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20" windowHeight="8355" activeTab="0"/>
  </bookViews>
  <sheets>
    <sheet name="Title" sheetId="1" r:id="rId1"/>
    <sheet name="Initial Ballot" sheetId="2" r:id="rId2"/>
    <sheet name="Overview" sheetId="3" r:id="rId3"/>
    <sheet name="No-Voters" sheetId="4" r:id="rId4"/>
    <sheet name="Whatis" sheetId="5" r:id="rId5"/>
  </sheets>
  <definedNames>
    <definedName name="_xlnm._FilterDatabase" localSheetId="1" hidden="1">'Initial Ballot'!$B$1:$Z$337</definedName>
  </definedNames>
  <calcPr fullCalcOnLoad="1"/>
</workbook>
</file>

<file path=xl/sharedStrings.xml><?xml version="1.0" encoding="utf-8"?>
<sst xmlns="http://schemas.openxmlformats.org/spreadsheetml/2006/main" count="4013" uniqueCount="1066">
  <si>
    <t>doc.: IEEE 802.11-09/1120r18</t>
  </si>
  <si>
    <t>March 2010</t>
  </si>
  <si>
    <t>2010-03-02</t>
  </si>
  <si>
    <t>The commentor is requested to provide more material regarding his comment. The text that the comment points to, does not describe a procedure. An example solution to this is provided in Annex W.4.4.</t>
  </si>
  <si>
    <t>The reason for reject is that this comment is out of scope as it is not against changed text.</t>
  </si>
  <si>
    <t>Definition of "native GAS" is not clear and it is not apparent if 802.11u even needs this term. GAS is a service that supports higher layer protocols as per sub-clause 3.270. What is meant by "Native Query protocol" in the context of definition of "native GAS"?</t>
  </si>
  <si>
    <t>The definition for network Type is not clear at all. The definition in this sub-clause seems more appropriate for "network access type" as opposd to for "network type"</t>
  </si>
  <si>
    <t>For this definition to be clear, "Native Query Protocol" needs to be defined. Also there is no need for "…public action frames" trailing clause in definition.</t>
  </si>
  <si>
    <t>Define the terms "home SSP" and  "visited SSP" to make this definition clear</t>
  </si>
  <si>
    <t>Why use the term "wireless Terminal" here? Is this only 802.11 terminal? Is "wired" excluded from such a terminal? Also please be consistent in usage of terms "infrastructure" and "network".</t>
  </si>
  <si>
    <t>Definition/reference for Portal is missing</t>
  </si>
  <si>
    <t>Use of logical” SSPN interface needs to be consistent in entire clause. Same appears on line 59 as well.</t>
  </si>
  <si>
    <t xml:space="preserve">“An example of a DN other than SSPN is the provision of Internet access via the IEEE 802 LAN, or an intermediary network that connects the IEEE 802.11 infrastructure and the SSPN”. This implies that 802 networks (other than 802.11) cannot be SSPN? This is not correct. </t>
  </si>
  <si>
    <t>Usage of "service" is inconsistent with previous clause</t>
  </si>
  <si>
    <t>The behaviour described in this text does not seem applicable to MESH networks.</t>
  </si>
  <si>
    <t>Change "In an AP, when dot11ESNetwork is set to TRUE, emergency service operation shall be supported. When emergency operation is not supported, dot11ESNetwork shall be set to FALSE." to "In an AP when emergency service operation is supported, dot11ESNetwork shall be set to TRUE. When emergency operation is not supported, dot11ESNetwork shall be set to FALSE.</t>
  </si>
  <si>
    <t>As per comment.</t>
  </si>
  <si>
    <t>11.23.2.1.2</t>
  </si>
  <si>
    <t>There is no need for the two paragraphs for item a). The second paragraph automatically encompasses the cases covered by the first paragraph.</t>
  </si>
  <si>
    <t>Delete from after "Native GAS query" in the first line of the first paragraph up to and including "Native GAS query" in the second paragraph</t>
  </si>
  <si>
    <t>period missing at end of line</t>
  </si>
  <si>
    <t>add period</t>
  </si>
  <si>
    <t>The statement "A non-AP STA having dot11InterworkingServiceEnabled may optionally process the EAP Method ... " is confusing. What does it mean to have dot11InterworkingServiceEnabled?</t>
  </si>
  <si>
    <t>Change to "A non-AP STA where dot11InterworkingServiceEnabled is true may optionally process the EAP Method ... ".</t>
  </si>
  <si>
    <t>Realms should be realms</t>
  </si>
  <si>
    <t>correct capitalization</t>
  </si>
  <si>
    <t>11.23.2.1.1.2</t>
  </si>
  <si>
    <t>comma should not be present</t>
  </si>
  <si>
    <t>remove comma</t>
  </si>
  <si>
    <t>11.23.2.1.1.1</t>
  </si>
  <si>
    <t>11.23.1</t>
  </si>
  <si>
    <t>punctuation and use of which incorrect</t>
  </si>
  <si>
    <t>change ", which " to " that, "</t>
  </si>
  <si>
    <t>It doesn't provide information to the SSPN using the MIB entry</t>
  </si>
  <si>
    <t>change "using" to "using the values from"</t>
  </si>
  <si>
    <t>There is a period after dot11InterworkingServiceEnabled</t>
  </si>
  <si>
    <t>delete the period</t>
  </si>
  <si>
    <t>11.7.1.2</t>
  </si>
  <si>
    <t>Something is missing in the statement "if the dot11NonAPStationAuthDls MIB variable in either of the non-AP STA's dot11InterworkingTable". Is what ?</t>
  </si>
  <si>
    <t>Complete the sentence.</t>
  </si>
  <si>
    <t>11.1.3.2.1</t>
  </si>
  <si>
    <t>Change Clause header from MLME-TDLSPOTENTIALTDLSPEERSTA.request to MLME-TDLSPOTENTIALPEERSTA.request</t>
  </si>
  <si>
    <t>10.3.44.11.1</t>
  </si>
  <si>
    <t>GAS is a transport mechanism that allows other protocol frames to be carried over the IEEE 802.11 air interface (see definition in 3.270). Two of these protocols have been explicity defined to be MIIS and MIHF within Table 7-43be. MIIS and MIHF are not defined as IEEE 802.11 frames and therefore GAS provides the encapsulation for the IEEE 802.21 ND&amp;S service to operate. There is no overlap in functionality between MIIS and GAS.
If the commentor is suggesting there is functional overlap between IEEE 802.21 IS and Native Query Protocol, it should be noted that there is no overlap in the information provided by these two protocols other than AP Location. Even in the case of AP Location, Native Query Protocol provides the location of 1 AP and IEEE 802.21 MIIS provides the location of an entire database of APs.</t>
  </si>
  <si>
    <t>Change to "A non-AP STA having dot11InterworkingServiceEnabled set to true may optionally process the EAP Method…".</t>
  </si>
  <si>
    <t>Change the text to:
"In an AP when dot11ESNetwork is true, emergency service operation shall be supported. When dot11ESNetwork is false, emergency operation shall not be supported"</t>
  </si>
  <si>
    <t>P92L40 insert the following sentence after the 1st sentence in the paragraph:
"The new AP shall not forward any frames for that non-AP STA until it receives the dot11InterworkingEntry from the prior AP."
Modify the sentence at P92L43 with the following:
"After the state is successfully transmitted to the new AP, the dot11InterworkingEntry for that non-AP STA shall be deleted from the prior AP's dot11InterworkingTable."</t>
  </si>
  <si>
    <t>Change:
"Discovery of suitable networks through the advertisement of network type, roaming consortium and venue information."
To
"Discovery of suitable networks through the advertisement of access network type, roaming consortium and venue information, via management frames."</t>
  </si>
  <si>
    <t>Change the following text:
"The Emergency Call Number information provides a list of emergency phone numbers to call a PSAP that is used in a specific geographical area."
to
"The Emergency Call Number information provides a list of emergency phone numbers to an emergency responder (such as directed by a PSAP) that is used in a specific geographical area."</t>
  </si>
  <si>
    <t>The text has been written and corrected within TGu. The group believes that this text adds value to the amendment.</t>
  </si>
  <si>
    <t>Due to insufficent information in the referenced standards in the comment, the TG is unable to implement the propsed resolution at this time. The commentor is encouraged to bring back the comment in a further re-circulation ballot.</t>
  </si>
  <si>
    <t>The TG believes that the clause follows the current editorial style guidelines.</t>
  </si>
  <si>
    <t>The form "set to" should only be used when describing the action of setting. The style usage is clearer from the example "if X is true, then Y is set to TRUE" ; i.e. status of X is condition and Y is item affected by action. There are a number of cases in the draft where the form "set to" is used for a condition. Some specific comments have been provided by this commenter but there are many more.</t>
  </si>
  <si>
    <t>Correct the usage of "set to" throughout the draft. When it is used for a condition, replace "is set to" with "is", and replace " ... having ... set to TRUE ... " to " ... where ... is true ... ".</t>
  </si>
  <si>
    <t xml:space="preserve"> 3-Nov-2009 12:38:46 EST</t>
  </si>
  <si>
    <t>Bajko, Gabor</t>
  </si>
  <si>
    <t>Nokia Corporation</t>
  </si>
  <si>
    <t>11.23.6</t>
  </si>
  <si>
    <t>A STA should only use a URI when it is in state 3. When in state 1 or 2, the STA should use link layer natively (without HTTP) to get the EAS message. A STA shall not be required to use HTTP before the the interface is up and IP configured.</t>
  </si>
  <si>
    <t>Add the suggested clarification to the download of the EAS message.</t>
  </si>
  <si>
    <t>11.3.2.1</t>
  </si>
  <si>
    <t>This procedure works only when the AP has an infrastructure behind or supports VLANs, as pointed out also in section 8. This is very limiting, as most of the public and home network APs do not have these infrastucture behind.</t>
  </si>
  <si>
    <t>The sentence APs shall set this field to 0." was removed. This is problem since now there is no text stating how APs set this field.</t>
  </si>
  <si>
    <t>Add the following sentence to the end of the paragraph, "APs set this field to 0." Note the deletion of the word "shall" from the text in 802.11u-d7--there was likely a comment in LB-152 about having procedural text in clause 7.3.2.</t>
  </si>
  <si>
    <t>The sentence "Non-AP STAs shall set this field to 0." was removed. This is problem since now there is no text stating how non-AP STAs set this field.</t>
  </si>
  <si>
    <t>Add the following sentence to the end of the paragraph, "Non-AP STAs set this field to 0." Note the deletion of the word "shall" from the text in 802.11u-d7--there was likely a comment in LB-152 about having procedural text in clause 7.3.2.</t>
  </si>
  <si>
    <t>The sentence "APs use this field to inform the non-AP STA of the GAS fragment number (and thus if any fragments are missing) of the transmitted frames as well as identifying the last GAS fragment of the Query Response." indicates that the AP informs the non-AP STA that fragments are missing, which isn't true.</t>
  </si>
  <si>
    <t>Change to "APs use this field to inform the non-AP STA of the GAS fragment number of the transmitted frames as well as identifying the last GAS fragment of the Query Response. Non-AP STAs use this field to determine if any fragments of the Query Response are missing."</t>
  </si>
  <si>
    <t>The sentence, "A GAS Query Fragment Response ID is used by the AP when a GAS Query Response spans multiple MMPDUs." is awkwardly worded.</t>
  </si>
  <si>
    <t>Change it to "A GAS Query Fragment Response ID is used by the AP to indicate when a GAS Query Response spans multiple MMPDUs."</t>
  </si>
  <si>
    <t>The ordering of the status codes is poor. Status code 68 is related to status code 64, but they are not adjacent in the table.</t>
  </si>
  <si>
    <t>Move status code 68 to 65 and renumber subsequent status codes (note that this affects table 11-4 too).</t>
  </si>
  <si>
    <t>---</t>
  </si>
  <si>
    <t>W.1.2</t>
  </si>
  <si>
    <t>W.1</t>
  </si>
  <si>
    <t>comma missing after e.g.</t>
  </si>
  <si>
    <t>11B.5.2.3.2</t>
  </si>
  <si>
    <t>missing "i" in Specific</t>
  </si>
  <si>
    <t>correct spelling</t>
  </si>
  <si>
    <t>The units of FrameErrorRate are not defined</t>
  </si>
  <si>
    <t>define the units</t>
  </si>
  <si>
    <t>Why is "DataThroughput" real if it is Megabits and is rounded to nearest Megabit. It should be integer.</t>
  </si>
  <si>
    <t>Change to integer</t>
  </si>
  <si>
    <t>The units of NetworkDown-timeInterval are not defined</t>
  </si>
  <si>
    <t>11B.3.3.2.3</t>
  </si>
  <si>
    <t>Should be no hyphen in MSGCF</t>
  </si>
  <si>
    <t>delete hypen</t>
  </si>
  <si>
    <t>11A.11.3.1</t>
  </si>
  <si>
    <t>missing comma</t>
  </si>
  <si>
    <t>Add comma before "a TCLAS Processing element"</t>
  </si>
  <si>
    <t xml:space="preserve">Make a copy of "MyBallot_V4p4.mdb" and open the copy. When it asks "Do you want to block unsafe expressions?", answer "No". When it asks "Do you want to open this file?", answer "Yes". When it asks yet again "Do you want to open this file or cancel the operation?", answer "Open". </t>
  </si>
  <si>
    <t>4</t>
  </si>
  <si>
    <t>In the "Start" form, click "Untilities". Fill in Project designation (e.g., P802.11r D7.0) and Project title (e.g., Fast BSS Transition). Doesn't hurt to "Clear Main Table" (but shouldn't be necessary).</t>
  </si>
  <si>
    <t>5</t>
  </si>
  <si>
    <t>D</t>
  </si>
  <si>
    <t>For all that are explicitely not satisfactory, copy the row onto the page "Unsatisfied Comments". Set column A to the Ballot ("Initial", "1st Recirc", etc). Update the resolution to incude "Resolution as agreed during xxx:"</t>
  </si>
  <si>
    <t>Updating draft in FrameMaker</t>
  </si>
  <si>
    <t>on line 1 change "The Info ID ... " to "The first Info ID in the field ... "; on line 3 change " ... Info IDs present ... " to " ... Info IDs following the length, exlcuding those in NPQ Vendor Specific Lists, ... "; on line 7 change "Each Info ID ... " to "Each subsequent Info ID ..."</t>
  </si>
  <si>
    <t>The capability list only covers elements defined in 802.11u. The text and name is misleading.</t>
  </si>
  <si>
    <t>Rename "Capability List" to "Interworking Capability List" and start the first sentence as "The Interworking Capability List provides a list of Interworking information/capabilities ... "</t>
  </si>
  <si>
    <t>The second sentence (The Native Query ... ) belongs in section 7.3.4</t>
  </si>
  <si>
    <t>Move the sentence</t>
  </si>
  <si>
    <t>The word "Identifier" was added to the figure title. It should have been "Information"</t>
  </si>
  <si>
    <t>Correct title</t>
  </si>
  <si>
    <t>In the second last sentence, the wording implies all 3 OIs have the same value; there are grammar errors; table is undefined - should be element</t>
  </si>
  <si>
    <t>Replace last two sentences as with "If fewer than 3 values are defined in the dot11RoamingConsortiumTable, then only as many OIs as defined in the table are populated in this element. The values of the OIs in this element are equal to the values of the first OIs, up to 3, from the table."</t>
  </si>
  <si>
    <t>The term "Point of Service - PoS" appears to be out of place within the context of IEEE 802.11. Perhaps a better term would be Point of Attachment - PoA.</t>
  </si>
  <si>
    <t>Change "PoS" to "PoA"</t>
  </si>
  <si>
    <t>MSFG is defined, but the document uses "MSGCF" (e.g. P7L13)</t>
  </si>
  <si>
    <t>Use either "MSFG" or "MSGCF" consistently throughout the document</t>
  </si>
  <si>
    <t>Within Figure 5-6a, the term "802xLAN" should have a space in it.</t>
  </si>
  <si>
    <t>Replace "802xLAN" with "802x LAN" in Figure 5-6a (also Figure 5-10b)</t>
  </si>
  <si>
    <t>The explicit use of EAP methods with NAI realms should be emphasised for Figure 7-95o139. It is not obvious to non IEEE 802.11 people, why only EAP methods are associated with NAI realms (as opposed to 3GPP authentication schemes for example).</t>
  </si>
  <si>
    <t>Change:
The format of the NAI Realm Data field is shown in Figure 7-95o139.
to
The format of the NAI Realm Data field is shown in Figure 7-95o139. EAP is the only authentication protocol associated with NAI Realm use.</t>
  </si>
  <si>
    <t>5.4.8</t>
  </si>
  <si>
    <t>For the benefit of non IEEE 802.11 people who are reading this amendment (e.g. 3GPP), it may be worthwhile just emphasising in the scope statement that 11u external network selection is restricted to the MAC layer.</t>
  </si>
  <si>
    <t>Change:
"Discovery of suitable networks through the advertisement of network type, roaming consortium and venue information."
To
"Discovery of suitable networks through the advertisement of network type, roaming consortium and venue information, and are transported over the MAC layer."</t>
  </si>
  <si>
    <t>P.1</t>
  </si>
  <si>
    <t>The reference needs to be updated</t>
  </si>
  <si>
    <t>Change:
internet-drafts/draft-schulzrinne-ecrit-unauthenticated-access-01.txt.
To
internet-drafts/draft-schulzrinne-ecrit-unauthenticated-access-06.txt.</t>
  </si>
  <si>
    <t>7.3.2.94</t>
  </si>
  <si>
    <t>Change non-AP STA and AP to STA</t>
  </si>
  <si>
    <t>Why isn't this protocol bi-directional (i.e. symmetrical). There are use cases where user devices may want to transmit alerts (e.g. personal medication devices) into the network, via a hotspot.</t>
  </si>
  <si>
    <t>Change the text in this clause as follows:
The Emergency Alert information element provides a hash to identify instances of the active EAS messages which are currently available from the network. The hash allows the STA to assess whether an EAS message has been previously received and therefore whether it is necessary to download it.</t>
  </si>
  <si>
    <t xml:space="preserve"> 6-Nov-2009  0:48: 3 EST</t>
  </si>
  <si>
    <t>Worstell, Harry</t>
  </si>
  <si>
    <t>AT&amp;T</t>
  </si>
  <si>
    <t>Numbering goof in headings here; 11B.2 is followed by 11B.3.1</t>
  </si>
  <si>
    <t>Renumber 11B.3 and its subclauses as 11B.2</t>
  </si>
  <si>
    <t>This is a "hanging paragraph", which is not allowed according to the IEEE Style Guide. See 11.1.</t>
  </si>
  <si>
    <t>Insert a new heading 11.23.1 "General" between the 11.23 heading and the first line of text. Renumber the later level 2 headings. Similar change after 11.23.2. Similar change after 11.23.2.2. Similar change after 11B.5. Scan the document throughout for similar hanging paragraphs elsewhere.</t>
  </si>
  <si>
    <t>Editor Status</t>
  </si>
  <si>
    <t>Affiliation</t>
  </si>
  <si>
    <t>Submission</t>
  </si>
  <si>
    <t>Venue Date:</t>
  </si>
  <si>
    <t>IEEE P802.11 Wireless LANs</t>
  </si>
  <si>
    <t>Double-click on the Dx.yy-redline.ps file; Acrobat Distiller will generate Dx.yy-redline.pdf</t>
  </si>
  <si>
    <t>Add a copy of all the submissions that went into this draft to the directory</t>
  </si>
  <si>
    <t>Load Dx.yy-body.fm and Dx.yy-frontmatter.fm</t>
  </si>
  <si>
    <t>Delete the Comments. In the Dx.yy-frontmatter.fm window, Special-&gt;ConditionalText, select “Comments”, Edit, then Delete. Select “Delete the text”, then OK.</t>
  </si>
  <si>
    <t>Delete the Deleted text. (Still on ConditionalText dialog box), select "Deleted", Edit, then Delete. Select "Delete the text", then OK</t>
  </si>
  <si>
    <t>Keep the Inserted text (Still on ConditionalText dialog box), select "Inserted", Edit, then Delete. Select "Make the text unconditional", then OK</t>
  </si>
  <si>
    <t>(Still on ConditionalText dialog box), select Edit, make name “Comments”, Style “As is”, color “Magenta”, then Set; select Edit, make name "Inserted", Style "As Is", Color "Forest Green", Set; select Edit, make name "Deleted", Style "Strikethrough", Color "Red", Set. then exit the dialog box.</t>
  </si>
  <si>
    <t>File-&gt;SaveAs, name it Dx.yy-frontmatter-clean.fm (This is the file to use for future updates after the letter ballot completes).</t>
  </si>
  <si>
    <t>Delete the comments. In the Dx.yy-body.fm window, Special-&gt;ConditionalText, select “Comments”, Edit, then Delete. Select “Delete the text”, then OK.</t>
  </si>
  <si>
    <t>(Still on ConditionalText dialog box), select Edit, make name “Comments”, Style “As is”, color “Magenta”, then Set, then exit the dialog box.</t>
  </si>
  <si>
    <t>Search (CTRL+F) for "Conditional Text" (change the "Text" to "Conditional Text" to the left of the normal place to enter the search string, and then on the popup window select "RedlineInfo", "&lt;--" (twice), Set). Delete any that are present as documentation of changes that can't be shown by the normal strikethrough/underlining</t>
  </si>
  <si>
    <t>File-&gt;SaveAs, name it Dx.yy-body-clean.fm (This is the file to use for future updates after the letter ballot completes).</t>
  </si>
  <si>
    <t>Make a .zip archive of the entire directory, containing all files since last ballot. Send it to TG chair for his records.</t>
  </si>
  <si>
    <t>File-&gt;PrintBook, printer=”Adobe PDF”, GenerateAcrobatData=yes, PDF Setup should have (on the “Bookmarks” tab) “9&gt;AH1, 17&gt;AH2, 18&gt;AH3, 18&gt;AH4, 19&gt;AH5, 8&gt;AI, 8&gt;AN, 8&gt;Annexes, 8&gt;AT, 9&gt;H1, 12&gt;H2, 14&gt;H3, 15&gt;H4, 16&gt;H5”, File=Dx.yy.ps, Print. Ignore the errors about incompatible colors.</t>
  </si>
  <si>
    <t>Double-click on the Dx.yy.ps file; Acrobat Distiller will generate Dx.yy.pdf</t>
  </si>
  <si>
    <t>(Still in the Book window) File-&gt;CloseBook (don’t bother to save it)</t>
  </si>
  <si>
    <t>File-&gt;Close the *TOC.fm files, *LOF.fm files, *LOT.fm files, Summary.fm files; don’t save them</t>
  </si>
  <si>
    <t>If column B is "Approved" or "Pending", then this column is the draft version (or editor's temporary version) that contains the updates</t>
  </si>
  <si>
    <t>Quantity of comments in this group#</t>
  </si>
  <si>
    <t>Description of the comment group</t>
  </si>
  <si>
    <t>Comments from prior recirculation ballots that were rejected because the text was not subject to further comments. While these comments were rejected, they are being remembered for submission by the TG chair in the next revision of the standard.</t>
  </si>
  <si>
    <t>A-O</t>
  </si>
  <si>
    <t>copied directly from the "Comments" sheet.</t>
  </si>
  <si>
    <t>Submitters</t>
  </si>
  <si>
    <t>Do a global replace of "PROPOSED ACCEPT" to "ACCEPT", and "PROPOSED REJECT" to "REJECT". Check column M for anything that doesn't start with "ACCEPT" or "REJECT" and fix. Sort by the Response (column M), so all "ACCEPT" and "ACCEPT IN PRINCIPLE" are first. Change the "CommentStatus" for each "ACCEPT" or "ACCEPT IN PRINCIPLE" to "A". Change the "CommentStatus" for each "REJECT" to "R".</t>
  </si>
  <si>
    <t>Update the ResponseStatus column. In cell P2, enter formula "=if(OR(H2="ER",H2="TR", H2="GR"),"U","C")" Copy the formula into column P for each row. Select cells P2:P&lt;last&gt;, control C. Select cell J2, then Edit-&gt;PasteSpecial, select Values, then "OK". Change title of column P to "Date of E-mail accept/non-accept", and delete all the U/C formulas from this column. Save the .xls file, then close it (otherwise MSAccess goes crazy because the file is locked and it can't do whatever it needs to do).</t>
  </si>
  <si>
    <t>Open "MyBallot_Tools_ExportExcelToTilde.mdb". Same three questions as all other MSAccess files. Click "Select comment spreadsheet" and select the .xls file with the accepted resolutions. Select the sheet "Comments". It tells number of comments processed. Click "Select output file and perform export", and store the results in 11-07-xxxx-000r-d7-comments-tilde.txt (e.g., same file name as .xls file, but with "-tilde.txt" replacing ".xls". Exit MSAccess.</t>
  </si>
  <si>
    <t>Add-&gt;Files, select Dx.yy-frontmatter.fm, then “Add”</t>
  </si>
  <si>
    <t>Email Valid</t>
  </si>
  <si>
    <t>Ballot</t>
  </si>
  <si>
    <t>Current status/summary of email exchange</t>
  </si>
  <si>
    <t>Total Required</t>
  </si>
  <si>
    <t>WHATIS:</t>
  </si>
  <si>
    <t>Comments</t>
  </si>
  <si>
    <t>Accumulated comments to be processed in this letter ballot. This includes all the new comments received during this ballot, and all un-acknowledged carryover comments from previous ballots.  Each is assigned a "Comment Group#" when a proposed resolution is given (matching an entry on the "Status" page). Each comment may be assigned a "Issue #" as a means of grouping similar comments that deal with a single technical/editorial issue.  Each comment may be assigned to an individual for developing a resolution.</t>
  </si>
  <si>
    <t>A</t>
  </si>
  <si>
    <t>CID: Comment identifer, a sequential number assigned by the editor. These values start at 4 (so that the comment number can match the row number in the Excel spreadsheet), and are generated after all comments are received and the spreadsheet is sorted by page/line.</t>
  </si>
  <si>
    <t>B</t>
  </si>
  <si>
    <t>CommentID: assigned and provided by MyBallot (apparently assigned in order of votes received)</t>
  </si>
  <si>
    <t>C</t>
  </si>
  <si>
    <t>CommenterName: submitter, as provided by MyBallot</t>
  </si>
  <si>
    <t>Add-&gt;Files, select Dx.yy-redline-frontmatter.fm, then “Add”</t>
  </si>
  <si>
    <t>Add-&gt;Files, select Dx.yy-redline-body.fm, then “Add”</t>
  </si>
  <si>
    <t>File-&gt;PrintBook, printer=”Adobe PDF”, GenerateAcrobatData=yes, PDF Setup should have (on the “Bookmarks” tab) “9&gt;AH1, 17&gt;AH2, 18&gt;AH3, 18&gt;AH4, 19&gt;AH5, 8&gt;AI, 8&gt;AN, 8&gt;Annexes, 8&gt;AT, 9&gt;H1, 12&gt;H2, 14&gt;H3, 15&gt;H4, 16&gt;H5”, File=Dx.yy-audit.ps, Print. Ignore the errors about incompatible colors.</t>
  </si>
  <si>
    <t>It should be clarified, that the feature described in this subclause has limited deployment possibilities. The group should specify either instead or in addition, a solution which is broader in scope and does not have such limitations. There were such solutions in the previous versions of the document, but they were removed.</t>
  </si>
  <si>
    <t>What is "Emergency
Services associations"? It is the only place this terminology is used and it is not defined anywhere in the document.</t>
  </si>
  <si>
    <t>clarify.</t>
  </si>
  <si>
    <t>The ESC bit is supposed to indicate support for "higher layer Emergency Services at the AP". The AP is a link layer device and it does not have knowledge of higher layer support. A VoIP ES call is placed through a VoIP service provider, which may not (most probably will not) have and does not need to have knowledge about the access network. Thus, this bit is really out of scope of an 802.11 standard.</t>
  </si>
  <si>
    <t>The bit should be removed. An AP should only indicate its support for unauthenticated STAs, which is achieved by the UESA bit. So, by removing this bit, the feature remains unaltered.</t>
  </si>
  <si>
    <t xml:space="preserve"> 2-Nov-2009 10:41: 6 EST</t>
  </si>
  <si>
    <t>Malinen, Jouni</t>
  </si>
  <si>
    <t>Atheros Communications</t>
  </si>
  <si>
    <t>Generic advertisement services (GAS) is described as a mechanism where the requester/responder roles are tightly couple to the AP/non-AP STA roles. However, GAS could be useful for other use cases, too (IBSS, peer-to-peer connections) and it would be advantageous to describe GAS in more generic terms, i.e., using STA instead of AP/non-AP STA and GAS requester/responder depending on the context.</t>
  </si>
  <si>
    <t>Describe GAS as a more generic mechanism that can be used not only to advertise and request information about the network from a specific AP, but also to advertise services provided by any STA. At minimum, replace AP/non-AP STA in the GAS description with STA and where needed, use the GAS role (requester/responder) instead of STA role (AP/non-AP STA).</t>
  </si>
  <si>
    <t>21-Oct-2009  6:35: 4 EST</t>
  </si>
  <si>
    <t>The reference to TGv procedures 11.22.4 (and in next section 11.23.4) should be removed as those refernces define procedures for location track notificaiton not location exchange. The references 11.10.8 and 11.10.4 are the only sections that refer to locaiton exchange</t>
  </si>
  <si>
    <t>Remove the unnecessary clause references.</t>
  </si>
  <si>
    <t>By removing the "unassociated" term from this procedure the concern about when a STA uses this mechanism to get location from AP vs using 11k/11v mechanism has has come back again. There needs to be a clear distinction of when this procedure is used for preassociation ONLY and once the STA is associated it uses the other mechanism defined in 11k/11v. This comment applies to both geospatial and civic mechanisms.</t>
  </si>
  <si>
    <t>Insert text that states the sta should only use GAS in preassociation for these attributes</t>
  </si>
  <si>
    <t>TGv has introduced location by reference as well as location civic by value. Tgu only supports civic or geospatial by value but not location by reference. To be consistent it should have an IE in GAS query for location by reference</t>
  </si>
  <si>
    <t>Add location by reference IE to gas query exchange</t>
  </si>
  <si>
    <t>MSFG is defined as (M)AC (S)tate Generic Convergence Function. It seems like the definition should be MSGF not MSFG.</t>
  </si>
  <si>
    <t>Correct definition</t>
  </si>
  <si>
    <t>The field says "Network Type" but the text says "Network Type Codes" and table 7-43bb refers to "Network Type codes". What is the field called? Is it "Network Type Code" or "Network Type"?</t>
  </si>
  <si>
    <t>Use consistent names for fields. Suggest either changing "Codes" to "codes" or better "codes" to "values"</t>
  </si>
  <si>
    <t>"Probe Request" is capitalized but "Reassociation request" the request is lower case</t>
  </si>
  <si>
    <t>Change "request" to "Request" in all places in the draft where frames are referred to</t>
  </si>
  <si>
    <t>7.3.2.27</t>
  </si>
  <si>
    <t>The table note describe fields using "TRUE". TGv uses "true" which appears to be inline with the baseline draft.</t>
  </si>
  <si>
    <t>Add the following sentence to the end of the paragraph, "APs set this field to 0."
Note the deletion of the word "shall" from the text in 802.11u-d7--there was likely a comment in LB-152 about having procedural text in clause 7.3.2.</t>
  </si>
  <si>
    <t>Add the following sentence to the end of the paragraph, "Non-AP STAs set this field to 0."
Note the deletion of the word "shall" from the text in 802.11u-d7--there was likely a comment in LB-152 about having procedural text in clause 7.3.2.</t>
  </si>
  <si>
    <t>7.3.1.33</t>
  </si>
  <si>
    <t>The advertisement protocol element should only be in the probe response if there is a non-native GAS protocol configured. However, the text does not state this correctly. It says " ...and the value of at least one dot11GASAdvertisementID is non null." A zero value is non null, but the APID=0 value is used for native query protocol</t>
  </si>
  <si>
    <t>Change the cited text to " and the value of at least one dot11GASAdvertisementID is non null and non zero."</t>
  </si>
  <si>
    <t>The advertisement protocol element should only be in the beacon if there is a non-native GAS protocol configured. However, the text does not state this correctly. It says " ...and the value of at least one dot11GASAdvertisementID is non null." A zero value is non null, but the APID=0 value is used for native query protocol</t>
  </si>
  <si>
    <t>6.2.1.2.4</t>
  </si>
  <si>
    <t>The phrase "upon receipt of a frame of type data with broadcast/multicast DA," is missing a word.</t>
  </si>
  <si>
    <t xml:space="preserve"> 8-Nov-2009 12:49:20 EST</t>
  </si>
  <si>
    <t>Samsung Electronics</t>
  </si>
  <si>
    <t>W.4.1</t>
  </si>
  <si>
    <t>"Supporting emergency services, such as E911 calling requires a multi-layer solution with support at various protocol layers." Needs a comma</t>
  </si>
  <si>
    <t>"Supporting emergency services, such as E911 calling, requires a multi-layer solution with support at various protocol layers."</t>
  </si>
  <si>
    <t xml:space="preserve"> 7-Nov-2009 23:49:20 EST</t>
  </si>
  <si>
    <t>W.3.1.4</t>
  </si>
  <si>
    <t>"AP obtains this information about the STA via the MLME SAP."</t>
  </si>
  <si>
    <t>"The AP obtains this information about the STA via the MLME SAP."</t>
  </si>
  <si>
    <t>W.1.3</t>
  </si>
  <si>
    <t>"The laptop performs steps described in the following bullets."</t>
  </si>
  <si>
    <t>"The laptop performs the following steps."</t>
  </si>
  <si>
    <t>The element name used in the table is "Emergency Alert" but the text description says "Emergency Alert Identifier". The same problem exists in Table 7-15 Probe Response</t>
  </si>
  <si>
    <t>Correct the element name so that it matches the description in all places where they are inconsistent</t>
  </si>
  <si>
    <t>The definition of Multiple BSSID shows editing instructions/changes that are not consistent with the TGv and baseline text. Also Tgu has changed text changed by Tgv such as "TRUE" instead of "true".</t>
  </si>
  <si>
    <t>Change the editing instructions and changes to only reflect what Tgu has changed rather than other amendments.</t>
  </si>
  <si>
    <t>11.3.2.4</t>
  </si>
  <si>
    <t>11.3.2.2</t>
  </si>
  <si>
    <t>Change "If Credential Type is required by the STA (or required by the user), this is selected by a single enumerated value as shown in Table 7-43bk" to
"A Credential Type can be selected by a single enumerated value as shown in Table 7-43bk."</t>
  </si>
  <si>
    <t>Change the sentence, "When the Advertisement Protocol ID is equal to 221, the format of the Advertisement Protocol element follows the format of the vendor specific information element in 7.3.2.26." to
"When the Advertisement Protocol ID is equal to 221, the format of the Advertisement Protocol ID subfield follows the format of the vendor specific information element in 7.3.2.26."</t>
  </si>
  <si>
    <t>In the phrase " where the Element ID of the Vendor Specific element of 7.3.2.26 ", the VSIE is improperly referred to.</t>
  </si>
  <si>
    <t>Change the phrase to " where the Element ID of the Vendor Specific information element of 7.3.2.26 "</t>
  </si>
  <si>
    <t>In the phrase " then this field will be structured per the Vendor Specific information defined in 7.3.2.26, ", the VSIE is improperly referred to.</t>
  </si>
  <si>
    <t>Change the phrase to " then this field will be structured per the Vendor Specific information element defined in 7.3.2.26, "</t>
  </si>
  <si>
    <t>It cannot contain one vendor specific information element. It can however contain one vendor-specific Advertisement Protocol ID, which is aready included by stating it includes one Advertisement Protocol ID.</t>
  </si>
  <si>
    <t>Delete "or one vendor-specific element, see 7.3.2.26"</t>
  </si>
  <si>
    <t>the word information should not be present</t>
  </si>
  <si>
    <t>Use correct name</t>
  </si>
  <si>
    <t>It is a "GAS ComebackResponse frame", not a "GAS Comeback Response Action frame"; (per 802.11 7.3.1.11 the format is &lt;category name&gt; Action frames); multiple occurrences</t>
  </si>
  <si>
    <t>Use correct name for frame. If you want to associate the word action then use the form "The xxx frame is a Public Action frame ... "</t>
  </si>
  <si>
    <t>7.4.7.16</t>
  </si>
  <si>
    <t>It is a "GAS Comeback Request frame", not a "GAS Comeback Request Action frame"; (per 802.11 7.3.1.11 the format is &lt;category name&gt; Action frames); multiple occurrences here and in 7.4.7.17</t>
  </si>
  <si>
    <t>the p in protocol should be capital; the word information should not be present</t>
  </si>
  <si>
    <t>The sentence should not be a bullet but a stand-alone sentence.</t>
  </si>
  <si>
    <t>Remove bulleting</t>
  </si>
  <si>
    <t>It is a "GAS Initial Response frame", not a "GAS Initial Response Action frame"; (per 802.11 7.3.1.11 the format is &lt;category name&gt; Action frames); multiple occurrences</t>
  </si>
  <si>
    <t>7.4.7.14</t>
  </si>
  <si>
    <t>It is a "GAS Initial Request frame", not a "GAS Initial Request Action frame"; (per 802.11 7.3.1.11 the format is &lt;category name&gt; Action frames); multiple occurrences here and in 7.4.7.15</t>
  </si>
  <si>
    <t>It is a Advertisement Protocol element.</t>
  </si>
  <si>
    <t>delete the word information in the first sentence</t>
  </si>
  <si>
    <t>7.3.4.13</t>
  </si>
  <si>
    <t>Figure title missing word "information"</t>
  </si>
  <si>
    <t>Add "information" into figure title</t>
  </si>
  <si>
    <t>7.3.4.12</t>
  </si>
  <si>
    <t>Period missing at end of sentence</t>
  </si>
  <si>
    <t>Add period</t>
  </si>
  <si>
    <t>7.3.4.9</t>
  </si>
  <si>
    <t>should be "Vendor specific authentication parameters". OI should be defined</t>
  </si>
  <si>
    <t>change "vendor specific parameter" to "vendor-specific Authentication Parameter"; point to relevant reference for OI and make statement about vendor specific content being defined by entity identified by OI.</t>
  </si>
  <si>
    <t>Last sentence seems incorrect</t>
  </si>
  <si>
    <t>Replace with "If the Authentication Parameters Count sub-field is zero, there are no Authentication Parameters sub-fields present, meaning no additional Authentication Parameters are specified for the EAP Method"</t>
  </si>
  <si>
    <t>the c in count should be capital</t>
  </si>
  <si>
    <t>CID</t>
  </si>
  <si>
    <t>"Emergency Service support provides STAs with the ability to contact authorities, in an emergency situation." extra comma</t>
  </si>
  <si>
    <t>"Emergency Service support provides STAs with the ability to contact authorities in an emergency situation."</t>
  </si>
  <si>
    <t>11.23.2.2.3</t>
  </si>
  <si>
    <t>"If the requesting non-AP STA, is in the associated state and in the power-save mode," extra comma</t>
  </si>
  <si>
    <t>"If the requesting non-AP STA is in the associated state and in the power-save mode,"</t>
  </si>
  <si>
    <t>11.23.2.1.1.3</t>
  </si>
  <si>
    <t>"A non-AP STA where dot11InterworkingServiceEnabled is true, may process the NAI realm list" extra comma</t>
  </si>
  <si>
    <t>"A non-AP STA where dot11InterworkingServiceEnabled is true may process the NAI realm list"</t>
  </si>
  <si>
    <t>7.3.4.4</t>
  </si>
  <si>
    <t>"The Network Authentication Type information provides a list of authentication types when ASRA is set to 1 in 7.3.2.89." It looks like some extra text snuck into this sentence</t>
  </si>
  <si>
    <t>Definition of advertisement server is restrictive. "Advertisement Server: An entity that provides an interworking advertisement service to a non-AP STA. The server reports information related to an IEEE 802.11 ESS in response…"</t>
  </si>
  <si>
    <t>Definition of homogeneous ESS is not clear. Does this apply to every SSPN in homogeneus ESS or only a single SSPN. Please clarify.</t>
  </si>
  <si>
    <t>Does GAS provide only over the air transportation? If so then "….or between a server in an external network and a non-AP STA" is not aplicable in the definition as this may not just be over the air. Please clarify.</t>
  </si>
  <si>
    <t xml:space="preserve">Replace "infrastructure" with "network" to make the definition consistent. </t>
  </si>
  <si>
    <t xml:space="preserve">It is not clear what is meant by facilities. </t>
  </si>
  <si>
    <t>The preferred solution is to produce a new figure and text here rather than refer to the vendor specific information element (can refer to it for individual fields if essential).
Alternatively replace "If the first octet of this field is the vendor specific Advertisement Protocol ID as provided in Table 7-43be then this field will be structured per the Vendor Specific information defined in 7.3.2.26, where the Element ID of the Vendor Specific Element ID element of 7.3.2.26 is the vendor specific Advertisement Protocol ID" with "When this field contains a vendor specific Advertisement Protocol ID then this field will be structured per the Vendor Specific information element defined in 7.3.2.26, with the Element ID of the Vendor Specific information element of 7.3.2.26 being replaced by the first octet of the Advertisement Protocol ID field which will contain the vendor specific value for Advertisement Protocol ID defined in Table 7-43be".</t>
  </si>
  <si>
    <t>Incorrect usage of "is set to" and missing comma</t>
  </si>
  <si>
    <t>Replace "dot11MgmtOptionMultiBSSIDEnabled is set to true" with "dot11MgmtOptionMultiBSSIDEnabled is true,"</t>
  </si>
  <si>
    <t>7.2.3.7</t>
  </si>
  <si>
    <t>Incorrect use of "is set to"</t>
  </si>
  <si>
    <t>replace with "is"</t>
  </si>
  <si>
    <t>7.2.3.5</t>
  </si>
  <si>
    <t>Incorrect usage of "set to" and missing comma</t>
  </si>
  <si>
    <t>Replace "dot11MgmtOptionMultiBSSIDEnabled is set to TRUE" with "dot11MgmtOptionMultiBSSIDEnabled is true,"</t>
  </si>
  <si>
    <t>6.2.1.3.1</t>
  </si>
  <si>
    <t>The form "set to" should only be used when describing the action of setting. The style usage is clearer from the example "if X is true, then Y is set to TRUE". In the bullets "dot11SSPNInterfaceEnabled" is being used as a condition and not being set.</t>
  </si>
  <si>
    <t>Replace "For APs with dot11SSPNInterfaceEnabled set to TRUE" with "For an AP in which dot11SSPNInterfaceEnabled is true" in all 4 bullets</t>
  </si>
  <si>
    <t>Since MIH IS can be part of 802.11 Infrastrucure it should be treated as a native Gas protocol and should be mandatory.</t>
  </si>
  <si>
    <t>Include an example showing MIH IS can be integrtaed with 802.11 Infrastructure and how it can operate in native mode</t>
  </si>
  <si>
    <t>Change the text on P127L48:
This table represents the non-AP STAs associated to the AP. An entry is created automatically by the AP when the STA becomes associated to the AP. The corresponding entry is deleted when the STA disassociates. Each STA added to this table is uniquely identified by its MAC address.
to
This table represents the non-AP STAs associated to the AP. An entry is created automatically by the AP when the STA becomes associated to the AP. The corresponding entry is deleted when the STA disassociates. Each STA added to this table is uniquely identified by its MAC address.  This table is moved to a new AP following a successful STA BSS transition event.</t>
  </si>
  <si>
    <t>sm1</t>
  </si>
  <si>
    <t>Modify the following paragraph:
"The Interworking Service supports Emergency Services (ES) by providing methods for un-authenticated users to access emergency services via the IEEE 802.11 infrastructure, advertising that emergency services are supported (see 11.23.5) and reachable and identifying that a traffic stream is used for emergency services."
to
"The Interworking Service supports Emergency Services (ES) by providing methods for users to access emergency services via the IEEE 802.11 infrastructure, advertising that emergency services are supported (see 11.23.5) and reachable and identifying that a traffic stream is used for emergency services."</t>
  </si>
  <si>
    <t>sm</t>
  </si>
  <si>
    <t>Change the following text at P6L19:
Selection of a suitable IEEE 802.11 infrastructure using advertisement services in the BSS or a server in an external network reachable via the BSS
to
Selection of a suitable IEEE 802.11 infrastructure using advertisement services (e.g., an IEEE 802.21 Information Server) in the BSS or in an external network reachable via the BSS</t>
  </si>
  <si>
    <t>"The Roaming Consortium Information element contains information identifying the roaming consortium and/or SSP whose security credentials can be used to authenticate with the AP transmitting this element." . There are several issues with this statement: [a] Is authentication done with AP or with AAA of service provider that owns the 802.11 access network and hence the AP. [b] How is authentication handled in "home SSP" and "visited SSP"? In case of "visited SSP" the credentials are routed by visited AAA to "home SSP...home AAA" that does the authentication. Whatever credentials are used they are always routed to "home network" where authentication occurs. [c] Does Roaming Consortium include only organizations supporting 802.11 networks?</t>
  </si>
  <si>
    <t>"A native-GAS message exchange may take place between two STAs; one STA transmits a GAS query and the receiving STA transmits the GAS Query Response as described in 11.23.2.1". This needs to be defined upfront in a definition as opposed to having dig through the draft and find it buried here. Does Native GAS work between two non-AP STAs as well?</t>
  </si>
  <si>
    <t>"It is referred to as “native” since this information is available at STA and there is no need to query a server in an external network for the requested information". Based on this definition there is no reason to treat 802.21 MIIS as a non-native query protocol, since the 802.21 MIIS server can well be integrated in an 802.11 infrastructure. There is nothing preventing that in 802.21 specification and TGu seems to have made an implicit assumption which has led to creation of yet another method for information exchange.</t>
  </si>
  <si>
    <t>" The GAS protocol, which is used to transport Queries and Query Responses, is transparent to the Advertisement ". Is GAS a transport protocol or just a service. It would be good to use ters consistently "transport protocol" or "transport service" to avoid ambiguity wit advertisement protocol, which in turn can be just about any generic message exchange.</t>
  </si>
  <si>
    <t>Change the following text on P2L64:
"An entity that provides an interworking advertisement service to a non-AP STA. The server reports information related to an IEEE 802.11 ESS in response to queries from non-AP STAs. Information may relate to authorization for use of an IEEE 802.11 infrastructure based on a roaming agreement. An example is a server which implements IEEE 802.21-IS."
to
"An entity that provides an interworking advertisement service to a non-AP STA. The server reports information related to the current ESS,  other neighboring networks, services and user not directly related to the current ESS, in response to queries from non-AP STAs. Information may relate to authorization for use of an IEEE 802.11 infrastructure based on a roaming agreement. An example is a server which implements IEEE 802.21-IS."</t>
  </si>
  <si>
    <t>Allign spelling and format of the word "Civic" with that used in 11v. Sometimes this word is Civic or CIVIC.</t>
  </si>
  <si>
    <t>Correct any inconsistencies. Also check MIB variable spelling.</t>
  </si>
  <si>
    <t>7.3.4.10</t>
  </si>
  <si>
    <t>Allign spelling and format of the word "Geospatial" with that used in 11v. Sometimes this word is Geo, GEO or Geospatial.</t>
  </si>
  <si>
    <t>7.3.4.8</t>
  </si>
  <si>
    <t>Table 7-43m has a length field with a variable length</t>
  </si>
  <si>
    <t>Correct the length field (to be typically 1 or 2 octets)</t>
  </si>
  <si>
    <t>This is a very long clause and could be broken up into smaller sections</t>
  </si>
  <si>
    <t>Introduce some lower headings for the EAP Method sub fields.</t>
  </si>
  <si>
    <t>It's not clear when this information would be required. Surely non-AP STAs would be pre-configured with this information?</t>
  </si>
  <si>
    <t>Provide some clarification text, either in this clause, clause 11.23 or Annex W to clarify the usage of this information element</t>
  </si>
  <si>
    <t xml:space="preserve"> 6-Nov-2009  6:50:56 EST</t>
  </si>
  <si>
    <t>11.23.3</t>
  </si>
  <si>
    <t>Change the text to "In an AP having dot11SSPNInterfaceEnabled set to TRUE, the following procedure occurs:"</t>
  </si>
  <si>
    <t>As proposed.</t>
  </si>
  <si>
    <t>"The non-AP STA's state contained within the dot11InterworkingEntry shall be transmitted to the new AP after a successful transition. The state definition and the protocol used to transfer the state are beyond the scope of this standard."
The dot11InterworkingEntry must be in the new AP before the new AP forwards the interworking frames for the non-AP STA. Otherwise some data frames can not be policed. It is reasonable solution to use 802.11r's FT management frames to transmit the interworking information to the new AP. This follows the rules of 802.11r: defining protocol for management information exchange, leaving the implementers to decide what they want to do about data plane functionality (e.g. forwarding the buffered data frames from the former AP to the new AP or not).
At least, the following text should be added "The new AP shall get the handover STA's state before the new AP forwards the interworking frames for the handover non-AP STA."</t>
  </si>
  <si>
    <t>Stephen McCann, RIM</t>
  </si>
  <si>
    <t>colon after "limiting" should be a comma</t>
  </si>
  <si>
    <t>replace with comma</t>
  </si>
  <si>
    <t>" ... GAS funtionality enables a STA the availability and information ... " is awkward</t>
  </si>
  <si>
    <t>Replace with " ... GAS functionality enables a STA to determine the availability and obtain information ... "</t>
  </si>
  <si>
    <t>In Figure 5.10b the ESS should be drawn as a single closed element rather than a line joining 2 closed elements which overlap</t>
  </si>
  <si>
    <t>The order of the last 4 paragraphs is different to the order in the list in the second paragraph.</t>
  </si>
  <si>
    <t>Move the 3rd paragraph (commences "The SSPN interface service ... ") to be the last paragraph</t>
  </si>
  <si>
    <t>ES is used here to for Emergency Service. However it is also used in 11B.5.1.5.2 to define Event Service.</t>
  </si>
  <si>
    <t>Change one of these two to a 802.11 unique abbreviation</t>
  </si>
  <si>
    <t>In Figure 5.6a the ESS should be drawn as a single closed element rather than a line joining 2 closed elements</t>
  </si>
  <si>
    <t>The editorial instruction is conflicting: "Change ... inserting ... as shown below" but only providing new text.</t>
  </si>
  <si>
    <t>The sentence "The Vendor-Specific Content field is content that has been defined by the entity defined by the OI field." is repetitive.</t>
  </si>
  <si>
    <t>Change it to "The Vendor-Specific Content field is content that has been defined by the entity identified in the OI field."</t>
  </si>
  <si>
    <t>The reference 7.3.2.87 is incorrect.</t>
  </si>
  <si>
    <t>The note, "Note--When there are three OIs, the OI #3 Length is calculated by subtracting the value of the OI #1 and #2 Lengths field from the value of the Length field." incorrectly describes how to calculate the length of OI #3.</t>
  </si>
  <si>
    <t>Change the note to "Note--When there are three OIs, the OI #3 Length is calculated by subtracting sum of the value of the OI #1 Length subfield and the OI #2 Length subfield from the value of the Length field."</t>
  </si>
  <si>
    <t>OI #1 is missing from the figure.</t>
  </si>
  <si>
    <t>Add it.</t>
  </si>
  <si>
    <t>The OI #1 and #2 Lengths field is incorrectly specified as "variable".</t>
  </si>
  <si>
    <t>Change "variable" to "1".</t>
  </si>
  <si>
    <t>Then sentence "When the Advertisement Protocol ID is equal to 221, the format of the Advertisement Protocol element follows the format of the vendor specific information element in 7.3.2.26." is wrong; it's not the Advertisement Protocol element, but the APID subfield that follows the VSIE.</t>
  </si>
  <si>
    <t>Change the sentence, "When the Advertisement Protocol ID is equal to 221, the format of the Advertisement Protocol element follows the format of the vendor specific information element in 7.3.2.26." to "When the Advertisement Protocol ID is equal to 221, the format of the Advertisement Protocol ID subfield follows the format of the vendor specific information element in 7.3.2.26."</t>
  </si>
  <si>
    <t>In the phrase ".. where the Element ID of the Vendor Specific element of 7.3.2.26 ..", the VSIE is improperly referred to.</t>
  </si>
  <si>
    <t>Change the phrase to ".. where the Element ID of the Vendor Specific information element of 7.3.2.26 .."</t>
  </si>
  <si>
    <t>In the phrase ".. then this field will be structured per the Vendor Specific information defined in 7.3.2.26, ..", the VSIE is improperly referred to.</t>
  </si>
  <si>
    <t>Change the phrase to ".. then this field will be structured per the Vendor Specific information element defined in 7.3.2.26, .."</t>
  </si>
  <si>
    <t>The sentence, "Procedures for setting the proper HESSID value are defined in 11.1.3." is out of place. It applies to a STA.</t>
  </si>
  <si>
    <t>Change the paragraph, "The HESSID field, which is the identifier for a homogeneous ESS, specifies the value of HESSID, see 11.23.1. A non-AP STA uses this field to indicate the desired HESSID in an active scan. The HESSID field for an AP is set to the value of dot11HESSID. Procedures for setting the proper HESSID value are defined in 11.1.3." to "The HESSID field, which is the identifier for a homogeneous ESS, specifies the value of HESSID, see 11.23.1. A STA uses this field to indicate the desired HESSID in an active scan per 11.1.3. The HESSID field for an AP is set to the value of dot11HESSID."</t>
  </si>
  <si>
    <t>For Venue Group 9, Venue Type = 0 should be unspecified and Venue Types 1-255 should be reserved.</t>
  </si>
  <si>
    <t>For Venue Group 8, Venue Type = 0 should be unspecified and Venue Types 1-255 should be reserved.</t>
  </si>
  <si>
    <t>Venue Group and Venue Type are subfields, not fields.</t>
  </si>
  <si>
    <t>Change all references in 7.3.2.89 of "Venue Group field" to "Venue Group subfield" and "Venue Type field" to "Venue Type subfield".</t>
  </si>
  <si>
    <t>The sentence, "The non-AP STAs set this bit to 0 in Probe Request frames" is a duplicate of the information provided on P22L36.</t>
  </si>
  <si>
    <t>Delete the sentence cited on P23L59.</t>
  </si>
  <si>
    <t>Delete the sentence cited on P23L49.</t>
  </si>
  <si>
    <t>Delete the sentence cited on P23L44.</t>
  </si>
  <si>
    <t>Double-click on the Dx.yy-audit.ps file; Acrobat Distiller will generate Dx.yy-audit.pdf</t>
  </si>
  <si>
    <t>In the Dx.yy-redline-body.fm window, Special-&gt;ConditionalText, Show/Hide, select "Comments", --&gt;, select "EditorInfo", --&gt;, Set. Delete any blank pages at end of file.</t>
  </si>
  <si>
    <t>In the Dx.yy-redline-frontmatter.fm window, Special-&gt;ConditionalText, Show/Hide, select "Comments", --&gt;, select "EditorInfo", --&gt;, Set. Delete any blank pages at end of file</t>
  </si>
  <si>
    <t>Process to follow when updating master spreadsheet</t>
  </si>
  <si>
    <t>Assignee</t>
  </si>
  <si>
    <t>Total</t>
  </si>
  <si>
    <t>Total:</t>
  </si>
  <si>
    <t>Deferred</t>
  </si>
  <si>
    <t>Save file as next revision</t>
  </si>
  <si>
    <t>Open</t>
  </si>
  <si>
    <t>25 or more comments remaining</t>
  </si>
  <si>
    <t>Not started</t>
  </si>
  <si>
    <t>11-25 comments remaining</t>
  </si>
  <si>
    <t>6 - 10 comment remaining</t>
  </si>
  <si>
    <t>Notes</t>
  </si>
  <si>
    <t>Color</t>
  </si>
  <si>
    <t>Comments Remaining</t>
  </si>
  <si>
    <t>5 or fewer comments remaining</t>
  </si>
  <si>
    <t>0 - comments remaining - done</t>
  </si>
  <si>
    <t>Out of Scope</t>
  </si>
  <si>
    <t>MIB</t>
  </si>
  <si>
    <t>Definitions</t>
  </si>
  <si>
    <t>Shared Resolutions</t>
  </si>
  <si>
    <t>Blank</t>
  </si>
  <si>
    <t xml:space="preserve">
Work
Remaining</t>
  </si>
  <si>
    <t>Comment Break Down</t>
  </si>
  <si>
    <t>Count</t>
  </si>
  <si>
    <t>Precentage</t>
  </si>
  <si>
    <t>Rejected</t>
  </si>
  <si>
    <t>Accepted in Principle</t>
  </si>
  <si>
    <t>7.2.3.9</t>
  </si>
  <si>
    <t>(Still in the copy of MyBallot_V4p4.mdb) On the "Start" page, click "Output", then "Output all comments, MyBallot csv format". Pipe the output through csv-fix (changes the newline characters inside double quotes to " \n"). Save the output as "11-07-2295-09-d7-comments (resolutions-final).csv"</t>
  </si>
  <si>
    <t>Change the text at P3L19:
"A collection of BSSs, within the same extended service set (ESS), in which the SSPN or other external network reachable at one BSS, is reachable at all of them."
to
"A collection of BSSs, within the same extended service set (ESS), in which every SSPN or other external network reachable at one BSS, is reachable at all of them."</t>
  </si>
  <si>
    <t>Add a new definition as follows:
native query protocol: a protocol used by a requesting STA to query another STA for locally configured data</t>
  </si>
  <si>
    <t>Perhaps we should avoid the terms "visited" and "home" completely. These should be really out of scope of IEEE 802.11.
Change the following text at P4L5:
"The act of a wireless terminal using a “visited” IEEE 802.11 infrastructure based on a subscription and formal agreement with its “home” SSP."
to
The act of a STA using a SSP's IEEE 802.11 infrastructure, with which the terminal has no direct agreement, based on a subscription and formal agreement with its own SSP.</t>
  </si>
  <si>
    <t>This is defined in the base IEEE 802.11-2007 document, clause 3.110.</t>
  </si>
  <si>
    <t>The text states that GAS "...provides support for the network selection process".  It does not state that GAS is a network discovery and selection mechanism itself.</t>
  </si>
  <si>
    <t>7.3.2.89</t>
  </si>
  <si>
    <t>"plus the length of each optional field"</t>
  </si>
  <si>
    <t>"plus the sum of the lengths of each optional field"</t>
  </si>
  <si>
    <t>First use of an acronym, you need to give the full name</t>
  </si>
  <si>
    <t>subscription service provider (SSP)</t>
  </si>
  <si>
    <t>"In an IBSS, GAS functionality enables a STA the availability and information related to desired services natively provided by another STA in the IBSS." something is missing; this sentence doesn't make sense.</t>
  </si>
  <si>
    <t>"In an IBSS, GAS functionality enables to a STA the availability and information related to desired services natively provided by another STA in the IBSS." or "In an IBSS, GAS functionality enables a STA to access the availability and information related to desired services natively provided by another STA in the IBSS."</t>
  </si>
  <si>
    <t>5.2.12</t>
  </si>
  <si>
    <t>subscription service provider network (SSPN)</t>
  </si>
  <si>
    <t xml:space="preserve"> 7-Nov-2009 21:57:50 EST</t>
  </si>
  <si>
    <t>member</t>
  </si>
  <si>
    <t>7.3.2.92</t>
  </si>
  <si>
    <t>The current sentnce is worded as a hope.</t>
  </si>
  <si>
    <t>Use MUST or SHALL.</t>
  </si>
  <si>
    <t xml:space="preserve"> 7-Nov-2009 21:55:33 EST</t>
  </si>
  <si>
    <t>Sometimes DSCP values are expressed by upper layers in 8 bit values. What masking is used?</t>
  </si>
  <si>
    <t xml:space="preserve"> 7-Nov-2009 21:50:41 EST</t>
  </si>
  <si>
    <t>W.4.4</t>
  </si>
  <si>
    <t>Is VLAN ID the only quality of service parameter?</t>
  </si>
  <si>
    <t xml:space="preserve"> 7-Nov-2009 21:45:10 EST</t>
  </si>
  <si>
    <t>11B.3.3.3.1</t>
  </si>
  <si>
    <t>What are "network quality parameters"?</t>
  </si>
  <si>
    <t>Define</t>
  </si>
  <si>
    <t xml:space="preserve"> 7-Nov-2009 21:42:55 EST</t>
  </si>
  <si>
    <t>7.4.7.15</t>
  </si>
  <si>
    <t>Use of "should" is ambiguous. What if it doesn't?</t>
  </si>
  <si>
    <t>Clarify or delete.</t>
  </si>
  <si>
    <t xml:space="preserve"> 7-Nov-2009 21:41: 8 EST</t>
  </si>
  <si>
    <t>7.3.4.5</t>
  </si>
  <si>
    <t>Use of "should" is ambiguous, What if it can't?</t>
  </si>
  <si>
    <t xml:space="preserve"> 7-Nov-2009 21:39:22 EST</t>
  </si>
  <si>
    <t>7.3.2.93</t>
  </si>
  <si>
    <t>Use of "should" is ambiguous. What if it can't?</t>
  </si>
  <si>
    <t>Clarify or delete</t>
  </si>
  <si>
    <t xml:space="preserve"> 7-Nov-2009 18:53:52 EST</t>
  </si>
  <si>
    <t>Venkatesan, Ganesh</t>
  </si>
  <si>
    <t>Intel Corporation</t>
  </si>
  <si>
    <t>Annex-A</t>
  </si>
  <si>
    <t>TGu draft includes GAS and provides some advertisement protocols that GAS uses, such as 802.21 MIH IS. However, 802.21 MIH IS is listed as optional in the PICS. But, MAC State Generic Convergence Function (MSGCF) is listed as mandatory in the PICS. The MSGCF is implementable using 802.21 MIH. In the absence of any mandatory protocol, it will create issues with implementation, reliable testing and certification and will make these features useless. Hence, make 802.21 MIH IS mandatory for TGu.</t>
  </si>
  <si>
    <t>Hence, make 802.21 MIH IS mandatory for TGu -- Render IW2.3 Mandatory in Annex-A</t>
  </si>
  <si>
    <t xml:space="preserve"> 7-Nov-2009 16:23:11 EST</t>
  </si>
  <si>
    <t>Durand, Roger</t>
  </si>
  <si>
    <t>Research In Motion</t>
  </si>
  <si>
    <t>11.23.7</t>
  </si>
  <si>
    <t>The text in 11.23.7 appears to be communicating a feature that is optional if the feature is supported then. But the PICs in A IW3.1, 3.1, and 3.3 all communicate a mandatory requirement. It is unclear or confusing especially the pICs difference between IW3 and IW 3.2</t>
  </si>
  <si>
    <t>change all of the annex A IW3 thru 3.3 PICs to optional</t>
  </si>
  <si>
    <t>document is near unreadable due to excessive use of obscure acronyms or acronyms with different names. Acronyms when spelled out sometimes confuse or they don't make any sense.</t>
  </si>
  <si>
    <t>eliminate the acronym UESA and spell out the phrase wherever it is used.</t>
  </si>
  <si>
    <t>eliminate the acronym PHB and spell out the phrase wherever it is used.</t>
  </si>
  <si>
    <t>eliminate the acronym MSFG and spell out the phrase wherever it is used.</t>
  </si>
  <si>
    <t>eliminate the acronym MLPP and spell out the phrase wherever it is used.</t>
  </si>
  <si>
    <t>eliminate the acronym LoST and spell out the phrase wherever it is used.</t>
  </si>
  <si>
    <t>eliminate the acronym GRX and spell out the phrase wherever it is used.</t>
  </si>
  <si>
    <t>eliminate the acronym ESC and spell out the phrase wherever it is used.</t>
  </si>
  <si>
    <t>eliminate the acronym EBR and spell out the phrase wherever it is used.</t>
  </si>
  <si>
    <t>eliminate the acronym ASRA and spell out the phrase wherever it is used.</t>
  </si>
  <si>
    <t xml:space="preserve"> 7-Nov-2009  6:35: 5 EST</t>
  </si>
  <si>
    <t>Mccann, Stephen</t>
  </si>
  <si>
    <t>11.23.2.1.3</t>
  </si>
  <si>
    <t>In clause 11.23.2.1.3 page 86 bullet c (line 64) and page 87 bullet d (line 11): both indicated "Partial Query Response returned ". Should it follows Table 11-4 as status code 64 (Partial Query Response Config) and 68 (Partial Query Response Size), respectively?</t>
  </si>
  <si>
    <t>As per comment</t>
  </si>
  <si>
    <t xml:space="preserve"> 6-Nov-2009 18:49:42 EST</t>
  </si>
  <si>
    <t>Cisco Systems, Inc.</t>
  </si>
  <si>
    <t>Please add the following MIB variable as it would be useful at an AP for DoS attack detection: dot11GASNoRequestOutstanding. It would be defined as the cumulative number of times a non-AP STA attempted to retrieve GAS Query Response and the AP had no record of the request (see clause 11.23.2.2.3).</t>
  </si>
  <si>
    <t>Per comment.</t>
  </si>
  <si>
    <t>Please add the following MIB variable as it would be useful at an AP for DoS attack detection: dot11GASResponsesDiscarded. It would be defined as the cumulative number of responses received from an external server which were dropped due to buffering longer than dot11GASResponseBufferingTime.</t>
  </si>
  <si>
    <t>Change Clause header from MLME-TDLSPOTENTIALTDLSPEERSTA.response to MLME-TDLSPOTENTIALPEERSTA.response</t>
  </si>
  <si>
    <t>There are 18 instances of discard in the draft. 15 have "silently" preceeding them. If there is significance to the "silently" then there are two of the three that do not have "silently" that may need review. Or if "Silently" is really not necessary, then it should be dropped. (silently... :) )</t>
  </si>
  <si>
    <t>On page 53 line 18 and line 42; Check if "silently" should be added. Or should the 15 "silently" instances be dropped.</t>
  </si>
  <si>
    <t>11.19.4</t>
  </si>
  <si>
    <t>Better description of what is happening would be to change "determined" with "defined"</t>
  </si>
  <si>
    <t>Replace "The target channel is determined by the STA that initiates a channel switch,"
with
"The target channel is defined by the STA that initiates a channel switch,"</t>
  </si>
  <si>
    <t>11.19.3</t>
  </si>
  <si>
    <t>How determined is a STA? remove the "determined"</t>
  </si>
  <si>
    <t>Replace "except when the TDLS peer STA is determined to be unreachable via the TDLS direct link"
with
"except when the TDLS peer STA is unreachable via the TDLS direct link"</t>
  </si>
  <si>
    <t>8.5.9.1</t>
  </si>
  <si>
    <t>STA do not really seek...change "seeking"</t>
  </si>
  <si>
    <t>Replace "a STA shall not initiate the TDLS Peer Key Handshake and shall reject TDLS setup messages seeking to construct a TPKSA if"
with
"a STA shall not initiate the TDLS Peer Key Handshake and shall reject any TDLS setup messages requesting to construct a TPKSA if"</t>
  </si>
  <si>
    <t>10.3.44.11.4</t>
  </si>
  <si>
    <t>The SME should not "Decide"</t>
  </si>
  <si>
    <t>replace "On receipt of this primitive, the SME can decide to attempt to set up a TDLS direct link by issuing an 20 MLME-TDLSSETUPREQUEST.request primitive to the MLME."
with
"On receipt of this primitive, the SME may attempt to set up a TDLS direct link by issuing an 20 MLME-TDLSSETUPREQUEST.request primitive to the MLME."</t>
  </si>
  <si>
    <t>The 802.11w and 802.11n are now published. The references should be updated, and any technical changes required reviewed and applied.</t>
  </si>
  <si>
    <t>Update the references and apply any relavent changes caused by the updated drafts that are now published.</t>
  </si>
  <si>
    <t>11.2.1.13</t>
  </si>
  <si>
    <t>STA does not "choose" and it should not "wish".</t>
  </si>
  <si>
    <t>Replace "A STA supporting this capability may choose to indicate or not indicate support through any TDLS Setup Request frame or TDLS Setup Response frame. A STA wishing to indicate this support shall signal this by setting the TDLS Peer PSM Support subfield in the Extended Capabilities element included in the TDLS Setup Request frame or TDLS Setup Response frame to one."
with
"A STA supporting this capability may indicate support through any TDLS Setup Request frame or TDLS Setup Response frame. A STA indicating this support shall signal this by setting the TDLS Peer PSM Support subfield in the Extended Capabilities element included in the TDLS Setup Request frame or TDLS Setup Response frame to one."</t>
  </si>
  <si>
    <t>11.2.1.14</t>
  </si>
  <si>
    <t>Replace "A STA supporting this capability may choose to indicate or not indicate support through any TDLS Setup Request frame or TDLS Setup Response frame.A STA wishing to indicate this support shall signal this by setting the Peer U-APSD Buffer STA Support subfield in the Extended Capabilities element included in the TDLS Setup Request frame or TDLS Setup Response frame to one."
with
"A STA supporting this capability may indicate support through any TDLS Setup Request frame or TDLS Setup Response frame. A STA indicates support by setting the Peer U-APSD Buffer STA Support subfield in the Extended Capabilities element included in the TDLS Setup Request frame or TDLS Setup Response frame to one."</t>
  </si>
  <si>
    <t xml:space="preserve"> 3-Nov-2009 23:46:40 EST</t>
  </si>
  <si>
    <t>Malarky, Alastair</t>
  </si>
  <si>
    <t>Mark IV Industries</t>
  </si>
  <si>
    <t>W.3.1.2</t>
  </si>
  <si>
    <t>comma missing after i.e.</t>
  </si>
  <si>
    <t>add comma</t>
  </si>
  <si>
    <t>W.3.1</t>
  </si>
  <si>
    <t>W.3</t>
  </si>
  <si>
    <t>In Figure W-2 the ESS should be drawn as a single closed element rather than a line joining 2 closed elements</t>
  </si>
  <si>
    <t>Draw ESS as a closed element (similar to DS) encompassing BSS1 and BSS2 and passing behind STA1 and STA2</t>
  </si>
  <si>
    <t>W.2.2</t>
  </si>
  <si>
    <t>Missing space in UP &lt;n&gt;Range in three cases</t>
  </si>
  <si>
    <t>add appropriate space</t>
  </si>
  <si>
    <t>W.1.4</t>
  </si>
  <si>
    <t>users should be user</t>
  </si>
  <si>
    <t>change as per comment</t>
  </si>
  <si>
    <t>use should be uses</t>
  </si>
  <si>
    <t>Out of scope of TGu draft. Comment submitted in error.</t>
  </si>
  <si>
    <t>As per comment and in addition P71L49 and P73L44.</t>
  </si>
  <si>
    <t>Text stating the converse situation is already present in the current draft. Therefore no text needs to be changed.</t>
  </si>
  <si>
    <t>Add appropriate text to Annex W.4 and possibly another subclause, "Enterprise Emergency Call Support".</t>
  </si>
  <si>
    <t>When the enterprise emergency call support is added, there will not be a use case in Annex W.1 for it.</t>
  </si>
  <si>
    <t>Add a use case to Annex W.1 for enterprise emergency call support.
Add detailed use case following the last use case (currently W.1.4, but may be W.1.6 with the addition of Emergency Call and Emergency Alert).</t>
  </si>
  <si>
    <t>7.3.4.1</t>
  </si>
  <si>
    <t>The draft provides support for emergency services.
Current work in that area has recently focused on enterprise (corporate) emergency calls. This should be added to the amendment.</t>
  </si>
  <si>
    <t>Add enterprise emergency call support to the amendment. Add, to Table 7-43bg (page 33 line 19) Enterprise Emergency Call Number information (add after Emergency Call Number information, renumbering the entries that follow).
Add new sub-clause, Enterprise Emergency Call information, following sub-clause 7.3.4.3, and renumbering the existing sub-clauses following 7.3.4.3.
Refer to "Next Generation Corporate Networks (NGCN) -- Emergency calls" (Ecma/TC32-TG17/2009/xxx). Add this reference to Annex P Bibliography, sub-clause P.1 General (page 167).</t>
  </si>
  <si>
    <t>Annex W.1 has four use cases: Airport, Shopping, Sales Meeting,.Museum.
There are no use cases for Emergency Call, or Emergency Alert.</t>
  </si>
  <si>
    <t>Add use cases to Annex W.1 (page 169) for Emergency Call and Emergency Alert.
Provide these detailed use cases in new clauses W.1.5 Emergency Call and W.1.6 Emergency Alert following Annex W.1.4 (page 172, line 22).</t>
  </si>
  <si>
    <t>Please add the following MIB variable as it would be useful at an AP for DoS attack detection: dot11GASFailedResponses. It would be defined as the cumulative number of GAS responses which commenced transmission to a non-AP STA but failed to successfully complete.</t>
  </si>
  <si>
    <t>This MIB variable would be much more useful for DoS attack detection if it was clear that it applied to APs sending a GAS Response.</t>
  </si>
  <si>
    <t>Change the sentence, "The number of responses to GAS queries per minute received for the protocol identified by dot11GASAdvertisementId, averaged over the previous ten minutes." to "The number of responses to GAS queries per minute transmitted by an AP for the protocol identified by dot11GASAdvertisementId, averaged over the previous ten minutes. This MIB variable is not used in non-AP STAs."</t>
  </si>
  <si>
    <t>The text has the following sentence: "The number of GAS responses sent or received for the protocol identified by dot11GASAdvertisementId." If this MIB description applies to an AP, it's not clear why an AP would receive a GAS response.</t>
  </si>
  <si>
    <t>Change the sentence to "The number of GAS responses sent by an AP or received by a non-AP STA for the protocol identified by dot11GASAdvertisementId."</t>
  </si>
  <si>
    <t>The text has the following sentence: "The number of GAS queries sent or received for the protocol identified by dot11GASAdvertisementId." If this MIB description applies to an AP, it's not clear why an AP would send a GAS query.</t>
  </si>
  <si>
    <t>Change the sentence to "The number of GAS queries sent by a non-AP STA or received by an AP for the protocol identified by dot11GASAdvertisementId."</t>
  </si>
  <si>
    <t>The MIB description should state that this MIB variable is only applicable at APs. Non-AP STAs don't receive GAS queries.</t>
  </si>
  <si>
    <t>P802.11u_D8.0 comments spreadsheet</t>
  </si>
  <si>
    <t>Stephen McCann</t>
  </si>
  <si>
    <t>RIM</t>
  </si>
  <si>
    <t>200 Bath Road, Slough, Berks, SL1 3XE, UK</t>
  </si>
  <si>
    <t>+44 1753 667099</t>
  </si>
  <si>
    <t>+44 1753 667000</t>
  </si>
  <si>
    <t>smccann@rim.com</t>
  </si>
  <si>
    <t>There are multiple issues with the usage of MIB variables within the standard. Significant discussion of these topics has occurred in the ARC SC and elsewhere. This has resulted in a recommendation for MIB variable usage (ref doc 11-09-533 R1). The 11u draft should be reviewed wrt to this recommendation and brought into compliance.</t>
  </si>
  <si>
    <t>Review the 11u draft wrt to the 11-09-533 and revise as necessary to bring the document into accord with the recommendations. See the resolution to CID#1005 in TGmb and REVmb-D1.04 for examples.</t>
  </si>
  <si>
    <t xml:space="preserve"> 5-Nov-2009 16:20: 8 EST</t>
  </si>
  <si>
    <t>Fisher, Wayne</t>
  </si>
  <si>
    <t>ARINC, Inc.</t>
  </si>
  <si>
    <t>(Annex D) Title missing.</t>
  </si>
  <si>
    <t>Insert Title: Annex D (normative) ASN.1 encoding of the MAC and PHY MIB</t>
  </si>
  <si>
    <t>(Annex A)A.4.3. "*CF18" is already being used by TGp. Please coordinate with TGp (and maybe TGz) to ensure compatibility of labels.</t>
  </si>
  <si>
    <t>As in comment.</t>
  </si>
  <si>
    <t xml:space="preserve"> 5-Nov-2009 13:36: 1 EST</t>
  </si>
  <si>
    <t>Rosdahl, Jon</t>
  </si>
  <si>
    <t>CSR</t>
  </si>
  <si>
    <t>10.3.71.2.2</t>
  </si>
  <si>
    <t>10.3.71.2.2 Semantics of the service primitive
Missing DialogToken parameter
Incorrect description of PeerSTAAddress: should be: "Specifies the address of the peer MAC entity to which query was transmitted.", or "Specifies the address of the peer MAC entity from which query response was received."</t>
  </si>
  <si>
    <t>10.3.71.1.2</t>
  </si>
  <si>
    <t>10.3.71.1.2 Semantics of the service primitive
Missing DialogToken parameter</t>
  </si>
  <si>
    <t xml:space="preserve"> 5-Nov-2009 13:34:58 EST</t>
  </si>
  <si>
    <t>10.3.44</t>
  </si>
  <si>
    <t>Resolution provided with submission 11-10-0165r0. Approved in January 2010.</t>
  </si>
  <si>
    <t>Comment withdrawn by commentor</t>
  </si>
  <si>
    <t>Section 10.3.44, figure 10-6a and section 10.3.44.11: The answer to MLME-TDLSPOTENTIALPEERSTA.request should be -TDLSPOTENTIALPEERSTA.confirm
Look at first exchange at top of diagram</t>
  </si>
  <si>
    <t>Change ".resp" to ".cfm"</t>
  </si>
  <si>
    <t>10.3.44.10</t>
  </si>
  <si>
    <t>Inconsistencies between primitive names and section headings:
10.3.44.10 MLME-TDLSPOTENTIALTDLSPEERSTA.request
See primitive
MLME-TDLSPOTENTIALPEERSTA.request(
MACAddress
)</t>
  </si>
  <si>
    <t>When text-based emergency call support is added, there will not be a use case in Annex W.1.</t>
  </si>
  <si>
    <t>Add a use case to Annex W.1 for text-based emergency call support.</t>
  </si>
  <si>
    <t>7.3.4.3</t>
  </si>
  <si>
    <t>Text-based emergency calls are receiving increased attention.
But they are not covered in the amendment.</t>
  </si>
  <si>
    <t>Add text-based emergency calls to the emergency services support.</t>
  </si>
  <si>
    <t>When the enterprise emergency call support is added, the informative sub-clause W.4 will not include it.</t>
  </si>
  <si>
    <t>This change is just a rewording of the sentence and does not clarify anything.</t>
  </si>
  <si>
    <t>Bucket</t>
  </si>
  <si>
    <t>re-word 1st two paragraphs of clause 5.9 to reflect the comment.
The Generic Advertisement Service (GAS) provides functionality that enables STAs to discover the availability of information related to desired network services, e.g., information about services such as provided in an IBSS, local access services, available SSPs Subscription Service Providers (SSP) and/or SSPNs or other external networks. GAS uses a generic container to advertise network services' information over an IEEE 802.11 network. Public Action frames are used to transport this information.
While the specification of network services information is out of scope of IEEE 802.11, in an Infrastructure BSS there is a need for STAs to  query for information on network services provided by SSPNs or other external networks beyond an AP, before they associate to the wireless LAN.                          
In an IBSS, GAS functionality enables a STA to access the availability and information related to desired services provided by other STAs in the IBSS. Exchange of information using GAS may be performed either prior to joining an IBSS or after joining the IBSS.
There are a number of reasons why providing information to a STA in a pre-associated state is beneficial:
—It supports more informed decision making about an IEEE 802.11 infrastructure with which to associate. This is generally more efficient than requiring a non-AP STA to associate with an AP before discovering the information and then deciding whether or not to stay associated.
—It is possible for the non-AP STA to query multiple networks in parallel.
—The non-AP STA can discover information about APs that are not part of the same administrative group as the AP with which it is associated, supporting the selection of an AP belonging to a different IEEE 802.11 infrastructure that has an appropriate SSP roaming agreement in place.</t>
  </si>
  <si>
    <t>3.275 Change the definition of "Network Type" to "Access Network Type"</t>
  </si>
  <si>
    <t>The primitive name and the Section Heading do not match:
10.3.44.11 MLME-TDLSPOTENTIALTDLSPEERSTA.response
see primitive---
MLME-TDLSPOTENTIALPEERSTA.response(
MACAddress
)</t>
  </si>
  <si>
    <t>Replace instruction with "Insert the following new item at end of the bulleted list"</t>
  </si>
  <si>
    <t>The amendment base cited is outdated. For example IEEP802.11w is now IEEE Std 802.11w 2009.</t>
  </si>
  <si>
    <t>Update amendment base to current status of amendments applicable to 802.11u. Reflect changes where applicable in body</t>
  </si>
  <si>
    <t>There are significant number of cases of incorrect references to specific elements, fields or frames by adding or omitting words (e.g., Advertisement Protocol element, Advertisement Protocol information element). The naming should be consistent throughout. Some specific comments have been provided by this commenter but there are many more.</t>
  </si>
  <si>
    <t>Implement consistent naming throughout.</t>
  </si>
  <si>
    <t>There are signifcant number of cases of incorrect use of first letter capitalization. References to specific elements, fields or frames should use initial caps, references to the general context or content should not. (e.g. one can talk about NAI realms, but refer to the the specific NAI Realm Data field. Some specific comments have been provided by this commenter but there are many more.</t>
  </si>
  <si>
    <t>Correct usage of initial capitalization throughout draft</t>
  </si>
  <si>
    <t>There are a number of instructions to the editor of the form "Insert the following ... as shown below". Some specific comments have been provided by this commenter but there are many more.</t>
  </si>
  <si>
    <t>Delete "as shown below" in all such cases since it is redundant</t>
  </si>
  <si>
    <t>The text is clear and states that the SSPN could be any external network, including IEEE 802 networks.</t>
  </si>
  <si>
    <t>Open "MyBallot_Tolls_ExportMyBallotToExcel.mdb". Same three security warning questions, and same answers. "Select MyBallot database file", and select the one generated in step 3. "Select target excel file", and select the .xls file with previous comment resolutions. Click "Pertform Export".  It crashes. Kill the debug window (X in upper right corner), and click "Perform Export" again. It works. Exit MSAccess.</t>
  </si>
  <si>
    <t>7</t>
  </si>
  <si>
    <t>Open the .xls file; insert column A with title "CID", column G with title "Pg.ln", and column N with title "Group#".</t>
  </si>
  <si>
    <t>8</t>
  </si>
  <si>
    <t>A LOT of manual cleanup is needed of the CMP file generated by FrameMaker.  Unchanged figures often show as deleted and re-inserted (delete the one of type "Deleted" to keep the cross reference tags pointing right). FrameMaker often guesses wrong about text changes, and shows something very complex when the changes was actually very simple. Leaving the complexity showing in the changebar file leads to Sponsor Ballot recirculation comments.  After cleanup, set "Inserted" to show and "Deleted" to hide, and compare against the clean Dx.y-body.fm -- should be no changes. Next set "Inserted" to hide, and "Deleted" to show, and compare against the previous draft -- should be no text changes (but likely lots and lots of figure and cross reference changes, which can be safely ignored).</t>
  </si>
  <si>
    <t>(If this if for a WG letter ballot) Various things to make the redline file unsuitable for generating comments. A) on the Master Pages, delete the text box on the left margin with line numbers. B) Add “NOT FOR BALLOTING” to header (both sides) and footer (under page number) (Need to turn off changebar character style before doing this, Format-&gt;Character-&gt;Deisgner, uncheck Changebar). C) Make page numbers roman numerals Format-&gt;Document-&gt;Numbering, Page, Format Roman(XIV) [or Alphabetic(N) works too].</t>
  </si>
  <si>
    <t>File-&gt;SaveAs, name it Dx.yy-redline-body.fm (or Dx.yy-redline-body-cleaned.fm)</t>
  </si>
  <si>
    <t>Load up previous Dx.0-numbers.fm file</t>
  </si>
  <si>
    <t>Select Dx.yy-numbers.fm window; File-&gt;Utilities-&gt;CompareDocuments; Select Dx.0-numbers.fm as original; Compare. Manually adjust output as necessary to make it show the real changes.</t>
  </si>
  <si>
    <t>Save the Dx.yy-numbersCMP.fm as Dx.yy-redline-numbers.fm</t>
  </si>
  <si>
    <t>Select Dx.yy-redline-numbers.fm window, Select all text, copy to clipboard</t>
  </si>
  <si>
    <t>Select Dx.yy-frontmatter.fm window, Special-&gt;ConditionalText, then Show/Hide, select “Comment”, &lt;--, select "EditorInfo", &lt;--, Set.</t>
  </si>
  <si>
    <t>(If this is for a WG letter ballot) Insert at end "Numbering Changes", make that new text style "contheader", paste clipboard after it</t>
  </si>
  <si>
    <t>Special-&gt;ConditionalText, select “Inserted” then Edit, change color to “Forest Green”, then “Set”, then exit the dialog box.</t>
  </si>
  <si>
    <t>Adjust the draft number in top line, and in first line of title, to show the change from previous draft. Select current value, CTRL+4, up/dn to select "Inserted", then Enter. Insert previous value, select it, CTRL+4, up/dn to select "Deleted", then Enter.</t>
  </si>
  <si>
    <t>Adjust the date in top line to show the change from previous draft. Same procedure as previous step.</t>
  </si>
  <si>
    <t>Change the "EditorInfo" note on first page to indicate correct old/new draft numbers.</t>
  </si>
  <si>
    <t>Change the data in the new rows of the "Change History" table to conditional tag "Inserted"</t>
  </si>
  <si>
    <t>Save the Dx.yy-frontmatter.fm as Dx.yy-redline-frontmatter.fm</t>
  </si>
  <si>
    <t>Table giving the resolution status of each "comment group", and overall statistics for resolution progress.</t>
  </si>
  <si>
    <t>Group#, generally a numeric value 1-99 (but could be any arbitrary alphanumeric string).  This number/string matches entries in column N of the "Comments" page.</t>
  </si>
  <si>
    <t>Status value, either "Approved", "Pending", or "Duplicate"</t>
  </si>
  <si>
    <t>If column B is "Approved", then this column gives the date of the motion in the Task Group that accepted these resolutions</t>
  </si>
  <si>
    <t>Change the element name in Table 7-8 P16L44, from "Emergency Alert" to "Emergency Alert Identifier"
Also on P18L34, from ""Emergency Alert" to "Emergency Alert Identifier"
In Table 7-26, P20L45, change "Emergency Alert" to "Emergency Alert Identifier"
On P32L1, change "Emergency Alert Information Element" to "Emergency Alert Identifier Element"
On P32L3, change "Emergency Alert Information Element" to "Emergency Alert Identifier Element"
On P32L7, change "Emergency Alert Information Element" to "Emergency Alert Identifier Element"</t>
  </si>
  <si>
    <t>As the STA is potentially in state 1 when the EAS arrives, fetching an http reference may be useless.
The STA just needs to hash to compare with its cache. If the alert is unique, then it should ask the AP
to fetch the http string (or the message) and then send it to the STA within GAS, as XML document, not
as a html page.</t>
  </si>
  <si>
    <t>This text should be re-written to state that the AP fetches the message at the http URI, and then relays it to the STA within a GAS frame. It's not the non-AP STA that does the direct http fetch itself; as this is confusing in when the STA is in state 1.</t>
  </si>
  <si>
    <t>The term "Emergency Alert System" (EAS) is specific to the USA. A more generic international term is required, of which EAS is an example.</t>
  </si>
  <si>
    <t>Although the functionality for emergency number discovery is provided in the main part of the 11u amendment, the annex forgets to mention it.</t>
  </si>
  <si>
    <t>Add some additionaly behavioural text to the annex which mentions the use of the emergency number. It could possibly be added to the use cases in Annex V.1</t>
  </si>
  <si>
    <t>No use-cases refer to emergency service operation</t>
  </si>
  <si>
    <t>It would be useful to add 2 uses cases, one for emergency call and one for emergency alert to fully understand how the behaviour of this functionality operates and to determine the scope of the 11u amendment</t>
  </si>
  <si>
    <t>The statement "A non-AP STA having dot11InterworkingServiceEnabled may optionally process the EAP Method" is confusing. What does it mean to have dot11InterworkingServiceEnabled?</t>
  </si>
  <si>
    <t>Change to "A non-AP STA where dot11InterworkingServiceEnabled is true may optionally process the EAP Method".</t>
  </si>
  <si>
    <t>The form "set to" should be used when describing the action of setting. The style usage is clearer from the example "if X is true, then Y is set to TRUE".</t>
  </si>
  <si>
    <t>Change ""having dot11InterworkingServiceEnabled set to TRUE"" to "where dot11InterworkingServiceEnabled is true".</t>
  </si>
  <si>
    <t>11.23.2.1.1</t>
  </si>
  <si>
    <t>Change "with dot11InterworkingServiceEnabled set to TRUE"" to "where dot11InterworkingServiceEnabled is true", in three places.</t>
  </si>
  <si>
    <t>The form "set to" should be used when describing the action of setting. The style usage is clearer from the example "if X is true, then Y is set to TRUE". Comment 7072 (LB152) was accepted but has not been implemented.</t>
  </si>
  <si>
    <t>You have not implemented comment 7062 (LB152) which was accepted. The new changes made to the vendor specific Advertisment Protocol ID (note these changes were not marked in the red-line document) have introduced some lack of clarity. Also mapping an element structure to a field is confusing.</t>
  </si>
  <si>
    <t>The preferred solution is to produce a new figure and text here rather than refer to the vendor specific information element (can refer to it for individual fields if essential).
Alternatively replace "If the first octet of this field is the vendor specific Advertisement Protocol ID as provided in Table 7-43be then this field will be structured per the Vendor Specific information defined in 7.3.2.26, where the Element ID of the Vendor Specific Element ID element of 7.3.2.26 is the vendor specific Advertisement Protocol ID" with "When this field contains a vendor specific Advertisement Protocol ID then this field will be structured per the Vendor Specific information element defined in 7.3.2.26, where the Element ID of the Vendor Specific information element of 7.3.2.26 is the first octet of the field and contains the vendor specific value for Advertisement Protocol ID defined in Table 7-43be".</t>
  </si>
  <si>
    <t>The form "set to" should be used when describing the action of setting. The style usage is clearer from the example "if X is true, then Y is set to TRUE". Here you are referring to actions to take based on the value of something else. This applies to all the rows added in Table 7-35a. (note comment 7072 (LB152) instructed this should be applied anywhere form "set to" was used incorrectly.</t>
  </si>
  <si>
    <t>Change by applying same rule where "set to" is not used to imply the action of setting.</t>
  </si>
  <si>
    <t>7.3.2.1</t>
  </si>
  <si>
    <t>change from "true" to "TRUE" was not marked as a change. Also should more correctly be worded as "dot11MgmtOptionMultiBSSIDEnabled is true". The same change should be made in order 24 in Table 7-15 in 7.2.3.2</t>
  </si>
  <si>
    <t>Change as per comment.</t>
  </si>
  <si>
    <t>11.32.4.3</t>
  </si>
  <si>
    <t>Change the following sentence at P23L47:
"Bit 6 is the Emergency Services Capability (ESC) field. It is set to 1 by the AP to indicate that higher layer Emergency Services are available at the AP. When ESC field is set to 0, the Emergency Services are not supported, see 11.23.5. The non-AP STAs set this bit to 0 in Probe Request frames."
to
"Bit 6 is the Emergency Services Capability (ESC) field. It is set to 1 by the AP to indicate that higher layer Emergency Services are reachable through this AP. When the ESC field is set to 0, reachability for Emergency Services is unspecified, see 11.23.5. The non-AP STAs set this bit to 0 in Probe Request frames."
Change the following sentence at P23L52:
"Bit 7 is the Unauthenticated Emergency Service Accessible (UESA) field. When the AP sets it to 0, this field indicates that no unauthenticated emergency services are reachable through a BSS using this SSID. When set to 1, this field indicates that higher layer unauthenticated emergency services are reachable through a BSS using this SSID."
to
"Bit 7 is the Unauthenticated Emergency Service Accessible (UESA) field. When the AP sets it to 0, this field indicates that no unauthenticated emergency services are reachable through this AP. When set to 1, this field indicates that higher layer unauthenticated emergency services are reachable through this AP."</t>
  </si>
  <si>
    <t>Add the following line to Table 7-43bd "Venue group 7, Venue Type 1, Venue description private residence" and move the other values in Venue group 7 down accordingly. Also re-number the reserved field.</t>
  </si>
  <si>
    <t>Change the following sentence at P29L64:
"The QoS Map Set information element is transmitted from an AP to a non-AP STA"
to
"The QoS Map Set information element is transmitted from an AP to a non-AP STA in a (Re)association Response frame or a QoS Map Configure Action frame."</t>
  </si>
  <si>
    <t>Generate the redline version of draft (for Sponsor Ballot recirculations, and for Supplemental information for WG recirculations)</t>
  </si>
  <si>
    <t>Fix to refer to field values using consistent case for "true" | "false"</t>
  </si>
  <si>
    <t>7.3.1.9</t>
  </si>
  <si>
    <t>Table 7-23 has been extended but there is no editing instruction given to update the "reserved" status code to start from 69 onwards. I noticed this error also on Table 7-26 as well</t>
  </si>
  <si>
    <t>Fix all tables where Tgu adds baseline tables to correctly update the reserved row entry.</t>
  </si>
  <si>
    <t>Summary information of the submitters of the comments in each letter ballot, and the number of their comments that remain unacknowledged. Anyone who has ever submitted a common the draft has an entry on this page.</t>
  </si>
  <si>
    <t>Name of voter</t>
  </si>
  <si>
    <t>unused</t>
  </si>
  <si>
    <t>C-D</t>
  </si>
  <si>
    <t>First ballot, Total number of comments submitted, and number of those comments remaining unacknowledged.</t>
  </si>
  <si>
    <t>E-F</t>
  </si>
  <si>
    <t>Second ballot, Total number of comments submitted,and number of those comments remaining unacknowledged.</t>
  </si>
  <si>
    <t>G-H</t>
  </si>
  <si>
    <t>Third ballot, Total number of comments submitted, and number of those comments remaining unacknowledged.</t>
  </si>
  <si>
    <t>I-J</t>
  </si>
  <si>
    <t>Fourth ballot, Total number of comments submitted, and number of those comments remaining unacknowledged.</t>
  </si>
  <si>
    <t>K-L</t>
  </si>
  <si>
    <t>Fifth ballot, Total number of comments submitted, and number of those comments remaining unacknowledged.</t>
  </si>
  <si>
    <t>etc</t>
  </si>
  <si>
    <t>more groups of two columns, as needed for additional recirculation ballots</t>
  </si>
  <si>
    <t>HOWTO:</t>
  </si>
  <si>
    <t>Update this file at end of a ballot</t>
  </si>
  <si>
    <t>1</t>
  </si>
  <si>
    <t>(If this is a recirculation ballot) Open the Spreadsheet file for the previous ballot. Change name of the "Comments" page to "Initial ballot", "First Recirculation", "Second Recirculation", etc. Get a new document number for the new ballot. Save as "11-07-xxxx-00-dx-comments.xls"
(If this is an initial ballot) Open a template spreadsheet. Get a new document number for the new ballot. Save as "11-07-xxxx-00-dx-comments.xls"</t>
  </si>
  <si>
    <t>2</t>
  </si>
  <si>
    <t>Download the .csv file from MyBallot</t>
  </si>
  <si>
    <t>3</t>
  </si>
  <si>
    <t>Change the following text at P182L28:
Similarly, it can also have other policies configured locally for quality of service parameters and network access restrictions, or it can also look them up through external policy servers.
to
The STA can either have, policies configured locally for quality of service parameters and network access restrictions, or it can look them up through external policy servers.</t>
  </si>
  <si>
    <t>Change the following text at P2L30:
IETF RFC 1034, Domain Names - Concept and Facilities, November 1987
to
IETF RFC 1035, Domain Names - Implementation and Specification, P. Mockapetris, November 1987
Change all references to RFC 1034 to RFC 1035 in the document.</t>
  </si>
  <si>
    <t>An MIH IS could be co-located with 802.11 infrastructure, but since MIS IS protocols frames are not defined as IEEE 802.11 frames, they are not part of the 802.11 infrastrucuture itself, as they cannot be tranmitted over the air interface.  To do this, they must be encapsulated within GAS. Mandating the use of MIH IS would result in an amendment to IEEE 802.11, contrary to the IEEE 802.11u PAR &lt;http://standards.ieee.org/board/nes/projects/802-11u.pdf&gt; clause 16.1.</t>
  </si>
  <si>
    <t>Pg.ln: Combined page number and line number, verified by Editor, and used for sorting the resulting spreadsheet</t>
  </si>
  <si>
    <t>H</t>
  </si>
  <si>
    <t>CommentType: Either Editorial (E), Technical (T), or General (G), as provided by the submitter. This letter is optionally followed by "R" if commenter has identified it as a required change.</t>
  </si>
  <si>
    <t>I</t>
  </si>
  <si>
    <t>CommentStatus: Accepted (A) or Rejected (R). During the comment resolution process, this column may have other strange values and should be ignored</t>
  </si>
  <si>
    <t>J</t>
  </si>
  <si>
    <t>ResponseStatus: Closed (C), or Unsatisfied (U). During the comment resolution process, this column may have other strange values and should be ignored</t>
  </si>
  <si>
    <t>K</t>
  </si>
  <si>
    <t>Comment: text of comment as provided by the submitter, and passed to us from MyBallot</t>
  </si>
  <si>
    <t>L</t>
  </si>
  <si>
    <t>SuggestedRemedy: Proposed resolution suggested by submitter</t>
  </si>
  <si>
    <t>M</t>
  </si>
  <si>
    <t>Response: Resolution, (ACCEPT, ACCEPT IN PRINCIPLE, or REJECT) as voted on by 802.11 Working Group. Until the response has been voted on, it will appear as "PROPOSED xxx"</t>
  </si>
  <si>
    <t>N</t>
  </si>
  <si>
    <t>Group#: Comment Group # (matching one of the entries on the "Status" page), used to simplify the naming of sets of comments in motions.</t>
  </si>
  <si>
    <t>O</t>
  </si>
  <si>
    <t>Topic: String provided by editor for identifying groups of comments that identify a single technical or editorial issue.</t>
  </si>
  <si>
    <t>Status</t>
  </si>
  <si>
    <t>Open the copy of MyBallot_V4p4.mdb for this ballot. Same three questions as all other MSAccess files. Click "Input". Click "Select input data file", and select the just-created tilde.txt file. Click "Tilde file rough import", then "Transfer rough records to main table". The MSAccess database now includes all the status values, and the comment resolutions.</t>
  </si>
  <si>
    <t>Annex D</t>
  </si>
  <si>
    <t>Delete any blank pages (often some have just appeared) at end of frontmatter and body.</t>
  </si>
  <si>
    <t>11</t>
  </si>
  <si>
    <t>Load up file D0.0-numbers.fm (this is a 12-line file, “CONTENTS”, 3 blank lines, “FIGURES”, 3 blank lines, “TABLES”, 3 blank lines)</t>
  </si>
  <si>
    <t>New-&gt;Book, say “no” to adding current file.</t>
  </si>
  <si>
    <t>Chaplin, Clint</t>
  </si>
  <si>
    <t>No</t>
  </si>
  <si>
    <t>Other3</t>
  </si>
  <si>
    <t>verified in new Draft 9.0</t>
  </si>
  <si>
    <t>Myles, Andrew</t>
  </si>
  <si>
    <t>Change the paragraph, "The HESSID field, which is the identifier for a homogeneous ESS, specifies the value of HESSID, see 11.23.1. A non-AP STA uses this field to indicate the desired HESSID in an active scan. The HESSID field for an AP is set to the value of dot11HESSID. Procedures for setting the proper HESSID value are defined in 11.1.3." to
"The HESSID field, which is the identifier for a homogeneous ESS, specifies the value of HESSID, see 11.23.1. A STA uses this field to indicate the desired HESSID in an active scan per 11.1.3. The HESSID field for an AP is set to the value of dot11HESSID."</t>
  </si>
  <si>
    <t>Load up previous Dx.0-body-clean.fm</t>
  </si>
  <si>
    <t>In the Dx.yy-body.fm window, File-&gt;Utilities-&gt;CompareDocuments. Select Dx.0-body-clean.fm as original. Compare.  This takes a little while (typ 5-10 min)</t>
  </si>
  <si>
    <t>Special-&gt;ConditionalText, then Show/Hide, select “Comment”, &lt;--, select "RedlineInfo", &lt;--, select "EditorInfo", &lt;--, Set.</t>
  </si>
  <si>
    <t>(Still on Conditional Text dialog box), select “Inserted” then Edit, change color to “Forest Green”, then “Set”, then exit the dialog box.</t>
  </si>
  <si>
    <t>In the "Start" form, click "Input comment file", then "Select input datafile" (browse to select the actual file), then "MyBallot database file (*.csv, *.xls) Rough Import". Say "OK" to the record count (twice). Select "Transfer new and updated record to main table". Say "OK" twice. Return to Start menu. Exit MSAccess (File-&gt;Exit).</t>
  </si>
  <si>
    <t>6</t>
  </si>
  <si>
    <t>Add-&gt;Files, select Dx.yy-body.fm, then “Add”</t>
  </si>
  <si>
    <t>Select Dx.yy-body in the Book window</t>
  </si>
  <si>
    <t>Add-&gt;Table of Contents. Select tags: AH1, AH2, AI, H1, H2, H3, H4; add “before Dx.yy-body.fm”, then “Add”. Ignore the “Book error report”</t>
  </si>
  <si>
    <t>Go to the just-created window with the Table of Contents information, select it all, copy to clipboard</t>
  </si>
  <si>
    <t>Go back to Dx.yy-frontmatter.fm, and Paste TOC into the file</t>
  </si>
  <si>
    <t>Go back to D0.0-number.fm, and Paste TOC into the file (at middle line under “CONTENTS”)</t>
  </si>
  <si>
    <t>Add-&gt;List-&gt;Figures. Select tags: FigCaption, FigTitle; add “before Dx.yy-body.fm”, then “Add”. Ignore the “Book error report”</t>
  </si>
  <si>
    <t>Go to the just-created window with the List of Figures, select it all, copy to clipboard</t>
  </si>
  <si>
    <t>Go back to the D0.0-numbers.fm, and Paste LOF into the file (at middle line under “FIGURES”)</t>
  </si>
  <si>
    <t>Add-&gt;List-&gt;Tables. Select tags: TableCaption, TableTitle; add “before Dx.yy-body.fm”, then “Add”. Ignore the “Book error report”</t>
  </si>
  <si>
    <t>Go to the just-created window with the List of Tables, select it all, copy to clipboard</t>
  </si>
  <si>
    <t>Go back to the D0.0-numbers.fm, and Paste LOT into the file (at middle line under “TABLES”)</t>
  </si>
  <si>
    <t>Save the D0.0-numbers.fm as Dx.yy-numbers.fm</t>
  </si>
  <si>
    <t>Save the Dx.yy-frontmatter.fm file</t>
  </si>
  <si>
    <t>In the book window, select the TOC file, Edit-&gt;DeleteFileFromBook</t>
  </si>
  <si>
    <t>In the book window, select the LOF file, Edit-&gt;DeleteFileFromBook</t>
  </si>
  <si>
    <t>In the book window, select the LOT file, Edit-&gt;DeleteFileFromBook</t>
  </si>
  <si>
    <t>(If this is for a Sponsor Ballot) Various things to make the clean file unsuitable for generating comments. A) On the Master Pages, delete the text box on the left margin with line numbers. B) Make page numbers roman numerals Format-&gt;Document-&gt;Numbering, Page, Format Roman (XIV) [or Alphabetic(N) works too]. Save this file as Dx.x-xxbody.fm. Select the Book window, close it. File-&gt;New-&gt;Book, answer "no" to addint current file. Add-&gt;Files, select Dx.x-frontmatter.fm. Add-&gt;Files, select Dx.x-xxbody.fm.</t>
  </si>
  <si>
    <t>Accept In Principle</t>
  </si>
  <si>
    <t>Accept</t>
  </si>
  <si>
    <t>Reject</t>
  </si>
  <si>
    <t>Abstract:</t>
  </si>
  <si>
    <t>Subject:</t>
  </si>
  <si>
    <t>Author(s):</t>
  </si>
  <si>
    <t>Address</t>
  </si>
  <si>
    <t xml:space="preserve">Phone: </t>
  </si>
  <si>
    <t xml:space="preserve">Fax: </t>
  </si>
  <si>
    <t xml:space="preserve">email: </t>
  </si>
  <si>
    <t>Name(s)</t>
  </si>
  <si>
    <t>First Author:</t>
  </si>
  <si>
    <t>Designator:</t>
  </si>
  <si>
    <t>Full Date:</t>
  </si>
  <si>
    <t>Comment ID</t>
  </si>
  <si>
    <t>Date</t>
  </si>
  <si>
    <t>Comment #</t>
  </si>
  <si>
    <t>Name</t>
  </si>
  <si>
    <t>Email</t>
  </si>
  <si>
    <t>Phone</t>
  </si>
  <si>
    <t>Style</t>
  </si>
  <si>
    <t>Index #</t>
  </si>
  <si>
    <t>Classification</t>
  </si>
  <si>
    <t>Vote</t>
  </si>
  <si>
    <t>Category</t>
  </si>
  <si>
    <t>Page</t>
  </si>
  <si>
    <t>Subclause</t>
  </si>
  <si>
    <t>Line</t>
  </si>
  <si>
    <t>Comment</t>
  </si>
  <si>
    <t>File</t>
  </si>
  <si>
    <t>Must Be Satisfied</t>
  </si>
  <si>
    <t>Proposed Change</t>
  </si>
  <si>
    <t>Resolution Status</t>
  </si>
  <si>
    <t>Resolution Detail</t>
  </si>
  <si>
    <t>Palm, Stephen</t>
  </si>
  <si>
    <t>Disapprove</t>
  </si>
  <si>
    <t>Editorial</t>
  </si>
  <si>
    <t>Yes</t>
  </si>
  <si>
    <t>Technical</t>
  </si>
  <si>
    <t>Clarify</t>
  </si>
  <si>
    <t>These comments have to be</t>
  </si>
  <si>
    <t>Editor To Do</t>
  </si>
  <si>
    <t>Category 
Owner</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</si>
  <si>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</si>
  <si>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</si>
  <si>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</si>
  <si>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</si>
  <si>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</si>
  <si>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</si>
  <si>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</si>
  <si>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Editor
Done</t>
  </si>
  <si>
    <t>Editor
To Do</t>
  </si>
  <si>
    <t>Editor Done</t>
  </si>
  <si>
    <t xml:space="preserve">Update the "Addressed At" if the comment was resolved </t>
  </si>
  <si>
    <t>Update the "Title" worksheet updating the revision number of the document</t>
  </si>
  <si>
    <t>Update the "Author" column</t>
  </si>
  <si>
    <t>Update the "Date" column</t>
  </si>
  <si>
    <t>Can't do</t>
  </si>
  <si>
    <t>Subclause: Clause and subclause, as provided by the submitter, and passed to us from MyBallot</t>
  </si>
  <si>
    <t>E</t>
  </si>
  <si>
    <t>Page: Page number, as provided by the submitter, and passed to us from MyBallot</t>
  </si>
  <si>
    <t>F</t>
  </si>
  <si>
    <t>Line: Line number, as provided by the submitter, and passed to us from MyBallot</t>
  </si>
  <si>
    <t>G</t>
  </si>
  <si>
    <t>This clause defines the formatting of the QoS Map frames transmitted over the air. Clause 10 defines the interface between the SME and the MLME, which also uses the formatting of 7.3.2.92. The interface between the upper layers and the SME is a matter of the STA's implementation.</t>
  </si>
  <si>
    <t>Change the note to:
"Note--When there are three OIs, the OI #3 Length is calculated by subtracting sum of 2 plus the value of the OI #1 Length subfield plus the value of the OI #2 Length subfield from the value of the Length field."</t>
  </si>
  <si>
    <t>This is out of scope of the 802.11u PAR. If changes are required to support MESH networking, then these should be submitted to 802.11s.</t>
  </si>
  <si>
    <t>These type of services are already supported by the 802.11u emergency services functionality and therefore the EAS mechanism does not need to be modified.</t>
  </si>
  <si>
    <t>The element is called "Roaming Consortium information". The word "information " is missing in the figure title.</t>
  </si>
  <si>
    <t>Correct figure title</t>
  </si>
  <si>
    <t>There are errors in Figure 7-95o122. The size of the "OI #1 and #2 Lengths" field should be 1 octet, not variable. Also the IO#1 field was deleted in error and is missing from the figure.</t>
  </si>
  <si>
    <t>Correct figure</t>
  </si>
  <si>
    <t>7.3.2.90</t>
  </si>
  <si>
    <t>This bullet is trying to duplicate specify what is defined on the last bullet on page 27</t>
  </si>
  <si>
    <t>Delete this last bullet</t>
  </si>
  <si>
    <t>Mapping an element structure to a field is confusing, and additionally there are some errors and lack of clarity.</t>
  </si>
  <si>
    <t>Move the sentence containing this to after the sentence on line 36 ("The format of the Authentication ... ") and change it to "If the value of the EAP Method field is 254 indicating an Expanded EAP Type, then the format of the Authentication Parameter sub-fields is shown in Table 7-43bl". Also in the paragraph beginning on page 43, line 40 change "Expanded EAP Method Authentication Parameter" to "Authentication Parameter"</t>
  </si>
  <si>
    <t>realms should not be initial caps when referring to the realms themselves. This applies in multiple cases. Also the realms do not include lists.</t>
  </si>
  <si>
    <t>Replace first two sentences with "The NAI Realm List provides a list of NAI realms corresponding to SSPs or other entries whose networks or services are accessible via this AP; optionally included for each NAI realm is a list of one or more EAP Method sub-fields, which that NAI realm uses for authentication. The NAI Realm List may be returned in response to a Native GAS Query Request." Correct other instances of the mis-use of initial caps</t>
  </si>
  <si>
    <t>7.3.4.6</t>
  </si>
  <si>
    <t>replace last "defined" in sentence with "identified"</t>
  </si>
  <si>
    <t>There is an extra "a" in the sentence</t>
  </si>
  <si>
    <t>correct sentence</t>
  </si>
  <si>
    <t>Re-direct URL occurs without capital R, 2 occurrences</t>
  </si>
  <si>
    <t>there is a font issue on this sentence.</t>
  </si>
  <si>
    <t>correct font</t>
  </si>
  <si>
    <t>7.3.4.2</t>
  </si>
  <si>
    <t>Using the same name for the field and also for fields contained within the field is awkward.</t>
  </si>
  <si>
    <t>Change 7.3.4.2 to either "Venue Names information" or "BSS Venue Names information"</t>
  </si>
  <si>
    <t>Second sentence is awkward</t>
  </si>
  <si>
    <t>Replace with "The Capability List and NQP Vendor-specific list are structured such that the first 2 octets of NQP Vendor-specific list are interpreted in the Capability List as the Info ID corresponding to the NQP Vendor-specific list." Note that it is not clear that this statement is even required.</t>
  </si>
  <si>
    <t>Multiple use of InfoID is confusing and causes ambiguity in the length definition</t>
  </si>
  <si>
    <t>11.23.2</t>
  </si>
  <si>
    <t>A.4.22</t>
  </si>
  <si>
    <t>Annex W</t>
  </si>
  <si>
    <t>Change the sentence fragment at P86L64:
a Status Code equal to “Partial Query Response returned—one or more of the requested NPQ elements is not configured for this BSSID”
to
a Status Code equal to “Partial Query Response Config"
and
a Status Code equal to “Partial Query Response returned—MMPDU cannot hold all requested NQP elements”
to
a Status Code equal to “Partial Query Response Size”</t>
  </si>
  <si>
    <t>Add the following sentence to W.4.2, P180L39:
"This can be assisted by the downloading of emergency call number dialstrings, as described in 7.3.4.3"</t>
  </si>
  <si>
    <t>Says "Expanded EAP Method
Authentication Parameter are included", but how is not defined.</t>
  </si>
  <si>
    <t>Resolution provided with submission 11-10-0164r0. Approved in January 2010.</t>
  </si>
  <si>
    <t>Due to insufficent material the task group could not resolve it. The commentor is encouraged to bring back the comment in a further re-circulation ballot.</t>
  </si>
  <si>
    <t>Due to insufficent time, the working group decided that this comment should be deferred until final sponsor ballot.</t>
  </si>
  <si>
    <t>Change the sentence to "At an AP having dot11InterworkingServiceEnabled set to true and having the UESA bit set to 1 in the Interworking element included in beacon and probe response frames, If the Association Request frame includes the Interworking element with Unauthenticated Emergency Service Accessible field set to 1 and does not include an RSN element, then the AP shall accept the association request even if dot11RSNAEnabled is set to TRUE and dot11PrivacyInvoked is set to TRUE thereby granting unsecured access to Emergency Services."</t>
  </si>
  <si>
    <t>"specific-SSID" should be "specific SSID" (I think it may be an optional hypen).</t>
  </si>
  <si>
    <t>How would an AP (for which NQP is configured) know "If Credential Type is required by the STA (or required by the user),"? Would all STAs or just some STAs have a requirement?</t>
  </si>
  <si>
    <t>The words "as shown below" should be removed from the editorial instruction.</t>
  </si>
  <si>
    <t>6.1.5</t>
  </si>
  <si>
    <t>where "and" was deleted, a comma should have been added</t>
  </si>
  <si>
    <t>Add comma</t>
  </si>
  <si>
    <t>11B.2</t>
  </si>
  <si>
    <t>For some reason, all the sub-clauses under 11B.2 are numbered 11B.3.X. Also, there is no 11B.3 clause; the next clause is 11B.4</t>
  </si>
  <si>
    <t>Renumber all sub-clauses under 11B.2 as 11B.2.xxx, and renumber all subsequent 11B subclauses to close the gap.</t>
  </si>
  <si>
    <t>11.23.5</t>
  </si>
  <si>
    <t>"For open SSID networks (non-RSN), which support emergency services this option shall be used." extra comma</t>
  </si>
  <si>
    <t>"For open SSID networks (non-RSN) which support emergency services this option shall be used."</t>
  </si>
  <si>
    <t>"as shown below" is not required since the entire paragraph is being inserted, and d and e should not be underlined.</t>
  </si>
  <si>
    <t>delete "as shown below" and correct underlining</t>
  </si>
  <si>
    <t>10.3.70.3.2</t>
  </si>
  <si>
    <t>It does not contain one vendor specific information element. It can contain one vendor-specific Advertisement Protocol ID, which can be a vendor-specific Advertisement Protocol ID. There are many instances of this in Clause 10.</t>
  </si>
  <si>
    <t>change second sentence to "This contains an Advertisement Protocol ID (see 7.3.2.90) which may be 802.11 assigned or vendor specified." Correct all instances</t>
  </si>
  <si>
    <t>10.3.70.2.3</t>
  </si>
  <si>
    <t>These are not &lt;xxx&gt; Action frames (per 802.11 7.3.1.11 the format is &lt;category name&gt; Action frames), but Public Action frames with action &lt;xxx&gt;. There are many instances of this in clause 10</t>
  </si>
  <si>
    <t>Use correct name for frame. If you want to associate the word action then use the form "Public Action frames with action &lt;xxx&gt;". Correct all instances in draft.</t>
  </si>
  <si>
    <t>10.3.70.1.2</t>
  </si>
  <si>
    <t>It does not contain one vendor specific information element. It can contain one vendor-specific Advertisement Protocol ID, which can be a vendor-specific Advertisement Protocol ID.</t>
  </si>
  <si>
    <t>change second sentence to "This contains an Advertisement Protocol ID (see 7.3.2.90) which may be 802.11 assigned or vendor specified."</t>
  </si>
  <si>
    <t>9.9.3.1</t>
  </si>
  <si>
    <t>use of form "set to" for a condition.</t>
  </si>
  <si>
    <t>change " ... having ... set to TRUE ... " to " ... where ... is true ... ". Also in 9.9.3.1.1</t>
  </si>
  <si>
    <t>9.2.7</t>
  </si>
  <si>
    <t>use of form "is set to" for a condition. Also lines 29 and 33</t>
  </si>
  <si>
    <t>replace "is set to" with "is"</t>
  </si>
  <si>
    <t>7.4.7.17</t>
  </si>
  <si>
    <t>Incorrect capitalization and name</t>
  </si>
  <si>
    <t>change to " ... advertisement protocol specified in the Advertisement Protocol element ... "</t>
  </si>
  <si>
    <t>Resolution provided in submission &lt;https://mentor.ieee.org/802.11/dcn/09/11-09-1266-01-000u-sb-roaming-consortium-update.doc&gt;.
Approved in January 2010 meeting.</t>
  </si>
  <si>
    <t>Resolution provided in submission &lt;https://mentor.ieee.org/802.11/dcn/09/11-09-1301-01-000u-sb-mlme-dialog-token.doc&gt;.
Approved at January 2010 meeting.</t>
  </si>
  <si>
    <t>IEEE 802.21 provides media inependent handover services. As part of that the MIH protocol provides Network Discovery and Selection services. There is no mention of MIH services in the Overview section even though TGu PAR includes explicit support for MIH services.</t>
  </si>
  <si>
    <t>It is not clear if any part of SSPN Interface service is in scope of TGu or not?</t>
  </si>
  <si>
    <t>Why is there a mention specifically of GAS as a Network Discovery and Selection mechanism in Overview section and other methods of doing the same have been excluded?</t>
  </si>
  <si>
    <t>Does TGu provide any specific Emergency service support for authenticated users as well?</t>
  </si>
  <si>
    <t xml:space="preserve">If ES is supported it must be reachable. </t>
  </si>
  <si>
    <t>IEEE 802.21 provides ND&amp;S services for different networks including IEEE 802.11. Is GAS just a transport mechanism? Why is there a need to define multiple mechanisms for doing the same thing?</t>
  </si>
  <si>
    <t>"MIH Information Service is a service defined in IEEE 802.21 (see IEEE P802.21-2008) to support information retrieval from an information repository in an external network." The information repository need not be in an external network. In case of 802.11 it can be locally atached to a 802.11 AP.</t>
  </si>
  <si>
    <t>What combinations of STAs is supported by NQP? Is NQP supported b/w non-AP STAs? What "locally configured data" is provided by NQP?</t>
  </si>
  <si>
    <t>It is not clear what is meant by the term "advertisement protocol" and on what basis entries ra populated in table 7-43be. It seems pretty much any message exchange can fit the term "advertisement protocol".</t>
  </si>
  <si>
    <t>"...reports information related to 802.11 ESS….". This restriction is not needed. The Information server may report information on other neighboring networks, services and user not directly related to 802.11 ESS.</t>
  </si>
  <si>
    <t>homogenous ESS: A collection of BSSs, within the same extended service set (ESS), in which "every" SSPN or other external network reachable at one BSS, is reachable at all of them</t>
  </si>
  <si>
    <t>Change definition to include " ...over the 802.11 air interface and possibly over other medium"</t>
  </si>
  <si>
    <t>Resolution provided in document &lt;https://mentor.ieee.org/802.11/dcn/10/11-10-0051-00-000u-isb-venue-info.doc&gt;
Approved in January 2010 meeting</t>
  </si>
  <si>
    <t>Resolution provided by submission &lt;https://mentor.ieee.org/802.11/dcn/10/11-10-0108-01-000u-isb-gas-mib-update.doc&gt;
Approved in January 2010 meeting</t>
  </si>
  <si>
    <t>Resolution provided by submission &lt;https://mentor.ieee.org/802.11/dcn/10/11-10-0109-00-000u-isb-location-by-reference.doc&gt;
Approved in January 2010 meeting</t>
  </si>
  <si>
    <t>Add the following definition:
Advertisement protocol : IEEE native query protocol and higher layer protocols defined external to 802.11 that can be used for network and service discovery.</t>
  </si>
  <si>
    <t>Remove the NAI Realm table from Annex D as it serves very little purpose in the Amendment. Delete text from P152L13 to P153L15 and P126L35. Renumber the dot11DomainNameTable.</t>
  </si>
  <si>
    <t>GAS is a bi-directional protocol.</t>
  </si>
  <si>
    <t>Change as follows: "A service that supports use of an IEEE 802.11 network with non-IEEE 802.11 networks."</t>
  </si>
  <si>
    <t>Replace "facilities" with "resources" to make things more clear.</t>
  </si>
  <si>
    <t>Remove this term or clarify what is meant by "native" in "native GAS" and "native Query Protocol" and how the two are related?</t>
  </si>
  <si>
    <t>Change the term being defined to network access type or define network type appropriately</t>
  </si>
  <si>
    <t>Define "Native Query Protocol" and remove "…public Action Frames" from the definition.</t>
  </si>
  <si>
    <t>Define Portal in context of interworking or provide a reference</t>
  </si>
  <si>
    <t xml:space="preserve"> Use "logical" SSPN interface throughout OR delete “logical: throughout OR explain the difference between the logical SSPN interface and SSPN interface</t>
  </si>
  <si>
    <t>Clarify that 802 networks (such as WiMAX) can also be SSPN in fig 5-6a and clase 5.2.12</t>
  </si>
  <si>
    <t>Delete "Service"</t>
  </si>
  <si>
    <t>Include a sub-clause on support for MIH services by TGu. Explain how overlapping TGu services (such as Networking Discovery and Selection) are different than those provided by MIH and why are multiple ways of doing the same thing being developed by TGu.</t>
  </si>
  <si>
    <t>Clarify what part of SSPN Interface service is in scope of Tgu and if it is not in scope remove it from Overview section and the rest of the draft.</t>
  </si>
  <si>
    <t>Either include mention of other protocols as well or remove mention of GAS from the overview section as well.</t>
  </si>
  <si>
    <t>Change the sentence as follows: The Interworking Service supports Emergency Services (ES) by providing methods for "only" un-authenticated users….</t>
  </si>
  <si>
    <t>Delete " and reachable" from this sentence.</t>
  </si>
  <si>
    <t xml:space="preserve">Include mention of MIIS and how GAS is different than MIIS and how GAS mechanisms can/cannot work with MIH MIIS. </t>
  </si>
  <si>
    <t>Change as follows: " MIH Information Service is a service defined in IEEE 802.21 (see IEEE P802.21-2008) to support information retrieval from an information repository".</t>
  </si>
  <si>
    <t>If NQP is supported b/w non-AP STAs, plesae clarify that explicitly, otherwise update the definition to specify the type of STAs b/w which NQP is supported. Specify the type of data provided by NQP?</t>
  </si>
  <si>
    <t>Include a definition for advertisement protocol and the basis for including entries in table 7-43be.</t>
  </si>
  <si>
    <t>Clarify the issues or delete the statement/IE.</t>
  </si>
  <si>
    <t>Clarify this in definition of Native GAS</t>
  </si>
  <si>
    <t>Treat 802.21 MIIS as a native query protocol. Update all sections of the draft appropriately.</t>
  </si>
  <si>
    <t>Specify GAS consistently throughout the draft, either as transport protocol, or transport service as opposed to using different terms and causing ambiguity. A general layerd diagram showing advertisement protocol and GAS transport transport protocol at appropriate layers upfront in the draft would be quite useful.</t>
  </si>
  <si>
    <t>Change MIH IS to a native GAS protocol and treat it as mandatory</t>
  </si>
  <si>
    <t>Gupta, Vivek</t>
  </si>
  <si>
    <t>The description field of this MIB variabl should describe moving this table to a new AP subsequent to STA BSS transition event.</t>
  </si>
  <si>
    <t>The phrase ".. the capability of the STA to support emergency alert system when interwork with external networks is enabled." does not make sense to me.</t>
  </si>
  <si>
    <t>Why is the MIB variable dot11GASResponseBufferingTime defined outside the dot11GASAdvertisement Table?</t>
  </si>
  <si>
    <t>Move the MIB variable to be included in the table.</t>
  </si>
  <si>
    <t>The word "Indicates" is capitalized and should not be.</t>
  </si>
  <si>
    <t>The description of dot11ESNetwork states that its functionality is tied to the "HESSID set. The operation of ES networks and HESSID is orthogonal, so this dependency should not be stated.</t>
  </si>
  <si>
    <t>Delete the words "for this HESSID set"</t>
  </si>
  <si>
    <t>The MIB variable dot11QosMapEnabled has incorrect capitalization.</t>
  </si>
  <si>
    <t>Change to dot11QosmapEnabled.</t>
  </si>
  <si>
    <t>The NAI Realm subfield definition should be augmented to accommodate multiple realms delimited by semicolons (";") as long as the supported EAP methods are identical.</t>
  </si>
  <si>
    <t>Given the format of the NAI Realm List, if an entry for a single realm (including EAP methods) is ~20 octets, then the maximum MMPDU size will limit the maximum number of realms advertised to ~100. Practically, this seems quite reasonable. But from a protocol perspective, in some hotspots (e.g., major airport) since it seems possible that there could be a need to advertise &gt;100 realms, there should be a way for the protocol to accommodate this.</t>
  </si>
  <si>
    <t>Add a method to support more than 1 instance of an NAI Realm list. For example, include a short sequence of 2-octet Info IDs for NAI Realm lists. Info ID=N is the first page of the NAI Realm List; Info ID=N+1 is the 2nd page of the NAI Realm list and so on.</t>
  </si>
  <si>
    <t>In the Tunneled EAP Method credential typ, (ID=6), there is no way so specify the anonymous method.</t>
  </si>
  <si>
    <t>Add anonymous method to the enumerated list.</t>
  </si>
  <si>
    <t>The Venue Info field should be moved to clause 7.3.4.2 (Venue name information). The reason is so that this field can be protected by TGw mechanisms post-association using protected dual of public action frames, whereas information elements included in Beacon and Probe Response frames are not protected by TGw mechanisms. This change would make Venue Info reliable.</t>
  </si>
  <si>
    <t>The spacing between words in this paragraph is dorked up.</t>
  </si>
  <si>
    <t>"UP 7Range" should be "UP 7 Range".</t>
  </si>
  <si>
    <t>"UP 6Range" should be "UP 6 Range".</t>
  </si>
  <si>
    <t>"UP 5Range" should be "UP 5 Range".</t>
  </si>
  <si>
    <t>In figure W-1, the 3 little boxes to the right of the DS should be marked as portals.</t>
  </si>
  <si>
    <t>Add the annotation.</t>
  </si>
  <si>
    <t>The reference 7.3.1.21 is incorrect.</t>
  </si>
  <si>
    <t>There is missing text in the sentence "or for the AP with dot11SSPNInterfaceEnabled set to TRUE with a result code of Not Allowed by SSP if the dot11NonAPStationAuthDls MIB variable in either of the non-AP STA's dot11InterworkingTable."</t>
  </si>
  <si>
    <t>Add the words "is false" to the end of the sentence. See LB-152 CID 7050.</t>
  </si>
  <si>
    <t>In the sentence "If the Reassociation Request frame includes the Interworking element with Unauthenticated Emergency Service Accessible field set to 1 and does not include an RSN element, then the AP shall accept the association request even if dot11RSNAEnabled is set to TRUE and dot11PrivacyInvoked is set to TRUE thereby granting unsecured access to Emergency Services only when UESA is set to 1.", it is unclear which UESA bit is being referred to and therefore the spec is ambiguous.</t>
  </si>
  <si>
    <t>Change the sentence to "At an AP having dot11InterworkingServiceEnabled set to true and having the UESA bit set to 1 in the Interworking element included in beacon and probe response frames, If the Reassociation Request frame includes the Interworking element with Unauthenticated Emergency Service Accessible field set to 1 and does not include an RSN element, then the AP shall accept the association request even if dot11RSNAEnabled is set to TRUE and dot11PrivacyInvoked is set to TRUE thereby granting unsecured access to Emergency Services."</t>
  </si>
  <si>
    <t>In the sentence "If the Association Request frame includes the Interworking element with Unauthenticated Emergency Service Accessible field set to 1 and does not include an RSN element, then the AP shall accept the association request even if dot11RSNAEnabled is set to TRUE and dot11PrivacyInvoked is set to TRUE thereby granting unsecured access to Emergency Services only when UESA is set to 1.", it is unclear which UESA bit is being referred to and therefore the spec is ambiguous.</t>
  </si>
  <si>
    <t>"The Network Authentication Type information provides a list of authentication types when ASRA is set to 1."</t>
  </si>
  <si>
    <t>Delete the word "logical" in the paragraph beginning on P5L13.</t>
  </si>
  <si>
    <t>The PAR for TGu is interworking with external networks -- particularly with hotspots.  Carriers routinely desire to control subscriber permissions and wish to provide different services at different subscription levels.  TGu believes the SSPN interface is included in the PAR.</t>
  </si>
  <si>
    <t>Since it is possible for 802.21 MIIS to be hosted on a server external to the AP, it must be communicated with using non-native GAS.</t>
  </si>
  <si>
    <t>GAS is defined as a transport protocol in definition 3.270 and the term is used consistently throughout the document.  The use of GAS on P82L55 is consistent with this definition.  If the commenter believers it's unsed inconsistently elsewhere in the document, the commenter is invited to point out those specific instances.</t>
  </si>
  <si>
    <t>Change the sentence "Each DSCP Exception field has a different value of DSCP Value." to "Each DSCP Exception field is set to a different value of DSCP Value."
Note that the style used in clause 7.3.2 et seq, as defined by the IEEE 802.11 technical editors, is to not use normative language (i.e., MUST or SHALL).</t>
  </si>
  <si>
    <t>HTTPS redirection is a non-EAP method which can be in use at an AP.  In this case, the NAI Realm list would provide a list of realms supported with HTTPS re-direction; in this situation, the list of EAP methods following the realms would be null.</t>
  </si>
  <si>
    <t>For the Length parameter, change the value in the Lengh column from "variable" to "1".</t>
  </si>
  <si>
    <t>On P28L33 after the sentence beginning "Native Query Protocol (NQP) is a protocol …", add the following: "See 11.23.2.1.1 for information on NQP procedures."</t>
  </si>
  <si>
    <t>The commenter is referred to clause 5.9 (not that this clause is being amended in response to CID 7341800023.</t>
  </si>
  <si>
    <t>The following MIB variables are duplicates in that the retry counts are captured in other MIB variables; futhermore, they don't seem that helpful in DoS attack detection: dot11GASRetryCount, dot11GASMultipleRetryCount, dot11GASFrameDuplicateCount, dot11GASACKFailureCount.</t>
  </si>
  <si>
    <t>Delete the MIB variables from the table and the corresponding definitions in subsequent text.</t>
  </si>
  <si>
    <t>The cited RFC should be 1035, not 1034. The requirements for preferred name syntax are provided in RFC-1035 (not RFC-1034).</t>
  </si>
  <si>
    <t>The cited RFC should be 1035, not 1034. The MIB on P154L3 cites preferred name syntax, the requirements of which are provided in RFC-1035 (not RFC-1034).</t>
  </si>
  <si>
    <t>The MIB description refers to RFC-1034, but the requirements for preferred name syntax are provided in RFC-1035.</t>
  </si>
  <si>
    <t>Change the RFC number.</t>
  </si>
  <si>
    <t>The NAI Realm table does not contain objects for all the EAP methods.</t>
  </si>
  <si>
    <t>This table should be fixed or deleted.</t>
  </si>
  <si>
    <t>The RFC number cited is incorrect.</t>
  </si>
  <si>
    <t>Fix it.</t>
  </si>
  <si>
    <t>The sentence "This object does not mean the AP is capable of providing DLS service." is worded incorrectly.</t>
  </si>
  <si>
    <t>Change to "Note this attribute is an SSP permission and is independent of whether DLS is allowed in the BSS as governed by dot11DLSAllowedInQBSS."</t>
  </si>
  <si>
    <t>The word "client" is used when I believe the intent is "non-AP STA" (which is the preferred nomenclature in standards speak.</t>
  </si>
  <si>
    <t>In Dx.yy-frontmatter.fm, Note that FrameMaker for some unknown reason can't generate a redline; so tag all deleted text as Conditional text "Deleted", and all inserted/replacement text as Conditional text "Inserted". Comment tags as Conditional text "Comments"</t>
  </si>
  <si>
    <t>In Dx.yy-body.fm, just make the changes. Comment tags as conditional text "Comments". Will later use the FrameMaker File-&gt;Utilities-&gt;CompareDocuments to generate a starting point for the redline</t>
  </si>
  <si>
    <t>Preparing to generate a new draft in FrameMaker</t>
  </si>
  <si>
    <t>In Dx.yy-frontmatter.fm, fix draft number and date in top line and first line of title</t>
  </si>
  <si>
    <t>In Dx.yy-frontmatter.fm, add any new presenters to 11r group</t>
  </si>
  <si>
    <t>In Dx.yy-frontmatter.fm, update change history table. Need to turn on display of EditorInfo text (Special-&gt;ConditionalText-&gt;Show/Hide, select "EditorInfo", press "&lt;--", Set, Wait. Then exit the dialog box)</t>
  </si>
  <si>
    <t>In Dx.yy-body.fm, Master pages, 2 places to put draft number (keep overrides)</t>
  </si>
  <si>
    <t>In Dx.yy-body.fm, first line of title has draft number</t>
  </si>
  <si>
    <t>Turn off display of comment text (Special-&gt;Conditional Text-&gt;Show/Hide, select “Comment”, press “--&gt;”, select "EditorInfo", press "--&gt;", (Same for any and all others, too). Set. Wait. Then exit the dialog box.)</t>
  </si>
  <si>
    <t>Run spell checker --  Edit-&gt;Spelling Checker</t>
  </si>
  <si>
    <t>Save both Dx.yy-body.fm and Dx.yy-frontmatter.fm files</t>
  </si>
  <si>
    <t>Generate the clean version of the draft (for publication on "members-only" area, and for WG letter ballots)</t>
  </si>
  <si>
    <t>10</t>
  </si>
  <si>
    <t>Re-generate the Table of Contents, to get the page numbers right for the redline version of the draft. Add-&gt;Table of Contents. Select tags: AH1, AH2, AI, H1, H2, H3, H4; add “before Dx.yy-redline-body.fm”, then “Add”. Ignore the “Book error report”. Go to the just-created window with the Table of Contents information, select it all, copy to clipboard. Go back to Dx.yy-redline-frontmatter.fm, and Paste TOC into the file. In the book window, select the TOC file, Edit-&gt;DeleteFilefromBook.</t>
  </si>
  <si>
    <t>File-&gt;PrintBook, printer=”Adobe PDF”, GenerateAcrobatData=yes, PDF Setup should have (on the “Bookmarks” tab) “9&gt;AH1, 17&gt;AH2, 18&gt;AH3, 18&gt;AH4, 19&gt;AH5, 8&gt;AI, 8&gt;AN, 8&gt;Annexes, 8&gt;AT, 9&gt;H1, 12&gt;H2, 14&gt;H3, 15&gt;H4, 16&gt;H5”, File=Dx.yy-redline.ps, Print. Ignore the errors about incompatible colors.</t>
  </si>
  <si>
    <t>Save the Dx.yy-redline-body.fm and Dx.yy-redline-frontmatter.fm files again (since printing changes the file somehow).</t>
  </si>
  <si>
    <t>Close the Dx.0.fm file (FrameMaker claim that it changed is wrong, don’t save it)</t>
  </si>
  <si>
    <t>Verify the Page (column E) and Line (column F) for each comment.  They are easy to get wrong. Fill in the (corrected) value pg.ln in column G for each. Sorting by page.line should make the clause numbers strictly increasing, which serves as a check. Generally, when the difference between adjacent rows in the spreadsheet is only one line in the draft, there is a problem.</t>
  </si>
  <si>
    <t>9</t>
  </si>
  <si>
    <t>Sort the comments by pg.ln (column G). Assign CIDs, matching the row# in the spreadsheet. Simplest way is "seq 2 xxx &gt;foo1;wordpad foo1" in a shell window, where xxx is the highest row number used. Control-A then control-C in the wordpad window. Select cell A2 on the "Comments" page, then control-V.</t>
  </si>
  <si>
    <t>Mark comment resolutions</t>
  </si>
  <si>
    <t>As resolutions are proposed, (1) enter the text in column O ("PROPOSED ACCEPT", "PROPOSED ACCEPT IN PRINCIPLE", or "PROPOSED REJECT"), (2) enter a group# in column P, and (3) enter the group# on the "Status" page with a description (e.g., resolutions reached at ad-hoc meeting, or resolutions reached on teleconference, etc), and status as "Pending".</t>
  </si>
  <si>
    <t>Iterate until done.  There should be no rows in the spreadsheet without a value in column M (Respons).  There should be no rows in the spreadsheet without a value in column N (Group#). All of the text in column M should start with "PROPOSED".</t>
  </si>
  <si>
    <t>Approve the spreadsheet by a technical motion in a Working Group plenary session</t>
  </si>
  <si>
    <t>Update spreadsheet and the MyBallot system with approved comment resolutions</t>
  </si>
  <si>
    <t>Change from "This higher layer concept is intended to reflect the state od a connection" to "This reflects the state of a connection to"</t>
  </si>
  <si>
    <t xml:space="preserve"> 6-Nov-2009 12:27:58 EST</t>
  </si>
  <si>
    <t>Duplicate editing instructions</t>
  </si>
  <si>
    <t>Change from "Change the text inserting the following new item" to "Insert the following new item"</t>
  </si>
  <si>
    <t xml:space="preserve"> 6-Nov-2009 12:26:25 EST</t>
  </si>
  <si>
    <t>Change P802.11w to IEEE Std 802.11w-2009, and similarly for 802.11n</t>
  </si>
  <si>
    <t xml:space="preserve"> 6-Nov-2009  9:56: 2 EST</t>
  </si>
  <si>
    <t>7.3.4.11</t>
  </si>
  <si>
    <t>gb1</t>
  </si>
  <si>
    <t>Wording is clearer</t>
  </si>
  <si>
    <t>kb1</t>
  </si>
  <si>
    <t>Kaberi Banerjee</t>
  </si>
  <si>
    <t>Receive acknowledgement (or non-acknowledgement) of comments in previous letter ballots</t>
  </si>
  <si>
    <t>Find the row for each comment identified in the E-mail. Insert date of email into column P.  If this is an acceptance, change the "Response Status" in column J to "C".</t>
  </si>
  <si>
    <t>General</t>
  </si>
  <si>
    <t>Approve</t>
  </si>
  <si>
    <t>Stanley, Dorothy</t>
  </si>
  <si>
    <t>7.2.3.1</t>
  </si>
  <si>
    <t>As in comment</t>
  </si>
  <si>
    <t>11u Category</t>
  </si>
  <si>
    <t>QoS</t>
  </si>
  <si>
    <t>ES</t>
  </si>
  <si>
    <t>Comments for TGz</t>
  </si>
  <si>
    <t>GAS</t>
  </si>
  <si>
    <t>Native-Loc</t>
  </si>
  <si>
    <t>Native-GAS</t>
  </si>
  <si>
    <t>MIH</t>
  </si>
  <si>
    <t>PICS</t>
  </si>
  <si>
    <t>SSPN</t>
  </si>
  <si>
    <t>Architecture</t>
  </si>
  <si>
    <t>W</t>
  </si>
  <si>
    <t>Interworking</t>
  </si>
  <si>
    <t>Native-VS</t>
  </si>
  <si>
    <t>Time-IE</t>
  </si>
  <si>
    <t>Others</t>
  </si>
  <si>
    <t>References</t>
  </si>
  <si>
    <t>Necati Canpolat</t>
  </si>
  <si>
    <t>Dave Stephenson</t>
  </si>
  <si>
    <t>Jon Rosdahl</t>
  </si>
  <si>
    <t>Consider to rename the EAS functionality to "Early Warning System", as defined by the United Nations. A specific implementation of which (using XML, CAP etc) is EAS.</t>
  </si>
  <si>
    <t>This is used 12 times, including figures, and is a valid acronym.</t>
  </si>
  <si>
    <t>This is a standard QoS term, defined by other SDOs. It's also used in figures and is a valid acronym.</t>
  </si>
  <si>
    <t>The acronym is incorrect. It should be MSGCF, which is used extensively throughout the draft.  Change the following text in clause 4: "MSFG" to "MSGCF".</t>
  </si>
  <si>
    <t>This is a standard call processing term, defined by other SDOs. It's also used in figures and is a valid acronym.</t>
  </si>
  <si>
    <t>This is a protocol defined by IETF RFC 5222, and is a valid acronym. RFC 5222 is also a normative reference within the draft.</t>
  </si>
  <si>
    <t>GRX is only used twice in the draft and can be replaced by it's definition. Change "GRX" to "GPRS Roaming Exchange" on P173L44 and P174L2.  In clause 4, P4L32, delete the GRX acronym.</t>
  </si>
  <si>
    <t>This is used 11 times, including figures, and is a valid acronym.</t>
  </si>
  <si>
    <t>This is used 24 times, including tables and figures, and is a valid acronym.</t>
  </si>
  <si>
    <t>This is used 9 times, including figures, and is a valid acronym.</t>
  </si>
  <si>
    <t>The advertisement protocol element should only be in the probe response if there is a non-native GAS protocol configured. However, the text does not state this correctly. It says " .. and the value of at least one dot11GASAdvertisementID is non null." A zero value is non null, but the APID=0 value is used for native query protocol</t>
  </si>
  <si>
    <t>Change the cited text to " .. and the value of at least one dot11GASAdvertisementID is non null and non zero."</t>
  </si>
  <si>
    <t>The advertisement protocol element should only be in the beacon if there is a non-native GAS protocol configured. However, the text does not state this correctly. It says " .. and the value of at least one dot11GASAdvertisementID is non null." A zero value is non null, but the APID=0 value is used for native query protocol</t>
  </si>
  <si>
    <t>The phrase ".. upon receipt of a frame of type data with broadcast/multicast DA, .." is missing a word.</t>
  </si>
  <si>
    <t>Change it to ".. upon receipt of a frame of type data having a broadcast/multicast DA, .."</t>
  </si>
  <si>
    <t>The sentence, "In an IBSS, GAS functionality enables a STA the availability and information related to desired services natively provided by another STA in the IBSS." is missing some words.</t>
  </si>
  <si>
    <t>Change it to "In an IBSS, GAS functionality enables a STA to determine the availability and related information of desired services natively provided by another STA in the IBSS."</t>
  </si>
  <si>
    <t>The acronym "MSFG" is incorrect.</t>
  </si>
  <si>
    <t>Change it to "MSGCF"</t>
  </si>
  <si>
    <t xml:space="preserve"> 6-Nov-2009 13:24:57 EST</t>
  </si>
  <si>
    <t>Bumiller, G</t>
  </si>
  <si>
    <t>The PoA is the entity to which the mobile is attached (in this case the AP). The peers in an MIIS message exchange, for example, are the non-AP STA and the MIIS server (aka PoS.) Therefore the text is correct as it is.</t>
  </si>
  <si>
    <t>Change the text on P99L62 from:
"When the network quality parameters degrade or imminent action is taken to bring down the link, the SME may predict an imminent link failure."
to
"When the quality of the network parameters as defined in Table 11B-5 degrade or imminent action is taken to bring down the link, the SME may predict an imminent link failure."</t>
  </si>
  <si>
    <t>Change the text on P112L16 from:
"Desired advance warning time interval for MSGCF-ESS-Link-Going-Down events."
to
"Desired advance warning time interval, in TUs, for MSGCF-ESS-Link-Going-Down events."
In addition, define the range of NetworkDown-timeInterval within Table 11B-5 to be "0-65535"</t>
  </si>
  <si>
    <t>Change the type from "Real" to "Integer" within Table 11B-5. In addition change the range from "N/A" to "0-65535"</t>
  </si>
  <si>
    <t>Change the sentence:
"The frame error rate of the network."
to
"The frame error rate of the network in errors per second."</t>
  </si>
  <si>
    <t>Accept in Principle</t>
  </si>
  <si>
    <t>Change "If Credential Type is required by the STA (or required by the user), this is selected by a single enumerated value as shown in Table 7-43bk" to "A Credential Type can be selected by a single enumerated value as shown in Table 7-43bk."</t>
  </si>
  <si>
    <t>The word "entries" is the wrong word.</t>
  </si>
  <si>
    <t>Change it to "entities".</t>
  </si>
  <si>
    <t>Resolution provided by submission &lt;https://mentor.ieee.org/802.11/dcn/09/11-09-1255-01-000u-revised-pics.doc&gt;. Approved in November 2009.</t>
  </si>
  <si>
    <t>Resolution provided by submission &lt;https://mentor.ieee.org/802.11/dcn/09/11-09-1231-00-000u-emergency-service-association.doc&gt;. Approved in November 2009.</t>
  </si>
  <si>
    <t>Resolution provided in submission &lt;https://mentor.ieee.org/802.11/dcn/09/11-09-1231-00-000u-emergency-service-association.doc&gt;. Approved in November 2009.</t>
  </si>
  <si>
    <t>Resolution provided in  submission &lt;https://mentor.ieee.org/802.11/dcn/09/11-09-1214-03-000u-sb-secondary-nai-realm-list.doc&gt;. Approved in November 2009.</t>
  </si>
  <si>
    <t>Resolution provided by submission &lt;https://mentor.ieee.org/802.11/dcn/09/11-09-1255-01-000u-revised-pics.doc. Approved in November 2009.</t>
  </si>
  <si>
    <t>Add the following definition:
Emergency Alert System: A US national public warning system, which provides similar functionality to the "Early Warning System" defined by the United Nations.</t>
  </si>
  <si>
    <t>Generic container is provided for 3GPP in Table 7-43bg and defined in clause 7.3.4.9.
Similar provision should be made for other wide area technolgies, specifically 3GPP2 (CDMA) and WiMAX Forum.</t>
  </si>
  <si>
    <t>Change it to "upon receipt of a frame of type data having a broadcast/multicast DA,"</t>
  </si>
  <si>
    <t>IW-IE</t>
  </si>
  <si>
    <t>HESSID</t>
  </si>
  <si>
    <t>OI</t>
  </si>
  <si>
    <t>Add generic containers for 3GPP2 Cellular Network information and for WiMAX Forum Network information, immediately after the 3GPP entry in Table 7-43bg, renumbering the items currently following 3GPP Cellular Network information.
Add clauses 7.3.4.10 and 7.3.4.11 for these two new entries, renumbering current clauses 7.3.4.10 and following.
Add 3GPP2 to the Abbreviations in clause 4.0 (page 4). Add 3GPP2 Cellular Network information and WiMAX Forum Network information to Table 11-3 page 83, line 52) immediately after the 3GPP entry, renumbering the entries now following 3GPP.
Add appropriate entries to the Bibliography (Annex P.1, page 167).</t>
  </si>
  <si>
    <t xml:space="preserve"> 6-Nov-2009 12:37:21 EST</t>
  </si>
  <si>
    <t>Aruba Networks</t>
  </si>
  <si>
    <t>In general, I believe that much of the material in Annex W is not needed.</t>
  </si>
  <si>
    <t>Delete the annex, or at least delete 2 of the 4 network discovery examples. All are not needed.</t>
  </si>
  <si>
    <t xml:space="preserve"> 6-Nov-2009 12:35: 8 EST</t>
  </si>
  <si>
    <t>"QOS MAP Set element is transmitted..." Name of frame is missing</t>
  </si>
  <si>
    <t>Either add the name of frame which carries the element, or delete "is transmitted from an AP to a non-AP STA and"</t>
  </si>
  <si>
    <t xml:space="preserve"> 6-Nov-2009 12:32:38 EST</t>
  </si>
  <si>
    <t>The venue types do not include "home", which may be relevant for a service provider providing residential access. Add "Home" or "residence" or similar to table 7-43bd.</t>
  </si>
  <si>
    <t xml:space="preserve"> 6-Nov-2009 12:29:36 EST</t>
  </si>
  <si>
    <t>5.7.2</t>
  </si>
  <si>
    <t>"Higher-layer" is misleading</t>
  </si>
  <si>
    <t>Per Commenter.</t>
  </si>
  <si>
    <t>Should is the appropriate verb here.  If the non-AP STA doesn't need the Query Response anymore, then it doesn't have to retrieve it.  In this case, the AP will timeout waiting for STA's Comeback Request frame and drop the Query Response.  This behavior is described in clause 11.23.</t>
  </si>
  <si>
    <t>The sentence as written only stipulates "support for." Therefore this covers the case when the Information Server is co-located with an AP.</t>
  </si>
  <si>
    <t>Although this is a fair request, it should be pointed out that example use cases of all protocols which can be supported by IEEE 802.11u are not present, as this would be an exhaustive exercise.</t>
  </si>
  <si>
    <t>Change the following text on P3L23:
3.270 generic advertisement service (GAS): An IEEE 802.11 service that provides over-the-air transportation for frames of higher-layer advertisements between STAs or between a server in an external network and a non-AP STA. GAS supports higher-layer protocols that employ a query/response mechanism.
to
3.270 generic advertisement service (GAS): An IEEE 802.11 service that provides over-the-air transportation for frames of higher-layer advertisements between STAs or between a server in an external network and a non-AP STA. The protocol(s) used to relay frames between an AP, portal and an external server is outside the scope of this standard. GAS supports higher-layer protocols that employ a query/response mechanism.</t>
  </si>
  <si>
    <t>The definition is clear and unambiguous.</t>
  </si>
  <si>
    <t>George Bumiller</t>
  </si>
  <si>
    <t>7.3.4.5 Roaming Consortium List
Incorrect reference: "The format of the OI Duple field is provided in Figure 7-95o126a."
Should be:" The format of the OI Duple field is provided in Figure 7-95o134."</t>
  </si>
  <si>
    <t>change as noted in comment</t>
  </si>
  <si>
    <t>Figure 7-95o122--Roaming Consortium element format:
OI#1 field (variable length) is missing</t>
  </si>
  <si>
    <t>add length</t>
  </si>
  <si>
    <t>10.3.71.4.2</t>
  </si>
  <si>
    <t>10.3.71.4.2 Semantics of the service primitive
Missing DialogToken parameter</t>
  </si>
  <si>
    <t>add missing parameter</t>
  </si>
  <si>
    <t>10.3.71.3.2</t>
  </si>
  <si>
    <t>10.3.71.3.2 Semantics of the service primitive
Missing DialogToken parameter</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</si>
</sst>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h:mm:ss\ AM/PM"/>
    <numFmt numFmtId="173" formatCode="[$-409]dddd\,\ mmmm\ dd\,\ yyyy"/>
    <numFmt numFmtId="174" formatCode="&quot;Yes&quot;;&quot;Yes&quot;;&quot;No&quot;"/>
    <numFmt numFmtId="175" formatCode="&quot;True&quot;;&quot;True&quot;;&quot;False&quot;"/>
    <numFmt numFmtId="176" formatCode="&quot;On&quot;;&quot;On&quot;;&quot;Off&quot;"/>
    <numFmt numFmtId="177" formatCode="[$€-2]\ #,##0.00_);[Red]\([$€-2]\ #,##0.00\)"/>
    <numFmt numFmtId="178" formatCode="0.0"/>
    <numFmt numFmtId="179" formatCode="mmm\-yyyy"/>
  </numFmts>
  <fonts count="21">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u val="single"/>
      <sz val="10"/>
      <color indexed="36"/>
      <name val="Arial"/>
      <family val="0"/>
    </font>
    <font>
      <u val="single"/>
      <sz val="10"/>
      <color indexed="12"/>
      <name val="Arial"/>
      <family val="0"/>
    </font>
    <font>
      <b/>
      <sz val="12"/>
      <name val="Arial"/>
      <family val="0"/>
    </font>
    <font>
      <sz val="11"/>
      <name val="Arial"/>
      <family val="0"/>
    </font>
    <font>
      <b/>
      <sz val="9"/>
      <name val="Arial"/>
      <family val="2"/>
    </font>
    <font>
      <sz val="6"/>
      <name val="Arial"/>
      <family val="0"/>
    </font>
    <font>
      <sz val="9"/>
      <name val="Arial"/>
      <family val="2"/>
    </font>
    <font>
      <i/>
      <sz val="10"/>
      <name val="Arial"/>
      <family val="2"/>
    </font>
    <font>
      <b/>
      <sz val="10"/>
      <name val="Arial"/>
      <family val="2"/>
    </font>
    <font>
      <b/>
      <i/>
      <sz val="10"/>
      <name val="Arial"/>
      <family val="2"/>
    </font>
    <font>
      <b/>
      <u val="single"/>
      <sz val="10"/>
      <name val="Arial"/>
      <family val="2"/>
    </font>
    <font>
      <b/>
      <sz val="16"/>
      <name val="Arial"/>
      <family val="2"/>
    </font>
    <font>
      <b/>
      <sz val="8"/>
      <name val="Arial"/>
      <family val="2"/>
    </font>
    <font>
      <sz val="8"/>
      <name val="Arial"/>
      <family val="2"/>
    </font>
    <font>
      <sz val="8"/>
      <name val="Tahoma"/>
      <family val="2"/>
    </font>
    <font>
      <sz val="10"/>
      <color indexed="8"/>
      <name val="Arial"/>
      <family val="2"/>
    </font>
  </fonts>
  <fills count="9">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
      <patternFill patternType="solid">
        <fgColor indexed="42"/>
        <bgColor indexed="64"/>
      </patternFill>
    </fill>
  </fills>
  <borders count="19">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thin"/>
      <right style="thin"/>
      <top>
        <color indexed="63"/>
      </top>
      <bottom>
        <color indexed="63"/>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style="medium">
        <color indexed="32"/>
      </left>
      <right style="medium">
        <color indexed="32"/>
      </right>
      <top>
        <color indexed="63"/>
      </top>
      <bottom style="medium">
        <color indexed="3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23">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0" fillId="0" borderId="0" xfId="0" applyAlignment="1">
      <alignment wrapText="1"/>
    </xf>
    <xf numFmtId="0" fontId="0" fillId="0" borderId="0" xfId="0" applyAlignment="1">
      <alignment vertical="top" wrapText="1"/>
    </xf>
    <xf numFmtId="49" fontId="1" fillId="0" borderId="0" xfId="0" applyNumberFormat="1" applyFont="1" applyAlignment="1">
      <alignment/>
    </xf>
    <xf numFmtId="0" fontId="9" fillId="2" borderId="2" xfId="0" applyFont="1" applyFill="1" applyBorder="1" applyAlignment="1">
      <alignment/>
    </xf>
    <xf numFmtId="0" fontId="9" fillId="2" borderId="2" xfId="0" applyFont="1" applyFill="1" applyBorder="1" applyAlignment="1">
      <alignment horizontal="center"/>
    </xf>
    <xf numFmtId="0" fontId="9" fillId="2" borderId="2" xfId="0" applyFont="1" applyFill="1" applyBorder="1" applyAlignment="1">
      <alignment horizontal="center" wrapText="1"/>
    </xf>
    <xf numFmtId="0" fontId="9" fillId="2" borderId="3" xfId="0" applyFont="1" applyFill="1" applyBorder="1" applyAlignment="1">
      <alignment horizontal="center" wrapText="1"/>
    </xf>
    <xf numFmtId="0" fontId="9" fillId="2" borderId="4" xfId="0" applyFont="1" applyFill="1" applyBorder="1" applyAlignment="1">
      <alignment horizontal="center" wrapText="1"/>
    </xf>
    <xf numFmtId="0" fontId="9" fillId="2" borderId="5" xfId="0" applyFont="1" applyFill="1" applyBorder="1" applyAlignment="1">
      <alignment horizontal="center" wrapText="1"/>
    </xf>
    <xf numFmtId="0" fontId="9" fillId="2" borderId="6" xfId="0" applyFont="1" applyFill="1" applyBorder="1" applyAlignment="1">
      <alignment horizontal="center" wrapText="1"/>
    </xf>
    <xf numFmtId="0" fontId="9" fillId="0" borderId="0" xfId="0" applyFont="1" applyAlignment="1">
      <alignment/>
    </xf>
    <xf numFmtId="0" fontId="9" fillId="0" borderId="0" xfId="0" applyFont="1" applyAlignment="1">
      <alignment horizontal="center"/>
    </xf>
    <xf numFmtId="0" fontId="10" fillId="0" borderId="0" xfId="0" applyFont="1" applyAlignment="1">
      <alignment/>
    </xf>
    <xf numFmtId="0" fontId="11" fillId="0" borderId="2" xfId="0" applyFont="1" applyFill="1" applyBorder="1" applyAlignment="1">
      <alignment horizontal="left" indent="1"/>
    </xf>
    <xf numFmtId="0" fontId="11" fillId="0" borderId="2" xfId="0" applyFont="1" applyFill="1" applyBorder="1" applyAlignment="1">
      <alignment horizontal="center"/>
    </xf>
    <xf numFmtId="0" fontId="11" fillId="0" borderId="3" xfId="0" applyFont="1" applyFill="1" applyBorder="1" applyAlignment="1">
      <alignment horizontal="center"/>
    </xf>
    <xf numFmtId="0" fontId="11" fillId="0" borderId="4" xfId="0" applyFont="1" applyFill="1" applyBorder="1" applyAlignment="1">
      <alignment horizontal="center"/>
    </xf>
    <xf numFmtId="0" fontId="11" fillId="0" borderId="6" xfId="0" applyFont="1" applyFill="1" applyBorder="1" applyAlignment="1">
      <alignment horizontal="center"/>
    </xf>
    <xf numFmtId="0" fontId="11" fillId="0" borderId="2" xfId="0" applyFont="1" applyFill="1" applyBorder="1" applyAlignment="1">
      <alignment/>
    </xf>
    <xf numFmtId="0" fontId="10" fillId="0" borderId="0" xfId="0" applyFont="1" applyAlignment="1">
      <alignment horizontal="center"/>
    </xf>
    <xf numFmtId="0" fontId="11" fillId="0" borderId="7" xfId="0" applyFont="1" applyFill="1" applyBorder="1" applyAlignment="1">
      <alignment/>
    </xf>
    <xf numFmtId="0" fontId="0" fillId="0" borderId="0" xfId="0" applyFont="1" applyAlignment="1">
      <alignment horizontal="center"/>
    </xf>
    <xf numFmtId="0" fontId="0" fillId="0" borderId="0" xfId="0" applyFont="1" applyAlignment="1">
      <alignment/>
    </xf>
    <xf numFmtId="0" fontId="0" fillId="0" borderId="0" xfId="0" applyAlignment="1">
      <alignment horizontal="center"/>
    </xf>
    <xf numFmtId="0" fontId="9" fillId="0" borderId="2" xfId="0" applyFont="1" applyBorder="1" applyAlignment="1">
      <alignment horizontal="right" indent="1"/>
    </xf>
    <xf numFmtId="0" fontId="9" fillId="0" borderId="2" xfId="0" applyFont="1" applyBorder="1" applyAlignment="1">
      <alignment horizontal="center"/>
    </xf>
    <xf numFmtId="0" fontId="9" fillId="0" borderId="5" xfId="0" applyFont="1" applyBorder="1" applyAlignment="1">
      <alignment horizontal="center"/>
    </xf>
    <xf numFmtId="0" fontId="9" fillId="0" borderId="6" xfId="0" applyFont="1" applyBorder="1" applyAlignment="1">
      <alignment horizontal="center"/>
    </xf>
    <xf numFmtId="0" fontId="11" fillId="0" borderId="6" xfId="0" applyFont="1" applyBorder="1" applyAlignment="1">
      <alignment/>
    </xf>
    <xf numFmtId="0" fontId="11" fillId="0" borderId="2" xfId="0" applyFont="1" applyBorder="1" applyAlignment="1">
      <alignment/>
    </xf>
    <xf numFmtId="0" fontId="13" fillId="2" borderId="2" xfId="0" applyFont="1" applyFill="1" applyBorder="1" applyAlignment="1">
      <alignment/>
    </xf>
    <xf numFmtId="0" fontId="13" fillId="2" borderId="2" xfId="0" applyFont="1" applyFill="1" applyBorder="1" applyAlignment="1">
      <alignment horizontal="center"/>
    </xf>
    <xf numFmtId="0" fontId="0" fillId="0" borderId="0" xfId="0" applyFill="1" applyBorder="1" applyAlignment="1">
      <alignment horizontal="center"/>
    </xf>
    <xf numFmtId="0" fontId="13" fillId="2" borderId="2" xfId="0" applyFont="1" applyFill="1" applyBorder="1" applyAlignment="1">
      <alignment horizontal="left"/>
    </xf>
    <xf numFmtId="0" fontId="13" fillId="2" borderId="3" xfId="0" applyFont="1" applyFill="1" applyBorder="1" applyAlignment="1">
      <alignment/>
    </xf>
    <xf numFmtId="0" fontId="13" fillId="2" borderId="6" xfId="0" applyFont="1" applyFill="1" applyBorder="1" applyAlignment="1">
      <alignment horizontal="center"/>
    </xf>
    <xf numFmtId="0" fontId="0" fillId="0" borderId="2" xfId="0" applyBorder="1" applyAlignment="1">
      <alignment horizontal="left" indent="1"/>
    </xf>
    <xf numFmtId="0" fontId="0" fillId="0" borderId="2" xfId="0" applyBorder="1" applyAlignment="1">
      <alignment horizontal="center"/>
    </xf>
    <xf numFmtId="0" fontId="0" fillId="3" borderId="2" xfId="0" applyFill="1" applyBorder="1" applyAlignment="1">
      <alignment horizontal="center"/>
    </xf>
    <xf numFmtId="0" fontId="0" fillId="0" borderId="3" xfId="0" applyBorder="1" applyAlignment="1">
      <alignment/>
    </xf>
    <xf numFmtId="0" fontId="0" fillId="0" borderId="6" xfId="0" applyBorder="1" applyAlignment="1">
      <alignment horizontal="center"/>
    </xf>
    <xf numFmtId="0" fontId="0" fillId="4" borderId="2" xfId="0" applyFill="1" applyBorder="1" applyAlignment="1">
      <alignment horizontal="center"/>
    </xf>
    <xf numFmtId="0" fontId="0" fillId="5" borderId="2" xfId="0" applyFill="1" applyBorder="1" applyAlignment="1">
      <alignment horizontal="center"/>
    </xf>
    <xf numFmtId="0" fontId="0" fillId="6" borderId="2" xfId="0" applyFill="1" applyBorder="1" applyAlignment="1">
      <alignment horizontal="center"/>
    </xf>
    <xf numFmtId="0" fontId="0" fillId="7" borderId="2" xfId="0" applyFill="1" applyBorder="1" applyAlignment="1">
      <alignment horizontal="center"/>
    </xf>
    <xf numFmtId="0" fontId="0" fillId="0" borderId="3" xfId="0" applyFill="1" applyBorder="1" applyAlignment="1">
      <alignment/>
    </xf>
    <xf numFmtId="0" fontId="0" fillId="0" borderId="6" xfId="0" applyFill="1" applyBorder="1" applyAlignment="1">
      <alignment horizontal="center"/>
    </xf>
    <xf numFmtId="0" fontId="13" fillId="0" borderId="2" xfId="0" applyFont="1" applyBorder="1" applyAlignment="1">
      <alignment horizontal="center"/>
    </xf>
    <xf numFmtId="0" fontId="13" fillId="0" borderId="2" xfId="0" applyFont="1" applyBorder="1" applyAlignment="1">
      <alignment horizontal="right"/>
    </xf>
    <xf numFmtId="0" fontId="13" fillId="0" borderId="0" xfId="0" applyFont="1" applyBorder="1" applyAlignment="1">
      <alignment horizontal="right"/>
    </xf>
    <xf numFmtId="0" fontId="13" fillId="0" borderId="0" xfId="0" applyFont="1" applyBorder="1" applyAlignment="1">
      <alignment horizontal="center"/>
    </xf>
    <xf numFmtId="0" fontId="12" fillId="4" borderId="8" xfId="0" applyFont="1" applyFill="1" applyBorder="1" applyAlignment="1">
      <alignment horizontal="center"/>
    </xf>
    <xf numFmtId="0" fontId="12" fillId="4" borderId="9" xfId="0" applyFont="1" applyFill="1" applyBorder="1" applyAlignment="1">
      <alignment horizontal="center"/>
    </xf>
    <xf numFmtId="10" fontId="14" fillId="4" borderId="10" xfId="0" applyNumberFormat="1" applyFont="1" applyFill="1" applyBorder="1" applyAlignment="1">
      <alignment horizontal="center"/>
    </xf>
    <xf numFmtId="0" fontId="12" fillId="0" borderId="0" xfId="0" applyFont="1" applyAlignment="1">
      <alignment/>
    </xf>
    <xf numFmtId="0" fontId="15" fillId="0" borderId="11" xfId="0" applyFont="1" applyBorder="1" applyAlignment="1">
      <alignment/>
    </xf>
    <xf numFmtId="0" fontId="0" fillId="0" borderId="12" xfId="0" applyBorder="1" applyAlignment="1">
      <alignment horizont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horizontal="center"/>
    </xf>
    <xf numFmtId="0" fontId="0" fillId="0" borderId="0" xfId="0" applyBorder="1" applyAlignment="1">
      <alignment/>
    </xf>
    <xf numFmtId="0" fontId="0" fillId="0" borderId="15" xfId="0" applyBorder="1" applyAlignment="1">
      <alignment/>
    </xf>
    <xf numFmtId="0" fontId="0" fillId="0" borderId="14" xfId="0" applyBorder="1" applyAlignment="1">
      <alignment horizontal="left" indent="1"/>
    </xf>
    <xf numFmtId="0" fontId="0" fillId="0" borderId="16" xfId="0" applyBorder="1" applyAlignment="1">
      <alignment/>
    </xf>
    <xf numFmtId="0" fontId="0" fillId="0" borderId="17" xfId="0" applyBorder="1" applyAlignment="1">
      <alignment horizontal="center"/>
    </xf>
    <xf numFmtId="0" fontId="0" fillId="0" borderId="17" xfId="0" applyBorder="1" applyAlignment="1">
      <alignment/>
    </xf>
    <xf numFmtId="0" fontId="0" fillId="0" borderId="18" xfId="0" applyBorder="1" applyAlignment="1">
      <alignment/>
    </xf>
    <xf numFmtId="0" fontId="0" fillId="0" borderId="0" xfId="0" applyAlignment="1">
      <alignment horizontal="left" indent="1"/>
    </xf>
    <xf numFmtId="0" fontId="16" fillId="0" borderId="0" xfId="0" applyFont="1" applyAlignment="1">
      <alignment/>
    </xf>
    <xf numFmtId="0" fontId="0" fillId="0" borderId="0" xfId="0" applyFont="1" applyAlignment="1">
      <alignment horizontal="center" vertical="top"/>
    </xf>
    <xf numFmtId="0" fontId="0" fillId="0" borderId="0" xfId="0" applyAlignment="1">
      <alignment horizontal="left" vertical="top" wrapText="1"/>
    </xf>
    <xf numFmtId="0" fontId="13" fillId="0" borderId="0" xfId="0" applyFont="1" applyAlignment="1">
      <alignment vertical="top" wrapText="1"/>
    </xf>
    <xf numFmtId="0" fontId="7" fillId="0" borderId="0" xfId="0" applyFont="1" applyAlignment="1">
      <alignment horizontal="left" vertical="top"/>
    </xf>
    <xf numFmtId="1" fontId="13" fillId="0" borderId="0" xfId="0" applyNumberFormat="1" applyFont="1" applyAlignment="1">
      <alignment vertical="top" wrapText="1"/>
    </xf>
    <xf numFmtId="0" fontId="17" fillId="0" borderId="0" xfId="0" applyFont="1" applyAlignment="1">
      <alignment horizontal="left" vertical="top"/>
    </xf>
    <xf numFmtId="0" fontId="18" fillId="0" borderId="0" xfId="0" applyFont="1" applyAlignment="1">
      <alignment horizontal="center" vertical="top"/>
    </xf>
    <xf numFmtId="0" fontId="18" fillId="0" borderId="0" xfId="0" applyFont="1" applyAlignment="1">
      <alignment horizontal="left" vertical="top" wrapText="1"/>
    </xf>
    <xf numFmtId="0" fontId="0" fillId="0" borderId="0" xfId="0" applyFont="1" applyAlignment="1">
      <alignment horizontal="left" vertical="top" wrapText="1"/>
    </xf>
    <xf numFmtId="0" fontId="7" fillId="0" borderId="0" xfId="0" applyFont="1" applyAlignment="1">
      <alignment/>
    </xf>
    <xf numFmtId="49" fontId="7" fillId="0" borderId="0" xfId="0" applyNumberFormat="1" applyFont="1" applyAlignment="1">
      <alignment horizontal="left" vertical="top"/>
    </xf>
    <xf numFmtId="49" fontId="0" fillId="0" borderId="0" xfId="0" applyNumberFormat="1" applyFont="1" applyAlignment="1">
      <alignment horizontal="center" vertical="top"/>
    </xf>
    <xf numFmtId="49" fontId="18" fillId="0" borderId="0" xfId="0" applyNumberFormat="1" applyFont="1" applyAlignment="1">
      <alignment horizontal="left" vertical="top"/>
    </xf>
    <xf numFmtId="49" fontId="18" fillId="0" borderId="0" xfId="0" applyNumberFormat="1" applyFont="1" applyAlignment="1">
      <alignment horizontal="center" vertical="top"/>
    </xf>
    <xf numFmtId="0" fontId="18" fillId="0" borderId="0" xfId="0" applyFont="1" applyAlignment="1">
      <alignment vertical="top" wrapText="1"/>
    </xf>
    <xf numFmtId="0" fontId="18" fillId="0" borderId="0" xfId="0" applyFont="1" applyAlignment="1">
      <alignment horizontal="left" vertical="top" wrapText="1"/>
    </xf>
    <xf numFmtId="49" fontId="7" fillId="0" borderId="0" xfId="0" applyNumberFormat="1" applyFont="1" applyAlignment="1">
      <alignment/>
    </xf>
    <xf numFmtId="49" fontId="0" fillId="0" borderId="0" xfId="0" applyNumberFormat="1" applyAlignment="1">
      <alignment horizontal="center" vertical="top"/>
    </xf>
    <xf numFmtId="49" fontId="0" fillId="0" borderId="0" xfId="0" applyNumberFormat="1" applyAlignment="1">
      <alignment/>
    </xf>
    <xf numFmtId="0" fontId="0" fillId="0" borderId="0" xfId="0" applyAlignment="1">
      <alignment horizontal="center" vertical="top"/>
    </xf>
    <xf numFmtId="0" fontId="18" fillId="0" borderId="0" xfId="0" applyNumberFormat="1" applyFont="1" applyAlignment="1">
      <alignment horizontal="left" vertical="top" wrapText="1"/>
    </xf>
    <xf numFmtId="49" fontId="6" fillId="0" borderId="0" xfId="20" applyNumberFormat="1" applyAlignment="1">
      <alignment/>
    </xf>
    <xf numFmtId="0" fontId="0" fillId="0" borderId="0" xfId="0" applyFill="1" applyBorder="1" applyAlignment="1">
      <alignment wrapText="1"/>
    </xf>
    <xf numFmtId="0" fontId="11" fillId="8" borderId="2" xfId="0" applyFont="1" applyFill="1" applyBorder="1" applyAlignment="1">
      <alignment horizontal="left" indent="1"/>
    </xf>
    <xf numFmtId="0" fontId="11" fillId="8" borderId="2" xfId="0" applyFont="1" applyFill="1" applyBorder="1" applyAlignment="1">
      <alignment horizontal="center"/>
    </xf>
    <xf numFmtId="0" fontId="11" fillId="8" borderId="3" xfId="0" applyFont="1" applyFill="1" applyBorder="1" applyAlignment="1">
      <alignment horizontal="center"/>
    </xf>
    <xf numFmtId="0" fontId="11" fillId="8" borderId="4" xfId="0" applyFont="1" applyFill="1" applyBorder="1" applyAlignment="1">
      <alignment horizontal="center"/>
    </xf>
    <xf numFmtId="0" fontId="11" fillId="8" borderId="6" xfId="0" applyFont="1" applyFill="1" applyBorder="1" applyAlignment="1">
      <alignment horizontal="center"/>
    </xf>
    <xf numFmtId="0" fontId="11" fillId="0" borderId="6" xfId="0" applyFont="1" applyFill="1" applyBorder="1" applyAlignment="1" quotePrefix="1">
      <alignment horizontal="center"/>
    </xf>
    <xf numFmtId="0" fontId="0" fillId="0" borderId="0" xfId="0" applyBorder="1" applyAlignment="1">
      <alignment wrapText="1"/>
    </xf>
    <xf numFmtId="0" fontId="0" fillId="0" borderId="0" xfId="0" applyNumberFormat="1" applyBorder="1" applyAlignment="1">
      <alignment wrapText="1"/>
    </xf>
    <xf numFmtId="11" fontId="0" fillId="0" borderId="0" xfId="0" applyNumberFormat="1" applyBorder="1" applyAlignment="1">
      <alignment wrapText="1"/>
    </xf>
    <xf numFmtId="0" fontId="0" fillId="0" borderId="0" xfId="0" applyFont="1" applyFill="1" applyBorder="1" applyAlignment="1">
      <alignment vertical="top" wrapText="1"/>
    </xf>
    <xf numFmtId="0" fontId="0" fillId="0" borderId="0" xfId="0" applyFill="1" applyBorder="1" applyAlignment="1">
      <alignment vertical="top" wrapText="1"/>
    </xf>
    <xf numFmtId="0" fontId="0" fillId="0" borderId="0" xfId="0" applyFont="1" applyFill="1" applyBorder="1" applyAlignment="1">
      <alignment vertical="top" wrapText="1"/>
    </xf>
    <xf numFmtId="0" fontId="0" fillId="0" borderId="0" xfId="0" applyFont="1" applyBorder="1" applyAlignment="1">
      <alignment vertical="top" wrapText="1"/>
    </xf>
    <xf numFmtId="0" fontId="0" fillId="0" borderId="0" xfId="0" applyFont="1" applyFill="1" applyBorder="1" applyAlignment="1" applyProtection="1">
      <alignment horizontal="justify" vertical="top" wrapText="1"/>
      <protection locked="0"/>
    </xf>
    <xf numFmtId="0" fontId="0" fillId="0" borderId="0" xfId="0" applyBorder="1" applyAlignment="1">
      <alignment horizontal="left" wrapText="1"/>
    </xf>
    <xf numFmtId="0" fontId="0" fillId="0" borderId="0" xfId="0" applyBorder="1" applyAlignment="1">
      <alignment horizontal="right" wrapText="1"/>
    </xf>
    <xf numFmtId="0" fontId="20" fillId="0" borderId="0" xfId="0" applyFont="1" applyBorder="1" applyAlignment="1">
      <alignment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7" fillId="0" borderId="0" xfId="0" applyFont="1" applyAlignment="1">
      <alignment horizontal="lef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6">
    <dxf>
      <font>
        <color auto="1"/>
      </font>
      <fill>
        <patternFill>
          <bgColor rgb="FFCCFFCC"/>
        </patternFill>
      </fill>
      <border/>
    </dxf>
    <dxf>
      <font>
        <color auto="1"/>
      </font>
      <fill>
        <patternFill patternType="solid">
          <bgColor rgb="FFFF99CC"/>
        </patternFill>
      </fill>
      <border/>
    </dxf>
    <dxf>
      <font>
        <color auto="1"/>
      </font>
      <fill>
        <patternFill>
          <bgColor rgb="FFFFCC99"/>
        </patternFill>
      </fill>
      <border/>
    </dxf>
    <dxf>
      <font>
        <b val="0"/>
        <color rgb="FF000000"/>
      </font>
      <fill>
        <patternFill patternType="solid">
          <fgColor rgb="FFCCFFFF"/>
          <bgColor rgb="FFCCFFCC"/>
        </patternFill>
      </fill>
      <border/>
    </dxf>
    <dxf>
      <font>
        <b val="0"/>
        <color rgb="FF000000"/>
      </font>
      <fill>
        <patternFill patternType="solid">
          <fgColor rgb="FFFF8080"/>
          <bgColor rgb="FFFF99CC"/>
        </patternFill>
      </fill>
      <border/>
    </dxf>
    <dxf>
      <font>
        <b val="0"/>
        <color rgb="FF000000"/>
      </font>
      <fill>
        <patternFill patternType="solid">
          <fgColor rgb="FFC0C0C0"/>
          <bgColor rgb="FFFFCC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
          <c:y val="0.09025"/>
          <c:w val="0.98775"/>
          <c:h val="0.90975"/>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8"/>
            <c:invertIfNegative val="0"/>
            <c:spPr>
              <a:solidFill>
                <a:srgbClr val="FF0000"/>
              </a:solidFill>
            </c:spPr>
          </c:dPt>
          <c:dPt>
            <c:idx val="9"/>
            <c:invertIfNegative val="0"/>
            <c:spPr>
              <a:solidFill>
                <a:srgbClr val="FF0000"/>
              </a:solidFill>
              <a:ln w="12700">
                <a:solidFill/>
              </a:ln>
            </c:spPr>
          </c:dPt>
          <c:dPt>
            <c:idx val="10"/>
            <c:invertIfNegative val="0"/>
            <c:spPr>
              <a:solidFill>
                <a:srgbClr val="99CC00"/>
              </a:solidFill>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pPr>
                <a:noFill/>
                <a:ln>
                  <a:noFill/>
                </a:ln>
              </c:spPr>
              <c:showLegendKey val="0"/>
              <c:showVal val="1"/>
              <c:showBubbleSize val="0"/>
              <c:showCatName val="0"/>
              <c:showSerName val="0"/>
              <c:showPercent val="0"/>
            </c:dLbl>
            <c:dLbl>
              <c:idx val="8"/>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Overview!$A$26:$A$36</c:f>
              <c:strCache/>
            </c:strRef>
          </c:cat>
          <c:val>
            <c:numRef>
              <c:f>Overview!$B$26:$B$37</c:f>
              <c:numCache/>
            </c:numRef>
          </c:val>
          <c:shape val="box"/>
        </c:ser>
        <c:shape val="box"/>
        <c:axId val="40355411"/>
        <c:axId val="27654380"/>
      </c:bar3DChart>
      <c:catAx>
        <c:axId val="40355411"/>
        <c:scaling>
          <c:orientation val="minMax"/>
        </c:scaling>
        <c:axPos val="b"/>
        <c:delete val="0"/>
        <c:numFmt formatCode="General" sourceLinked="1"/>
        <c:majorTickMark val="out"/>
        <c:minorTickMark val="none"/>
        <c:tickLblPos val="low"/>
        <c:txPr>
          <a:bodyPr vert="horz" rot="-2400000"/>
          <a:lstStyle/>
          <a:p>
            <a:pPr>
              <a:defRPr lang="en-US" cap="none" sz="1100" b="0" i="0" u="none" baseline="0">
                <a:latin typeface="Arial"/>
                <a:ea typeface="Arial"/>
                <a:cs typeface="Arial"/>
              </a:defRPr>
            </a:pPr>
          </a:p>
        </c:txPr>
        <c:crossAx val="27654380"/>
        <c:crosses val="autoZero"/>
        <c:auto val="1"/>
        <c:lblOffset val="100"/>
        <c:tickLblSkip val="1"/>
        <c:noMultiLvlLbl val="0"/>
      </c:catAx>
      <c:valAx>
        <c:axId val="27654380"/>
        <c:scaling>
          <c:orientation val="minMax"/>
        </c:scaling>
        <c:axPos val="l"/>
        <c:majorGridlines/>
        <c:delete val="0"/>
        <c:numFmt formatCode="General" sourceLinked="1"/>
        <c:majorTickMark val="out"/>
        <c:minorTickMark val="none"/>
        <c:tickLblPos val="nextTo"/>
        <c:crossAx val="40355411"/>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P802.11u Sponsor Ballot of D8.0 started 8 Oct, 2009 at 23:59 ET, and completed 7 Nov, 2008 at 23:59 ET.
Initial Sponsor Ballot comments numbered 1-336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37</xdr:row>
      <xdr:rowOff>152400</xdr:rowOff>
    </xdr:from>
    <xdr:to>
      <xdr:col>10</xdr:col>
      <xdr:colOff>457200</xdr:colOff>
      <xdr:row>65</xdr:row>
      <xdr:rowOff>95250</xdr:rowOff>
    </xdr:to>
    <xdr:graphicFrame>
      <xdr:nvGraphicFramePr>
        <xdr:cNvPr id="1" name="Chart 1"/>
        <xdr:cNvGraphicFramePr/>
      </xdr:nvGraphicFramePr>
      <xdr:xfrm>
        <a:off x="66675" y="5915025"/>
        <a:ext cx="7858125" cy="4495800"/>
      </xdr:xfrm>
      <a:graphic>
        <a:graphicData uri="http://schemas.openxmlformats.org/drawingml/2006/chart">
          <c:chart xmlns:c="http://schemas.openxmlformats.org/drawingml/2006/chart" r:id="rId1"/>
        </a:graphicData>
      </a:graphic>
    </xdr:graphicFrame>
    <xdr:clientData/>
  </xdr:twoCellAnchor>
  <xdr:twoCellAnchor>
    <xdr:from>
      <xdr:col>8</xdr:col>
      <xdr:colOff>457200</xdr:colOff>
      <xdr:row>46</xdr:row>
      <xdr:rowOff>9525</xdr:rowOff>
    </xdr:from>
    <xdr:to>
      <xdr:col>12</xdr:col>
      <xdr:colOff>0</xdr:colOff>
      <xdr:row>53</xdr:row>
      <xdr:rowOff>57150</xdr:rowOff>
    </xdr:to>
    <xdr:sp>
      <xdr:nvSpPr>
        <xdr:cNvPr id="2" name="Line 2"/>
        <xdr:cNvSpPr>
          <a:spLocks/>
        </xdr:cNvSpPr>
      </xdr:nvSpPr>
      <xdr:spPr>
        <a:xfrm flipH="1">
          <a:off x="6648450" y="7248525"/>
          <a:ext cx="2381250" cy="11811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43</xdr:row>
      <xdr:rowOff>38100</xdr:rowOff>
    </xdr:from>
    <xdr:to>
      <xdr:col>12</xdr:col>
      <xdr:colOff>0</xdr:colOff>
      <xdr:row>43</xdr:row>
      <xdr:rowOff>38100</xdr:rowOff>
    </xdr:to>
    <xdr:sp>
      <xdr:nvSpPr>
        <xdr:cNvPr id="3" name="Line 3"/>
        <xdr:cNvSpPr>
          <a:spLocks/>
        </xdr:cNvSpPr>
      </xdr:nvSpPr>
      <xdr:spPr>
        <a:xfrm flipH="1" flipV="1">
          <a:off x="1895475" y="6781800"/>
          <a:ext cx="7134225"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mccann@rim.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2"/>
  <sheetViews>
    <sheetView tabSelected="1" workbookViewId="0" topLeftCell="A1">
      <selection activeCell="C4" sqref="C4"/>
    </sheetView>
  </sheetViews>
  <sheetFormatPr defaultColWidth="9.140625" defaultRowHeight="12.75"/>
  <cols>
    <col min="1" max="1" width="11.28125" style="2" customWidth="1"/>
    <col min="2" max="16384" width="9.140625" style="2" customWidth="1"/>
  </cols>
  <sheetData>
    <row r="1" ht="18.75">
      <c r="B1" s="1" t="s">
        <v>135</v>
      </c>
    </row>
    <row r="2" ht="18.75">
      <c r="B2" s="1" t="s">
        <v>133</v>
      </c>
    </row>
    <row r="3" spans="1:2" ht="18.75">
      <c r="A3" s="2" t="s">
        <v>716</v>
      </c>
      <c r="B3" s="1" t="s">
        <v>0</v>
      </c>
    </row>
    <row r="4" spans="1:6" ht="18.75">
      <c r="A4" s="2" t="s">
        <v>134</v>
      </c>
      <c r="B4" s="12" t="s">
        <v>1</v>
      </c>
      <c r="F4" s="7"/>
    </row>
    <row r="5" spans="1:2" ht="15.75">
      <c r="A5" s="2" t="s">
        <v>715</v>
      </c>
      <c r="B5" s="8" t="s">
        <v>321</v>
      </c>
    </row>
    <row r="6" s="3" customFormat="1" ht="16.5" thickBot="1"/>
    <row r="7" spans="1:2" s="4" customFormat="1" ht="18.75">
      <c r="A7" s="4" t="s">
        <v>708</v>
      </c>
      <c r="B7" s="9" t="s">
        <v>519</v>
      </c>
    </row>
    <row r="8" spans="1:2" ht="15.75">
      <c r="A8" s="2" t="s">
        <v>717</v>
      </c>
      <c r="B8" s="8" t="s">
        <v>2</v>
      </c>
    </row>
    <row r="9" spans="1:9" ht="15.75">
      <c r="A9" s="2" t="s">
        <v>709</v>
      </c>
      <c r="B9" s="8" t="s">
        <v>714</v>
      </c>
      <c r="C9" s="8" t="s">
        <v>520</v>
      </c>
      <c r="D9" s="8"/>
      <c r="E9" s="8"/>
      <c r="F9" s="8"/>
      <c r="G9" s="8"/>
      <c r="H9" s="8"/>
      <c r="I9" s="8"/>
    </row>
    <row r="10" spans="2:9" ht="15.75">
      <c r="B10" s="8" t="s">
        <v>132</v>
      </c>
      <c r="C10" s="8" t="s">
        <v>521</v>
      </c>
      <c r="D10" s="8"/>
      <c r="E10" s="8"/>
      <c r="F10" s="8"/>
      <c r="G10" s="8"/>
      <c r="H10" s="8"/>
      <c r="I10" s="8"/>
    </row>
    <row r="11" spans="2:9" ht="15.75">
      <c r="B11" s="8" t="s">
        <v>710</v>
      </c>
      <c r="C11" s="8" t="s">
        <v>522</v>
      </c>
      <c r="D11" s="8"/>
      <c r="E11" s="8"/>
      <c r="F11" s="8"/>
      <c r="G11" s="8"/>
      <c r="H11" s="8"/>
      <c r="I11" s="8"/>
    </row>
    <row r="12" spans="2:9" ht="15.75">
      <c r="B12" s="8" t="s">
        <v>711</v>
      </c>
      <c r="C12" s="8" t="s">
        <v>523</v>
      </c>
      <c r="D12" s="8"/>
      <c r="E12" s="8"/>
      <c r="F12" s="8"/>
      <c r="G12" s="8"/>
      <c r="H12" s="8"/>
      <c r="I12" s="8"/>
    </row>
    <row r="13" spans="2:9" ht="15.75">
      <c r="B13" s="8" t="s">
        <v>712</v>
      </c>
      <c r="C13" s="8" t="s">
        <v>524</v>
      </c>
      <c r="D13" s="8"/>
      <c r="E13" s="8"/>
      <c r="F13" s="8"/>
      <c r="G13" s="8"/>
      <c r="H13" s="8"/>
      <c r="I13" s="8"/>
    </row>
    <row r="14" spans="2:9" ht="15.75">
      <c r="B14" s="8" t="s">
        <v>713</v>
      </c>
      <c r="C14" s="101" t="s">
        <v>525</v>
      </c>
      <c r="D14" s="8"/>
      <c r="E14" s="8"/>
      <c r="F14" s="8"/>
      <c r="G14" s="8"/>
      <c r="H14" s="8"/>
      <c r="I14" s="8"/>
    </row>
    <row r="15" ht="15.75">
      <c r="A15" s="2" t="s">
        <v>707</v>
      </c>
    </row>
    <row r="27" spans="1:5" ht="15.75" customHeight="1">
      <c r="A27" s="6"/>
      <c r="B27" s="121"/>
      <c r="C27" s="121"/>
      <c r="D27" s="121"/>
      <c r="E27" s="121"/>
    </row>
    <row r="28" spans="1:5" ht="15.75" customHeight="1">
      <c r="A28" s="4"/>
      <c r="B28" s="5"/>
      <c r="C28" s="5"/>
      <c r="D28" s="5"/>
      <c r="E28" s="5"/>
    </row>
    <row r="29" spans="1:5" ht="15.75" customHeight="1">
      <c r="A29" s="4"/>
      <c r="B29" s="120"/>
      <c r="C29" s="120"/>
      <c r="D29" s="120"/>
      <c r="E29" s="120"/>
    </row>
    <row r="30" spans="1:5" ht="15.75" customHeight="1">
      <c r="A30" s="4"/>
      <c r="B30" s="5"/>
      <c r="C30" s="5"/>
      <c r="D30" s="5"/>
      <c r="E30" s="5"/>
    </row>
    <row r="31" spans="1:5" ht="15.75" customHeight="1">
      <c r="A31" s="4"/>
      <c r="B31" s="120"/>
      <c r="C31" s="120"/>
      <c r="D31" s="120"/>
      <c r="E31" s="120"/>
    </row>
    <row r="32" spans="2:5" ht="15.75" customHeight="1">
      <c r="B32" s="120"/>
      <c r="C32" s="120"/>
      <c r="D32" s="120"/>
      <c r="E32" s="120"/>
    </row>
    <row r="33" ht="15.75" customHeight="1"/>
    <row r="34" ht="15.75" customHeight="1"/>
    <row r="35" ht="15.75" customHeight="1"/>
  </sheetData>
  <mergeCells count="3">
    <mergeCell ref="B29:E29"/>
    <mergeCell ref="B27:E27"/>
    <mergeCell ref="B31:E32"/>
  </mergeCells>
  <hyperlinks>
    <hyperlink ref="C14" r:id="rId1" display="smccann@rim.com"/>
  </hyperlinks>
  <printOptions/>
  <pageMargins left="0.75" right="0.75" top="1" bottom="1" header="0.5" footer="0.5"/>
  <pageSetup horizontalDpi="600" verticalDpi="600" orientation="portrait" r:id="rId3"/>
  <headerFooter alignWithMargins="0">
    <oddHeader>&amp;L&amp;"Times New Roman,Bold"&amp;14November 2009&amp;C&amp;"Times New Roman,Bold"&amp;14&amp;A&amp;R&amp;"Times New Roman,Bold"&amp;14&amp;F</oddHeader>
    <oddFooter>&amp;L&amp;"Times New Roman,Regular"&amp;12Submission&amp;C&amp;"Times New Roman,Regular"&amp;12&amp;P&amp;R&amp;"Times New Roman,Regular"&amp;12Stephen McCann, RIM</oddFooter>
  </headerFooter>
  <drawing r:id="rId2"/>
</worksheet>
</file>

<file path=xl/worksheets/sheet2.xml><?xml version="1.0" encoding="utf-8"?>
<worksheet xmlns="http://schemas.openxmlformats.org/spreadsheetml/2006/main" xmlns:r="http://schemas.openxmlformats.org/officeDocument/2006/relationships">
  <sheetPr codeName="Sheet4"/>
  <dimension ref="A1:AJ348"/>
  <sheetViews>
    <sheetView workbookViewId="0" topLeftCell="A1">
      <pane ySplit="1" topLeftCell="BM2" activePane="bottomLeft" state="frozen"/>
      <selection pane="topLeft" activeCell="A1" sqref="A1"/>
      <selection pane="bottomLeft" activeCell="A2" sqref="A2"/>
    </sheetView>
  </sheetViews>
  <sheetFormatPr defaultColWidth="9.140625" defaultRowHeight="12.75"/>
  <cols>
    <col min="2" max="2" width="11.140625" style="0" hidden="1" customWidth="1"/>
    <col min="3" max="3" width="10.140625" style="0" hidden="1" customWidth="1"/>
    <col min="4" max="4" width="6.421875" style="0" hidden="1" customWidth="1"/>
    <col min="5" max="5" width="13.28125" style="0" hidden="1" customWidth="1"/>
    <col min="6" max="6" width="2.8515625" style="0" hidden="1" customWidth="1"/>
    <col min="7" max="7" width="2.421875" style="0" hidden="1" customWidth="1"/>
    <col min="8" max="8" width="2.7109375" style="0" hidden="1" customWidth="1"/>
    <col min="9" max="10" width="2.8515625" style="0" hidden="1" customWidth="1"/>
    <col min="11" max="11" width="7.8515625" style="0" customWidth="1"/>
    <col min="13" max="13" width="4.7109375" style="0" customWidth="1"/>
    <col min="14" max="14" width="6.7109375" style="0" customWidth="1"/>
    <col min="15" max="15" width="8.7109375" style="0" customWidth="1"/>
    <col min="16" max="16" width="4.28125" style="10" customWidth="1"/>
    <col min="17" max="17" width="34.28125" style="0" customWidth="1"/>
    <col min="18" max="18" width="5.00390625" style="0" customWidth="1"/>
    <col min="19" max="19" width="5.28125" style="10" customWidth="1"/>
    <col min="20" max="20" width="35.28125" style="0" customWidth="1"/>
    <col min="21" max="21" width="7.8515625" style="0" customWidth="1"/>
    <col min="22" max="22" width="28.421875" style="0" customWidth="1"/>
    <col min="24" max="24" width="11.8515625" style="0" customWidth="1"/>
    <col min="25" max="25" width="23.28125" style="0" customWidth="1"/>
    <col min="26" max="26" width="11.57421875" style="0" bestFit="1" customWidth="1"/>
    <col min="28" max="28" width="15.8515625" style="0" customWidth="1"/>
    <col min="31" max="31" width="14.7109375" style="0" customWidth="1"/>
  </cols>
  <sheetData>
    <row r="1" spans="1:26" s="11" customFormat="1" ht="27.75" customHeight="1">
      <c r="A1" s="11" t="s">
        <v>265</v>
      </c>
      <c r="B1" s="10" t="s">
        <v>718</v>
      </c>
      <c r="C1" s="10" t="s">
        <v>719</v>
      </c>
      <c r="D1" s="10" t="s">
        <v>720</v>
      </c>
      <c r="E1" s="10" t="s">
        <v>721</v>
      </c>
      <c r="F1" s="10" t="s">
        <v>722</v>
      </c>
      <c r="G1" s="10" t="s">
        <v>723</v>
      </c>
      <c r="H1" s="10" t="s">
        <v>724</v>
      </c>
      <c r="I1" s="10" t="s">
        <v>725</v>
      </c>
      <c r="J1" s="10" t="s">
        <v>726</v>
      </c>
      <c r="K1" s="10" t="s">
        <v>727</v>
      </c>
      <c r="L1" s="10" t="s">
        <v>132</v>
      </c>
      <c r="M1" s="10" t="s">
        <v>728</v>
      </c>
      <c r="N1" s="10" t="s">
        <v>729</v>
      </c>
      <c r="O1" s="10" t="s">
        <v>730</v>
      </c>
      <c r="P1" s="10" t="s">
        <v>731</v>
      </c>
      <c r="Q1" s="10" t="s">
        <v>732</v>
      </c>
      <c r="R1" s="10" t="s">
        <v>733</v>
      </c>
      <c r="S1" s="10" t="s">
        <v>734</v>
      </c>
      <c r="T1" s="10" t="s">
        <v>735</v>
      </c>
      <c r="U1" s="10" t="s">
        <v>736</v>
      </c>
      <c r="V1" t="s">
        <v>737</v>
      </c>
      <c r="W1" t="s">
        <v>976</v>
      </c>
      <c r="X1" t="s">
        <v>557</v>
      </c>
      <c r="Y1" t="s">
        <v>676</v>
      </c>
      <c r="Z1" s="11" t="s">
        <v>131</v>
      </c>
    </row>
    <row r="2" spans="1:36" ht="37.5" customHeight="1">
      <c r="A2">
        <f aca="true" t="shared" si="0" ref="A2:A65">D2</f>
        <v>1</v>
      </c>
      <c r="B2" s="109">
        <v>7292100023</v>
      </c>
      <c r="C2" s="109" t="s">
        <v>190</v>
      </c>
      <c r="D2" s="109">
        <v>1</v>
      </c>
      <c r="E2" s="109" t="s">
        <v>452</v>
      </c>
      <c r="F2" s="109"/>
      <c r="G2" s="111"/>
      <c r="H2" s="109"/>
      <c r="I2" s="109"/>
      <c r="J2" s="109"/>
      <c r="K2" s="109" t="s">
        <v>739</v>
      </c>
      <c r="L2" s="109" t="s">
        <v>437</v>
      </c>
      <c r="M2" s="109" t="s">
        <v>742</v>
      </c>
      <c r="N2" s="109">
        <v>92</v>
      </c>
      <c r="O2" s="109" t="s">
        <v>616</v>
      </c>
      <c r="P2" s="109">
        <v>39</v>
      </c>
      <c r="Q2" s="110" t="s">
        <v>320</v>
      </c>
      <c r="R2" s="109"/>
      <c r="S2" s="109" t="s">
        <v>675</v>
      </c>
      <c r="T2" s="109" t="s">
        <v>319</v>
      </c>
      <c r="U2" s="112" t="s">
        <v>704</v>
      </c>
      <c r="V2" s="112" t="s">
        <v>46</v>
      </c>
      <c r="W2" s="109" t="s">
        <v>985</v>
      </c>
      <c r="X2" s="109"/>
      <c r="Y2" s="109" t="s">
        <v>298</v>
      </c>
      <c r="AB2" s="11"/>
      <c r="AC2" s="11"/>
      <c r="AD2" s="11"/>
      <c r="AE2" s="11"/>
      <c r="AF2" s="11"/>
      <c r="AG2" s="11"/>
      <c r="AH2" s="11"/>
      <c r="AI2" s="11"/>
      <c r="AJ2" s="11"/>
    </row>
    <row r="3" spans="1:36" ht="66" customHeight="1">
      <c r="A3">
        <f t="shared" si="0"/>
        <v>2</v>
      </c>
      <c r="B3" s="109">
        <v>7292200023</v>
      </c>
      <c r="C3" s="109" t="s">
        <v>190</v>
      </c>
      <c r="D3" s="109">
        <v>2</v>
      </c>
      <c r="E3" s="109" t="s">
        <v>452</v>
      </c>
      <c r="F3" s="109"/>
      <c r="G3" s="111"/>
      <c r="H3" s="109"/>
      <c r="I3" s="109"/>
      <c r="J3" s="109"/>
      <c r="K3" s="109" t="s">
        <v>739</v>
      </c>
      <c r="L3" s="109" t="s">
        <v>437</v>
      </c>
      <c r="M3" s="109" t="s">
        <v>740</v>
      </c>
      <c r="N3" s="109">
        <v>92</v>
      </c>
      <c r="O3" s="109" t="s">
        <v>616</v>
      </c>
      <c r="P3" s="109">
        <v>39</v>
      </c>
      <c r="Q3" s="109" t="s">
        <v>318</v>
      </c>
      <c r="R3" s="109"/>
      <c r="S3" s="109" t="s">
        <v>675</v>
      </c>
      <c r="T3" s="109" t="s">
        <v>319</v>
      </c>
      <c r="U3" s="109"/>
      <c r="V3" s="109"/>
      <c r="W3" s="109" t="s">
        <v>740</v>
      </c>
      <c r="X3" s="109"/>
      <c r="Y3" s="109"/>
      <c r="AB3" s="11"/>
      <c r="AC3" s="11"/>
      <c r="AD3" s="11"/>
      <c r="AE3" s="11"/>
      <c r="AF3" s="11"/>
      <c r="AG3" s="11"/>
      <c r="AH3" s="11"/>
      <c r="AI3" s="11"/>
      <c r="AJ3" s="11"/>
    </row>
    <row r="4" spans="1:36" ht="65.25" customHeight="1">
      <c r="A4">
        <f t="shared" si="0"/>
        <v>3</v>
      </c>
      <c r="B4" s="109">
        <v>7292300023</v>
      </c>
      <c r="C4" s="109" t="s">
        <v>190</v>
      </c>
      <c r="D4" s="109">
        <v>3</v>
      </c>
      <c r="E4" s="109" t="s">
        <v>452</v>
      </c>
      <c r="F4" s="109"/>
      <c r="G4" s="111"/>
      <c r="H4" s="109"/>
      <c r="I4" s="109"/>
      <c r="J4" s="109"/>
      <c r="K4" s="109" t="s">
        <v>739</v>
      </c>
      <c r="L4" s="109" t="s">
        <v>437</v>
      </c>
      <c r="M4" s="109" t="s">
        <v>740</v>
      </c>
      <c r="N4" s="109">
        <v>16</v>
      </c>
      <c r="O4" s="109" t="s">
        <v>613</v>
      </c>
      <c r="P4" s="109">
        <v>28</v>
      </c>
      <c r="Q4" s="109" t="s">
        <v>614</v>
      </c>
      <c r="R4" s="109"/>
      <c r="S4" s="109" t="s">
        <v>675</v>
      </c>
      <c r="T4" s="109" t="s">
        <v>615</v>
      </c>
      <c r="U4" s="109"/>
      <c r="V4" s="109"/>
      <c r="W4" s="109" t="s">
        <v>740</v>
      </c>
      <c r="X4" s="109"/>
      <c r="Y4" s="109"/>
      <c r="AB4" s="11"/>
      <c r="AC4" s="11"/>
      <c r="AD4" s="11"/>
      <c r="AE4" s="11"/>
      <c r="AF4" s="11"/>
      <c r="AG4" s="11"/>
      <c r="AH4" s="11"/>
      <c r="AI4" s="11"/>
      <c r="AJ4" s="11"/>
    </row>
    <row r="5" spans="1:36" ht="81" customHeight="1">
      <c r="A5">
        <f t="shared" si="0"/>
        <v>4</v>
      </c>
      <c r="B5" s="109">
        <v>7292400023</v>
      </c>
      <c r="C5" s="109" t="s">
        <v>190</v>
      </c>
      <c r="D5" s="109">
        <v>4</v>
      </c>
      <c r="E5" s="109" t="s">
        <v>452</v>
      </c>
      <c r="F5" s="109"/>
      <c r="G5" s="111"/>
      <c r="H5" s="109"/>
      <c r="I5" s="109"/>
      <c r="J5" s="109"/>
      <c r="K5" s="109" t="s">
        <v>739</v>
      </c>
      <c r="L5" s="109" t="s">
        <v>437</v>
      </c>
      <c r="M5" s="109" t="s">
        <v>740</v>
      </c>
      <c r="N5" s="109">
        <v>21</v>
      </c>
      <c r="O5" s="109" t="s">
        <v>203</v>
      </c>
      <c r="P5" s="109">
        <v>12</v>
      </c>
      <c r="Q5" s="110" t="s">
        <v>611</v>
      </c>
      <c r="R5" s="109"/>
      <c r="S5" s="109" t="s">
        <v>675</v>
      </c>
      <c r="T5" s="109" t="s">
        <v>612</v>
      </c>
      <c r="U5" s="109"/>
      <c r="V5" s="109"/>
      <c r="W5" s="109" t="s">
        <v>740</v>
      </c>
      <c r="X5" s="109"/>
      <c r="Y5" s="109"/>
      <c r="AB5" s="11"/>
      <c r="AC5" s="11"/>
      <c r="AD5" s="11"/>
      <c r="AE5" s="11"/>
      <c r="AF5" s="11"/>
      <c r="AG5" s="11"/>
      <c r="AH5" s="11"/>
      <c r="AI5" s="11"/>
      <c r="AJ5" s="11"/>
    </row>
    <row r="6" spans="1:36" ht="306">
      <c r="A6">
        <f t="shared" si="0"/>
        <v>5</v>
      </c>
      <c r="B6" s="109">
        <v>7292500023</v>
      </c>
      <c r="C6" s="109" t="s">
        <v>190</v>
      </c>
      <c r="D6" s="109">
        <v>5</v>
      </c>
      <c r="E6" s="109" t="s">
        <v>452</v>
      </c>
      <c r="F6" s="109"/>
      <c r="G6" s="111"/>
      <c r="H6" s="109"/>
      <c r="I6" s="109"/>
      <c r="J6" s="109"/>
      <c r="K6" s="109" t="s">
        <v>739</v>
      </c>
      <c r="L6" s="109" t="s">
        <v>437</v>
      </c>
      <c r="M6" s="109" t="s">
        <v>740</v>
      </c>
      <c r="N6" s="109">
        <v>27</v>
      </c>
      <c r="O6" s="109" t="s">
        <v>776</v>
      </c>
      <c r="P6" s="109">
        <v>63</v>
      </c>
      <c r="Q6" s="110" t="s">
        <v>609</v>
      </c>
      <c r="R6" s="109"/>
      <c r="S6" s="109" t="s">
        <v>675</v>
      </c>
      <c r="T6" s="110" t="s">
        <v>610</v>
      </c>
      <c r="U6" s="109"/>
      <c r="V6" s="109"/>
      <c r="W6" s="109" t="s">
        <v>740</v>
      </c>
      <c r="X6" s="109"/>
      <c r="Y6" s="109"/>
      <c r="AB6" s="11"/>
      <c r="AC6" s="11"/>
      <c r="AD6" s="11"/>
      <c r="AE6" s="11"/>
      <c r="AF6" s="11"/>
      <c r="AG6" s="11"/>
      <c r="AH6" s="11"/>
      <c r="AI6" s="11"/>
      <c r="AJ6" s="11"/>
    </row>
    <row r="7" spans="1:36" ht="63.75">
      <c r="A7">
        <f t="shared" si="0"/>
        <v>6</v>
      </c>
      <c r="B7" s="109">
        <v>7292600023</v>
      </c>
      <c r="C7" s="109" t="s">
        <v>190</v>
      </c>
      <c r="D7" s="109">
        <v>6</v>
      </c>
      <c r="E7" s="109" t="s">
        <v>452</v>
      </c>
      <c r="F7" s="109"/>
      <c r="G7" s="111"/>
      <c r="H7" s="109"/>
      <c r="I7" s="109"/>
      <c r="J7" s="109"/>
      <c r="K7" s="109" t="s">
        <v>739</v>
      </c>
      <c r="L7" s="109" t="s">
        <v>437</v>
      </c>
      <c r="M7" s="109" t="s">
        <v>742</v>
      </c>
      <c r="N7" s="109">
        <v>31</v>
      </c>
      <c r="O7" s="109" t="s">
        <v>426</v>
      </c>
      <c r="P7" s="109">
        <v>14</v>
      </c>
      <c r="Q7" s="109" t="s">
        <v>774</v>
      </c>
      <c r="R7" s="109"/>
      <c r="S7" s="109" t="s">
        <v>675</v>
      </c>
      <c r="T7" s="109" t="s">
        <v>775</v>
      </c>
      <c r="U7" s="109" t="s">
        <v>705</v>
      </c>
      <c r="V7" s="109" t="s">
        <v>455</v>
      </c>
      <c r="W7" s="109" t="s">
        <v>1036</v>
      </c>
      <c r="X7" s="109">
        <v>246</v>
      </c>
      <c r="Y7" s="109" t="s">
        <v>298</v>
      </c>
      <c r="AB7" s="11"/>
      <c r="AC7" s="11"/>
      <c r="AD7" s="11"/>
      <c r="AE7" s="11"/>
      <c r="AF7" s="11"/>
      <c r="AG7" s="11"/>
      <c r="AH7" s="11"/>
      <c r="AI7" s="11"/>
      <c r="AJ7" s="11"/>
    </row>
    <row r="8" spans="1:36" ht="55.5" customHeight="1">
      <c r="A8">
        <f t="shared" si="0"/>
        <v>7</v>
      </c>
      <c r="B8" s="109">
        <v>7292700023</v>
      </c>
      <c r="C8" s="109" t="s">
        <v>190</v>
      </c>
      <c r="D8" s="109">
        <v>7</v>
      </c>
      <c r="E8" s="109" t="s">
        <v>452</v>
      </c>
      <c r="F8" s="109"/>
      <c r="G8" s="111"/>
      <c r="H8" s="109"/>
      <c r="I8" s="109"/>
      <c r="J8" s="109"/>
      <c r="K8" s="109" t="s">
        <v>739</v>
      </c>
      <c r="L8" s="109" t="s">
        <v>437</v>
      </c>
      <c r="M8" s="109" t="s">
        <v>740</v>
      </c>
      <c r="N8" s="109">
        <v>31</v>
      </c>
      <c r="O8" s="109" t="s">
        <v>426</v>
      </c>
      <c r="P8" s="109">
        <v>21</v>
      </c>
      <c r="Q8" s="109" t="s">
        <v>772</v>
      </c>
      <c r="R8" s="109"/>
      <c r="S8" s="109" t="s">
        <v>675</v>
      </c>
      <c r="T8" s="109" t="s">
        <v>773</v>
      </c>
      <c r="U8" s="109"/>
      <c r="V8" s="109"/>
      <c r="W8" s="109" t="s">
        <v>740</v>
      </c>
      <c r="X8" s="109"/>
      <c r="Y8" s="109"/>
      <c r="AB8" s="11"/>
      <c r="AC8" s="11"/>
      <c r="AD8" s="11"/>
      <c r="AE8" s="11"/>
      <c r="AF8" s="11"/>
      <c r="AG8" s="11"/>
      <c r="AH8" s="11"/>
      <c r="AI8" s="11"/>
      <c r="AJ8" s="11"/>
    </row>
    <row r="9" spans="1:25" ht="84" customHeight="1">
      <c r="A9">
        <f t="shared" si="0"/>
        <v>8</v>
      </c>
      <c r="B9" s="109">
        <v>7292800023</v>
      </c>
      <c r="C9" s="109" t="s">
        <v>190</v>
      </c>
      <c r="D9" s="109">
        <v>8</v>
      </c>
      <c r="E9" s="109" t="s">
        <v>452</v>
      </c>
      <c r="F9" s="109"/>
      <c r="G9" s="111"/>
      <c r="H9" s="109"/>
      <c r="I9" s="109"/>
      <c r="J9" s="109"/>
      <c r="K9" s="109" t="s">
        <v>739</v>
      </c>
      <c r="L9" s="109" t="s">
        <v>437</v>
      </c>
      <c r="M9" s="109" t="s">
        <v>740</v>
      </c>
      <c r="N9" s="109">
        <v>32</v>
      </c>
      <c r="O9" s="109" t="s">
        <v>120</v>
      </c>
      <c r="P9" s="109">
        <v>17</v>
      </c>
      <c r="Q9" s="109" t="s">
        <v>102</v>
      </c>
      <c r="R9" s="109"/>
      <c r="S9" s="109" t="s">
        <v>675</v>
      </c>
      <c r="T9" s="109" t="s">
        <v>103</v>
      </c>
      <c r="U9" s="109"/>
      <c r="V9" s="109"/>
      <c r="W9" s="109" t="s">
        <v>740</v>
      </c>
      <c r="X9" s="109"/>
      <c r="Y9" s="109"/>
    </row>
    <row r="10" spans="1:25" ht="89.25">
      <c r="A10">
        <f t="shared" si="0"/>
        <v>9</v>
      </c>
      <c r="B10" s="109">
        <v>7292900023</v>
      </c>
      <c r="C10" s="109" t="s">
        <v>190</v>
      </c>
      <c r="D10" s="109">
        <v>9</v>
      </c>
      <c r="E10" s="109" t="s">
        <v>452</v>
      </c>
      <c r="F10" s="109"/>
      <c r="G10" s="111"/>
      <c r="H10" s="109"/>
      <c r="I10" s="109"/>
      <c r="J10" s="109"/>
      <c r="K10" s="109" t="s">
        <v>739</v>
      </c>
      <c r="L10" s="109" t="s">
        <v>437</v>
      </c>
      <c r="M10" s="109" t="s">
        <v>740</v>
      </c>
      <c r="N10" s="109">
        <v>77</v>
      </c>
      <c r="O10" s="109" t="s">
        <v>40</v>
      </c>
      <c r="P10" s="109">
        <v>47</v>
      </c>
      <c r="Q10" s="109" t="s">
        <v>608</v>
      </c>
      <c r="R10" s="109"/>
      <c r="S10" s="109" t="s">
        <v>675</v>
      </c>
      <c r="T10" s="109" t="s">
        <v>605</v>
      </c>
      <c r="U10" s="109"/>
      <c r="V10" s="109"/>
      <c r="W10" s="109" t="s">
        <v>740</v>
      </c>
      <c r="X10" s="109"/>
      <c r="Y10" s="109"/>
    </row>
    <row r="11" spans="1:25" ht="104.25" customHeight="1">
      <c r="A11">
        <f t="shared" si="0"/>
        <v>10</v>
      </c>
      <c r="B11" s="109">
        <v>7293000023</v>
      </c>
      <c r="C11" s="109" t="s">
        <v>190</v>
      </c>
      <c r="D11" s="109">
        <v>10</v>
      </c>
      <c r="E11" s="109" t="s">
        <v>452</v>
      </c>
      <c r="F11" s="109"/>
      <c r="G11" s="111"/>
      <c r="H11" s="109"/>
      <c r="I11" s="109"/>
      <c r="J11" s="109"/>
      <c r="K11" s="109" t="s">
        <v>739</v>
      </c>
      <c r="L11" s="109" t="s">
        <v>437</v>
      </c>
      <c r="M11" s="109" t="s">
        <v>740</v>
      </c>
      <c r="N11" s="109">
        <v>83</v>
      </c>
      <c r="O11" s="109" t="s">
        <v>606</v>
      </c>
      <c r="P11" s="109">
        <v>9</v>
      </c>
      <c r="Q11" s="109" t="s">
        <v>604</v>
      </c>
      <c r="R11" s="109"/>
      <c r="S11" s="109" t="s">
        <v>675</v>
      </c>
      <c r="T11" s="109" t="s">
        <v>607</v>
      </c>
      <c r="U11" s="109"/>
      <c r="V11" s="109"/>
      <c r="W11" s="109" t="s">
        <v>740</v>
      </c>
      <c r="X11" s="109"/>
      <c r="Y11" s="109"/>
    </row>
    <row r="12" spans="1:25" ht="63.75">
      <c r="A12">
        <f t="shared" si="0"/>
        <v>11</v>
      </c>
      <c r="B12" s="109">
        <v>7293100023</v>
      </c>
      <c r="C12" s="109" t="s">
        <v>190</v>
      </c>
      <c r="D12" s="109">
        <v>11</v>
      </c>
      <c r="E12" s="109" t="s">
        <v>452</v>
      </c>
      <c r="F12" s="109"/>
      <c r="G12" s="111"/>
      <c r="H12" s="109"/>
      <c r="I12" s="109"/>
      <c r="J12" s="109"/>
      <c r="K12" s="109" t="s">
        <v>739</v>
      </c>
      <c r="L12" s="109" t="s">
        <v>437</v>
      </c>
      <c r="M12" s="109" t="s">
        <v>740</v>
      </c>
      <c r="N12" s="109">
        <v>84</v>
      </c>
      <c r="O12" s="109" t="s">
        <v>29</v>
      </c>
      <c r="P12" s="109">
        <v>35</v>
      </c>
      <c r="Q12" s="109" t="s">
        <v>604</v>
      </c>
      <c r="R12" s="109"/>
      <c r="S12" s="109" t="s">
        <v>675</v>
      </c>
      <c r="T12" s="109" t="s">
        <v>605</v>
      </c>
      <c r="U12" s="109"/>
      <c r="V12" s="109"/>
      <c r="W12" s="109" t="s">
        <v>740</v>
      </c>
      <c r="X12" s="109"/>
      <c r="Y12" s="109"/>
    </row>
    <row r="13" spans="1:25" ht="63.75">
      <c r="A13">
        <f t="shared" si="0"/>
        <v>12</v>
      </c>
      <c r="B13" s="109">
        <v>7293200023</v>
      </c>
      <c r="C13" s="109" t="s">
        <v>190</v>
      </c>
      <c r="D13" s="109">
        <v>12</v>
      </c>
      <c r="E13" s="109" t="s">
        <v>452</v>
      </c>
      <c r="F13" s="109"/>
      <c r="G13" s="111"/>
      <c r="H13" s="109"/>
      <c r="I13" s="109"/>
      <c r="J13" s="109"/>
      <c r="K13" s="109" t="s">
        <v>739</v>
      </c>
      <c r="L13" s="109" t="s">
        <v>437</v>
      </c>
      <c r="M13" s="109" t="s">
        <v>740</v>
      </c>
      <c r="N13" s="109">
        <v>84</v>
      </c>
      <c r="O13" s="109" t="s">
        <v>26</v>
      </c>
      <c r="P13" s="109">
        <v>43</v>
      </c>
      <c r="Q13" s="109" t="s">
        <v>604</v>
      </c>
      <c r="R13" s="109"/>
      <c r="S13" s="109" t="s">
        <v>675</v>
      </c>
      <c r="T13" s="109" t="s">
        <v>605</v>
      </c>
      <c r="U13" s="109"/>
      <c r="V13" s="109"/>
      <c r="W13" s="109" t="s">
        <v>740</v>
      </c>
      <c r="X13" s="109"/>
      <c r="Y13" s="109"/>
    </row>
    <row r="14" spans="1:25" ht="63.75">
      <c r="A14">
        <f t="shared" si="0"/>
        <v>13</v>
      </c>
      <c r="B14" s="109">
        <v>7293300023</v>
      </c>
      <c r="C14" s="109" t="s">
        <v>190</v>
      </c>
      <c r="D14" s="109">
        <v>13</v>
      </c>
      <c r="E14" s="109" t="s">
        <v>452</v>
      </c>
      <c r="F14" s="109"/>
      <c r="G14" s="111"/>
      <c r="H14" s="109"/>
      <c r="I14" s="109"/>
      <c r="J14" s="109"/>
      <c r="K14" s="109" t="s">
        <v>739</v>
      </c>
      <c r="L14" s="109" t="s">
        <v>437</v>
      </c>
      <c r="M14" s="109" t="s">
        <v>742</v>
      </c>
      <c r="N14" s="109">
        <v>84</v>
      </c>
      <c r="O14" s="109" t="s">
        <v>271</v>
      </c>
      <c r="P14" s="109">
        <v>63</v>
      </c>
      <c r="Q14" s="109" t="s">
        <v>602</v>
      </c>
      <c r="R14" s="109"/>
      <c r="S14" s="109" t="s">
        <v>675</v>
      </c>
      <c r="T14" s="109" t="s">
        <v>603</v>
      </c>
      <c r="U14" s="112" t="s">
        <v>704</v>
      </c>
      <c r="V14" s="112" t="s">
        <v>44</v>
      </c>
      <c r="W14" s="109" t="s">
        <v>982</v>
      </c>
      <c r="X14" s="109">
        <v>213</v>
      </c>
      <c r="Y14" s="109" t="s">
        <v>298</v>
      </c>
    </row>
    <row r="15" spans="1:25" ht="153">
      <c r="A15">
        <f t="shared" si="0"/>
        <v>14</v>
      </c>
      <c r="B15" s="109">
        <v>7293400023</v>
      </c>
      <c r="C15" s="109" t="s">
        <v>190</v>
      </c>
      <c r="D15" s="109">
        <v>14</v>
      </c>
      <c r="E15" s="109" t="s">
        <v>452</v>
      </c>
      <c r="F15" s="109"/>
      <c r="G15" s="111"/>
      <c r="H15" s="109"/>
      <c r="I15" s="109"/>
      <c r="J15" s="109"/>
      <c r="K15" s="109" t="s">
        <v>739</v>
      </c>
      <c r="L15" s="109" t="s">
        <v>437</v>
      </c>
      <c r="M15" s="109" t="s">
        <v>742</v>
      </c>
      <c r="N15" s="109">
        <v>93</v>
      </c>
      <c r="O15" s="109" t="s">
        <v>815</v>
      </c>
      <c r="P15" s="109">
        <v>33</v>
      </c>
      <c r="Q15" s="110" t="s">
        <v>15</v>
      </c>
      <c r="R15" s="109"/>
      <c r="S15" s="109" t="s">
        <v>675</v>
      </c>
      <c r="T15" s="109" t="s">
        <v>16</v>
      </c>
      <c r="U15" s="112" t="s">
        <v>704</v>
      </c>
      <c r="V15" s="112" t="s">
        <v>45</v>
      </c>
      <c r="W15" s="109" t="s">
        <v>978</v>
      </c>
      <c r="X15" s="109">
        <v>7379000023</v>
      </c>
      <c r="Y15" s="109" t="s">
        <v>298</v>
      </c>
    </row>
    <row r="16" spans="1:25" ht="76.5">
      <c r="A16">
        <f t="shared" si="0"/>
        <v>15</v>
      </c>
      <c r="B16" s="109">
        <v>7293500023</v>
      </c>
      <c r="C16" s="109" t="s">
        <v>190</v>
      </c>
      <c r="D16" s="109">
        <v>15</v>
      </c>
      <c r="E16" s="109" t="s">
        <v>452</v>
      </c>
      <c r="F16" s="109"/>
      <c r="G16" s="111"/>
      <c r="H16" s="109"/>
      <c r="I16" s="109"/>
      <c r="J16" s="109"/>
      <c r="K16" s="109" t="s">
        <v>739</v>
      </c>
      <c r="L16" s="109" t="s">
        <v>437</v>
      </c>
      <c r="M16" s="109" t="s">
        <v>742</v>
      </c>
      <c r="N16" s="109">
        <v>169</v>
      </c>
      <c r="O16" s="109" t="s">
        <v>74</v>
      </c>
      <c r="P16" s="109">
        <v>20</v>
      </c>
      <c r="Q16" s="109" t="s">
        <v>600</v>
      </c>
      <c r="R16" s="109"/>
      <c r="S16" s="109" t="s">
        <v>675</v>
      </c>
      <c r="T16" s="109" t="s">
        <v>601</v>
      </c>
      <c r="U16" s="112" t="s">
        <v>706</v>
      </c>
      <c r="V16" s="112" t="s">
        <v>556</v>
      </c>
      <c r="W16" s="109" t="s">
        <v>978</v>
      </c>
      <c r="X16" s="109"/>
      <c r="Y16" s="109"/>
    </row>
    <row r="17" spans="1:25" ht="63.75">
      <c r="A17">
        <f t="shared" si="0"/>
        <v>16</v>
      </c>
      <c r="B17" s="109">
        <v>7293600023</v>
      </c>
      <c r="C17" s="109" t="s">
        <v>190</v>
      </c>
      <c r="D17" s="109">
        <v>16</v>
      </c>
      <c r="E17" s="109" t="s">
        <v>452</v>
      </c>
      <c r="F17" s="109"/>
      <c r="G17" s="111"/>
      <c r="H17" s="109"/>
      <c r="I17" s="109"/>
      <c r="J17" s="109"/>
      <c r="K17" s="109" t="s">
        <v>739</v>
      </c>
      <c r="L17" s="109" t="s">
        <v>437</v>
      </c>
      <c r="M17" s="109" t="s">
        <v>742</v>
      </c>
      <c r="N17" s="109">
        <v>179</v>
      </c>
      <c r="O17" s="109" t="s">
        <v>215</v>
      </c>
      <c r="P17" s="109">
        <v>46</v>
      </c>
      <c r="Q17" s="109" t="s">
        <v>598</v>
      </c>
      <c r="R17" s="109"/>
      <c r="S17" s="109" t="s">
        <v>675</v>
      </c>
      <c r="T17" s="109" t="s">
        <v>599</v>
      </c>
      <c r="U17" s="112" t="s">
        <v>706</v>
      </c>
      <c r="V17" s="112" t="s">
        <v>4</v>
      </c>
      <c r="W17" s="109" t="s">
        <v>978</v>
      </c>
      <c r="X17" s="109"/>
      <c r="Y17" s="109"/>
    </row>
    <row r="18" spans="1:25" ht="102">
      <c r="A18">
        <f t="shared" si="0"/>
        <v>17</v>
      </c>
      <c r="B18" s="109">
        <v>7293700023</v>
      </c>
      <c r="C18" s="109" t="s">
        <v>190</v>
      </c>
      <c r="D18" s="109">
        <v>17</v>
      </c>
      <c r="E18" s="109" t="s">
        <v>452</v>
      </c>
      <c r="F18" s="109"/>
      <c r="G18" s="111"/>
      <c r="H18" s="109"/>
      <c r="I18" s="109"/>
      <c r="J18" s="109"/>
      <c r="K18" s="109" t="s">
        <v>739</v>
      </c>
      <c r="L18" s="109" t="s">
        <v>437</v>
      </c>
      <c r="M18" s="109" t="s">
        <v>742</v>
      </c>
      <c r="N18" s="109">
        <v>4</v>
      </c>
      <c r="O18" s="109">
        <v>4</v>
      </c>
      <c r="P18" s="109">
        <v>23</v>
      </c>
      <c r="Q18" s="109" t="s">
        <v>597</v>
      </c>
      <c r="R18" s="109"/>
      <c r="S18" s="109" t="s">
        <v>675</v>
      </c>
      <c r="T18" s="109" t="s">
        <v>996</v>
      </c>
      <c r="U18" s="109" t="s">
        <v>704</v>
      </c>
      <c r="V18" s="112" t="s">
        <v>1031</v>
      </c>
      <c r="W18" s="109" t="s">
        <v>978</v>
      </c>
      <c r="X18" s="109"/>
      <c r="Y18" s="109" t="s">
        <v>298</v>
      </c>
    </row>
    <row r="19" spans="1:25" ht="127.5">
      <c r="A19">
        <f t="shared" si="0"/>
        <v>18</v>
      </c>
      <c r="B19" s="109">
        <v>7293800023</v>
      </c>
      <c r="C19" s="109" t="s">
        <v>190</v>
      </c>
      <c r="D19" s="109">
        <v>18</v>
      </c>
      <c r="E19" s="109" t="s">
        <v>452</v>
      </c>
      <c r="F19" s="109"/>
      <c r="G19" s="111"/>
      <c r="H19" s="109"/>
      <c r="I19" s="109"/>
      <c r="J19" s="109"/>
      <c r="K19" s="109" t="s">
        <v>739</v>
      </c>
      <c r="L19" s="109" t="s">
        <v>437</v>
      </c>
      <c r="M19" s="109" t="s">
        <v>742</v>
      </c>
      <c r="N19" s="109">
        <v>94</v>
      </c>
      <c r="O19" s="109" t="s">
        <v>57</v>
      </c>
      <c r="P19" s="109">
        <v>58</v>
      </c>
      <c r="Q19" s="110" t="s">
        <v>595</v>
      </c>
      <c r="R19" s="109"/>
      <c r="S19" s="109" t="s">
        <v>675</v>
      </c>
      <c r="T19" s="109" t="s">
        <v>596</v>
      </c>
      <c r="U19" s="109" t="s">
        <v>704</v>
      </c>
      <c r="V19" s="109" t="s">
        <v>802</v>
      </c>
      <c r="W19" s="109" t="s">
        <v>978</v>
      </c>
      <c r="X19" s="109">
        <v>219</v>
      </c>
      <c r="Y19" s="109"/>
    </row>
    <row r="20" spans="1:25" ht="51">
      <c r="A20">
        <f t="shared" si="0"/>
        <v>19</v>
      </c>
      <c r="B20" s="109">
        <v>7293900023</v>
      </c>
      <c r="C20" s="109" t="s">
        <v>190</v>
      </c>
      <c r="D20" s="109">
        <v>19</v>
      </c>
      <c r="E20" s="109" t="s">
        <v>452</v>
      </c>
      <c r="F20" s="109"/>
      <c r="G20" s="111"/>
      <c r="H20" s="109"/>
      <c r="I20" s="109"/>
      <c r="J20" s="109"/>
      <c r="K20" s="109" t="s">
        <v>739</v>
      </c>
      <c r="L20" s="109" t="s">
        <v>437</v>
      </c>
      <c r="M20" s="109" t="s">
        <v>740</v>
      </c>
      <c r="N20" s="109">
        <v>13</v>
      </c>
      <c r="O20" s="109" t="s">
        <v>211</v>
      </c>
      <c r="P20" s="109">
        <v>47</v>
      </c>
      <c r="Q20" s="109" t="s">
        <v>212</v>
      </c>
      <c r="R20" s="109"/>
      <c r="S20" s="109" t="s">
        <v>675</v>
      </c>
      <c r="T20" s="109" t="s">
        <v>1033</v>
      </c>
      <c r="U20" s="109"/>
      <c r="V20" s="109"/>
      <c r="W20" s="109" t="s">
        <v>740</v>
      </c>
      <c r="X20" s="109"/>
      <c r="Y20" s="109"/>
    </row>
    <row r="21" spans="1:25" ht="51">
      <c r="A21">
        <f t="shared" si="0"/>
        <v>20</v>
      </c>
      <c r="B21" s="109">
        <v>7294000023</v>
      </c>
      <c r="C21" s="109" t="s">
        <v>190</v>
      </c>
      <c r="D21" s="109">
        <v>20</v>
      </c>
      <c r="E21" s="109" t="s">
        <v>452</v>
      </c>
      <c r="F21" s="109"/>
      <c r="G21" s="111"/>
      <c r="H21" s="109"/>
      <c r="I21" s="109"/>
      <c r="J21" s="109"/>
      <c r="K21" s="109" t="s">
        <v>739</v>
      </c>
      <c r="L21" s="109" t="s">
        <v>437</v>
      </c>
      <c r="M21" s="109" t="s">
        <v>740</v>
      </c>
      <c r="N21" s="109">
        <v>151</v>
      </c>
      <c r="O21" s="109"/>
      <c r="P21" s="109">
        <v>58</v>
      </c>
      <c r="Q21" s="109" t="s">
        <v>903</v>
      </c>
      <c r="R21" s="109"/>
      <c r="S21" s="109" t="s">
        <v>675</v>
      </c>
      <c r="T21" s="109" t="s">
        <v>928</v>
      </c>
      <c r="U21" s="109"/>
      <c r="V21" s="109"/>
      <c r="W21" s="109" t="s">
        <v>740</v>
      </c>
      <c r="X21" s="109"/>
      <c r="Y21" s="109"/>
    </row>
    <row r="22" spans="1:25" ht="114.75">
      <c r="A22">
        <f t="shared" si="0"/>
        <v>21</v>
      </c>
      <c r="B22" s="109">
        <v>7294100023</v>
      </c>
      <c r="C22" s="109" t="s">
        <v>190</v>
      </c>
      <c r="D22" s="109">
        <v>21</v>
      </c>
      <c r="E22" s="109" t="s">
        <v>452</v>
      </c>
      <c r="F22" s="109"/>
      <c r="G22" s="111"/>
      <c r="H22" s="109"/>
      <c r="I22" s="109"/>
      <c r="J22" s="109"/>
      <c r="K22" s="109" t="s">
        <v>739</v>
      </c>
      <c r="L22" s="109" t="s">
        <v>437</v>
      </c>
      <c r="M22" s="109" t="s">
        <v>742</v>
      </c>
      <c r="N22" s="109">
        <v>16</v>
      </c>
      <c r="O22" s="109" t="s">
        <v>974</v>
      </c>
      <c r="P22" s="109">
        <v>46</v>
      </c>
      <c r="Q22" s="110" t="s">
        <v>210</v>
      </c>
      <c r="R22" s="109"/>
      <c r="S22" s="109" t="s">
        <v>675</v>
      </c>
      <c r="T22" s="109" t="s">
        <v>209</v>
      </c>
      <c r="U22" s="113" t="s">
        <v>705</v>
      </c>
      <c r="V22" s="113" t="s">
        <v>455</v>
      </c>
      <c r="W22" s="109" t="s">
        <v>980</v>
      </c>
      <c r="X22" s="109"/>
      <c r="Y22" s="109" t="s">
        <v>298</v>
      </c>
    </row>
    <row r="23" spans="1:25" ht="51">
      <c r="A23">
        <f t="shared" si="0"/>
        <v>22</v>
      </c>
      <c r="B23" s="109">
        <v>7294200023</v>
      </c>
      <c r="C23" s="109" t="s">
        <v>190</v>
      </c>
      <c r="D23" s="109">
        <v>22</v>
      </c>
      <c r="E23" s="109" t="s">
        <v>452</v>
      </c>
      <c r="F23" s="109"/>
      <c r="G23" s="111"/>
      <c r="H23" s="109"/>
      <c r="I23" s="109"/>
      <c r="J23" s="109"/>
      <c r="K23" s="109" t="s">
        <v>739</v>
      </c>
      <c r="L23" s="109" t="s">
        <v>437</v>
      </c>
      <c r="M23" s="109" t="s">
        <v>740</v>
      </c>
      <c r="N23" s="109">
        <v>173</v>
      </c>
      <c r="O23" s="109"/>
      <c r="P23" s="109">
        <v>1</v>
      </c>
      <c r="Q23" s="109" t="s">
        <v>901</v>
      </c>
      <c r="R23" s="109"/>
      <c r="S23" s="109" t="s">
        <v>675</v>
      </c>
      <c r="T23" s="109" t="s">
        <v>902</v>
      </c>
      <c r="U23" s="109"/>
      <c r="V23" s="109"/>
      <c r="W23" s="109" t="s">
        <v>740</v>
      </c>
      <c r="X23" s="109"/>
      <c r="Y23" s="109"/>
    </row>
    <row r="24" spans="1:25" ht="51">
      <c r="A24">
        <f t="shared" si="0"/>
        <v>23</v>
      </c>
      <c r="B24" s="109">
        <v>7294300023</v>
      </c>
      <c r="C24" s="109" t="s">
        <v>190</v>
      </c>
      <c r="D24" s="109">
        <v>23</v>
      </c>
      <c r="E24" s="109" t="s">
        <v>452</v>
      </c>
      <c r="F24" s="109"/>
      <c r="G24" s="111"/>
      <c r="H24" s="109"/>
      <c r="I24" s="109"/>
      <c r="J24" s="109"/>
      <c r="K24" s="109" t="s">
        <v>739</v>
      </c>
      <c r="L24" s="109" t="s">
        <v>437</v>
      </c>
      <c r="M24" s="109" t="s">
        <v>740</v>
      </c>
      <c r="N24" s="109">
        <v>174</v>
      </c>
      <c r="O24" s="109"/>
      <c r="P24" s="109">
        <v>56</v>
      </c>
      <c r="Q24" s="109" t="s">
        <v>900</v>
      </c>
      <c r="R24" s="109"/>
      <c r="S24" s="109" t="s">
        <v>675</v>
      </c>
      <c r="T24" s="109" t="s">
        <v>928</v>
      </c>
      <c r="U24" s="109"/>
      <c r="V24" s="109"/>
      <c r="W24" s="109" t="s">
        <v>740</v>
      </c>
      <c r="X24" s="109"/>
      <c r="Y24" s="109"/>
    </row>
    <row r="25" spans="1:25" ht="51">
      <c r="A25">
        <f t="shared" si="0"/>
        <v>24</v>
      </c>
      <c r="B25" s="109">
        <v>7294400023</v>
      </c>
      <c r="C25" s="109" t="s">
        <v>190</v>
      </c>
      <c r="D25" s="109">
        <v>24</v>
      </c>
      <c r="E25" s="109" t="s">
        <v>452</v>
      </c>
      <c r="F25" s="109"/>
      <c r="G25" s="111"/>
      <c r="H25" s="109"/>
      <c r="I25" s="109"/>
      <c r="J25" s="109"/>
      <c r="K25" s="109" t="s">
        <v>739</v>
      </c>
      <c r="L25" s="109" t="s">
        <v>437</v>
      </c>
      <c r="M25" s="109" t="s">
        <v>740</v>
      </c>
      <c r="N25" s="109">
        <v>174</v>
      </c>
      <c r="O25" s="109"/>
      <c r="P25" s="109">
        <v>58</v>
      </c>
      <c r="Q25" s="109" t="s">
        <v>899</v>
      </c>
      <c r="R25" s="109"/>
      <c r="S25" s="109" t="s">
        <v>675</v>
      </c>
      <c r="T25" s="109" t="s">
        <v>928</v>
      </c>
      <c r="U25" s="109"/>
      <c r="V25" s="109"/>
      <c r="W25" s="109" t="s">
        <v>740</v>
      </c>
      <c r="X25" s="109"/>
      <c r="Y25" s="109"/>
    </row>
    <row r="26" spans="1:25" ht="51">
      <c r="A26">
        <f t="shared" si="0"/>
        <v>25</v>
      </c>
      <c r="B26" s="109">
        <v>7294500023</v>
      </c>
      <c r="C26" s="109" t="s">
        <v>190</v>
      </c>
      <c r="D26" s="109">
        <v>25</v>
      </c>
      <c r="E26" s="109" t="s">
        <v>452</v>
      </c>
      <c r="F26" s="109"/>
      <c r="G26" s="111"/>
      <c r="H26" s="109"/>
      <c r="I26" s="109"/>
      <c r="J26" s="109"/>
      <c r="K26" s="109" t="s">
        <v>739</v>
      </c>
      <c r="L26" s="109" t="s">
        <v>437</v>
      </c>
      <c r="M26" s="109" t="s">
        <v>740</v>
      </c>
      <c r="N26" s="109">
        <v>174</v>
      </c>
      <c r="O26" s="109"/>
      <c r="P26" s="109">
        <v>60</v>
      </c>
      <c r="Q26" s="109" t="s">
        <v>898</v>
      </c>
      <c r="R26" s="109"/>
      <c r="S26" s="109" t="s">
        <v>675</v>
      </c>
      <c r="T26" s="109" t="s">
        <v>928</v>
      </c>
      <c r="U26" s="109"/>
      <c r="V26" s="109"/>
      <c r="W26" s="109" t="s">
        <v>740</v>
      </c>
      <c r="X26" s="109"/>
      <c r="Y26" s="109"/>
    </row>
    <row r="27" spans="1:25" ht="51">
      <c r="A27">
        <f t="shared" si="0"/>
        <v>26</v>
      </c>
      <c r="B27" s="109">
        <v>7294600023</v>
      </c>
      <c r="C27" s="109" t="s">
        <v>190</v>
      </c>
      <c r="D27" s="109">
        <v>26</v>
      </c>
      <c r="E27" s="109" t="s">
        <v>452</v>
      </c>
      <c r="F27" s="109"/>
      <c r="G27" s="111"/>
      <c r="H27" s="109"/>
      <c r="I27" s="109"/>
      <c r="J27" s="109"/>
      <c r="K27" s="109" t="s">
        <v>739</v>
      </c>
      <c r="L27" s="109" t="s">
        <v>437</v>
      </c>
      <c r="M27" s="109" t="s">
        <v>740</v>
      </c>
      <c r="N27" s="109">
        <v>178</v>
      </c>
      <c r="O27" s="109"/>
      <c r="P27" s="109">
        <v>49</v>
      </c>
      <c r="Q27" s="109" t="s">
        <v>897</v>
      </c>
      <c r="R27" s="109"/>
      <c r="S27" s="109" t="s">
        <v>675</v>
      </c>
      <c r="T27" s="109" t="s">
        <v>928</v>
      </c>
      <c r="U27" s="109"/>
      <c r="V27" s="109"/>
      <c r="W27" s="109" t="s">
        <v>740</v>
      </c>
      <c r="X27" s="109"/>
      <c r="Y27" s="109"/>
    </row>
    <row r="28" spans="1:25" ht="127.5">
      <c r="A28">
        <f t="shared" si="0"/>
        <v>27</v>
      </c>
      <c r="B28" s="109">
        <v>7294700023</v>
      </c>
      <c r="C28" s="109" t="s">
        <v>190</v>
      </c>
      <c r="D28" s="109">
        <v>27</v>
      </c>
      <c r="E28" s="109" t="s">
        <v>452</v>
      </c>
      <c r="F28" s="109"/>
      <c r="G28" s="111"/>
      <c r="H28" s="109"/>
      <c r="I28" s="109"/>
      <c r="J28" s="109"/>
      <c r="K28" s="109" t="s">
        <v>739</v>
      </c>
      <c r="L28" s="109" t="s">
        <v>437</v>
      </c>
      <c r="M28" s="109" t="s">
        <v>742</v>
      </c>
      <c r="N28" s="109">
        <v>18</v>
      </c>
      <c r="O28" s="109" t="s">
        <v>388</v>
      </c>
      <c r="P28" s="109">
        <v>26</v>
      </c>
      <c r="Q28" s="110" t="s">
        <v>208</v>
      </c>
      <c r="R28" s="109"/>
      <c r="S28" s="109" t="s">
        <v>675</v>
      </c>
      <c r="T28" s="109" t="s">
        <v>209</v>
      </c>
      <c r="U28" s="112" t="s">
        <v>705</v>
      </c>
      <c r="V28" s="113" t="s">
        <v>455</v>
      </c>
      <c r="W28" s="109" t="s">
        <v>980</v>
      </c>
      <c r="X28" s="109"/>
      <c r="Y28" s="109" t="s">
        <v>298</v>
      </c>
    </row>
    <row r="29" spans="1:25" ht="51">
      <c r="A29">
        <f t="shared" si="0"/>
        <v>28</v>
      </c>
      <c r="B29" s="109">
        <v>7294800023</v>
      </c>
      <c r="C29" s="109" t="s">
        <v>190</v>
      </c>
      <c r="D29" s="109">
        <v>28</v>
      </c>
      <c r="E29" s="109" t="s">
        <v>452</v>
      </c>
      <c r="F29" s="109"/>
      <c r="G29" s="111"/>
      <c r="H29" s="109"/>
      <c r="I29" s="109"/>
      <c r="J29" s="109"/>
      <c r="K29" s="109" t="s">
        <v>739</v>
      </c>
      <c r="L29" s="109" t="s">
        <v>437</v>
      </c>
      <c r="M29" s="109" t="s">
        <v>740</v>
      </c>
      <c r="N29" s="109">
        <v>19</v>
      </c>
      <c r="O29" s="109" t="s">
        <v>622</v>
      </c>
      <c r="P29" s="109">
        <v>58</v>
      </c>
      <c r="Q29" s="109" t="s">
        <v>70</v>
      </c>
      <c r="R29" s="109"/>
      <c r="S29" s="109" t="s">
        <v>675</v>
      </c>
      <c r="T29" s="109" t="s">
        <v>71</v>
      </c>
      <c r="U29" s="109"/>
      <c r="V29" s="109"/>
      <c r="W29" s="109" t="s">
        <v>740</v>
      </c>
      <c r="X29" s="109"/>
      <c r="Y29" s="109"/>
    </row>
    <row r="30" spans="1:25" ht="63.75">
      <c r="A30">
        <f t="shared" si="0"/>
        <v>29</v>
      </c>
      <c r="B30" s="109">
        <v>7294900023</v>
      </c>
      <c r="C30" s="109" t="s">
        <v>190</v>
      </c>
      <c r="D30" s="109">
        <v>29</v>
      </c>
      <c r="E30" s="109" t="s">
        <v>452</v>
      </c>
      <c r="F30" s="109"/>
      <c r="G30" s="111"/>
      <c r="H30" s="109"/>
      <c r="I30" s="109"/>
      <c r="J30" s="109"/>
      <c r="K30" s="109" t="s">
        <v>739</v>
      </c>
      <c r="L30" s="109" t="s">
        <v>437</v>
      </c>
      <c r="M30" s="109" t="s">
        <v>740</v>
      </c>
      <c r="N30" s="109">
        <v>20</v>
      </c>
      <c r="O30" s="109" t="s">
        <v>207</v>
      </c>
      <c r="P30" s="109">
        <v>1</v>
      </c>
      <c r="Q30" s="109" t="s">
        <v>68</v>
      </c>
      <c r="R30" s="109"/>
      <c r="S30" s="109" t="s">
        <v>675</v>
      </c>
      <c r="T30" s="109" t="s">
        <v>69</v>
      </c>
      <c r="U30" s="109"/>
      <c r="V30" s="109"/>
      <c r="W30" s="109" t="s">
        <v>740</v>
      </c>
      <c r="X30" s="109"/>
      <c r="Y30" s="109"/>
    </row>
    <row r="31" spans="1:25" ht="114.75">
      <c r="A31">
        <f t="shared" si="0"/>
        <v>30</v>
      </c>
      <c r="B31" s="109">
        <v>7295000023</v>
      </c>
      <c r="C31" s="109" t="s">
        <v>190</v>
      </c>
      <c r="D31" s="109">
        <v>30</v>
      </c>
      <c r="E31" s="109" t="s">
        <v>452</v>
      </c>
      <c r="F31" s="109"/>
      <c r="G31" s="111"/>
      <c r="H31" s="109"/>
      <c r="I31" s="109"/>
      <c r="J31" s="109"/>
      <c r="K31" s="109" t="s">
        <v>739</v>
      </c>
      <c r="L31" s="109" t="s">
        <v>437</v>
      </c>
      <c r="M31" s="109" t="s">
        <v>740</v>
      </c>
      <c r="N31" s="109">
        <v>20</v>
      </c>
      <c r="O31" s="109" t="s">
        <v>207</v>
      </c>
      <c r="P31" s="109">
        <v>1</v>
      </c>
      <c r="Q31" s="110" t="s">
        <v>66</v>
      </c>
      <c r="R31" s="109"/>
      <c r="S31" s="109" t="s">
        <v>675</v>
      </c>
      <c r="T31" s="110" t="s">
        <v>67</v>
      </c>
      <c r="U31" s="109"/>
      <c r="V31" s="109"/>
      <c r="W31" s="109" t="s">
        <v>740</v>
      </c>
      <c r="X31" s="109"/>
      <c r="Y31" s="109"/>
    </row>
    <row r="32" spans="1:25" ht="89.25">
      <c r="A32">
        <f t="shared" si="0"/>
        <v>31</v>
      </c>
      <c r="B32" s="109">
        <v>7295100023</v>
      </c>
      <c r="C32" s="109" t="s">
        <v>190</v>
      </c>
      <c r="D32" s="109">
        <v>31</v>
      </c>
      <c r="E32" s="109" t="s">
        <v>452</v>
      </c>
      <c r="F32" s="109"/>
      <c r="G32" s="111"/>
      <c r="H32" s="109"/>
      <c r="I32" s="109"/>
      <c r="J32" s="109"/>
      <c r="K32" s="109" t="s">
        <v>739</v>
      </c>
      <c r="L32" s="109" t="s">
        <v>437</v>
      </c>
      <c r="M32" s="109" t="s">
        <v>742</v>
      </c>
      <c r="N32" s="109">
        <v>21</v>
      </c>
      <c r="O32" s="109" t="s">
        <v>203</v>
      </c>
      <c r="P32" s="109">
        <v>32</v>
      </c>
      <c r="Q32" s="109" t="s">
        <v>64</v>
      </c>
      <c r="R32" s="109"/>
      <c r="S32" s="109" t="s">
        <v>675</v>
      </c>
      <c r="T32" s="109" t="s">
        <v>206</v>
      </c>
      <c r="U32" s="113" t="s">
        <v>705</v>
      </c>
      <c r="V32" s="113" t="s">
        <v>16</v>
      </c>
      <c r="W32" s="109" t="s">
        <v>985</v>
      </c>
      <c r="X32" s="109"/>
      <c r="Y32" s="109" t="s">
        <v>298</v>
      </c>
    </row>
    <row r="33" spans="1:25" ht="76.5">
      <c r="A33">
        <f t="shared" si="0"/>
        <v>32</v>
      </c>
      <c r="B33" s="109">
        <v>7295200023</v>
      </c>
      <c r="C33" s="109" t="s">
        <v>190</v>
      </c>
      <c r="D33" s="109">
        <v>32</v>
      </c>
      <c r="E33" s="109" t="s">
        <v>452</v>
      </c>
      <c r="F33" s="109"/>
      <c r="G33" s="111"/>
      <c r="H33" s="109"/>
      <c r="I33" s="109"/>
      <c r="J33" s="109"/>
      <c r="K33" s="109" t="s">
        <v>739</v>
      </c>
      <c r="L33" s="109" t="s">
        <v>437</v>
      </c>
      <c r="M33" s="109" t="s">
        <v>742</v>
      </c>
      <c r="N33" s="109">
        <v>21</v>
      </c>
      <c r="O33" s="109" t="s">
        <v>203</v>
      </c>
      <c r="P33" s="109">
        <v>44</v>
      </c>
      <c r="Q33" s="109" t="s">
        <v>62</v>
      </c>
      <c r="R33" s="109"/>
      <c r="S33" s="109" t="s">
        <v>675</v>
      </c>
      <c r="T33" s="109" t="s">
        <v>205</v>
      </c>
      <c r="U33" s="113" t="s">
        <v>705</v>
      </c>
      <c r="V33" s="113" t="s">
        <v>16</v>
      </c>
      <c r="W33" s="109" t="s">
        <v>983</v>
      </c>
      <c r="X33" s="109"/>
      <c r="Y33" s="109" t="s">
        <v>298</v>
      </c>
    </row>
    <row r="34" spans="1:25" ht="51">
      <c r="A34">
        <f t="shared" si="0"/>
        <v>33</v>
      </c>
      <c r="B34" s="109">
        <v>7295300023</v>
      </c>
      <c r="C34" s="109" t="s">
        <v>190</v>
      </c>
      <c r="D34" s="109">
        <v>33</v>
      </c>
      <c r="E34" s="109" t="s">
        <v>452</v>
      </c>
      <c r="F34" s="109"/>
      <c r="G34" s="111"/>
      <c r="H34" s="109"/>
      <c r="I34" s="109"/>
      <c r="J34" s="109"/>
      <c r="K34" s="109" t="s">
        <v>739</v>
      </c>
      <c r="L34" s="109" t="s">
        <v>437</v>
      </c>
      <c r="M34" s="109" t="s">
        <v>740</v>
      </c>
      <c r="N34" s="109">
        <v>23</v>
      </c>
      <c r="O34" s="109" t="s">
        <v>395</v>
      </c>
      <c r="P34" s="109">
        <v>44</v>
      </c>
      <c r="Q34" s="109" t="s">
        <v>354</v>
      </c>
      <c r="R34" s="109"/>
      <c r="S34" s="109" t="s">
        <v>675</v>
      </c>
      <c r="T34" s="109" t="s">
        <v>357</v>
      </c>
      <c r="U34" s="109"/>
      <c r="V34" s="109"/>
      <c r="W34" s="109" t="s">
        <v>740</v>
      </c>
      <c r="X34" s="109"/>
      <c r="Y34" s="109"/>
    </row>
    <row r="35" spans="1:25" ht="51">
      <c r="A35">
        <f t="shared" si="0"/>
        <v>34</v>
      </c>
      <c r="B35" s="109">
        <v>7295400023</v>
      </c>
      <c r="C35" s="109" t="s">
        <v>190</v>
      </c>
      <c r="D35" s="109">
        <v>34</v>
      </c>
      <c r="E35" s="109" t="s">
        <v>452</v>
      </c>
      <c r="F35" s="109"/>
      <c r="G35" s="111"/>
      <c r="H35" s="109"/>
      <c r="I35" s="109"/>
      <c r="J35" s="109"/>
      <c r="K35" s="109" t="s">
        <v>739</v>
      </c>
      <c r="L35" s="109" t="s">
        <v>437</v>
      </c>
      <c r="M35" s="109" t="s">
        <v>740</v>
      </c>
      <c r="N35" s="109">
        <v>23</v>
      </c>
      <c r="O35" s="109" t="s">
        <v>395</v>
      </c>
      <c r="P35" s="109">
        <v>49</v>
      </c>
      <c r="Q35" s="109" t="s">
        <v>354</v>
      </c>
      <c r="R35" s="109"/>
      <c r="S35" s="109" t="s">
        <v>675</v>
      </c>
      <c r="T35" s="109" t="s">
        <v>356</v>
      </c>
      <c r="U35" s="109"/>
      <c r="V35" s="109"/>
      <c r="W35" s="109" t="s">
        <v>740</v>
      </c>
      <c r="X35" s="109"/>
      <c r="Y35" s="109"/>
    </row>
    <row r="36" spans="1:25" ht="51">
      <c r="A36">
        <f t="shared" si="0"/>
        <v>35</v>
      </c>
      <c r="B36" s="109">
        <v>7295500023</v>
      </c>
      <c r="C36" s="109" t="s">
        <v>190</v>
      </c>
      <c r="D36" s="109">
        <v>35</v>
      </c>
      <c r="E36" s="109" t="s">
        <v>452</v>
      </c>
      <c r="F36" s="109"/>
      <c r="G36" s="111"/>
      <c r="H36" s="109"/>
      <c r="I36" s="109"/>
      <c r="J36" s="109"/>
      <c r="K36" s="109" t="s">
        <v>739</v>
      </c>
      <c r="L36" s="109" t="s">
        <v>437</v>
      </c>
      <c r="M36" s="109" t="s">
        <v>740</v>
      </c>
      <c r="N36" s="109">
        <v>23</v>
      </c>
      <c r="O36" s="109" t="s">
        <v>395</v>
      </c>
      <c r="P36" s="109">
        <v>59</v>
      </c>
      <c r="Q36" s="109" t="s">
        <v>354</v>
      </c>
      <c r="R36" s="109"/>
      <c r="S36" s="109" t="s">
        <v>675</v>
      </c>
      <c r="T36" s="109" t="s">
        <v>355</v>
      </c>
      <c r="U36" s="109"/>
      <c r="V36" s="109"/>
      <c r="W36" s="109" t="s">
        <v>740</v>
      </c>
      <c r="X36" s="109"/>
      <c r="Y36" s="109"/>
    </row>
    <row r="37" spans="1:25" ht="51">
      <c r="A37">
        <f t="shared" si="0"/>
        <v>36</v>
      </c>
      <c r="B37" s="109">
        <v>7295600023</v>
      </c>
      <c r="C37" s="109" t="s">
        <v>190</v>
      </c>
      <c r="D37" s="109">
        <v>36</v>
      </c>
      <c r="E37" s="109" t="s">
        <v>452</v>
      </c>
      <c r="F37" s="109"/>
      <c r="G37" s="111"/>
      <c r="H37" s="109"/>
      <c r="I37" s="109"/>
      <c r="J37" s="109"/>
      <c r="K37" s="109" t="s">
        <v>739</v>
      </c>
      <c r="L37" s="109" t="s">
        <v>437</v>
      </c>
      <c r="M37" s="109" t="s">
        <v>740</v>
      </c>
      <c r="N37" s="109">
        <v>24</v>
      </c>
      <c r="O37" s="109" t="s">
        <v>395</v>
      </c>
      <c r="P37" s="109">
        <v>1</v>
      </c>
      <c r="Q37" s="109" t="s">
        <v>352</v>
      </c>
      <c r="R37" s="109"/>
      <c r="S37" s="109" t="s">
        <v>675</v>
      </c>
      <c r="T37" s="109" t="s">
        <v>353</v>
      </c>
      <c r="U37" s="109"/>
      <c r="V37" s="109"/>
      <c r="W37" s="109" t="s">
        <v>740</v>
      </c>
      <c r="X37" s="109"/>
      <c r="Y37" s="109"/>
    </row>
    <row r="38" spans="1:25" ht="51">
      <c r="A38">
        <f t="shared" si="0"/>
        <v>37</v>
      </c>
      <c r="B38" s="109">
        <v>7295700023</v>
      </c>
      <c r="C38" s="109" t="s">
        <v>190</v>
      </c>
      <c r="D38" s="109">
        <v>37</v>
      </c>
      <c r="E38" s="109" t="s">
        <v>452</v>
      </c>
      <c r="F38" s="109"/>
      <c r="G38" s="111"/>
      <c r="H38" s="109"/>
      <c r="I38" s="109"/>
      <c r="J38" s="109"/>
      <c r="K38" s="109" t="s">
        <v>739</v>
      </c>
      <c r="L38" s="109" t="s">
        <v>437</v>
      </c>
      <c r="M38" s="109" t="s">
        <v>742</v>
      </c>
      <c r="N38" s="109">
        <v>26</v>
      </c>
      <c r="O38" s="109" t="s">
        <v>395</v>
      </c>
      <c r="P38" s="109">
        <v>28</v>
      </c>
      <c r="Q38" s="109" t="s">
        <v>351</v>
      </c>
      <c r="R38" s="109"/>
      <c r="S38" s="109" t="s">
        <v>675</v>
      </c>
      <c r="T38" s="109" t="s">
        <v>459</v>
      </c>
      <c r="U38" s="113" t="s">
        <v>705</v>
      </c>
      <c r="V38" s="113" t="s">
        <v>455</v>
      </c>
      <c r="W38" s="109" t="s">
        <v>1034</v>
      </c>
      <c r="X38" s="109"/>
      <c r="Y38" s="109" t="s">
        <v>298</v>
      </c>
    </row>
    <row r="39" spans="1:25" ht="51">
      <c r="A39">
        <f t="shared" si="0"/>
        <v>38</v>
      </c>
      <c r="B39" s="109">
        <v>7295800023</v>
      </c>
      <c r="C39" s="109" t="s">
        <v>190</v>
      </c>
      <c r="D39" s="109">
        <v>38</v>
      </c>
      <c r="E39" s="109" t="s">
        <v>452</v>
      </c>
      <c r="F39" s="109"/>
      <c r="G39" s="111"/>
      <c r="H39" s="109"/>
      <c r="I39" s="109"/>
      <c r="J39" s="109"/>
      <c r="K39" s="109" t="s">
        <v>739</v>
      </c>
      <c r="L39" s="109" t="s">
        <v>437</v>
      </c>
      <c r="M39" s="109" t="s">
        <v>742</v>
      </c>
      <c r="N39" s="109">
        <v>26</v>
      </c>
      <c r="O39" s="109" t="s">
        <v>395</v>
      </c>
      <c r="P39" s="109">
        <v>29</v>
      </c>
      <c r="Q39" s="109" t="s">
        <v>350</v>
      </c>
      <c r="R39" s="109"/>
      <c r="S39" s="109" t="s">
        <v>675</v>
      </c>
      <c r="T39" s="109" t="s">
        <v>459</v>
      </c>
      <c r="U39" s="113" t="s">
        <v>705</v>
      </c>
      <c r="V39" s="113" t="s">
        <v>455</v>
      </c>
      <c r="W39" s="109" t="s">
        <v>1034</v>
      </c>
      <c r="X39" s="109"/>
      <c r="Y39" s="109" t="s">
        <v>298</v>
      </c>
    </row>
    <row r="40" spans="1:25" ht="216.75">
      <c r="A40">
        <f t="shared" si="0"/>
        <v>39</v>
      </c>
      <c r="B40" s="109">
        <v>7295900023</v>
      </c>
      <c r="C40" s="109" t="s">
        <v>190</v>
      </c>
      <c r="D40" s="109">
        <v>39</v>
      </c>
      <c r="E40" s="109" t="s">
        <v>452</v>
      </c>
      <c r="F40" s="109"/>
      <c r="G40" s="111"/>
      <c r="H40" s="109"/>
      <c r="I40" s="109"/>
      <c r="J40" s="109"/>
      <c r="K40" s="109" t="s">
        <v>739</v>
      </c>
      <c r="L40" s="109" t="s">
        <v>437</v>
      </c>
      <c r="M40" s="109" t="s">
        <v>742</v>
      </c>
      <c r="N40" s="109">
        <v>26</v>
      </c>
      <c r="O40" s="109" t="s">
        <v>395</v>
      </c>
      <c r="P40" s="109">
        <v>61</v>
      </c>
      <c r="Q40" s="109" t="s">
        <v>348</v>
      </c>
      <c r="R40" s="109"/>
      <c r="S40" s="109" t="s">
        <v>675</v>
      </c>
      <c r="T40" s="110" t="s">
        <v>679</v>
      </c>
      <c r="U40" s="113" t="s">
        <v>705</v>
      </c>
      <c r="V40" s="113" t="s">
        <v>455</v>
      </c>
      <c r="W40" s="109" t="s">
        <v>1035</v>
      </c>
      <c r="X40" s="109"/>
      <c r="Y40" s="109" t="s">
        <v>298</v>
      </c>
    </row>
    <row r="41" spans="1:25" ht="51">
      <c r="A41">
        <f t="shared" si="0"/>
        <v>40</v>
      </c>
      <c r="B41" s="109">
        <v>7296000023</v>
      </c>
      <c r="C41" s="109" t="s">
        <v>190</v>
      </c>
      <c r="D41" s="109">
        <v>40</v>
      </c>
      <c r="E41" s="109" t="s">
        <v>452</v>
      </c>
      <c r="F41" s="109"/>
      <c r="G41" s="111"/>
      <c r="H41" s="109"/>
      <c r="I41" s="109"/>
      <c r="J41" s="109"/>
      <c r="K41" s="109" t="s">
        <v>739</v>
      </c>
      <c r="L41" s="109" t="s">
        <v>437</v>
      </c>
      <c r="M41" s="109" t="s">
        <v>740</v>
      </c>
      <c r="N41" s="109">
        <v>27</v>
      </c>
      <c r="O41" s="109" t="s">
        <v>776</v>
      </c>
      <c r="P41" s="109">
        <v>64</v>
      </c>
      <c r="Q41" s="109" t="s">
        <v>235</v>
      </c>
      <c r="R41" s="109"/>
      <c r="S41" s="109" t="s">
        <v>675</v>
      </c>
      <c r="T41" s="109" t="s">
        <v>236</v>
      </c>
      <c r="U41" s="109"/>
      <c r="V41" s="109"/>
      <c r="W41" s="109" t="s">
        <v>740</v>
      </c>
      <c r="X41" s="109"/>
      <c r="Y41" s="109"/>
    </row>
    <row r="42" spans="1:25" ht="51">
      <c r="A42">
        <f t="shared" si="0"/>
        <v>41</v>
      </c>
      <c r="B42" s="109">
        <v>7296100023</v>
      </c>
      <c r="C42" s="109" t="s">
        <v>190</v>
      </c>
      <c r="D42" s="109">
        <v>41</v>
      </c>
      <c r="E42" s="109" t="s">
        <v>452</v>
      </c>
      <c r="F42" s="109"/>
      <c r="G42" s="111"/>
      <c r="H42" s="109"/>
      <c r="I42" s="109"/>
      <c r="J42" s="109"/>
      <c r="K42" s="109" t="s">
        <v>739</v>
      </c>
      <c r="L42" s="109" t="s">
        <v>437</v>
      </c>
      <c r="M42" s="109" t="s">
        <v>740</v>
      </c>
      <c r="N42" s="109">
        <v>27</v>
      </c>
      <c r="O42" s="109" t="s">
        <v>776</v>
      </c>
      <c r="P42" s="109">
        <v>65</v>
      </c>
      <c r="Q42" s="109" t="s">
        <v>233</v>
      </c>
      <c r="R42" s="109"/>
      <c r="S42" s="109" t="s">
        <v>675</v>
      </c>
      <c r="T42" s="109" t="s">
        <v>234</v>
      </c>
      <c r="U42" s="109"/>
      <c r="V42" s="109"/>
      <c r="W42" s="109" t="s">
        <v>740</v>
      </c>
      <c r="X42" s="109"/>
      <c r="Y42" s="109"/>
    </row>
    <row r="43" spans="1:25" ht="140.25">
      <c r="A43">
        <f t="shared" si="0"/>
        <v>42</v>
      </c>
      <c r="B43" s="109">
        <v>7296200023</v>
      </c>
      <c r="C43" s="109" t="s">
        <v>190</v>
      </c>
      <c r="D43" s="109">
        <v>42</v>
      </c>
      <c r="E43" s="109" t="s">
        <v>452</v>
      </c>
      <c r="F43" s="109"/>
      <c r="G43" s="111"/>
      <c r="H43" s="109"/>
      <c r="I43" s="109"/>
      <c r="J43" s="109"/>
      <c r="K43" s="109" t="s">
        <v>739</v>
      </c>
      <c r="L43" s="109" t="s">
        <v>437</v>
      </c>
      <c r="M43" s="109" t="s">
        <v>740</v>
      </c>
      <c r="N43" s="109">
        <v>28</v>
      </c>
      <c r="O43" s="109" t="s">
        <v>776</v>
      </c>
      <c r="P43" s="109">
        <v>63</v>
      </c>
      <c r="Q43" s="110" t="s">
        <v>342</v>
      </c>
      <c r="R43" s="109"/>
      <c r="S43" s="109" t="s">
        <v>675</v>
      </c>
      <c r="T43" s="110" t="s">
        <v>232</v>
      </c>
      <c r="U43" s="109"/>
      <c r="V43" s="109"/>
      <c r="W43" s="109" t="s">
        <v>740</v>
      </c>
      <c r="X43" s="109"/>
      <c r="Y43" s="109"/>
    </row>
    <row r="44" spans="1:25" ht="51">
      <c r="A44">
        <f t="shared" si="0"/>
        <v>43</v>
      </c>
      <c r="B44" s="109">
        <v>7296300023</v>
      </c>
      <c r="C44" s="109" t="s">
        <v>190</v>
      </c>
      <c r="D44" s="109">
        <v>43</v>
      </c>
      <c r="E44" s="109" t="s">
        <v>452</v>
      </c>
      <c r="F44" s="109"/>
      <c r="G44" s="111"/>
      <c r="H44" s="109"/>
      <c r="I44" s="109"/>
      <c r="J44" s="109"/>
      <c r="K44" s="109" t="s">
        <v>739</v>
      </c>
      <c r="L44" s="109" t="s">
        <v>437</v>
      </c>
      <c r="M44" s="109" t="s">
        <v>742</v>
      </c>
      <c r="N44" s="109">
        <v>31</v>
      </c>
      <c r="O44" s="109" t="s">
        <v>426</v>
      </c>
      <c r="P44" s="109">
        <v>20</v>
      </c>
      <c r="Q44" s="109" t="s">
        <v>340</v>
      </c>
      <c r="R44" s="109"/>
      <c r="S44" s="109" t="s">
        <v>675</v>
      </c>
      <c r="T44" s="109" t="s">
        <v>341</v>
      </c>
      <c r="U44" s="109" t="s">
        <v>705</v>
      </c>
      <c r="V44" s="112" t="s">
        <v>455</v>
      </c>
      <c r="W44" s="109" t="s">
        <v>1036</v>
      </c>
      <c r="X44" s="109">
        <v>246</v>
      </c>
      <c r="Y44" s="109" t="s">
        <v>298</v>
      </c>
    </row>
    <row r="45" spans="1:25" ht="51">
      <c r="A45">
        <f t="shared" si="0"/>
        <v>44</v>
      </c>
      <c r="B45" s="109">
        <v>7296400023</v>
      </c>
      <c r="C45" s="109" t="s">
        <v>190</v>
      </c>
      <c r="D45" s="109">
        <v>44</v>
      </c>
      <c r="E45" s="109" t="s">
        <v>452</v>
      </c>
      <c r="F45" s="109"/>
      <c r="G45" s="111"/>
      <c r="H45" s="109"/>
      <c r="I45" s="109"/>
      <c r="J45" s="109"/>
      <c r="K45" s="109" t="s">
        <v>739</v>
      </c>
      <c r="L45" s="109" t="s">
        <v>437</v>
      </c>
      <c r="M45" s="109" t="s">
        <v>742</v>
      </c>
      <c r="N45" s="109">
        <v>31</v>
      </c>
      <c r="O45" s="109" t="s">
        <v>426</v>
      </c>
      <c r="P45" s="109">
        <v>20</v>
      </c>
      <c r="Q45" s="109" t="s">
        <v>338</v>
      </c>
      <c r="R45" s="109"/>
      <c r="S45" s="109" t="s">
        <v>675</v>
      </c>
      <c r="T45" s="109" t="s">
        <v>339</v>
      </c>
      <c r="U45" s="109" t="s">
        <v>705</v>
      </c>
      <c r="V45" s="112" t="s">
        <v>455</v>
      </c>
      <c r="W45" s="109" t="s">
        <v>1036</v>
      </c>
      <c r="X45" s="109">
        <v>245</v>
      </c>
      <c r="Y45" s="109" t="s">
        <v>298</v>
      </c>
    </row>
    <row r="46" spans="1:25" ht="114.75">
      <c r="A46">
        <f t="shared" si="0"/>
        <v>45</v>
      </c>
      <c r="B46" s="109">
        <v>7296500023</v>
      </c>
      <c r="C46" s="109" t="s">
        <v>190</v>
      </c>
      <c r="D46" s="109">
        <v>45</v>
      </c>
      <c r="E46" s="109" t="s">
        <v>452</v>
      </c>
      <c r="F46" s="109"/>
      <c r="G46" s="111"/>
      <c r="H46" s="109"/>
      <c r="I46" s="109"/>
      <c r="J46" s="109"/>
      <c r="K46" s="109" t="s">
        <v>739</v>
      </c>
      <c r="L46" s="109" t="s">
        <v>437</v>
      </c>
      <c r="M46" s="109" t="s">
        <v>742</v>
      </c>
      <c r="N46" s="109">
        <v>31</v>
      </c>
      <c r="O46" s="109" t="s">
        <v>426</v>
      </c>
      <c r="P46" s="109">
        <v>42</v>
      </c>
      <c r="Q46" s="109" t="s">
        <v>336</v>
      </c>
      <c r="R46" s="109"/>
      <c r="S46" s="109" t="s">
        <v>675</v>
      </c>
      <c r="T46" s="109" t="s">
        <v>337</v>
      </c>
      <c r="U46" s="109" t="s">
        <v>1022</v>
      </c>
      <c r="V46" s="112" t="s">
        <v>769</v>
      </c>
      <c r="W46" s="109" t="s">
        <v>1036</v>
      </c>
      <c r="X46" s="109">
        <v>250</v>
      </c>
      <c r="Y46" s="109" t="s">
        <v>298</v>
      </c>
    </row>
    <row r="47" spans="1:25" ht="51">
      <c r="A47">
        <f t="shared" si="0"/>
        <v>46</v>
      </c>
      <c r="B47" s="109">
        <v>7296600023</v>
      </c>
      <c r="C47" s="109" t="s">
        <v>190</v>
      </c>
      <c r="D47" s="109">
        <v>46</v>
      </c>
      <c r="E47" s="109" t="s">
        <v>452</v>
      </c>
      <c r="F47" s="109"/>
      <c r="G47" s="111"/>
      <c r="H47" s="109"/>
      <c r="I47" s="109"/>
      <c r="J47" s="109"/>
      <c r="K47" s="109" t="s">
        <v>739</v>
      </c>
      <c r="L47" s="109" t="s">
        <v>437</v>
      </c>
      <c r="M47" s="109" t="s">
        <v>740</v>
      </c>
      <c r="N47" s="109">
        <v>31</v>
      </c>
      <c r="O47" s="109" t="s">
        <v>426</v>
      </c>
      <c r="P47" s="109">
        <v>59</v>
      </c>
      <c r="Q47" s="109" t="s">
        <v>903</v>
      </c>
      <c r="R47" s="109"/>
      <c r="S47" s="109" t="s">
        <v>675</v>
      </c>
      <c r="T47" s="109" t="s">
        <v>928</v>
      </c>
      <c r="U47" s="109"/>
      <c r="V47" s="109"/>
      <c r="W47" s="109" t="s">
        <v>740</v>
      </c>
      <c r="X47" s="109"/>
      <c r="Y47" s="109"/>
    </row>
    <row r="48" spans="1:25" ht="51">
      <c r="A48">
        <f t="shared" si="0"/>
        <v>47</v>
      </c>
      <c r="B48" s="109">
        <v>7296700023</v>
      </c>
      <c r="C48" s="109" t="s">
        <v>190</v>
      </c>
      <c r="D48" s="109">
        <v>47</v>
      </c>
      <c r="E48" s="109" t="s">
        <v>452</v>
      </c>
      <c r="F48" s="109"/>
      <c r="G48" s="111"/>
      <c r="H48" s="109"/>
      <c r="I48" s="109"/>
      <c r="J48" s="109"/>
      <c r="K48" s="109" t="s">
        <v>739</v>
      </c>
      <c r="L48" s="109" t="s">
        <v>437</v>
      </c>
      <c r="M48" s="109" t="s">
        <v>740</v>
      </c>
      <c r="N48" s="109">
        <v>37</v>
      </c>
      <c r="O48" s="109" t="s">
        <v>423</v>
      </c>
      <c r="P48" s="109">
        <v>60</v>
      </c>
      <c r="Q48" s="109" t="s">
        <v>335</v>
      </c>
      <c r="R48" s="109"/>
      <c r="S48" s="109" t="s">
        <v>675</v>
      </c>
      <c r="T48" s="109" t="s">
        <v>928</v>
      </c>
      <c r="U48" s="109"/>
      <c r="V48" s="109"/>
      <c r="W48" s="109" t="s">
        <v>740</v>
      </c>
      <c r="X48" s="109"/>
      <c r="Y48" s="109"/>
    </row>
    <row r="49" spans="1:25" ht="51">
      <c r="A49">
        <f t="shared" si="0"/>
        <v>48</v>
      </c>
      <c r="B49" s="109">
        <v>7296800023</v>
      </c>
      <c r="C49" s="109" t="s">
        <v>190</v>
      </c>
      <c r="D49" s="109">
        <v>48</v>
      </c>
      <c r="E49" s="109" t="s">
        <v>452</v>
      </c>
      <c r="F49" s="109"/>
      <c r="G49" s="111"/>
      <c r="H49" s="109"/>
      <c r="I49" s="109"/>
      <c r="J49" s="109"/>
      <c r="K49" s="109" t="s">
        <v>739</v>
      </c>
      <c r="L49" s="109" t="s">
        <v>437</v>
      </c>
      <c r="M49" s="109" t="s">
        <v>740</v>
      </c>
      <c r="N49" s="109">
        <v>38</v>
      </c>
      <c r="O49" s="109" t="s">
        <v>423</v>
      </c>
      <c r="P49" s="109">
        <v>1</v>
      </c>
      <c r="Q49" s="109" t="s">
        <v>903</v>
      </c>
      <c r="R49" s="109"/>
      <c r="S49" s="109" t="s">
        <v>675</v>
      </c>
      <c r="T49" s="109" t="s">
        <v>928</v>
      </c>
      <c r="U49" s="109"/>
      <c r="V49" s="109"/>
      <c r="W49" s="109" t="s">
        <v>740</v>
      </c>
      <c r="X49" s="109"/>
      <c r="Y49" s="109"/>
    </row>
    <row r="50" spans="1:25" ht="51">
      <c r="A50">
        <f t="shared" si="0"/>
        <v>49</v>
      </c>
      <c r="B50" s="109">
        <v>7296900023</v>
      </c>
      <c r="C50" s="109" t="s">
        <v>190</v>
      </c>
      <c r="D50" s="109">
        <v>49</v>
      </c>
      <c r="E50" s="109" t="s">
        <v>452</v>
      </c>
      <c r="F50" s="109"/>
      <c r="G50" s="111"/>
      <c r="H50" s="109"/>
      <c r="I50" s="109"/>
      <c r="J50" s="109"/>
      <c r="K50" s="109" t="s">
        <v>739</v>
      </c>
      <c r="L50" s="109" t="s">
        <v>437</v>
      </c>
      <c r="M50" s="109" t="s">
        <v>740</v>
      </c>
      <c r="N50" s="109">
        <v>38</v>
      </c>
      <c r="O50" s="109" t="s">
        <v>783</v>
      </c>
      <c r="P50" s="109">
        <v>47</v>
      </c>
      <c r="Q50" s="109" t="s">
        <v>903</v>
      </c>
      <c r="R50" s="109"/>
      <c r="S50" s="109" t="s">
        <v>675</v>
      </c>
      <c r="T50" s="109" t="s">
        <v>928</v>
      </c>
      <c r="U50" s="109"/>
      <c r="V50" s="109"/>
      <c r="W50" s="109" t="s">
        <v>740</v>
      </c>
      <c r="X50" s="109"/>
      <c r="Y50" s="109"/>
    </row>
    <row r="51" spans="1:25" ht="51">
      <c r="A51">
        <f t="shared" si="0"/>
        <v>50</v>
      </c>
      <c r="B51" s="109">
        <v>7297000023</v>
      </c>
      <c r="C51" s="109" t="s">
        <v>190</v>
      </c>
      <c r="D51" s="109">
        <v>50</v>
      </c>
      <c r="E51" s="109" t="s">
        <v>452</v>
      </c>
      <c r="F51" s="109"/>
      <c r="G51" s="111"/>
      <c r="H51" s="109"/>
      <c r="I51" s="109"/>
      <c r="J51" s="109"/>
      <c r="K51" s="109" t="s">
        <v>739</v>
      </c>
      <c r="L51" s="109" t="s">
        <v>437</v>
      </c>
      <c r="M51" s="109" t="s">
        <v>740</v>
      </c>
      <c r="N51" s="109">
        <v>38</v>
      </c>
      <c r="O51" s="109" t="s">
        <v>783</v>
      </c>
      <c r="P51" s="109">
        <v>49</v>
      </c>
      <c r="Q51" s="109" t="s">
        <v>333</v>
      </c>
      <c r="R51" s="109"/>
      <c r="S51" s="109" t="s">
        <v>675</v>
      </c>
      <c r="T51" s="109" t="s">
        <v>334</v>
      </c>
      <c r="U51" s="109"/>
      <c r="V51" s="109"/>
      <c r="W51" s="109" t="s">
        <v>740</v>
      </c>
      <c r="X51" s="109"/>
      <c r="Y51" s="109"/>
    </row>
    <row r="52" spans="1:25" ht="51">
      <c r="A52">
        <f t="shared" si="0"/>
        <v>51</v>
      </c>
      <c r="B52" s="109">
        <v>7297100023</v>
      </c>
      <c r="C52" s="109" t="s">
        <v>190</v>
      </c>
      <c r="D52" s="109">
        <v>51</v>
      </c>
      <c r="E52" s="109" t="s">
        <v>452</v>
      </c>
      <c r="F52" s="109"/>
      <c r="G52" s="111"/>
      <c r="H52" s="109"/>
      <c r="I52" s="109"/>
      <c r="J52" s="109"/>
      <c r="K52" s="109" t="s">
        <v>739</v>
      </c>
      <c r="L52" s="109" t="s">
        <v>437</v>
      </c>
      <c r="M52" s="109" t="s">
        <v>740</v>
      </c>
      <c r="N52" s="109">
        <v>4</v>
      </c>
      <c r="O52" s="109">
        <v>4</v>
      </c>
      <c r="P52" s="109">
        <v>45</v>
      </c>
      <c r="Q52" s="109" t="s">
        <v>1013</v>
      </c>
      <c r="R52" s="109"/>
      <c r="S52" s="109" t="s">
        <v>675</v>
      </c>
      <c r="T52" s="109" t="s">
        <v>1014</v>
      </c>
      <c r="U52" s="109"/>
      <c r="V52" s="109"/>
      <c r="W52" s="109" t="s">
        <v>740</v>
      </c>
      <c r="X52" s="109"/>
      <c r="Y52" s="109"/>
    </row>
    <row r="53" spans="1:25" ht="51">
      <c r="A53">
        <f t="shared" si="0"/>
        <v>52</v>
      </c>
      <c r="B53" s="109">
        <v>7297200023</v>
      </c>
      <c r="C53" s="109" t="s">
        <v>190</v>
      </c>
      <c r="D53" s="109">
        <v>52</v>
      </c>
      <c r="E53" s="109" t="s">
        <v>452</v>
      </c>
      <c r="F53" s="109"/>
      <c r="G53" s="111"/>
      <c r="H53" s="109"/>
      <c r="I53" s="109"/>
      <c r="J53" s="109"/>
      <c r="K53" s="109" t="s">
        <v>739</v>
      </c>
      <c r="L53" s="109" t="s">
        <v>437</v>
      </c>
      <c r="M53" s="109" t="s">
        <v>740</v>
      </c>
      <c r="N53" s="109">
        <v>40</v>
      </c>
      <c r="O53" s="109" t="s">
        <v>309</v>
      </c>
      <c r="P53" s="109">
        <v>30</v>
      </c>
      <c r="Q53" s="109" t="s">
        <v>1024</v>
      </c>
      <c r="R53" s="109"/>
      <c r="S53" s="109" t="s">
        <v>675</v>
      </c>
      <c r="T53" s="109" t="s">
        <v>1025</v>
      </c>
      <c r="U53" s="109"/>
      <c r="V53" s="109"/>
      <c r="W53" s="109" t="s">
        <v>740</v>
      </c>
      <c r="X53" s="109"/>
      <c r="Y53" s="109"/>
    </row>
    <row r="54" spans="1:25" ht="89.25">
      <c r="A54">
        <f t="shared" si="0"/>
        <v>53</v>
      </c>
      <c r="B54" s="109">
        <v>7297300023</v>
      </c>
      <c r="C54" s="109" t="s">
        <v>190</v>
      </c>
      <c r="D54" s="109">
        <v>53</v>
      </c>
      <c r="E54" s="109" t="s">
        <v>452</v>
      </c>
      <c r="F54" s="109"/>
      <c r="G54" s="111"/>
      <c r="H54" s="109"/>
      <c r="I54" s="109"/>
      <c r="J54" s="109"/>
      <c r="K54" s="109" t="s">
        <v>739</v>
      </c>
      <c r="L54" s="109" t="s">
        <v>437</v>
      </c>
      <c r="M54" s="109" t="s">
        <v>742</v>
      </c>
      <c r="N54" s="109">
        <v>44</v>
      </c>
      <c r="O54" s="109" t="s">
        <v>309</v>
      </c>
      <c r="P54" s="109">
        <v>12</v>
      </c>
      <c r="Q54" s="109" t="s">
        <v>807</v>
      </c>
      <c r="R54" s="109"/>
      <c r="S54" s="109" t="s">
        <v>675</v>
      </c>
      <c r="T54" s="109" t="s">
        <v>231</v>
      </c>
      <c r="U54" s="112" t="s">
        <v>705</v>
      </c>
      <c r="V54" s="112" t="s">
        <v>455</v>
      </c>
      <c r="W54" s="109" t="s">
        <v>982</v>
      </c>
      <c r="X54" s="109"/>
      <c r="Y54" s="109"/>
    </row>
    <row r="55" spans="1:25" ht="51">
      <c r="A55">
        <f t="shared" si="0"/>
        <v>54</v>
      </c>
      <c r="B55" s="109">
        <v>7297400023</v>
      </c>
      <c r="C55" s="109" t="s">
        <v>190</v>
      </c>
      <c r="D55" s="109">
        <v>54</v>
      </c>
      <c r="E55" s="109" t="s">
        <v>452</v>
      </c>
      <c r="F55" s="109"/>
      <c r="G55" s="111"/>
      <c r="H55" s="109"/>
      <c r="I55" s="109"/>
      <c r="J55" s="109"/>
      <c r="K55" s="109" t="s">
        <v>739</v>
      </c>
      <c r="L55" s="109" t="s">
        <v>437</v>
      </c>
      <c r="M55" s="109" t="s">
        <v>740</v>
      </c>
      <c r="N55" s="109">
        <v>77</v>
      </c>
      <c r="O55" s="109" t="s">
        <v>40</v>
      </c>
      <c r="P55" s="109">
        <v>52</v>
      </c>
      <c r="Q55" s="109" t="s">
        <v>806</v>
      </c>
      <c r="R55" s="109"/>
      <c r="S55" s="109" t="s">
        <v>675</v>
      </c>
      <c r="T55" s="109" t="s">
        <v>459</v>
      </c>
      <c r="U55" s="109"/>
      <c r="V55" s="109"/>
      <c r="W55" s="109" t="s">
        <v>740</v>
      </c>
      <c r="X55" s="109"/>
      <c r="Y55" s="109"/>
    </row>
    <row r="56" spans="1:25" ht="191.25">
      <c r="A56">
        <f t="shared" si="0"/>
        <v>55</v>
      </c>
      <c r="B56" s="109">
        <v>7297500023</v>
      </c>
      <c r="C56" s="109" t="s">
        <v>190</v>
      </c>
      <c r="D56" s="109">
        <v>55</v>
      </c>
      <c r="E56" s="109" t="s">
        <v>452</v>
      </c>
      <c r="F56" s="109"/>
      <c r="G56" s="111"/>
      <c r="H56" s="109"/>
      <c r="I56" s="109"/>
      <c r="J56" s="109"/>
      <c r="K56" s="109" t="s">
        <v>739</v>
      </c>
      <c r="L56" s="109" t="s">
        <v>437</v>
      </c>
      <c r="M56" s="109" t="s">
        <v>742</v>
      </c>
      <c r="N56" s="109">
        <v>78</v>
      </c>
      <c r="O56" s="109" t="s">
        <v>230</v>
      </c>
      <c r="P56" s="109">
        <v>31</v>
      </c>
      <c r="Q56" s="110" t="s">
        <v>908</v>
      </c>
      <c r="R56" s="109"/>
      <c r="S56" s="109" t="s">
        <v>675</v>
      </c>
      <c r="T56" s="110" t="s">
        <v>805</v>
      </c>
      <c r="U56" s="113" t="s">
        <v>704</v>
      </c>
      <c r="V56" s="109" t="s">
        <v>1028</v>
      </c>
      <c r="W56" s="109" t="s">
        <v>978</v>
      </c>
      <c r="X56" s="109">
        <v>223</v>
      </c>
      <c r="Y56" s="109" t="s">
        <v>298</v>
      </c>
    </row>
    <row r="57" spans="1:25" ht="191.25">
      <c r="A57">
        <f t="shared" si="0"/>
        <v>56</v>
      </c>
      <c r="B57" s="109">
        <v>7297600023</v>
      </c>
      <c r="C57" s="109" t="s">
        <v>190</v>
      </c>
      <c r="D57" s="109">
        <v>56</v>
      </c>
      <c r="E57" s="109" t="s">
        <v>452</v>
      </c>
      <c r="F57" s="109"/>
      <c r="G57" s="111"/>
      <c r="H57" s="109"/>
      <c r="I57" s="109"/>
      <c r="J57" s="109"/>
      <c r="K57" s="109" t="s">
        <v>739</v>
      </c>
      <c r="L57" s="109" t="s">
        <v>437</v>
      </c>
      <c r="M57" s="109" t="s">
        <v>742</v>
      </c>
      <c r="N57" s="109">
        <v>79</v>
      </c>
      <c r="O57" s="109" t="s">
        <v>229</v>
      </c>
      <c r="P57" s="109">
        <v>1</v>
      </c>
      <c r="Q57" s="110" t="s">
        <v>906</v>
      </c>
      <c r="R57" s="109"/>
      <c r="S57" s="109" t="s">
        <v>675</v>
      </c>
      <c r="T57" s="110" t="s">
        <v>907</v>
      </c>
      <c r="U57" s="113" t="s">
        <v>704</v>
      </c>
      <c r="V57" s="109" t="s">
        <v>1028</v>
      </c>
      <c r="W57" s="109" t="s">
        <v>978</v>
      </c>
      <c r="X57" s="109">
        <v>224</v>
      </c>
      <c r="Y57" s="109" t="s">
        <v>298</v>
      </c>
    </row>
    <row r="58" spans="1:25" ht="102">
      <c r="A58">
        <f t="shared" si="0"/>
        <v>57</v>
      </c>
      <c r="B58" s="109">
        <v>7297700023</v>
      </c>
      <c r="C58" s="109" t="s">
        <v>190</v>
      </c>
      <c r="D58" s="109">
        <v>57</v>
      </c>
      <c r="E58" s="109" t="s">
        <v>452</v>
      </c>
      <c r="F58" s="109"/>
      <c r="G58" s="111"/>
      <c r="H58" s="109"/>
      <c r="I58" s="109"/>
      <c r="J58" s="109"/>
      <c r="K58" s="109" t="s">
        <v>739</v>
      </c>
      <c r="L58" s="109" t="s">
        <v>437</v>
      </c>
      <c r="M58" s="109" t="s">
        <v>740</v>
      </c>
      <c r="N58" s="109">
        <v>81</v>
      </c>
      <c r="O58" s="109" t="s">
        <v>37</v>
      </c>
      <c r="P58" s="109">
        <v>39</v>
      </c>
      <c r="Q58" s="109" t="s">
        <v>904</v>
      </c>
      <c r="R58" s="109"/>
      <c r="S58" s="109" t="s">
        <v>675</v>
      </c>
      <c r="T58" s="109" t="s">
        <v>905</v>
      </c>
      <c r="U58" s="109"/>
      <c r="V58" s="109"/>
      <c r="W58" s="109" t="s">
        <v>740</v>
      </c>
      <c r="X58" s="109"/>
      <c r="Y58" s="109"/>
    </row>
    <row r="59" spans="1:25" ht="76.5">
      <c r="A59">
        <f t="shared" si="0"/>
        <v>58</v>
      </c>
      <c r="B59" s="109">
        <v>7297800023</v>
      </c>
      <c r="C59" s="109" t="s">
        <v>190</v>
      </c>
      <c r="D59" s="109">
        <v>58</v>
      </c>
      <c r="E59" s="109" t="s">
        <v>452</v>
      </c>
      <c r="F59" s="109"/>
      <c r="G59" s="111"/>
      <c r="H59" s="109"/>
      <c r="I59" s="109"/>
      <c r="J59" s="109"/>
      <c r="K59" s="109" t="s">
        <v>739</v>
      </c>
      <c r="L59" s="109" t="s">
        <v>437</v>
      </c>
      <c r="M59" s="109" t="s">
        <v>740</v>
      </c>
      <c r="N59" s="109">
        <v>9</v>
      </c>
      <c r="O59" s="109">
        <v>5.9</v>
      </c>
      <c r="P59" s="109">
        <v>1</v>
      </c>
      <c r="Q59" s="109" t="s">
        <v>1011</v>
      </c>
      <c r="R59" s="109"/>
      <c r="S59" s="109" t="s">
        <v>675</v>
      </c>
      <c r="T59" s="109" t="s">
        <v>1012</v>
      </c>
      <c r="U59" s="109"/>
      <c r="V59" s="109"/>
      <c r="W59" s="109" t="s">
        <v>740</v>
      </c>
      <c r="X59" s="109"/>
      <c r="Y59" s="109"/>
    </row>
    <row r="60" spans="1:25" ht="76.5">
      <c r="A60">
        <f t="shared" si="0"/>
        <v>59</v>
      </c>
      <c r="B60" s="109">
        <v>7297900023</v>
      </c>
      <c r="C60" s="109" t="s">
        <v>190</v>
      </c>
      <c r="D60" s="109">
        <v>59</v>
      </c>
      <c r="E60" s="109" t="s">
        <v>452</v>
      </c>
      <c r="F60" s="109"/>
      <c r="G60" s="111"/>
      <c r="H60" s="109"/>
      <c r="I60" s="109"/>
      <c r="J60" s="109"/>
      <c r="K60" s="109" t="s">
        <v>739</v>
      </c>
      <c r="L60" s="109" t="s">
        <v>437</v>
      </c>
      <c r="M60" s="109" t="s">
        <v>740</v>
      </c>
      <c r="N60" s="109">
        <v>18</v>
      </c>
      <c r="O60" s="109" t="s">
        <v>974</v>
      </c>
      <c r="P60" s="109">
        <v>27</v>
      </c>
      <c r="Q60" s="109" t="s">
        <v>227</v>
      </c>
      <c r="R60" s="109"/>
      <c r="S60" s="109" t="s">
        <v>675</v>
      </c>
      <c r="T60" s="109" t="s">
        <v>228</v>
      </c>
      <c r="U60" s="109"/>
      <c r="V60" s="109"/>
      <c r="W60" s="109" t="s">
        <v>740</v>
      </c>
      <c r="X60" s="109"/>
      <c r="Y60" s="109"/>
    </row>
    <row r="61" spans="1:25" ht="344.25">
      <c r="A61">
        <f t="shared" si="0"/>
        <v>60</v>
      </c>
      <c r="B61" s="109">
        <v>7298000023</v>
      </c>
      <c r="C61" s="109" t="s">
        <v>190</v>
      </c>
      <c r="D61" s="109">
        <v>60</v>
      </c>
      <c r="E61" s="109" t="s">
        <v>452</v>
      </c>
      <c r="F61" s="109"/>
      <c r="G61" s="111"/>
      <c r="H61" s="109"/>
      <c r="I61" s="109"/>
      <c r="J61" s="109"/>
      <c r="K61" s="109" t="s">
        <v>739</v>
      </c>
      <c r="L61" s="109" t="s">
        <v>437</v>
      </c>
      <c r="M61" s="109" t="s">
        <v>742</v>
      </c>
      <c r="N61" s="109">
        <v>18</v>
      </c>
      <c r="O61" s="109" t="s">
        <v>974</v>
      </c>
      <c r="P61" s="109">
        <v>46</v>
      </c>
      <c r="Q61" s="109" t="s">
        <v>225</v>
      </c>
      <c r="R61" s="109"/>
      <c r="S61" s="109" t="s">
        <v>675</v>
      </c>
      <c r="T61" s="109" t="s">
        <v>226</v>
      </c>
      <c r="U61" s="114" t="s">
        <v>705</v>
      </c>
      <c r="V61" s="115" t="s">
        <v>594</v>
      </c>
      <c r="W61" s="109" t="s">
        <v>978</v>
      </c>
      <c r="X61" s="109"/>
      <c r="Y61" s="109" t="s">
        <v>298</v>
      </c>
    </row>
    <row r="62" spans="1:25" ht="63.75">
      <c r="A62">
        <f t="shared" si="0"/>
        <v>61</v>
      </c>
      <c r="B62" s="109">
        <v>7298100023</v>
      </c>
      <c r="C62" s="109" t="s">
        <v>190</v>
      </c>
      <c r="D62" s="109">
        <v>61</v>
      </c>
      <c r="E62" s="109" t="s">
        <v>452</v>
      </c>
      <c r="F62" s="109"/>
      <c r="G62" s="111"/>
      <c r="H62" s="109"/>
      <c r="I62" s="109"/>
      <c r="J62" s="109"/>
      <c r="K62" s="109" t="s">
        <v>739</v>
      </c>
      <c r="L62" s="109" t="s">
        <v>437</v>
      </c>
      <c r="M62" s="109" t="s">
        <v>740</v>
      </c>
      <c r="N62" s="109">
        <v>23</v>
      </c>
      <c r="O62" s="109" t="s">
        <v>622</v>
      </c>
      <c r="P62" s="109">
        <v>32</v>
      </c>
      <c r="Q62" s="109" t="s">
        <v>623</v>
      </c>
      <c r="R62" s="109"/>
      <c r="S62" s="109" t="s">
        <v>675</v>
      </c>
      <c r="T62" s="109" t="s">
        <v>624</v>
      </c>
      <c r="U62" s="109"/>
      <c r="V62" s="109"/>
      <c r="W62" s="109" t="s">
        <v>740</v>
      </c>
      <c r="X62" s="109"/>
      <c r="Y62" s="109"/>
    </row>
    <row r="63" spans="1:25" ht="51">
      <c r="A63">
        <f t="shared" si="0"/>
        <v>62</v>
      </c>
      <c r="B63" s="109">
        <v>7298200023</v>
      </c>
      <c r="C63" s="109" t="s">
        <v>190</v>
      </c>
      <c r="D63" s="109">
        <v>62</v>
      </c>
      <c r="E63" s="109" t="s">
        <v>452</v>
      </c>
      <c r="F63" s="109"/>
      <c r="G63" s="111"/>
      <c r="H63" s="109"/>
      <c r="I63" s="109"/>
      <c r="J63" s="109"/>
      <c r="K63" s="109" t="s">
        <v>739</v>
      </c>
      <c r="L63" s="109" t="s">
        <v>437</v>
      </c>
      <c r="M63" s="109" t="s">
        <v>740</v>
      </c>
      <c r="N63" s="109">
        <v>25</v>
      </c>
      <c r="O63" s="109" t="s">
        <v>203</v>
      </c>
      <c r="P63" s="109">
        <v>12</v>
      </c>
      <c r="Q63" s="109" t="s">
        <v>204</v>
      </c>
      <c r="R63" s="109"/>
      <c r="S63" s="109" t="s">
        <v>675</v>
      </c>
      <c r="T63" s="109" t="s">
        <v>621</v>
      </c>
      <c r="U63" s="109"/>
      <c r="V63" s="109"/>
      <c r="W63" s="109" t="s">
        <v>740</v>
      </c>
      <c r="X63" s="109"/>
      <c r="Y63" s="109"/>
    </row>
    <row r="64" spans="1:25" ht="51">
      <c r="A64">
        <f t="shared" si="0"/>
        <v>63</v>
      </c>
      <c r="B64" s="109">
        <v>7298300023</v>
      </c>
      <c r="C64" s="109" t="s">
        <v>190</v>
      </c>
      <c r="D64" s="109">
        <v>63</v>
      </c>
      <c r="E64" s="109" t="s">
        <v>452</v>
      </c>
      <c r="F64" s="109"/>
      <c r="G64" s="111"/>
      <c r="H64" s="109"/>
      <c r="I64" s="109"/>
      <c r="J64" s="109"/>
      <c r="K64" s="109" t="s">
        <v>739</v>
      </c>
      <c r="L64" s="109" t="s">
        <v>437</v>
      </c>
      <c r="M64" s="109" t="s">
        <v>740</v>
      </c>
      <c r="N64" s="109">
        <v>26</v>
      </c>
      <c r="O64" s="109" t="s">
        <v>395</v>
      </c>
      <c r="P64" s="109">
        <v>60</v>
      </c>
      <c r="Q64" s="109" t="s">
        <v>201</v>
      </c>
      <c r="R64" s="109"/>
      <c r="S64" s="109" t="s">
        <v>675</v>
      </c>
      <c r="T64" s="109" t="s">
        <v>202</v>
      </c>
      <c r="U64" s="109"/>
      <c r="V64" s="109"/>
      <c r="W64" s="109" t="s">
        <v>740</v>
      </c>
      <c r="X64" s="109"/>
      <c r="Y64" s="109"/>
    </row>
    <row r="65" spans="1:25" ht="76.5">
      <c r="A65">
        <f t="shared" si="0"/>
        <v>64</v>
      </c>
      <c r="B65" s="109">
        <v>7298400023</v>
      </c>
      <c r="C65" s="109" t="s">
        <v>190</v>
      </c>
      <c r="D65" s="109">
        <v>64</v>
      </c>
      <c r="E65" s="109" t="s">
        <v>452</v>
      </c>
      <c r="F65" s="109"/>
      <c r="G65" s="111"/>
      <c r="H65" s="109"/>
      <c r="I65" s="109"/>
      <c r="J65" s="109"/>
      <c r="K65" s="109" t="s">
        <v>739</v>
      </c>
      <c r="L65" s="109" t="s">
        <v>437</v>
      </c>
      <c r="M65" s="109" t="s">
        <v>740</v>
      </c>
      <c r="N65" s="109">
        <v>26</v>
      </c>
      <c r="O65" s="109" t="s">
        <v>395</v>
      </c>
      <c r="P65" s="109">
        <v>61</v>
      </c>
      <c r="Q65" s="109" t="s">
        <v>199</v>
      </c>
      <c r="R65" s="109"/>
      <c r="S65" s="109" t="s">
        <v>675</v>
      </c>
      <c r="T65" s="109" t="s">
        <v>200</v>
      </c>
      <c r="U65" s="109"/>
      <c r="V65" s="109"/>
      <c r="W65" s="109" t="s">
        <v>740</v>
      </c>
      <c r="X65" s="109"/>
      <c r="Y65" s="109"/>
    </row>
    <row r="66" spans="1:25" ht="51">
      <c r="A66">
        <f aca="true" t="shared" si="1" ref="A66:A129">D66</f>
        <v>65</v>
      </c>
      <c r="B66" s="109">
        <v>7298500023</v>
      </c>
      <c r="C66" s="109" t="s">
        <v>190</v>
      </c>
      <c r="D66" s="109">
        <v>65</v>
      </c>
      <c r="E66" s="109" t="s">
        <v>452</v>
      </c>
      <c r="F66" s="109"/>
      <c r="G66" s="111"/>
      <c r="H66" s="109"/>
      <c r="I66" s="109"/>
      <c r="J66" s="109"/>
      <c r="K66" s="109" t="s">
        <v>739</v>
      </c>
      <c r="L66" s="109" t="s">
        <v>437</v>
      </c>
      <c r="M66" s="109" t="s">
        <v>740</v>
      </c>
      <c r="N66" s="109">
        <v>4</v>
      </c>
      <c r="O66" s="109">
        <v>4</v>
      </c>
      <c r="P66" s="109">
        <v>52</v>
      </c>
      <c r="Q66" s="109" t="s">
        <v>197</v>
      </c>
      <c r="R66" s="109"/>
      <c r="S66" s="109" t="s">
        <v>675</v>
      </c>
      <c r="T66" s="109" t="s">
        <v>198</v>
      </c>
      <c r="U66" s="109"/>
      <c r="V66" s="109"/>
      <c r="W66" s="109" t="s">
        <v>740</v>
      </c>
      <c r="X66" s="109"/>
      <c r="Y66" s="109"/>
    </row>
    <row r="67" spans="1:25" ht="102">
      <c r="A67">
        <f t="shared" si="1"/>
        <v>66</v>
      </c>
      <c r="B67" s="109">
        <v>7298600023</v>
      </c>
      <c r="C67" s="109" t="s">
        <v>190</v>
      </c>
      <c r="D67" s="109">
        <v>66</v>
      </c>
      <c r="E67" s="109" t="s">
        <v>452</v>
      </c>
      <c r="F67" s="109"/>
      <c r="G67" s="111"/>
      <c r="H67" s="109"/>
      <c r="I67" s="109"/>
      <c r="J67" s="109"/>
      <c r="K67" s="109" t="s">
        <v>739</v>
      </c>
      <c r="L67" s="109" t="s">
        <v>437</v>
      </c>
      <c r="M67" s="109" t="s">
        <v>742</v>
      </c>
      <c r="N67" s="109">
        <v>50</v>
      </c>
      <c r="O67" s="109" t="s">
        <v>964</v>
      </c>
      <c r="P67" s="109">
        <v>1</v>
      </c>
      <c r="Q67" s="109" t="s">
        <v>195</v>
      </c>
      <c r="R67" s="109"/>
      <c r="S67" s="109" t="s">
        <v>675</v>
      </c>
      <c r="T67" s="109" t="s">
        <v>196</v>
      </c>
      <c r="U67" s="109" t="s">
        <v>705</v>
      </c>
      <c r="V67" s="109" t="s">
        <v>854</v>
      </c>
      <c r="W67" s="109" t="s">
        <v>981</v>
      </c>
      <c r="X67" s="109"/>
      <c r="Y67" s="109" t="s">
        <v>298</v>
      </c>
    </row>
    <row r="68" spans="1:25" ht="153">
      <c r="A68">
        <f t="shared" si="1"/>
        <v>67</v>
      </c>
      <c r="B68" s="109">
        <v>7298700023</v>
      </c>
      <c r="C68" s="109" t="s">
        <v>190</v>
      </c>
      <c r="D68" s="109">
        <v>67</v>
      </c>
      <c r="E68" s="109" t="s">
        <v>452</v>
      </c>
      <c r="F68" s="109"/>
      <c r="G68" s="111"/>
      <c r="H68" s="109"/>
      <c r="I68" s="109"/>
      <c r="J68" s="109"/>
      <c r="K68" s="109" t="s">
        <v>739</v>
      </c>
      <c r="L68" s="109" t="s">
        <v>437</v>
      </c>
      <c r="M68" s="109" t="s">
        <v>742</v>
      </c>
      <c r="N68" s="109">
        <v>89</v>
      </c>
      <c r="O68" s="109" t="s">
        <v>29</v>
      </c>
      <c r="P68" s="109">
        <v>35</v>
      </c>
      <c r="Q68" s="110" t="s">
        <v>193</v>
      </c>
      <c r="R68" s="109"/>
      <c r="S68" s="109" t="s">
        <v>675</v>
      </c>
      <c r="T68" s="109" t="s">
        <v>194</v>
      </c>
      <c r="U68" s="112" t="s">
        <v>706</v>
      </c>
      <c r="V68" s="113" t="s">
        <v>502</v>
      </c>
      <c r="W68" s="109" t="s">
        <v>981</v>
      </c>
      <c r="X68" s="109"/>
      <c r="Y68" s="109" t="s">
        <v>298</v>
      </c>
    </row>
    <row r="69" spans="1:25" ht="102">
      <c r="A69">
        <f t="shared" si="1"/>
        <v>68</v>
      </c>
      <c r="B69" s="109">
        <v>7298800023</v>
      </c>
      <c r="C69" s="109" t="s">
        <v>190</v>
      </c>
      <c r="D69" s="109">
        <v>68</v>
      </c>
      <c r="E69" s="109" t="s">
        <v>452</v>
      </c>
      <c r="F69" s="109"/>
      <c r="G69" s="111"/>
      <c r="H69" s="109"/>
      <c r="I69" s="109"/>
      <c r="J69" s="109"/>
      <c r="K69" s="109" t="s">
        <v>739</v>
      </c>
      <c r="L69" s="109" t="s">
        <v>437</v>
      </c>
      <c r="M69" s="109" t="s">
        <v>740</v>
      </c>
      <c r="N69" s="109">
        <v>89</v>
      </c>
      <c r="O69" s="109" t="s">
        <v>29</v>
      </c>
      <c r="P69" s="109">
        <v>39</v>
      </c>
      <c r="Q69" s="110" t="s">
        <v>191</v>
      </c>
      <c r="R69" s="109"/>
      <c r="S69" s="109" t="s">
        <v>675</v>
      </c>
      <c r="T69" s="109" t="s">
        <v>192</v>
      </c>
      <c r="U69" s="109"/>
      <c r="V69" s="109"/>
      <c r="W69" s="109" t="s">
        <v>740</v>
      </c>
      <c r="X69" s="109"/>
      <c r="Y69" s="109"/>
    </row>
    <row r="70" spans="1:27" ht="409.5">
      <c r="A70">
        <f t="shared" si="1"/>
        <v>69</v>
      </c>
      <c r="B70" s="109">
        <v>7341800023</v>
      </c>
      <c r="C70" s="109" t="s">
        <v>185</v>
      </c>
      <c r="D70" s="109">
        <v>69</v>
      </c>
      <c r="E70" s="109" t="s">
        <v>186</v>
      </c>
      <c r="F70" s="109"/>
      <c r="G70" s="109"/>
      <c r="H70" s="109"/>
      <c r="I70" s="109"/>
      <c r="J70" s="109"/>
      <c r="K70" s="109" t="s">
        <v>739</v>
      </c>
      <c r="L70" s="109" t="s">
        <v>187</v>
      </c>
      <c r="M70" s="109" t="s">
        <v>742</v>
      </c>
      <c r="N70" s="109"/>
      <c r="O70" s="109"/>
      <c r="P70" s="109"/>
      <c r="Q70" s="110" t="s">
        <v>188</v>
      </c>
      <c r="R70" s="109"/>
      <c r="S70" s="109" t="s">
        <v>741</v>
      </c>
      <c r="T70" s="110" t="s">
        <v>189</v>
      </c>
      <c r="U70" s="109" t="s">
        <v>1022</v>
      </c>
      <c r="V70" s="109" t="s">
        <v>558</v>
      </c>
      <c r="W70" s="109" t="s">
        <v>986</v>
      </c>
      <c r="X70" s="109"/>
      <c r="Y70" s="71"/>
      <c r="AA70" s="10" t="s">
        <v>967</v>
      </c>
    </row>
    <row r="71" spans="1:25" ht="409.5">
      <c r="A71">
        <f t="shared" si="1"/>
        <v>70</v>
      </c>
      <c r="B71" s="109">
        <v>7356400023</v>
      </c>
      <c r="C71" s="109" t="s">
        <v>54</v>
      </c>
      <c r="D71" s="109">
        <v>70</v>
      </c>
      <c r="E71" s="109" t="s">
        <v>55</v>
      </c>
      <c r="F71" s="109"/>
      <c r="G71" s="109"/>
      <c r="H71" s="109"/>
      <c r="I71" s="109"/>
      <c r="J71" s="109"/>
      <c r="K71" s="109" t="s">
        <v>739</v>
      </c>
      <c r="L71" s="109" t="s">
        <v>56</v>
      </c>
      <c r="M71" s="109" t="s">
        <v>742</v>
      </c>
      <c r="N71" s="109">
        <v>23</v>
      </c>
      <c r="O71" s="109" t="s">
        <v>395</v>
      </c>
      <c r="P71" s="109">
        <v>47</v>
      </c>
      <c r="Q71" s="110" t="s">
        <v>183</v>
      </c>
      <c r="R71" s="109"/>
      <c r="S71" s="109" t="s">
        <v>741</v>
      </c>
      <c r="T71" s="109" t="s">
        <v>184</v>
      </c>
      <c r="U71" s="109" t="s">
        <v>704</v>
      </c>
      <c r="V71" s="109" t="s">
        <v>617</v>
      </c>
      <c r="W71" s="109" t="s">
        <v>978</v>
      </c>
      <c r="X71" s="109"/>
      <c r="Y71" s="109" t="s">
        <v>298</v>
      </c>
    </row>
    <row r="72" spans="1:25" ht="89.25">
      <c r="A72">
        <f t="shared" si="1"/>
        <v>71</v>
      </c>
      <c r="B72" s="109">
        <v>7356500023</v>
      </c>
      <c r="C72" s="109" t="s">
        <v>54</v>
      </c>
      <c r="D72" s="109">
        <v>71</v>
      </c>
      <c r="E72" s="109" t="s">
        <v>55</v>
      </c>
      <c r="F72" s="109"/>
      <c r="G72" s="109"/>
      <c r="H72" s="109"/>
      <c r="I72" s="109"/>
      <c r="J72" s="109"/>
      <c r="K72" s="109" t="s">
        <v>739</v>
      </c>
      <c r="L72" s="109" t="s">
        <v>56</v>
      </c>
      <c r="M72" s="109" t="s">
        <v>742</v>
      </c>
      <c r="N72" s="109">
        <v>55</v>
      </c>
      <c r="O72" s="109">
        <v>8</v>
      </c>
      <c r="P72" s="109">
        <v>9</v>
      </c>
      <c r="Q72" s="109" t="s">
        <v>181</v>
      </c>
      <c r="R72" s="109"/>
      <c r="S72" s="109" t="s">
        <v>741</v>
      </c>
      <c r="T72" s="109" t="s">
        <v>182</v>
      </c>
      <c r="U72" s="109" t="s">
        <v>705</v>
      </c>
      <c r="V72" s="109" t="s">
        <v>1027</v>
      </c>
      <c r="W72" s="109" t="s">
        <v>978</v>
      </c>
      <c r="X72" s="109"/>
      <c r="Y72" s="109" t="s">
        <v>298</v>
      </c>
    </row>
    <row r="73" spans="1:25" ht="114.75">
      <c r="A73">
        <f t="shared" si="1"/>
        <v>72</v>
      </c>
      <c r="B73" s="109">
        <v>7356600023</v>
      </c>
      <c r="C73" s="109" t="s">
        <v>54</v>
      </c>
      <c r="D73" s="109">
        <v>72</v>
      </c>
      <c r="E73" s="109" t="s">
        <v>55</v>
      </c>
      <c r="F73" s="109"/>
      <c r="G73" s="109"/>
      <c r="H73" s="109"/>
      <c r="I73" s="109"/>
      <c r="J73" s="109"/>
      <c r="K73" s="109" t="s">
        <v>739</v>
      </c>
      <c r="L73" s="109" t="s">
        <v>56</v>
      </c>
      <c r="M73" s="109" t="s">
        <v>742</v>
      </c>
      <c r="N73" s="109">
        <v>78</v>
      </c>
      <c r="O73" s="109" t="s">
        <v>60</v>
      </c>
      <c r="P73" s="109">
        <v>17</v>
      </c>
      <c r="Q73" s="109" t="s">
        <v>61</v>
      </c>
      <c r="R73" s="109"/>
      <c r="S73" s="109" t="s">
        <v>741</v>
      </c>
      <c r="T73" s="110" t="s">
        <v>180</v>
      </c>
      <c r="U73" s="109" t="s">
        <v>365</v>
      </c>
      <c r="V73" s="109" t="s">
        <v>3</v>
      </c>
      <c r="W73" s="109" t="s">
        <v>978</v>
      </c>
      <c r="X73" s="109"/>
      <c r="Y73" s="109"/>
    </row>
    <row r="74" spans="1:25" ht="89.25">
      <c r="A74">
        <f t="shared" si="1"/>
        <v>73</v>
      </c>
      <c r="B74" s="109">
        <v>7356700023</v>
      </c>
      <c r="C74" s="109" t="s">
        <v>54</v>
      </c>
      <c r="D74" s="109">
        <v>73</v>
      </c>
      <c r="E74" s="109" t="s">
        <v>55</v>
      </c>
      <c r="F74" s="109"/>
      <c r="G74" s="109"/>
      <c r="H74" s="109"/>
      <c r="I74" s="109"/>
      <c r="J74" s="109"/>
      <c r="K74" s="109" t="s">
        <v>739</v>
      </c>
      <c r="L74" s="109" t="s">
        <v>56</v>
      </c>
      <c r="M74" s="109" t="s">
        <v>742</v>
      </c>
      <c r="N74" s="109">
        <v>94</v>
      </c>
      <c r="O74" s="109" t="s">
        <v>57</v>
      </c>
      <c r="P74" s="109">
        <v>43</v>
      </c>
      <c r="Q74" s="109" t="s">
        <v>58</v>
      </c>
      <c r="R74" s="109"/>
      <c r="S74" s="109" t="s">
        <v>741</v>
      </c>
      <c r="T74" s="109" t="s">
        <v>59</v>
      </c>
      <c r="U74" s="109" t="s">
        <v>705</v>
      </c>
      <c r="V74" s="109" t="s">
        <v>802</v>
      </c>
      <c r="W74" s="109" t="s">
        <v>978</v>
      </c>
      <c r="X74" s="109">
        <v>219</v>
      </c>
      <c r="Y74" s="109"/>
    </row>
    <row r="75" spans="1:25" ht="140.25">
      <c r="A75">
        <f t="shared" si="1"/>
        <v>74</v>
      </c>
      <c r="B75" s="109">
        <v>7371700023</v>
      </c>
      <c r="C75" s="109" t="s">
        <v>483</v>
      </c>
      <c r="D75" s="109">
        <v>74</v>
      </c>
      <c r="E75" s="109" t="s">
        <v>484</v>
      </c>
      <c r="F75" s="109"/>
      <c r="G75" s="109"/>
      <c r="H75" s="109"/>
      <c r="I75" s="109"/>
      <c r="J75" s="109"/>
      <c r="K75" s="109" t="s">
        <v>739</v>
      </c>
      <c r="L75" s="109" t="s">
        <v>485</v>
      </c>
      <c r="M75" s="109" t="s">
        <v>740</v>
      </c>
      <c r="N75" s="109"/>
      <c r="O75" s="109"/>
      <c r="P75" s="109"/>
      <c r="Q75" s="110" t="s">
        <v>52</v>
      </c>
      <c r="R75" s="109"/>
      <c r="S75" s="109" t="s">
        <v>675</v>
      </c>
      <c r="T75" s="109" t="s">
        <v>53</v>
      </c>
      <c r="U75" s="109"/>
      <c r="V75" s="109"/>
      <c r="W75" s="109" t="s">
        <v>740</v>
      </c>
      <c r="X75" s="109"/>
      <c r="Y75" s="109"/>
    </row>
    <row r="76" spans="1:25" ht="76.5">
      <c r="A76">
        <f t="shared" si="1"/>
        <v>75</v>
      </c>
      <c r="B76" s="109">
        <v>7371800023</v>
      </c>
      <c r="C76" s="109" t="s">
        <v>483</v>
      </c>
      <c r="D76" s="109">
        <v>75</v>
      </c>
      <c r="E76" s="109" t="s">
        <v>484</v>
      </c>
      <c r="F76" s="109"/>
      <c r="G76" s="109"/>
      <c r="H76" s="109"/>
      <c r="I76" s="109"/>
      <c r="J76" s="109"/>
      <c r="K76" s="109" t="s">
        <v>739</v>
      </c>
      <c r="L76" s="109" t="s">
        <v>485</v>
      </c>
      <c r="M76" s="109" t="s">
        <v>740</v>
      </c>
      <c r="N76" s="109"/>
      <c r="O76" s="109"/>
      <c r="P76" s="109"/>
      <c r="Q76" s="109" t="s">
        <v>568</v>
      </c>
      <c r="R76" s="109"/>
      <c r="S76" s="109" t="s">
        <v>675</v>
      </c>
      <c r="T76" s="109" t="s">
        <v>569</v>
      </c>
      <c r="U76" s="109"/>
      <c r="V76" s="109"/>
      <c r="W76" s="109" t="s">
        <v>740</v>
      </c>
      <c r="X76" s="109"/>
      <c r="Y76" s="109"/>
    </row>
    <row r="77" spans="1:25" ht="140.25">
      <c r="A77">
        <f t="shared" si="1"/>
        <v>76</v>
      </c>
      <c r="B77" s="109">
        <v>7371900023</v>
      </c>
      <c r="C77" s="109" t="s">
        <v>483</v>
      </c>
      <c r="D77" s="109">
        <v>76</v>
      </c>
      <c r="E77" s="109" t="s">
        <v>484</v>
      </c>
      <c r="F77" s="109"/>
      <c r="G77" s="109"/>
      <c r="H77" s="109"/>
      <c r="I77" s="109"/>
      <c r="J77" s="109"/>
      <c r="K77" s="109" t="s">
        <v>739</v>
      </c>
      <c r="L77" s="109" t="s">
        <v>485</v>
      </c>
      <c r="M77" s="109" t="s">
        <v>740</v>
      </c>
      <c r="N77" s="109"/>
      <c r="O77" s="109"/>
      <c r="P77" s="109"/>
      <c r="Q77" s="110" t="s">
        <v>566</v>
      </c>
      <c r="R77" s="109"/>
      <c r="S77" s="109" t="s">
        <v>741</v>
      </c>
      <c r="T77" s="109" t="s">
        <v>567</v>
      </c>
      <c r="U77" s="109"/>
      <c r="V77" s="109"/>
      <c r="W77" s="109" t="s">
        <v>740</v>
      </c>
      <c r="X77" s="109"/>
      <c r="Y77" s="109"/>
    </row>
    <row r="78" spans="1:25" ht="127.5">
      <c r="A78">
        <f t="shared" si="1"/>
        <v>77</v>
      </c>
      <c r="B78" s="109">
        <v>7372000023</v>
      </c>
      <c r="C78" s="109" t="s">
        <v>483</v>
      </c>
      <c r="D78" s="109">
        <v>77</v>
      </c>
      <c r="E78" s="109" t="s">
        <v>484</v>
      </c>
      <c r="F78" s="109"/>
      <c r="G78" s="109"/>
      <c r="H78" s="109"/>
      <c r="I78" s="109"/>
      <c r="J78" s="109"/>
      <c r="K78" s="109" t="s">
        <v>739</v>
      </c>
      <c r="L78" s="109" t="s">
        <v>485</v>
      </c>
      <c r="M78" s="109" t="s">
        <v>740</v>
      </c>
      <c r="N78" s="109"/>
      <c r="O78" s="109"/>
      <c r="P78" s="109"/>
      <c r="Q78" s="110" t="s">
        <v>564</v>
      </c>
      <c r="R78" s="109"/>
      <c r="S78" s="109" t="s">
        <v>741</v>
      </c>
      <c r="T78" s="109" t="s">
        <v>565</v>
      </c>
      <c r="U78" s="109"/>
      <c r="V78" s="109"/>
      <c r="W78" s="109" t="s">
        <v>740</v>
      </c>
      <c r="X78" s="109"/>
      <c r="Y78" s="109"/>
    </row>
    <row r="79" spans="1:25" ht="51">
      <c r="A79">
        <f t="shared" si="1"/>
        <v>78</v>
      </c>
      <c r="B79" s="109">
        <v>7372100023</v>
      </c>
      <c r="C79" s="109" t="s">
        <v>483</v>
      </c>
      <c r="D79" s="109">
        <v>78</v>
      </c>
      <c r="E79" s="109" t="s">
        <v>484</v>
      </c>
      <c r="F79" s="109"/>
      <c r="G79" s="109"/>
      <c r="H79" s="109"/>
      <c r="I79" s="109"/>
      <c r="J79" s="109"/>
      <c r="K79" s="109" t="s">
        <v>739</v>
      </c>
      <c r="L79" s="109" t="s">
        <v>485</v>
      </c>
      <c r="M79" s="109" t="s">
        <v>740</v>
      </c>
      <c r="N79" s="109">
        <v>1</v>
      </c>
      <c r="O79" s="109"/>
      <c r="P79" s="109">
        <v>40</v>
      </c>
      <c r="Q79" s="109" t="s">
        <v>562</v>
      </c>
      <c r="R79" s="109"/>
      <c r="S79" s="109" t="s">
        <v>741</v>
      </c>
      <c r="T79" s="109" t="s">
        <v>563</v>
      </c>
      <c r="U79" s="109"/>
      <c r="V79" s="109"/>
      <c r="W79" s="109" t="s">
        <v>740</v>
      </c>
      <c r="X79" s="109"/>
      <c r="Y79" s="109"/>
    </row>
    <row r="80" spans="1:25" ht="51">
      <c r="A80">
        <f t="shared" si="1"/>
        <v>79</v>
      </c>
      <c r="B80" s="109">
        <v>7372200023</v>
      </c>
      <c r="C80" s="109" t="s">
        <v>483</v>
      </c>
      <c r="D80" s="109">
        <v>79</v>
      </c>
      <c r="E80" s="109" t="s">
        <v>484</v>
      </c>
      <c r="F80" s="109"/>
      <c r="G80" s="109"/>
      <c r="H80" s="109"/>
      <c r="I80" s="109"/>
      <c r="J80" s="109"/>
      <c r="K80" s="109" t="s">
        <v>739</v>
      </c>
      <c r="L80" s="109" t="s">
        <v>485</v>
      </c>
      <c r="M80" s="109" t="s">
        <v>740</v>
      </c>
      <c r="N80" s="109">
        <v>2</v>
      </c>
      <c r="O80" s="109">
        <v>1.2</v>
      </c>
      <c r="P80" s="109">
        <v>7</v>
      </c>
      <c r="Q80" s="109" t="s">
        <v>332</v>
      </c>
      <c r="R80" s="109"/>
      <c r="S80" s="109" t="s">
        <v>675</v>
      </c>
      <c r="T80" s="109" t="s">
        <v>561</v>
      </c>
      <c r="U80" s="109"/>
      <c r="V80" s="109"/>
      <c r="W80" s="109" t="s">
        <v>740</v>
      </c>
      <c r="X80" s="109"/>
      <c r="Y80" s="109"/>
    </row>
    <row r="81" spans="1:25" ht="51">
      <c r="A81">
        <f t="shared" si="1"/>
        <v>80</v>
      </c>
      <c r="B81" s="109">
        <v>7372300023</v>
      </c>
      <c r="C81" s="109" t="s">
        <v>483</v>
      </c>
      <c r="D81" s="109">
        <v>80</v>
      </c>
      <c r="E81" s="109" t="s">
        <v>484</v>
      </c>
      <c r="F81" s="109"/>
      <c r="G81" s="109"/>
      <c r="H81" s="109"/>
      <c r="I81" s="109"/>
      <c r="J81" s="109"/>
      <c r="K81" s="109" t="s">
        <v>739</v>
      </c>
      <c r="L81" s="109" t="s">
        <v>485</v>
      </c>
      <c r="M81" s="109" t="s">
        <v>740</v>
      </c>
      <c r="N81" s="109">
        <v>5</v>
      </c>
      <c r="O81" s="109"/>
      <c r="P81" s="109"/>
      <c r="Q81" s="109" t="s">
        <v>331</v>
      </c>
      <c r="R81" s="109"/>
      <c r="S81" s="109" t="s">
        <v>675</v>
      </c>
      <c r="T81" s="109" t="s">
        <v>492</v>
      </c>
      <c r="U81" s="109"/>
      <c r="V81" s="109"/>
      <c r="W81" s="109" t="s">
        <v>740</v>
      </c>
      <c r="X81" s="109"/>
      <c r="Y81" s="109"/>
    </row>
    <row r="82" spans="1:25" ht="51">
      <c r="A82">
        <f t="shared" si="1"/>
        <v>81</v>
      </c>
      <c r="B82" s="109">
        <v>7372400023</v>
      </c>
      <c r="C82" s="109" t="s">
        <v>483</v>
      </c>
      <c r="D82" s="109">
        <v>81</v>
      </c>
      <c r="E82" s="109" t="s">
        <v>484</v>
      </c>
      <c r="F82" s="109"/>
      <c r="G82" s="109"/>
      <c r="H82" s="109"/>
      <c r="I82" s="109"/>
      <c r="J82" s="109"/>
      <c r="K82" s="109" t="s">
        <v>739</v>
      </c>
      <c r="L82" s="109" t="s">
        <v>485</v>
      </c>
      <c r="M82" s="109" t="s">
        <v>740</v>
      </c>
      <c r="N82" s="109">
        <v>6</v>
      </c>
      <c r="O82" s="109" t="s">
        <v>114</v>
      </c>
      <c r="P82" s="109">
        <v>40</v>
      </c>
      <c r="Q82" s="109" t="s">
        <v>329</v>
      </c>
      <c r="R82" s="109"/>
      <c r="S82" s="109" t="s">
        <v>741</v>
      </c>
      <c r="T82" s="109" t="s">
        <v>330</v>
      </c>
      <c r="U82" s="109"/>
      <c r="V82" s="109"/>
      <c r="W82" s="109" t="s">
        <v>740</v>
      </c>
      <c r="X82" s="109"/>
      <c r="Y82" s="109"/>
    </row>
    <row r="83" spans="1:25" ht="51">
      <c r="A83">
        <f t="shared" si="1"/>
        <v>82</v>
      </c>
      <c r="B83" s="109">
        <v>7372500023</v>
      </c>
      <c r="C83" s="109" t="s">
        <v>483</v>
      </c>
      <c r="D83" s="109">
        <v>82</v>
      </c>
      <c r="E83" s="109" t="s">
        <v>484</v>
      </c>
      <c r="F83" s="109"/>
      <c r="G83" s="109"/>
      <c r="H83" s="109"/>
      <c r="I83" s="109"/>
      <c r="J83" s="109"/>
      <c r="K83" s="109" t="s">
        <v>739</v>
      </c>
      <c r="L83" s="109" t="s">
        <v>485</v>
      </c>
      <c r="M83" s="109" t="s">
        <v>740</v>
      </c>
      <c r="N83" s="109">
        <v>6</v>
      </c>
      <c r="O83" s="109" t="s">
        <v>114</v>
      </c>
      <c r="P83" s="109"/>
      <c r="Q83" s="109" t="s">
        <v>327</v>
      </c>
      <c r="R83" s="109"/>
      <c r="S83" s="109" t="s">
        <v>675</v>
      </c>
      <c r="T83" s="109" t="s">
        <v>328</v>
      </c>
      <c r="U83" s="109"/>
      <c r="V83" s="109"/>
      <c r="W83" s="109" t="s">
        <v>740</v>
      </c>
      <c r="X83" s="109"/>
      <c r="Y83" s="109"/>
    </row>
    <row r="84" spans="1:25" ht="51">
      <c r="A84">
        <f t="shared" si="1"/>
        <v>83</v>
      </c>
      <c r="B84" s="109">
        <v>7372600023</v>
      </c>
      <c r="C84" s="109" t="s">
        <v>483</v>
      </c>
      <c r="D84" s="109">
        <v>83</v>
      </c>
      <c r="E84" s="109" t="s">
        <v>484</v>
      </c>
      <c r="F84" s="109"/>
      <c r="G84" s="109"/>
      <c r="H84" s="109"/>
      <c r="I84" s="109"/>
      <c r="J84" s="109"/>
      <c r="K84" s="109" t="s">
        <v>739</v>
      </c>
      <c r="L84" s="109" t="s">
        <v>485</v>
      </c>
      <c r="M84" s="109" t="s">
        <v>740</v>
      </c>
      <c r="N84" s="109">
        <v>6</v>
      </c>
      <c r="O84" s="109"/>
      <c r="P84" s="109">
        <v>49</v>
      </c>
      <c r="Q84" s="109" t="s">
        <v>487</v>
      </c>
      <c r="R84" s="109"/>
      <c r="S84" s="109" t="s">
        <v>675</v>
      </c>
      <c r="T84" s="109" t="s">
        <v>488</v>
      </c>
      <c r="U84" s="109"/>
      <c r="V84" s="109"/>
      <c r="W84" s="109" t="s">
        <v>740</v>
      </c>
      <c r="X84" s="109"/>
      <c r="Y84" s="109"/>
    </row>
    <row r="85" spans="1:25" ht="51">
      <c r="A85">
        <f t="shared" si="1"/>
        <v>84</v>
      </c>
      <c r="B85" s="109">
        <v>7372700023</v>
      </c>
      <c r="C85" s="109" t="s">
        <v>483</v>
      </c>
      <c r="D85" s="109">
        <v>84</v>
      </c>
      <c r="E85" s="109" t="s">
        <v>484</v>
      </c>
      <c r="F85" s="109"/>
      <c r="G85" s="109"/>
      <c r="H85" s="109"/>
      <c r="I85" s="109"/>
      <c r="J85" s="109"/>
      <c r="K85" s="109" t="s">
        <v>739</v>
      </c>
      <c r="L85" s="109" t="s">
        <v>485</v>
      </c>
      <c r="M85" s="109" t="s">
        <v>740</v>
      </c>
      <c r="N85" s="109">
        <v>8</v>
      </c>
      <c r="O85" s="109"/>
      <c r="P85" s="109"/>
      <c r="Q85" s="109" t="s">
        <v>326</v>
      </c>
      <c r="R85" s="109"/>
      <c r="S85" s="109" t="s">
        <v>675</v>
      </c>
      <c r="T85" s="109" t="s">
        <v>492</v>
      </c>
      <c r="U85" s="109"/>
      <c r="V85" s="109"/>
      <c r="W85" s="109" t="s">
        <v>740</v>
      </c>
      <c r="X85" s="109"/>
      <c r="Y85" s="109"/>
    </row>
    <row r="86" spans="1:25" ht="51">
      <c r="A86">
        <f t="shared" si="1"/>
        <v>85</v>
      </c>
      <c r="B86" s="109">
        <v>7372800023</v>
      </c>
      <c r="C86" s="109" t="s">
        <v>483</v>
      </c>
      <c r="D86" s="109">
        <v>85</v>
      </c>
      <c r="E86" s="109" t="s">
        <v>484</v>
      </c>
      <c r="F86" s="109"/>
      <c r="G86" s="109"/>
      <c r="H86" s="109"/>
      <c r="I86" s="109"/>
      <c r="J86" s="109"/>
      <c r="K86" s="109" t="s">
        <v>739</v>
      </c>
      <c r="L86" s="109" t="s">
        <v>485</v>
      </c>
      <c r="M86" s="109" t="s">
        <v>740</v>
      </c>
      <c r="N86" s="109">
        <v>9</v>
      </c>
      <c r="O86" s="109">
        <v>5.9</v>
      </c>
      <c r="P86" s="109">
        <v>1</v>
      </c>
      <c r="Q86" s="109" t="s">
        <v>324</v>
      </c>
      <c r="R86" s="109"/>
      <c r="S86" s="109" t="s">
        <v>741</v>
      </c>
      <c r="T86" s="109" t="s">
        <v>325</v>
      </c>
      <c r="U86" s="109"/>
      <c r="V86" s="109"/>
      <c r="W86" s="109" t="s">
        <v>740</v>
      </c>
      <c r="X86" s="109"/>
      <c r="Y86" s="109"/>
    </row>
    <row r="87" spans="1:25" ht="51">
      <c r="A87">
        <f t="shared" si="1"/>
        <v>86</v>
      </c>
      <c r="B87" s="109">
        <v>7372900023</v>
      </c>
      <c r="C87" s="109" t="s">
        <v>483</v>
      </c>
      <c r="D87" s="109">
        <v>86</v>
      </c>
      <c r="E87" s="109" t="s">
        <v>484</v>
      </c>
      <c r="F87" s="109"/>
      <c r="G87" s="109"/>
      <c r="H87" s="109"/>
      <c r="I87" s="109"/>
      <c r="J87" s="109"/>
      <c r="K87" s="109" t="s">
        <v>739</v>
      </c>
      <c r="L87" s="109" t="s">
        <v>485</v>
      </c>
      <c r="M87" s="109" t="s">
        <v>740</v>
      </c>
      <c r="N87" s="109">
        <v>10</v>
      </c>
      <c r="O87" s="109" t="s">
        <v>809</v>
      </c>
      <c r="P87" s="109">
        <v>14</v>
      </c>
      <c r="Q87" s="109" t="s">
        <v>322</v>
      </c>
      <c r="R87" s="109"/>
      <c r="S87" s="109" t="s">
        <v>675</v>
      </c>
      <c r="T87" s="109" t="s">
        <v>323</v>
      </c>
      <c r="U87" s="109"/>
      <c r="V87" s="109"/>
      <c r="W87" s="109" t="s">
        <v>740</v>
      </c>
      <c r="X87" s="109"/>
      <c r="Y87" s="109"/>
    </row>
    <row r="88" spans="1:25" ht="51">
      <c r="A88">
        <f t="shared" si="1"/>
        <v>87</v>
      </c>
      <c r="B88" s="109">
        <v>7373000023</v>
      </c>
      <c r="C88" s="109" t="s">
        <v>483</v>
      </c>
      <c r="D88" s="109">
        <v>87</v>
      </c>
      <c r="E88" s="109" t="s">
        <v>484</v>
      </c>
      <c r="F88" s="109"/>
      <c r="G88" s="109"/>
      <c r="H88" s="109"/>
      <c r="I88" s="109"/>
      <c r="J88" s="109"/>
      <c r="K88" s="109" t="s">
        <v>739</v>
      </c>
      <c r="L88" s="109" t="s">
        <v>485</v>
      </c>
      <c r="M88" s="109" t="s">
        <v>740</v>
      </c>
      <c r="N88" s="109">
        <v>10</v>
      </c>
      <c r="O88" s="109" t="s">
        <v>809</v>
      </c>
      <c r="P88" s="109">
        <v>25</v>
      </c>
      <c r="Q88" s="109" t="s">
        <v>810</v>
      </c>
      <c r="R88" s="109"/>
      <c r="S88" s="109" t="s">
        <v>675</v>
      </c>
      <c r="T88" s="109" t="s">
        <v>811</v>
      </c>
      <c r="U88" s="109"/>
      <c r="V88" s="109"/>
      <c r="W88" s="109" t="s">
        <v>740</v>
      </c>
      <c r="X88" s="109"/>
      <c r="Y88" s="109"/>
    </row>
    <row r="89" spans="1:25" ht="51">
      <c r="A89">
        <f t="shared" si="1"/>
        <v>88</v>
      </c>
      <c r="B89" s="109">
        <v>7373100023</v>
      </c>
      <c r="C89" s="109" t="s">
        <v>483</v>
      </c>
      <c r="D89" s="109">
        <v>88</v>
      </c>
      <c r="E89" s="109" t="s">
        <v>484</v>
      </c>
      <c r="F89" s="109"/>
      <c r="G89" s="109"/>
      <c r="H89" s="109"/>
      <c r="I89" s="109"/>
      <c r="J89" s="109"/>
      <c r="K89" s="109" t="s">
        <v>739</v>
      </c>
      <c r="L89" s="109" t="s">
        <v>485</v>
      </c>
      <c r="M89" s="109" t="s">
        <v>740</v>
      </c>
      <c r="N89" s="109">
        <v>15</v>
      </c>
      <c r="O89" s="109" t="s">
        <v>290</v>
      </c>
      <c r="P89" s="109">
        <v>28</v>
      </c>
      <c r="Q89" s="109" t="s">
        <v>808</v>
      </c>
      <c r="R89" s="109"/>
      <c r="S89" s="109" t="s">
        <v>675</v>
      </c>
      <c r="T89" s="109" t="s">
        <v>455</v>
      </c>
      <c r="U89" s="109"/>
      <c r="V89" s="109"/>
      <c r="W89" s="109" t="s">
        <v>740</v>
      </c>
      <c r="X89" s="109"/>
      <c r="Y89" s="109"/>
    </row>
    <row r="90" spans="1:25" ht="89.25">
      <c r="A90">
        <f t="shared" si="1"/>
        <v>89</v>
      </c>
      <c r="B90" s="109">
        <v>7373200023</v>
      </c>
      <c r="C90" s="109" t="s">
        <v>483</v>
      </c>
      <c r="D90" s="109">
        <v>89</v>
      </c>
      <c r="E90" s="109" t="s">
        <v>484</v>
      </c>
      <c r="F90" s="109"/>
      <c r="G90" s="109"/>
      <c r="H90" s="109"/>
      <c r="I90" s="109"/>
      <c r="J90" s="109"/>
      <c r="K90" s="109" t="s">
        <v>739</v>
      </c>
      <c r="L90" s="109" t="s">
        <v>485</v>
      </c>
      <c r="M90" s="109" t="s">
        <v>740</v>
      </c>
      <c r="N90" s="109">
        <v>15</v>
      </c>
      <c r="O90" s="109" t="s">
        <v>290</v>
      </c>
      <c r="P90" s="109"/>
      <c r="Q90" s="109" t="s">
        <v>291</v>
      </c>
      <c r="R90" s="109"/>
      <c r="S90" s="109" t="s">
        <v>675</v>
      </c>
      <c r="T90" s="109" t="s">
        <v>292</v>
      </c>
      <c r="U90" s="109"/>
      <c r="V90" s="109"/>
      <c r="W90" s="109" t="s">
        <v>740</v>
      </c>
      <c r="X90" s="109"/>
      <c r="Y90" s="109"/>
    </row>
    <row r="91" spans="1:25" ht="63.75">
      <c r="A91">
        <f t="shared" si="1"/>
        <v>90</v>
      </c>
      <c r="B91" s="109">
        <v>7373300023</v>
      </c>
      <c r="C91" s="109" t="s">
        <v>483</v>
      </c>
      <c r="D91" s="109">
        <v>90</v>
      </c>
      <c r="E91" s="109" t="s">
        <v>484</v>
      </c>
      <c r="F91" s="109"/>
      <c r="G91" s="109"/>
      <c r="H91" s="109"/>
      <c r="I91" s="109"/>
      <c r="J91" s="109"/>
      <c r="K91" s="109" t="s">
        <v>739</v>
      </c>
      <c r="L91" s="109" t="s">
        <v>485</v>
      </c>
      <c r="M91" s="109" t="s">
        <v>740</v>
      </c>
      <c r="N91" s="109">
        <v>16</v>
      </c>
      <c r="O91" s="109" t="s">
        <v>974</v>
      </c>
      <c r="P91" s="109">
        <v>27</v>
      </c>
      <c r="Q91" s="109" t="s">
        <v>288</v>
      </c>
      <c r="R91" s="109"/>
      <c r="S91" s="109" t="s">
        <v>675</v>
      </c>
      <c r="T91" s="109" t="s">
        <v>289</v>
      </c>
      <c r="U91" s="109"/>
      <c r="V91" s="109"/>
      <c r="W91" s="109" t="s">
        <v>740</v>
      </c>
      <c r="X91" s="109"/>
      <c r="Y91" s="109"/>
    </row>
    <row r="92" spans="1:25" ht="51">
      <c r="A92">
        <f t="shared" si="1"/>
        <v>91</v>
      </c>
      <c r="B92" s="109">
        <v>7373400023</v>
      </c>
      <c r="C92" s="109" t="s">
        <v>483</v>
      </c>
      <c r="D92" s="109">
        <v>91</v>
      </c>
      <c r="E92" s="109" t="s">
        <v>484</v>
      </c>
      <c r="F92" s="109"/>
      <c r="G92" s="109"/>
      <c r="H92" s="109"/>
      <c r="I92" s="109"/>
      <c r="J92" s="109"/>
      <c r="K92" s="109" t="s">
        <v>739</v>
      </c>
      <c r="L92" s="109" t="s">
        <v>485</v>
      </c>
      <c r="M92" s="109" t="s">
        <v>740</v>
      </c>
      <c r="N92" s="109">
        <v>17</v>
      </c>
      <c r="O92" s="109" t="s">
        <v>287</v>
      </c>
      <c r="P92" s="109">
        <v>14</v>
      </c>
      <c r="Q92" s="109" t="s">
        <v>285</v>
      </c>
      <c r="R92" s="109"/>
      <c r="S92" s="109" t="s">
        <v>675</v>
      </c>
      <c r="T92" s="109" t="s">
        <v>286</v>
      </c>
      <c r="U92" s="109"/>
      <c r="V92" s="109"/>
      <c r="W92" s="109" t="s">
        <v>740</v>
      </c>
      <c r="X92" s="109"/>
      <c r="Y92" s="109"/>
    </row>
    <row r="93" spans="1:25" ht="51">
      <c r="A93">
        <f t="shared" si="1"/>
        <v>92</v>
      </c>
      <c r="B93" s="109">
        <v>7373500023</v>
      </c>
      <c r="C93" s="109" t="s">
        <v>483</v>
      </c>
      <c r="D93" s="109">
        <v>92</v>
      </c>
      <c r="E93" s="109" t="s">
        <v>484</v>
      </c>
      <c r="F93" s="109"/>
      <c r="G93" s="109"/>
      <c r="H93" s="109"/>
      <c r="I93" s="109"/>
      <c r="J93" s="109"/>
      <c r="K93" s="109" t="s">
        <v>739</v>
      </c>
      <c r="L93" s="109" t="s">
        <v>485</v>
      </c>
      <c r="M93" s="109" t="s">
        <v>740</v>
      </c>
      <c r="N93" s="109">
        <v>17</v>
      </c>
      <c r="O93" s="109" t="s">
        <v>284</v>
      </c>
      <c r="P93" s="109">
        <v>49</v>
      </c>
      <c r="Q93" s="109" t="s">
        <v>285</v>
      </c>
      <c r="R93" s="109"/>
      <c r="S93" s="109" t="s">
        <v>675</v>
      </c>
      <c r="T93" s="109" t="s">
        <v>286</v>
      </c>
      <c r="U93" s="109"/>
      <c r="V93" s="109"/>
      <c r="W93" s="109" t="s">
        <v>740</v>
      </c>
      <c r="X93" s="109"/>
      <c r="Y93" s="109"/>
    </row>
    <row r="94" spans="1:25" ht="63.75">
      <c r="A94">
        <f t="shared" si="1"/>
        <v>93</v>
      </c>
      <c r="B94" s="109">
        <v>7373600023</v>
      </c>
      <c r="C94" s="109" t="s">
        <v>483</v>
      </c>
      <c r="D94" s="109">
        <v>93</v>
      </c>
      <c r="E94" s="109" t="s">
        <v>484</v>
      </c>
      <c r="F94" s="109"/>
      <c r="G94" s="109"/>
      <c r="H94" s="109"/>
      <c r="I94" s="109"/>
      <c r="J94" s="109"/>
      <c r="K94" s="109" t="s">
        <v>739</v>
      </c>
      <c r="L94" s="109" t="s">
        <v>485</v>
      </c>
      <c r="M94" s="109" t="s">
        <v>740</v>
      </c>
      <c r="N94" s="109">
        <v>18</v>
      </c>
      <c r="O94" s="109" t="s">
        <v>388</v>
      </c>
      <c r="P94" s="109">
        <v>17</v>
      </c>
      <c r="Q94" s="109" t="s">
        <v>282</v>
      </c>
      <c r="R94" s="109"/>
      <c r="S94" s="109" t="s">
        <v>675</v>
      </c>
      <c r="T94" s="109" t="s">
        <v>283</v>
      </c>
      <c r="U94" s="109"/>
      <c r="V94" s="109"/>
      <c r="W94" s="109" t="s">
        <v>740</v>
      </c>
      <c r="X94" s="109"/>
      <c r="Y94" s="109"/>
    </row>
    <row r="95" spans="1:25" ht="318.75">
      <c r="A95">
        <f t="shared" si="1"/>
        <v>94</v>
      </c>
      <c r="B95" s="109">
        <v>7373700023</v>
      </c>
      <c r="C95" s="109" t="s">
        <v>483</v>
      </c>
      <c r="D95" s="109">
        <v>94</v>
      </c>
      <c r="E95" s="109" t="s">
        <v>484</v>
      </c>
      <c r="F95" s="109"/>
      <c r="G95" s="109"/>
      <c r="H95" s="109"/>
      <c r="I95" s="109"/>
      <c r="J95" s="109"/>
      <c r="K95" s="109" t="s">
        <v>739</v>
      </c>
      <c r="L95" s="109" t="s">
        <v>485</v>
      </c>
      <c r="M95" s="109" t="s">
        <v>740</v>
      </c>
      <c r="N95" s="109">
        <v>27</v>
      </c>
      <c r="O95" s="109" t="s">
        <v>776</v>
      </c>
      <c r="P95" s="109">
        <v>63</v>
      </c>
      <c r="Q95" s="109" t="s">
        <v>779</v>
      </c>
      <c r="R95" s="109"/>
      <c r="S95" s="109" t="s">
        <v>741</v>
      </c>
      <c r="T95" s="110" t="s">
        <v>281</v>
      </c>
      <c r="U95" s="109"/>
      <c r="V95" s="109"/>
      <c r="W95" s="109" t="s">
        <v>740</v>
      </c>
      <c r="X95" s="109"/>
      <c r="Y95" s="109"/>
    </row>
    <row r="96" spans="1:25" ht="51">
      <c r="A96">
        <f t="shared" si="1"/>
        <v>95</v>
      </c>
      <c r="B96" s="109">
        <v>7373800023</v>
      </c>
      <c r="C96" s="109" t="s">
        <v>483</v>
      </c>
      <c r="D96" s="109">
        <v>95</v>
      </c>
      <c r="E96" s="109" t="s">
        <v>484</v>
      </c>
      <c r="F96" s="109"/>
      <c r="G96" s="109"/>
      <c r="H96" s="109"/>
      <c r="I96" s="109"/>
      <c r="J96" s="109"/>
      <c r="K96" s="109" t="s">
        <v>739</v>
      </c>
      <c r="L96" s="109" t="s">
        <v>485</v>
      </c>
      <c r="M96" s="109" t="s">
        <v>740</v>
      </c>
      <c r="N96" s="109">
        <v>28</v>
      </c>
      <c r="O96" s="109" t="s">
        <v>776</v>
      </c>
      <c r="P96" s="109">
        <v>62</v>
      </c>
      <c r="Q96" s="109" t="s">
        <v>777</v>
      </c>
      <c r="R96" s="109"/>
      <c r="S96" s="109" t="s">
        <v>741</v>
      </c>
      <c r="T96" s="109" t="s">
        <v>778</v>
      </c>
      <c r="U96" s="109"/>
      <c r="V96" s="109"/>
      <c r="W96" s="109" t="s">
        <v>740</v>
      </c>
      <c r="X96" s="109"/>
      <c r="Y96" s="109"/>
    </row>
    <row r="97" spans="1:25" ht="51">
      <c r="A97">
        <f t="shared" si="1"/>
        <v>96</v>
      </c>
      <c r="B97" s="109">
        <v>7373900023</v>
      </c>
      <c r="C97" s="109" t="s">
        <v>483</v>
      </c>
      <c r="D97" s="109">
        <v>96</v>
      </c>
      <c r="E97" s="109" t="s">
        <v>484</v>
      </c>
      <c r="F97" s="109"/>
      <c r="G97" s="109"/>
      <c r="H97" s="109"/>
      <c r="I97" s="109"/>
      <c r="J97" s="109"/>
      <c r="K97" s="109" t="s">
        <v>739</v>
      </c>
      <c r="L97" s="109" t="s">
        <v>485</v>
      </c>
      <c r="M97" s="109" t="s">
        <v>740</v>
      </c>
      <c r="N97" s="109">
        <v>29</v>
      </c>
      <c r="O97" s="109" t="s">
        <v>776</v>
      </c>
      <c r="P97" s="109">
        <v>23</v>
      </c>
      <c r="Q97" s="109" t="s">
        <v>257</v>
      </c>
      <c r="R97" s="109"/>
      <c r="S97" s="109" t="s">
        <v>675</v>
      </c>
      <c r="T97" s="109" t="s">
        <v>258</v>
      </c>
      <c r="U97" s="109"/>
      <c r="V97" s="109"/>
      <c r="W97" s="109" t="s">
        <v>740</v>
      </c>
      <c r="X97" s="109"/>
      <c r="Y97" s="109"/>
    </row>
    <row r="98" spans="1:25" ht="63.75">
      <c r="A98">
        <f t="shared" si="1"/>
        <v>97</v>
      </c>
      <c r="B98" s="109">
        <v>7374000023</v>
      </c>
      <c r="C98" s="109" t="s">
        <v>483</v>
      </c>
      <c r="D98" s="109">
        <v>97</v>
      </c>
      <c r="E98" s="109" t="s">
        <v>484</v>
      </c>
      <c r="F98" s="109"/>
      <c r="G98" s="109"/>
      <c r="H98" s="109"/>
      <c r="I98" s="109"/>
      <c r="J98" s="109"/>
      <c r="K98" s="109" t="s">
        <v>739</v>
      </c>
      <c r="L98" s="109" t="s">
        <v>485</v>
      </c>
      <c r="M98" s="109" t="s">
        <v>742</v>
      </c>
      <c r="N98" s="109">
        <v>31</v>
      </c>
      <c r="O98" s="109" t="s">
        <v>426</v>
      </c>
      <c r="P98" s="109">
        <v>14</v>
      </c>
      <c r="Q98" s="109" t="s">
        <v>774</v>
      </c>
      <c r="R98" s="109"/>
      <c r="S98" s="109" t="s">
        <v>741</v>
      </c>
      <c r="T98" s="109" t="s">
        <v>775</v>
      </c>
      <c r="U98" s="109" t="s">
        <v>705</v>
      </c>
      <c r="V98" s="109" t="s">
        <v>455</v>
      </c>
      <c r="W98" s="109" t="s">
        <v>1036</v>
      </c>
      <c r="X98" s="109">
        <v>246</v>
      </c>
      <c r="Y98" s="109" t="s">
        <v>298</v>
      </c>
    </row>
    <row r="99" spans="1:25" ht="51">
      <c r="A99">
        <f t="shared" si="1"/>
        <v>98</v>
      </c>
      <c r="B99" s="109">
        <v>7374100023</v>
      </c>
      <c r="C99" s="109" t="s">
        <v>483</v>
      </c>
      <c r="D99" s="109">
        <v>98</v>
      </c>
      <c r="E99" s="109" t="s">
        <v>484</v>
      </c>
      <c r="F99" s="109"/>
      <c r="G99" s="109"/>
      <c r="H99" s="109"/>
      <c r="I99" s="109"/>
      <c r="J99" s="109"/>
      <c r="K99" s="109" t="s">
        <v>739</v>
      </c>
      <c r="L99" s="109" t="s">
        <v>485</v>
      </c>
      <c r="M99" s="109" t="s">
        <v>740</v>
      </c>
      <c r="N99" s="109">
        <v>31</v>
      </c>
      <c r="O99" s="109" t="s">
        <v>426</v>
      </c>
      <c r="P99" s="109">
        <v>21</v>
      </c>
      <c r="Q99" s="109" t="s">
        <v>772</v>
      </c>
      <c r="R99" s="109"/>
      <c r="S99" s="109" t="s">
        <v>741</v>
      </c>
      <c r="T99" s="109" t="s">
        <v>773</v>
      </c>
      <c r="U99" s="109"/>
      <c r="V99" s="109"/>
      <c r="W99" s="109" t="s">
        <v>740</v>
      </c>
      <c r="X99" s="109"/>
      <c r="Y99" s="109"/>
    </row>
    <row r="100" spans="1:25" ht="102">
      <c r="A100">
        <f t="shared" si="1"/>
        <v>99</v>
      </c>
      <c r="B100" s="109">
        <v>7374200023</v>
      </c>
      <c r="C100" s="109" t="s">
        <v>483</v>
      </c>
      <c r="D100" s="109">
        <v>99</v>
      </c>
      <c r="E100" s="109" t="s">
        <v>484</v>
      </c>
      <c r="F100" s="109"/>
      <c r="G100" s="109"/>
      <c r="H100" s="109"/>
      <c r="I100" s="109"/>
      <c r="J100" s="109"/>
      <c r="K100" s="109" t="s">
        <v>739</v>
      </c>
      <c r="L100" s="109" t="s">
        <v>485</v>
      </c>
      <c r="M100" s="109" t="s">
        <v>740</v>
      </c>
      <c r="N100" s="109">
        <v>31</v>
      </c>
      <c r="O100" s="109" t="s">
        <v>426</v>
      </c>
      <c r="P100" s="109">
        <v>61</v>
      </c>
      <c r="Q100" s="109" t="s">
        <v>104</v>
      </c>
      <c r="R100" s="109"/>
      <c r="S100" s="109" t="s">
        <v>741</v>
      </c>
      <c r="T100" s="110" t="s">
        <v>105</v>
      </c>
      <c r="U100" s="109"/>
      <c r="V100" s="109"/>
      <c r="W100" s="109" t="s">
        <v>740</v>
      </c>
      <c r="X100" s="109"/>
      <c r="Y100" s="109"/>
    </row>
    <row r="101" spans="1:25" ht="51">
      <c r="A101">
        <f t="shared" si="1"/>
        <v>100</v>
      </c>
      <c r="B101" s="109">
        <v>7374300023</v>
      </c>
      <c r="C101" s="109" t="s">
        <v>483</v>
      </c>
      <c r="D101" s="109">
        <v>100</v>
      </c>
      <c r="E101" s="109" t="s">
        <v>484</v>
      </c>
      <c r="F101" s="109"/>
      <c r="G101" s="109"/>
      <c r="H101" s="109"/>
      <c r="I101" s="109"/>
      <c r="J101" s="109"/>
      <c r="K101" s="109" t="s">
        <v>739</v>
      </c>
      <c r="L101" s="109" t="s">
        <v>485</v>
      </c>
      <c r="M101" s="109" t="s">
        <v>740</v>
      </c>
      <c r="N101" s="109">
        <v>32</v>
      </c>
      <c r="O101" s="109" t="s">
        <v>120</v>
      </c>
      <c r="P101" s="109">
        <v>17</v>
      </c>
      <c r="Q101" s="109" t="s">
        <v>102</v>
      </c>
      <c r="R101" s="109"/>
      <c r="S101" s="109" t="s">
        <v>741</v>
      </c>
      <c r="T101" s="109" t="s">
        <v>103</v>
      </c>
      <c r="U101" s="109"/>
      <c r="V101" s="109"/>
      <c r="W101" s="109" t="s">
        <v>740</v>
      </c>
      <c r="X101" s="109"/>
      <c r="Y101" s="109"/>
    </row>
    <row r="102" spans="1:25" ht="51">
      <c r="A102">
        <f t="shared" si="1"/>
        <v>101</v>
      </c>
      <c r="B102" s="109">
        <v>7374400023</v>
      </c>
      <c r="C102" s="109" t="s">
        <v>483</v>
      </c>
      <c r="D102" s="109">
        <v>101</v>
      </c>
      <c r="E102" s="109" t="s">
        <v>484</v>
      </c>
      <c r="F102" s="109"/>
      <c r="G102" s="109"/>
      <c r="H102" s="109"/>
      <c r="I102" s="109"/>
      <c r="J102" s="109"/>
      <c r="K102" s="109" t="s">
        <v>739</v>
      </c>
      <c r="L102" s="109" t="s">
        <v>485</v>
      </c>
      <c r="M102" s="109" t="s">
        <v>740</v>
      </c>
      <c r="N102" s="109">
        <v>32</v>
      </c>
      <c r="O102" s="109" t="s">
        <v>506</v>
      </c>
      <c r="P102" s="109">
        <v>64</v>
      </c>
      <c r="Q102" s="109" t="s">
        <v>100</v>
      </c>
      <c r="R102" s="109"/>
      <c r="S102" s="109" t="s">
        <v>675</v>
      </c>
      <c r="T102" s="109" t="s">
        <v>101</v>
      </c>
      <c r="U102" s="109"/>
      <c r="V102" s="109"/>
      <c r="W102" s="109" t="s">
        <v>740</v>
      </c>
      <c r="X102" s="109"/>
      <c r="Y102" s="109"/>
    </row>
    <row r="103" spans="1:25" ht="63.75">
      <c r="A103">
        <f t="shared" si="1"/>
        <v>102</v>
      </c>
      <c r="B103" s="109">
        <v>7374500023</v>
      </c>
      <c r="C103" s="109" t="s">
        <v>483</v>
      </c>
      <c r="D103" s="109">
        <v>102</v>
      </c>
      <c r="E103" s="109" t="s">
        <v>484</v>
      </c>
      <c r="F103" s="109"/>
      <c r="G103" s="109"/>
      <c r="H103" s="109"/>
      <c r="I103" s="109"/>
      <c r="J103" s="109"/>
      <c r="K103" s="109" t="s">
        <v>739</v>
      </c>
      <c r="L103" s="109" t="s">
        <v>485</v>
      </c>
      <c r="M103" s="109" t="s">
        <v>740</v>
      </c>
      <c r="N103" s="109">
        <v>32</v>
      </c>
      <c r="O103" s="109" t="s">
        <v>506</v>
      </c>
      <c r="P103" s="109">
        <v>64</v>
      </c>
      <c r="Q103" s="109" t="s">
        <v>98</v>
      </c>
      <c r="R103" s="109"/>
      <c r="S103" s="109" t="s">
        <v>741</v>
      </c>
      <c r="T103" s="109" t="s">
        <v>99</v>
      </c>
      <c r="U103" s="109"/>
      <c r="V103" s="109"/>
      <c r="W103" s="109" t="s">
        <v>740</v>
      </c>
      <c r="X103" s="109"/>
      <c r="Y103" s="109"/>
    </row>
    <row r="104" spans="1:25" ht="89.25">
      <c r="A104">
        <f t="shared" si="1"/>
        <v>103</v>
      </c>
      <c r="B104" s="109">
        <v>7374600023</v>
      </c>
      <c r="C104" s="109" t="s">
        <v>483</v>
      </c>
      <c r="D104" s="109">
        <v>103</v>
      </c>
      <c r="E104" s="109" t="s">
        <v>484</v>
      </c>
      <c r="F104" s="109"/>
      <c r="G104" s="109"/>
      <c r="H104" s="109"/>
      <c r="I104" s="109"/>
      <c r="J104" s="109"/>
      <c r="K104" s="109" t="s">
        <v>739</v>
      </c>
      <c r="L104" s="109" t="s">
        <v>485</v>
      </c>
      <c r="M104" s="109" t="s">
        <v>740</v>
      </c>
      <c r="N104" s="109">
        <v>34</v>
      </c>
      <c r="O104" s="109" t="s">
        <v>506</v>
      </c>
      <c r="P104" s="109">
        <v>1</v>
      </c>
      <c r="Q104" s="109" t="s">
        <v>795</v>
      </c>
      <c r="R104" s="109"/>
      <c r="S104" s="109" t="s">
        <v>741</v>
      </c>
      <c r="T104" s="110" t="s">
        <v>97</v>
      </c>
      <c r="U104" s="109"/>
      <c r="V104" s="109"/>
      <c r="W104" s="109" t="s">
        <v>740</v>
      </c>
      <c r="X104" s="109"/>
      <c r="Y104" s="109"/>
    </row>
    <row r="105" spans="1:25" ht="102">
      <c r="A105">
        <f t="shared" si="1"/>
        <v>104</v>
      </c>
      <c r="B105" s="109">
        <v>7374700023</v>
      </c>
      <c r="C105" s="109" t="s">
        <v>483</v>
      </c>
      <c r="D105" s="109">
        <v>104</v>
      </c>
      <c r="E105" s="109" t="s">
        <v>484</v>
      </c>
      <c r="F105" s="109"/>
      <c r="G105" s="109"/>
      <c r="H105" s="109"/>
      <c r="I105" s="109"/>
      <c r="J105" s="109"/>
      <c r="K105" s="109" t="s">
        <v>739</v>
      </c>
      <c r="L105" s="109" t="s">
        <v>485</v>
      </c>
      <c r="M105" s="109" t="s">
        <v>740</v>
      </c>
      <c r="N105" s="109">
        <v>34</v>
      </c>
      <c r="O105" s="109" t="s">
        <v>506</v>
      </c>
      <c r="P105" s="109">
        <v>17</v>
      </c>
      <c r="Q105" s="109" t="s">
        <v>793</v>
      </c>
      <c r="R105" s="109"/>
      <c r="S105" s="109" t="s">
        <v>675</v>
      </c>
      <c r="T105" s="110" t="s">
        <v>794</v>
      </c>
      <c r="U105" s="109"/>
      <c r="V105" s="109"/>
      <c r="W105" s="109" t="s">
        <v>740</v>
      </c>
      <c r="X105" s="109"/>
      <c r="Y105" s="109"/>
    </row>
    <row r="106" spans="1:25" ht="51">
      <c r="A106">
        <f t="shared" si="1"/>
        <v>105</v>
      </c>
      <c r="B106" s="109">
        <v>7374800023</v>
      </c>
      <c r="C106" s="109" t="s">
        <v>483</v>
      </c>
      <c r="D106" s="109">
        <v>105</v>
      </c>
      <c r="E106" s="109" t="s">
        <v>484</v>
      </c>
      <c r="F106" s="109"/>
      <c r="G106" s="109"/>
      <c r="H106" s="109"/>
      <c r="I106" s="109"/>
      <c r="J106" s="109"/>
      <c r="K106" s="109" t="s">
        <v>739</v>
      </c>
      <c r="L106" s="109" t="s">
        <v>485</v>
      </c>
      <c r="M106" s="109" t="s">
        <v>740</v>
      </c>
      <c r="N106" s="109">
        <v>34</v>
      </c>
      <c r="O106" s="109" t="s">
        <v>790</v>
      </c>
      <c r="P106" s="109"/>
      <c r="Q106" s="109" t="s">
        <v>791</v>
      </c>
      <c r="R106" s="109"/>
      <c r="S106" s="109" t="s">
        <v>675</v>
      </c>
      <c r="T106" s="109" t="s">
        <v>792</v>
      </c>
      <c r="U106" s="109"/>
      <c r="V106" s="109"/>
      <c r="W106" s="109" t="s">
        <v>740</v>
      </c>
      <c r="X106" s="109"/>
      <c r="Y106" s="109"/>
    </row>
    <row r="107" spans="1:25" ht="51">
      <c r="A107">
        <f t="shared" si="1"/>
        <v>106</v>
      </c>
      <c r="B107" s="109">
        <v>7374900023</v>
      </c>
      <c r="C107" s="109" t="s">
        <v>483</v>
      </c>
      <c r="D107" s="109">
        <v>106</v>
      </c>
      <c r="E107" s="109" t="s">
        <v>484</v>
      </c>
      <c r="F107" s="109"/>
      <c r="G107" s="109"/>
      <c r="H107" s="109"/>
      <c r="I107" s="109"/>
      <c r="J107" s="109"/>
      <c r="K107" s="109" t="s">
        <v>739</v>
      </c>
      <c r="L107" s="109" t="s">
        <v>485</v>
      </c>
      <c r="M107" s="109" t="s">
        <v>740</v>
      </c>
      <c r="N107" s="109">
        <v>36</v>
      </c>
      <c r="O107" s="109" t="s">
        <v>274</v>
      </c>
      <c r="P107" s="109">
        <v>5</v>
      </c>
      <c r="Q107" s="109" t="s">
        <v>788</v>
      </c>
      <c r="R107" s="109"/>
      <c r="S107" s="109" t="s">
        <v>675</v>
      </c>
      <c r="T107" s="109" t="s">
        <v>789</v>
      </c>
      <c r="U107" s="109"/>
      <c r="V107" s="109"/>
      <c r="W107" s="109" t="s">
        <v>740</v>
      </c>
      <c r="X107" s="109"/>
      <c r="Y107" s="109"/>
    </row>
    <row r="108" spans="1:25" ht="51">
      <c r="A108">
        <f t="shared" si="1"/>
        <v>107</v>
      </c>
      <c r="B108" s="109">
        <v>7375000023</v>
      </c>
      <c r="C108" s="109" t="s">
        <v>483</v>
      </c>
      <c r="D108" s="109">
        <v>107</v>
      </c>
      <c r="E108" s="109" t="s">
        <v>484</v>
      </c>
      <c r="F108" s="109"/>
      <c r="G108" s="109"/>
      <c r="H108" s="109"/>
      <c r="I108" s="109"/>
      <c r="J108" s="109"/>
      <c r="K108" s="109" t="s">
        <v>739</v>
      </c>
      <c r="L108" s="109" t="s">
        <v>485</v>
      </c>
      <c r="M108" s="109" t="s">
        <v>740</v>
      </c>
      <c r="N108" s="109">
        <v>36</v>
      </c>
      <c r="O108" s="109" t="s">
        <v>274</v>
      </c>
      <c r="P108" s="109">
        <v>24</v>
      </c>
      <c r="Q108" s="109" t="s">
        <v>787</v>
      </c>
      <c r="R108" s="109"/>
      <c r="S108" s="109" t="s">
        <v>741</v>
      </c>
      <c r="T108" s="109" t="s">
        <v>25</v>
      </c>
      <c r="U108" s="109"/>
      <c r="V108" s="109"/>
      <c r="W108" s="109" t="s">
        <v>740</v>
      </c>
      <c r="X108" s="109"/>
      <c r="Y108" s="109"/>
    </row>
    <row r="109" spans="1:25" ht="51">
      <c r="A109">
        <f t="shared" si="1"/>
        <v>108</v>
      </c>
      <c r="B109" s="109">
        <v>7375100023</v>
      </c>
      <c r="C109" s="109" t="s">
        <v>483</v>
      </c>
      <c r="D109" s="109">
        <v>108</v>
      </c>
      <c r="E109" s="109" t="s">
        <v>484</v>
      </c>
      <c r="F109" s="109"/>
      <c r="G109" s="109"/>
      <c r="H109" s="109"/>
      <c r="I109" s="109"/>
      <c r="J109" s="109"/>
      <c r="K109" s="109" t="s">
        <v>739</v>
      </c>
      <c r="L109" s="109" t="s">
        <v>485</v>
      </c>
      <c r="M109" s="109" t="s">
        <v>740</v>
      </c>
      <c r="N109" s="109">
        <v>38</v>
      </c>
      <c r="O109" s="109" t="s">
        <v>423</v>
      </c>
      <c r="P109" s="109">
        <v>1</v>
      </c>
      <c r="Q109" s="109" t="s">
        <v>785</v>
      </c>
      <c r="R109" s="109"/>
      <c r="S109" s="109" t="s">
        <v>675</v>
      </c>
      <c r="T109" s="109" t="s">
        <v>786</v>
      </c>
      <c r="U109" s="109"/>
      <c r="V109" s="109"/>
      <c r="W109" s="109" t="s">
        <v>740</v>
      </c>
      <c r="X109" s="109"/>
      <c r="Y109" s="109"/>
    </row>
    <row r="110" spans="1:25" ht="51">
      <c r="A110">
        <f t="shared" si="1"/>
        <v>109</v>
      </c>
      <c r="B110" s="109">
        <v>7375200023</v>
      </c>
      <c r="C110" s="109" t="s">
        <v>483</v>
      </c>
      <c r="D110" s="109">
        <v>109</v>
      </c>
      <c r="E110" s="109" t="s">
        <v>484</v>
      </c>
      <c r="F110" s="109"/>
      <c r="G110" s="109"/>
      <c r="H110" s="109"/>
      <c r="I110" s="109"/>
      <c r="J110" s="109"/>
      <c r="K110" s="109" t="s">
        <v>739</v>
      </c>
      <c r="L110" s="109" t="s">
        <v>485</v>
      </c>
      <c r="M110" s="109" t="s">
        <v>740</v>
      </c>
      <c r="N110" s="109">
        <v>38</v>
      </c>
      <c r="O110" s="109" t="s">
        <v>783</v>
      </c>
      <c r="P110" s="109">
        <v>49</v>
      </c>
      <c r="Q110" s="109" t="s">
        <v>784</v>
      </c>
      <c r="R110" s="109"/>
      <c r="S110" s="109" t="s">
        <v>675</v>
      </c>
      <c r="T110" s="109" t="s">
        <v>455</v>
      </c>
      <c r="U110" s="109"/>
      <c r="V110" s="109"/>
      <c r="W110" s="109" t="s">
        <v>740</v>
      </c>
      <c r="X110" s="109"/>
      <c r="Y110" s="109"/>
    </row>
    <row r="111" spans="1:25" ht="153">
      <c r="A111">
        <f t="shared" si="1"/>
        <v>110</v>
      </c>
      <c r="B111" s="109">
        <v>7375300023</v>
      </c>
      <c r="C111" s="109" t="s">
        <v>483</v>
      </c>
      <c r="D111" s="109">
        <v>110</v>
      </c>
      <c r="E111" s="109" t="s">
        <v>484</v>
      </c>
      <c r="F111" s="109"/>
      <c r="G111" s="109"/>
      <c r="H111" s="109"/>
      <c r="I111" s="109"/>
      <c r="J111" s="109"/>
      <c r="K111" s="109" t="s">
        <v>739</v>
      </c>
      <c r="L111" s="109" t="s">
        <v>485</v>
      </c>
      <c r="M111" s="109" t="s">
        <v>740</v>
      </c>
      <c r="N111" s="109">
        <v>40</v>
      </c>
      <c r="O111" s="109" t="s">
        <v>309</v>
      </c>
      <c r="P111" s="109">
        <v>30</v>
      </c>
      <c r="Q111" s="109" t="s">
        <v>781</v>
      </c>
      <c r="R111" s="109"/>
      <c r="S111" s="109" t="s">
        <v>741</v>
      </c>
      <c r="T111" s="110" t="s">
        <v>782</v>
      </c>
      <c r="U111" s="109"/>
      <c r="V111" s="109"/>
      <c r="W111" s="109" t="s">
        <v>740</v>
      </c>
      <c r="X111" s="109"/>
      <c r="Y111" s="109"/>
    </row>
    <row r="112" spans="1:25" ht="51">
      <c r="A112">
        <f t="shared" si="1"/>
        <v>111</v>
      </c>
      <c r="B112" s="109">
        <v>7375400023</v>
      </c>
      <c r="C112" s="109" t="s">
        <v>483</v>
      </c>
      <c r="D112" s="109">
        <v>111</v>
      </c>
      <c r="E112" s="109" t="s">
        <v>484</v>
      </c>
      <c r="F112" s="109"/>
      <c r="G112" s="109"/>
      <c r="H112" s="109"/>
      <c r="I112" s="109"/>
      <c r="J112" s="109"/>
      <c r="K112" s="109" t="s">
        <v>739</v>
      </c>
      <c r="L112" s="109" t="s">
        <v>485</v>
      </c>
      <c r="M112" s="109" t="s">
        <v>740</v>
      </c>
      <c r="N112" s="109">
        <v>40</v>
      </c>
      <c r="O112" s="109" t="s">
        <v>309</v>
      </c>
      <c r="P112" s="109">
        <v>54</v>
      </c>
      <c r="Q112" s="109" t="s">
        <v>264</v>
      </c>
      <c r="R112" s="109"/>
      <c r="S112" s="109" t="s">
        <v>741</v>
      </c>
      <c r="T112" s="109" t="s">
        <v>25</v>
      </c>
      <c r="U112" s="109"/>
      <c r="V112" s="109"/>
      <c r="W112" s="109" t="s">
        <v>740</v>
      </c>
      <c r="X112" s="109"/>
      <c r="Y112" s="109"/>
    </row>
    <row r="113" spans="1:25" ht="153">
      <c r="A113">
        <f t="shared" si="1"/>
        <v>112</v>
      </c>
      <c r="B113" s="109">
        <v>7375500023</v>
      </c>
      <c r="C113" s="109" t="s">
        <v>483</v>
      </c>
      <c r="D113" s="109">
        <v>112</v>
      </c>
      <c r="E113" s="109" t="s">
        <v>484</v>
      </c>
      <c r="F113" s="109"/>
      <c r="G113" s="109"/>
      <c r="H113" s="109"/>
      <c r="I113" s="109"/>
      <c r="J113" s="109"/>
      <c r="K113" s="109" t="s">
        <v>739</v>
      </c>
      <c r="L113" s="109" t="s">
        <v>485</v>
      </c>
      <c r="M113" s="109" t="s">
        <v>740</v>
      </c>
      <c r="N113" s="109">
        <v>42</v>
      </c>
      <c r="O113" s="109" t="s">
        <v>309</v>
      </c>
      <c r="P113" s="109">
        <v>28</v>
      </c>
      <c r="Q113" s="109" t="s">
        <v>801</v>
      </c>
      <c r="R113" s="109"/>
      <c r="S113" s="109" t="s">
        <v>741</v>
      </c>
      <c r="T113" s="110" t="s">
        <v>780</v>
      </c>
      <c r="U113" s="109"/>
      <c r="V113" s="109"/>
      <c r="W113" s="109" t="s">
        <v>740</v>
      </c>
      <c r="X113" s="109"/>
      <c r="Y113" s="109"/>
    </row>
    <row r="114" spans="1:25" ht="51">
      <c r="A114">
        <f t="shared" si="1"/>
        <v>113</v>
      </c>
      <c r="B114" s="109">
        <v>7375600023</v>
      </c>
      <c r="C114" s="109" t="s">
        <v>483</v>
      </c>
      <c r="D114" s="109">
        <v>113</v>
      </c>
      <c r="E114" s="109" t="s">
        <v>484</v>
      </c>
      <c r="F114" s="109"/>
      <c r="G114" s="109"/>
      <c r="H114" s="109"/>
      <c r="I114" s="109"/>
      <c r="J114" s="109"/>
      <c r="K114" s="109" t="s">
        <v>739</v>
      </c>
      <c r="L114" s="109" t="s">
        <v>485</v>
      </c>
      <c r="M114" s="109" t="s">
        <v>740</v>
      </c>
      <c r="N114" s="109">
        <v>42</v>
      </c>
      <c r="O114" s="109" t="s">
        <v>309</v>
      </c>
      <c r="P114" s="109">
        <v>29</v>
      </c>
      <c r="Q114" s="109" t="s">
        <v>264</v>
      </c>
      <c r="R114" s="109"/>
      <c r="S114" s="109" t="s">
        <v>741</v>
      </c>
      <c r="T114" s="109" t="s">
        <v>25</v>
      </c>
      <c r="U114" s="109"/>
      <c r="V114" s="109"/>
      <c r="W114" s="109" t="s">
        <v>740</v>
      </c>
      <c r="X114" s="109"/>
      <c r="Y114" s="109"/>
    </row>
    <row r="115" spans="1:25" ht="76.5">
      <c r="A115">
        <f t="shared" si="1"/>
        <v>114</v>
      </c>
      <c r="B115" s="109">
        <v>7375700023</v>
      </c>
      <c r="C115" s="109" t="s">
        <v>483</v>
      </c>
      <c r="D115" s="109">
        <v>114</v>
      </c>
      <c r="E115" s="109" t="s">
        <v>484</v>
      </c>
      <c r="F115" s="109"/>
      <c r="G115" s="109"/>
      <c r="H115" s="109"/>
      <c r="I115" s="109"/>
      <c r="J115" s="109"/>
      <c r="K115" s="109" t="s">
        <v>739</v>
      </c>
      <c r="L115" s="109" t="s">
        <v>485</v>
      </c>
      <c r="M115" s="109" t="s">
        <v>740</v>
      </c>
      <c r="N115" s="109">
        <v>42</v>
      </c>
      <c r="O115" s="109" t="s">
        <v>309</v>
      </c>
      <c r="P115" s="109">
        <v>31</v>
      </c>
      <c r="Q115" s="109" t="s">
        <v>262</v>
      </c>
      <c r="R115" s="109"/>
      <c r="S115" s="109" t="s">
        <v>741</v>
      </c>
      <c r="T115" s="109" t="s">
        <v>263</v>
      </c>
      <c r="U115" s="109"/>
      <c r="V115" s="109"/>
      <c r="W115" s="109" t="s">
        <v>740</v>
      </c>
      <c r="X115" s="109"/>
      <c r="Y115" s="109"/>
    </row>
    <row r="116" spans="1:25" ht="76.5">
      <c r="A116">
        <f t="shared" si="1"/>
        <v>115</v>
      </c>
      <c r="B116" s="109">
        <v>7375800023</v>
      </c>
      <c r="C116" s="109" t="s">
        <v>483</v>
      </c>
      <c r="D116" s="109">
        <v>115</v>
      </c>
      <c r="E116" s="109" t="s">
        <v>484</v>
      </c>
      <c r="F116" s="109"/>
      <c r="G116" s="109"/>
      <c r="H116" s="109"/>
      <c r="I116" s="109"/>
      <c r="J116" s="109"/>
      <c r="K116" s="109" t="s">
        <v>739</v>
      </c>
      <c r="L116" s="109" t="s">
        <v>485</v>
      </c>
      <c r="M116" s="109" t="s">
        <v>740</v>
      </c>
      <c r="N116" s="109">
        <v>44</v>
      </c>
      <c r="O116" s="109" t="s">
        <v>309</v>
      </c>
      <c r="P116" s="109">
        <v>17</v>
      </c>
      <c r="Q116" s="109" t="s">
        <v>260</v>
      </c>
      <c r="R116" s="109"/>
      <c r="S116" s="109" t="s">
        <v>741</v>
      </c>
      <c r="T116" s="109" t="s">
        <v>261</v>
      </c>
      <c r="U116" s="109"/>
      <c r="V116" s="109"/>
      <c r="W116" s="109" t="s">
        <v>740</v>
      </c>
      <c r="X116" s="109"/>
      <c r="Y116" s="109"/>
    </row>
    <row r="117" spans="1:25" ht="51">
      <c r="A117">
        <f t="shared" si="1"/>
        <v>116</v>
      </c>
      <c r="B117" s="109">
        <v>7375900023</v>
      </c>
      <c r="C117" s="109" t="s">
        <v>483</v>
      </c>
      <c r="D117" s="109">
        <v>116</v>
      </c>
      <c r="E117" s="109" t="s">
        <v>484</v>
      </c>
      <c r="F117" s="109"/>
      <c r="G117" s="109"/>
      <c r="H117" s="109"/>
      <c r="I117" s="109"/>
      <c r="J117" s="109"/>
      <c r="K117" s="109" t="s">
        <v>739</v>
      </c>
      <c r="L117" s="109" t="s">
        <v>485</v>
      </c>
      <c r="M117" s="109" t="s">
        <v>740</v>
      </c>
      <c r="N117" s="109">
        <v>44</v>
      </c>
      <c r="O117" s="109" t="s">
        <v>259</v>
      </c>
      <c r="P117" s="109">
        <v>41</v>
      </c>
      <c r="Q117" s="109" t="s">
        <v>75</v>
      </c>
      <c r="R117" s="109"/>
      <c r="S117" s="109" t="s">
        <v>675</v>
      </c>
      <c r="T117" s="109" t="s">
        <v>488</v>
      </c>
      <c r="U117" s="109"/>
      <c r="V117" s="109"/>
      <c r="W117" s="109" t="s">
        <v>740</v>
      </c>
      <c r="X117" s="109"/>
      <c r="Y117" s="109"/>
    </row>
    <row r="118" spans="1:25" ht="51">
      <c r="A118">
        <f t="shared" si="1"/>
        <v>117</v>
      </c>
      <c r="B118" s="109">
        <v>7376000023</v>
      </c>
      <c r="C118" s="109" t="s">
        <v>483</v>
      </c>
      <c r="D118" s="109">
        <v>117</v>
      </c>
      <c r="E118" s="109" t="s">
        <v>484</v>
      </c>
      <c r="F118" s="109"/>
      <c r="G118" s="109"/>
      <c r="H118" s="109"/>
      <c r="I118" s="109"/>
      <c r="J118" s="109"/>
      <c r="K118" s="109" t="s">
        <v>739</v>
      </c>
      <c r="L118" s="109" t="s">
        <v>485</v>
      </c>
      <c r="M118" s="109" t="s">
        <v>740</v>
      </c>
      <c r="N118" s="109">
        <v>46</v>
      </c>
      <c r="O118" s="109" t="s">
        <v>256</v>
      </c>
      <c r="P118" s="109">
        <v>18</v>
      </c>
      <c r="Q118" s="109" t="s">
        <v>257</v>
      </c>
      <c r="R118" s="109"/>
      <c r="S118" s="109" t="s">
        <v>675</v>
      </c>
      <c r="T118" s="109" t="s">
        <v>258</v>
      </c>
      <c r="U118" s="109"/>
      <c r="V118" s="109"/>
      <c r="W118" s="109" t="s">
        <v>740</v>
      </c>
      <c r="X118" s="109"/>
      <c r="Y118" s="109"/>
    </row>
    <row r="119" spans="1:25" ht="51">
      <c r="A119">
        <f t="shared" si="1"/>
        <v>118</v>
      </c>
      <c r="B119" s="109">
        <v>7376100023</v>
      </c>
      <c r="C119" s="109" t="s">
        <v>483</v>
      </c>
      <c r="D119" s="109">
        <v>118</v>
      </c>
      <c r="E119" s="109" t="s">
        <v>484</v>
      </c>
      <c r="F119" s="109"/>
      <c r="G119" s="109"/>
      <c r="H119" s="109"/>
      <c r="I119" s="109"/>
      <c r="J119" s="109"/>
      <c r="K119" s="109" t="s">
        <v>739</v>
      </c>
      <c r="L119" s="109" t="s">
        <v>485</v>
      </c>
      <c r="M119" s="109" t="s">
        <v>740</v>
      </c>
      <c r="N119" s="109">
        <v>46</v>
      </c>
      <c r="O119" s="109" t="s">
        <v>253</v>
      </c>
      <c r="P119" s="109">
        <v>56</v>
      </c>
      <c r="Q119" s="109" t="s">
        <v>254</v>
      </c>
      <c r="R119" s="109"/>
      <c r="S119" s="109" t="s">
        <v>675</v>
      </c>
      <c r="T119" s="109" t="s">
        <v>255</v>
      </c>
      <c r="U119" s="109"/>
      <c r="V119" s="109"/>
      <c r="W119" s="109" t="s">
        <v>740</v>
      </c>
      <c r="X119" s="109"/>
      <c r="Y119" s="109"/>
    </row>
    <row r="120" spans="1:25" ht="51">
      <c r="A120">
        <f t="shared" si="1"/>
        <v>119</v>
      </c>
      <c r="B120" s="109">
        <v>7376200023</v>
      </c>
      <c r="C120" s="109" t="s">
        <v>483</v>
      </c>
      <c r="D120" s="109">
        <v>119</v>
      </c>
      <c r="E120" s="109" t="s">
        <v>484</v>
      </c>
      <c r="F120" s="109"/>
      <c r="G120" s="109"/>
      <c r="H120" s="109"/>
      <c r="I120" s="109"/>
      <c r="J120" s="109"/>
      <c r="K120" s="109" t="s">
        <v>739</v>
      </c>
      <c r="L120" s="109" t="s">
        <v>485</v>
      </c>
      <c r="M120" s="109" t="s">
        <v>740</v>
      </c>
      <c r="N120" s="109">
        <v>49</v>
      </c>
      <c r="O120" s="109" t="s">
        <v>249</v>
      </c>
      <c r="P120" s="109">
        <v>59</v>
      </c>
      <c r="Q120" s="109" t="s">
        <v>251</v>
      </c>
      <c r="R120" s="109"/>
      <c r="S120" s="109" t="s">
        <v>741</v>
      </c>
      <c r="T120" s="109" t="s">
        <v>252</v>
      </c>
      <c r="U120" s="109"/>
      <c r="V120" s="109"/>
      <c r="W120" s="109" t="s">
        <v>740</v>
      </c>
      <c r="X120" s="109"/>
      <c r="Y120" s="109"/>
    </row>
    <row r="121" spans="1:25" ht="76.5">
      <c r="A121">
        <f t="shared" si="1"/>
        <v>120</v>
      </c>
      <c r="B121" s="109">
        <v>7376300023</v>
      </c>
      <c r="C121" s="109" t="s">
        <v>483</v>
      </c>
      <c r="D121" s="109">
        <v>120</v>
      </c>
      <c r="E121" s="109" t="s">
        <v>484</v>
      </c>
      <c r="F121" s="109"/>
      <c r="G121" s="109"/>
      <c r="H121" s="109"/>
      <c r="I121" s="109"/>
      <c r="J121" s="109"/>
      <c r="K121" s="109" t="s">
        <v>739</v>
      </c>
      <c r="L121" s="109" t="s">
        <v>485</v>
      </c>
      <c r="M121" s="109" t="s">
        <v>742</v>
      </c>
      <c r="N121" s="109">
        <v>49</v>
      </c>
      <c r="O121" s="109" t="s">
        <v>249</v>
      </c>
      <c r="P121" s="109">
        <v>61</v>
      </c>
      <c r="Q121" s="109" t="s">
        <v>237</v>
      </c>
      <c r="R121" s="109"/>
      <c r="S121" s="109" t="s">
        <v>741</v>
      </c>
      <c r="T121" s="109" t="s">
        <v>238</v>
      </c>
      <c r="U121" s="109" t="s">
        <v>705</v>
      </c>
      <c r="V121" s="109" t="s">
        <v>455</v>
      </c>
      <c r="W121" s="109" t="s">
        <v>980</v>
      </c>
      <c r="X121" s="109"/>
      <c r="Y121" s="109"/>
    </row>
    <row r="122" spans="1:25" ht="76.5">
      <c r="A122">
        <f t="shared" si="1"/>
        <v>121</v>
      </c>
      <c r="B122" s="109">
        <v>7376400023</v>
      </c>
      <c r="C122" s="109" t="s">
        <v>483</v>
      </c>
      <c r="D122" s="109">
        <v>121</v>
      </c>
      <c r="E122" s="109" t="s">
        <v>484</v>
      </c>
      <c r="F122" s="109"/>
      <c r="G122" s="109"/>
      <c r="H122" s="109"/>
      <c r="I122" s="109"/>
      <c r="J122" s="109"/>
      <c r="K122" s="109" t="s">
        <v>739</v>
      </c>
      <c r="L122" s="109" t="s">
        <v>485</v>
      </c>
      <c r="M122" s="109" t="s">
        <v>740</v>
      </c>
      <c r="N122" s="109">
        <v>49</v>
      </c>
      <c r="O122" s="109" t="s">
        <v>249</v>
      </c>
      <c r="P122" s="109"/>
      <c r="Q122" s="109" t="s">
        <v>250</v>
      </c>
      <c r="R122" s="109"/>
      <c r="S122" s="109" t="s">
        <v>741</v>
      </c>
      <c r="T122" s="109" t="s">
        <v>242</v>
      </c>
      <c r="U122" s="109"/>
      <c r="V122" s="109"/>
      <c r="W122" s="109" t="s">
        <v>740</v>
      </c>
      <c r="X122" s="109"/>
      <c r="Y122" s="109"/>
    </row>
    <row r="123" spans="1:25" ht="51">
      <c r="A123">
        <f t="shared" si="1"/>
        <v>122</v>
      </c>
      <c r="B123" s="109">
        <v>7376500023</v>
      </c>
      <c r="C123" s="109" t="s">
        <v>483</v>
      </c>
      <c r="D123" s="109">
        <v>122</v>
      </c>
      <c r="E123" s="109" t="s">
        <v>484</v>
      </c>
      <c r="F123" s="109"/>
      <c r="G123" s="109"/>
      <c r="H123" s="109"/>
      <c r="I123" s="109"/>
      <c r="J123" s="109"/>
      <c r="K123" s="109" t="s">
        <v>739</v>
      </c>
      <c r="L123" s="109" t="s">
        <v>485</v>
      </c>
      <c r="M123" s="109" t="s">
        <v>740</v>
      </c>
      <c r="N123" s="109">
        <v>50</v>
      </c>
      <c r="O123" s="109" t="s">
        <v>249</v>
      </c>
      <c r="P123" s="109">
        <v>14</v>
      </c>
      <c r="Q123" s="109" t="s">
        <v>245</v>
      </c>
      <c r="R123" s="109"/>
      <c r="S123" s="109" t="s">
        <v>741</v>
      </c>
      <c r="T123" s="109" t="s">
        <v>240</v>
      </c>
      <c r="U123" s="109"/>
      <c r="V123" s="109"/>
      <c r="W123" s="109" t="s">
        <v>740</v>
      </c>
      <c r="X123" s="109"/>
      <c r="Y123" s="109"/>
    </row>
    <row r="124" spans="1:25" ht="63.75">
      <c r="A124">
        <f t="shared" si="1"/>
        <v>123</v>
      </c>
      <c r="B124" s="109">
        <v>7376600023</v>
      </c>
      <c r="C124" s="109" t="s">
        <v>483</v>
      </c>
      <c r="D124" s="109">
        <v>123</v>
      </c>
      <c r="E124" s="109" t="s">
        <v>484</v>
      </c>
      <c r="F124" s="109"/>
      <c r="G124" s="109"/>
      <c r="H124" s="109"/>
      <c r="I124" s="109"/>
      <c r="J124" s="109"/>
      <c r="K124" s="109" t="s">
        <v>739</v>
      </c>
      <c r="L124" s="109" t="s">
        <v>485</v>
      </c>
      <c r="M124" s="109" t="s">
        <v>740</v>
      </c>
      <c r="N124" s="109">
        <v>50</v>
      </c>
      <c r="O124" s="109" t="s">
        <v>419</v>
      </c>
      <c r="P124" s="109"/>
      <c r="Q124" s="109" t="s">
        <v>248</v>
      </c>
      <c r="R124" s="109"/>
      <c r="S124" s="109" t="s">
        <v>741</v>
      </c>
      <c r="T124" s="109" t="s">
        <v>242</v>
      </c>
      <c r="U124" s="109"/>
      <c r="V124" s="109"/>
      <c r="W124" s="109" t="s">
        <v>740</v>
      </c>
      <c r="X124" s="109"/>
      <c r="Y124" s="109"/>
    </row>
    <row r="125" spans="1:25" ht="51">
      <c r="A125">
        <f t="shared" si="1"/>
        <v>124</v>
      </c>
      <c r="B125" s="109">
        <v>7376700023</v>
      </c>
      <c r="C125" s="109" t="s">
        <v>483</v>
      </c>
      <c r="D125" s="109">
        <v>124</v>
      </c>
      <c r="E125" s="109" t="s">
        <v>484</v>
      </c>
      <c r="F125" s="109"/>
      <c r="G125" s="109"/>
      <c r="H125" s="109"/>
      <c r="I125" s="109"/>
      <c r="J125" s="109"/>
      <c r="K125" s="109" t="s">
        <v>739</v>
      </c>
      <c r="L125" s="109" t="s">
        <v>485</v>
      </c>
      <c r="M125" s="109" t="s">
        <v>742</v>
      </c>
      <c r="N125" s="109">
        <v>51</v>
      </c>
      <c r="O125" s="109" t="s">
        <v>419</v>
      </c>
      <c r="P125" s="109">
        <v>7</v>
      </c>
      <c r="Q125" s="109" t="s">
        <v>246</v>
      </c>
      <c r="R125" s="109"/>
      <c r="S125" s="109" t="s">
        <v>741</v>
      </c>
      <c r="T125" s="109" t="s">
        <v>247</v>
      </c>
      <c r="U125" s="109" t="s">
        <v>705</v>
      </c>
      <c r="V125" s="109" t="s">
        <v>455</v>
      </c>
      <c r="W125" s="109" t="s">
        <v>980</v>
      </c>
      <c r="X125" s="109"/>
      <c r="Y125" s="109"/>
    </row>
    <row r="126" spans="1:25" ht="51">
      <c r="A126">
        <f t="shared" si="1"/>
        <v>125</v>
      </c>
      <c r="B126" s="109">
        <v>7376800023</v>
      </c>
      <c r="C126" s="109" t="s">
        <v>483</v>
      </c>
      <c r="D126" s="109">
        <v>125</v>
      </c>
      <c r="E126" s="109" t="s">
        <v>484</v>
      </c>
      <c r="F126" s="109"/>
      <c r="G126" s="109"/>
      <c r="H126" s="109"/>
      <c r="I126" s="109"/>
      <c r="J126" s="109"/>
      <c r="K126" s="109" t="s">
        <v>739</v>
      </c>
      <c r="L126" s="109" t="s">
        <v>485</v>
      </c>
      <c r="M126" s="109" t="s">
        <v>740</v>
      </c>
      <c r="N126" s="109">
        <v>51</v>
      </c>
      <c r="O126" s="109" t="s">
        <v>419</v>
      </c>
      <c r="P126" s="109">
        <v>44</v>
      </c>
      <c r="Q126" s="109" t="s">
        <v>245</v>
      </c>
      <c r="R126" s="109"/>
      <c r="S126" s="109" t="s">
        <v>741</v>
      </c>
      <c r="T126" s="109" t="s">
        <v>240</v>
      </c>
      <c r="U126" s="109"/>
      <c r="V126" s="109"/>
      <c r="W126" s="109" t="s">
        <v>740</v>
      </c>
      <c r="X126" s="109"/>
      <c r="Y126" s="109"/>
    </row>
    <row r="127" spans="1:25" ht="76.5">
      <c r="A127">
        <f t="shared" si="1"/>
        <v>126</v>
      </c>
      <c r="B127" s="109">
        <v>7376900023</v>
      </c>
      <c r="C127" s="109" t="s">
        <v>483</v>
      </c>
      <c r="D127" s="109">
        <v>126</v>
      </c>
      <c r="E127" s="109" t="s">
        <v>484</v>
      </c>
      <c r="F127" s="109"/>
      <c r="G127" s="109"/>
      <c r="H127" s="109"/>
      <c r="I127" s="109"/>
      <c r="J127" s="109"/>
      <c r="K127" s="109" t="s">
        <v>739</v>
      </c>
      <c r="L127" s="109" t="s">
        <v>485</v>
      </c>
      <c r="M127" s="109" t="s">
        <v>740</v>
      </c>
      <c r="N127" s="109">
        <v>52</v>
      </c>
      <c r="O127" s="109" t="s">
        <v>243</v>
      </c>
      <c r="P127" s="109"/>
      <c r="Q127" s="109" t="s">
        <v>244</v>
      </c>
      <c r="R127" s="109"/>
      <c r="S127" s="109" t="s">
        <v>741</v>
      </c>
      <c r="T127" s="109" t="s">
        <v>242</v>
      </c>
      <c r="U127" s="109"/>
      <c r="V127" s="109"/>
      <c r="W127" s="109" t="s">
        <v>740</v>
      </c>
      <c r="X127" s="109"/>
      <c r="Y127" s="109"/>
    </row>
    <row r="128" spans="1:25" ht="76.5">
      <c r="A128">
        <f t="shared" si="1"/>
        <v>127</v>
      </c>
      <c r="B128" s="109">
        <v>7377000023</v>
      </c>
      <c r="C128" s="109" t="s">
        <v>483</v>
      </c>
      <c r="D128" s="109">
        <v>127</v>
      </c>
      <c r="E128" s="109" t="s">
        <v>484</v>
      </c>
      <c r="F128" s="109"/>
      <c r="G128" s="109"/>
      <c r="H128" s="109"/>
      <c r="I128" s="109"/>
      <c r="J128" s="109"/>
      <c r="K128" s="109" t="s">
        <v>739</v>
      </c>
      <c r="L128" s="109" t="s">
        <v>485</v>
      </c>
      <c r="M128" s="109" t="s">
        <v>740</v>
      </c>
      <c r="N128" s="109">
        <v>52</v>
      </c>
      <c r="O128" s="109" t="s">
        <v>835</v>
      </c>
      <c r="P128" s="109"/>
      <c r="Q128" s="109" t="s">
        <v>241</v>
      </c>
      <c r="R128" s="109"/>
      <c r="S128" s="109" t="s">
        <v>741</v>
      </c>
      <c r="T128" s="109" t="s">
        <v>242</v>
      </c>
      <c r="U128" s="109"/>
      <c r="V128" s="109"/>
      <c r="W128" s="109" t="s">
        <v>740</v>
      </c>
      <c r="X128" s="109"/>
      <c r="Y128" s="109"/>
    </row>
    <row r="129" spans="1:25" ht="51">
      <c r="A129">
        <f t="shared" si="1"/>
        <v>128</v>
      </c>
      <c r="B129" s="109">
        <v>7377100023</v>
      </c>
      <c r="C129" s="109" t="s">
        <v>483</v>
      </c>
      <c r="D129" s="109">
        <v>128</v>
      </c>
      <c r="E129" s="109" t="s">
        <v>484</v>
      </c>
      <c r="F129" s="109"/>
      <c r="G129" s="109"/>
      <c r="H129" s="109"/>
      <c r="I129" s="109"/>
      <c r="J129" s="109"/>
      <c r="K129" s="109" t="s">
        <v>739</v>
      </c>
      <c r="L129" s="109" t="s">
        <v>485</v>
      </c>
      <c r="M129" s="109" t="s">
        <v>740</v>
      </c>
      <c r="N129" s="109">
        <v>53</v>
      </c>
      <c r="O129" s="109" t="s">
        <v>835</v>
      </c>
      <c r="P129" s="109">
        <v>27</v>
      </c>
      <c r="Q129" s="109" t="s">
        <v>239</v>
      </c>
      <c r="R129" s="109"/>
      <c r="S129" s="109" t="s">
        <v>741</v>
      </c>
      <c r="T129" s="109" t="s">
        <v>240</v>
      </c>
      <c r="U129" s="109"/>
      <c r="V129" s="109"/>
      <c r="W129" s="109" t="s">
        <v>740</v>
      </c>
      <c r="X129" s="109"/>
      <c r="Y129" s="109"/>
    </row>
    <row r="130" spans="1:25" ht="76.5">
      <c r="A130">
        <f aca="true" t="shared" si="2" ref="A130:A193">D130</f>
        <v>129</v>
      </c>
      <c r="B130" s="109">
        <v>7377200023</v>
      </c>
      <c r="C130" s="109" t="s">
        <v>483</v>
      </c>
      <c r="D130" s="109">
        <v>129</v>
      </c>
      <c r="E130" s="109" t="s">
        <v>484</v>
      </c>
      <c r="F130" s="109"/>
      <c r="G130" s="109"/>
      <c r="H130" s="109"/>
      <c r="I130" s="109"/>
      <c r="J130" s="109"/>
      <c r="K130" s="109" t="s">
        <v>739</v>
      </c>
      <c r="L130" s="109" t="s">
        <v>485</v>
      </c>
      <c r="M130" s="109" t="s">
        <v>742</v>
      </c>
      <c r="N130" s="109">
        <v>53</v>
      </c>
      <c r="O130" s="109" t="s">
        <v>835</v>
      </c>
      <c r="P130" s="109">
        <v>28</v>
      </c>
      <c r="Q130" s="109" t="s">
        <v>237</v>
      </c>
      <c r="R130" s="109"/>
      <c r="S130" s="109" t="s">
        <v>741</v>
      </c>
      <c r="T130" s="109" t="s">
        <v>238</v>
      </c>
      <c r="U130" s="109" t="s">
        <v>705</v>
      </c>
      <c r="V130" s="109" t="s">
        <v>455</v>
      </c>
      <c r="W130" s="109" t="s">
        <v>980</v>
      </c>
      <c r="X130" s="109"/>
      <c r="Y130" s="109"/>
    </row>
    <row r="131" spans="1:25" ht="51">
      <c r="A131">
        <f t="shared" si="2"/>
        <v>130</v>
      </c>
      <c r="B131" s="109">
        <v>7377300023</v>
      </c>
      <c r="C131" s="109" t="s">
        <v>483</v>
      </c>
      <c r="D131" s="109">
        <v>130</v>
      </c>
      <c r="E131" s="109" t="s">
        <v>484</v>
      </c>
      <c r="F131" s="109"/>
      <c r="G131" s="109"/>
      <c r="H131" s="109"/>
      <c r="I131" s="109"/>
      <c r="J131" s="109"/>
      <c r="K131" s="109" t="s">
        <v>739</v>
      </c>
      <c r="L131" s="109" t="s">
        <v>485</v>
      </c>
      <c r="M131" s="109" t="s">
        <v>740</v>
      </c>
      <c r="N131" s="109">
        <v>53</v>
      </c>
      <c r="O131" s="109" t="s">
        <v>835</v>
      </c>
      <c r="P131" s="109">
        <v>36</v>
      </c>
      <c r="Q131" s="109" t="s">
        <v>836</v>
      </c>
      <c r="R131" s="109"/>
      <c r="S131" s="109" t="s">
        <v>741</v>
      </c>
      <c r="T131" s="109" t="s">
        <v>837</v>
      </c>
      <c r="U131" s="109"/>
      <c r="V131" s="109"/>
      <c r="W131" s="109" t="s">
        <v>740</v>
      </c>
      <c r="X131" s="109"/>
      <c r="Y131" s="109"/>
    </row>
    <row r="132" spans="1:25" ht="51">
      <c r="A132">
        <f t="shared" si="2"/>
        <v>131</v>
      </c>
      <c r="B132" s="109">
        <v>7377400023</v>
      </c>
      <c r="C132" s="109" t="s">
        <v>483</v>
      </c>
      <c r="D132" s="109">
        <v>131</v>
      </c>
      <c r="E132" s="109" t="s">
        <v>484</v>
      </c>
      <c r="F132" s="109"/>
      <c r="G132" s="109"/>
      <c r="H132" s="109"/>
      <c r="I132" s="109"/>
      <c r="J132" s="109"/>
      <c r="K132" s="109" t="s">
        <v>739</v>
      </c>
      <c r="L132" s="109" t="s">
        <v>485</v>
      </c>
      <c r="M132" s="109" t="s">
        <v>740</v>
      </c>
      <c r="N132" s="109">
        <v>56</v>
      </c>
      <c r="O132" s="109" t="s">
        <v>832</v>
      </c>
      <c r="P132" s="109">
        <v>23</v>
      </c>
      <c r="Q132" s="109" t="s">
        <v>833</v>
      </c>
      <c r="R132" s="109"/>
      <c r="S132" s="109" t="s">
        <v>675</v>
      </c>
      <c r="T132" s="109" t="s">
        <v>834</v>
      </c>
      <c r="U132" s="109"/>
      <c r="V132" s="109"/>
      <c r="W132" s="109" t="s">
        <v>740</v>
      </c>
      <c r="X132" s="109"/>
      <c r="Y132" s="109"/>
    </row>
    <row r="133" spans="1:25" ht="51">
      <c r="A133">
        <f t="shared" si="2"/>
        <v>132</v>
      </c>
      <c r="B133" s="109">
        <v>7377500023</v>
      </c>
      <c r="C133" s="109" t="s">
        <v>483</v>
      </c>
      <c r="D133" s="109">
        <v>132</v>
      </c>
      <c r="E133" s="109" t="s">
        <v>484</v>
      </c>
      <c r="F133" s="109"/>
      <c r="G133" s="109"/>
      <c r="H133" s="109"/>
      <c r="I133" s="109"/>
      <c r="J133" s="109"/>
      <c r="K133" s="109" t="s">
        <v>739</v>
      </c>
      <c r="L133" s="109" t="s">
        <v>485</v>
      </c>
      <c r="M133" s="109" t="s">
        <v>740</v>
      </c>
      <c r="N133" s="109">
        <v>56</v>
      </c>
      <c r="O133" s="109" t="s">
        <v>829</v>
      </c>
      <c r="P133" s="109">
        <v>60</v>
      </c>
      <c r="Q133" s="109" t="s">
        <v>830</v>
      </c>
      <c r="R133" s="109"/>
      <c r="S133" s="109" t="s">
        <v>675</v>
      </c>
      <c r="T133" s="109" t="s">
        <v>831</v>
      </c>
      <c r="U133" s="109"/>
      <c r="V133" s="109"/>
      <c r="W133" s="109" t="s">
        <v>740</v>
      </c>
      <c r="X133" s="109"/>
      <c r="Y133" s="109"/>
    </row>
    <row r="134" spans="1:25" ht="63.75">
      <c r="A134">
        <f t="shared" si="2"/>
        <v>133</v>
      </c>
      <c r="B134" s="109">
        <v>7377600023</v>
      </c>
      <c r="C134" s="109" t="s">
        <v>483</v>
      </c>
      <c r="D134" s="109">
        <v>133</v>
      </c>
      <c r="E134" s="109" t="s">
        <v>484</v>
      </c>
      <c r="F134" s="109"/>
      <c r="G134" s="109"/>
      <c r="H134" s="109"/>
      <c r="I134" s="109"/>
      <c r="J134" s="109"/>
      <c r="K134" s="109" t="s">
        <v>739</v>
      </c>
      <c r="L134" s="109" t="s">
        <v>485</v>
      </c>
      <c r="M134" s="109" t="s">
        <v>742</v>
      </c>
      <c r="N134" s="109">
        <v>67</v>
      </c>
      <c r="O134" s="109" t="s">
        <v>826</v>
      </c>
      <c r="P134" s="109">
        <v>49</v>
      </c>
      <c r="Q134" s="109" t="s">
        <v>827</v>
      </c>
      <c r="R134" s="109"/>
      <c r="S134" s="109" t="s">
        <v>741</v>
      </c>
      <c r="T134" s="109" t="s">
        <v>828</v>
      </c>
      <c r="U134" s="109" t="s">
        <v>705</v>
      </c>
      <c r="V134" s="109" t="s">
        <v>455</v>
      </c>
      <c r="W134" s="109" t="s">
        <v>980</v>
      </c>
      <c r="X134" s="109"/>
      <c r="Y134" s="109" t="s">
        <v>298</v>
      </c>
    </row>
    <row r="135" spans="1:25" ht="76.5">
      <c r="A135">
        <f t="shared" si="2"/>
        <v>134</v>
      </c>
      <c r="B135" s="109">
        <v>7377700023</v>
      </c>
      <c r="C135" s="109" t="s">
        <v>483</v>
      </c>
      <c r="D135" s="109">
        <v>134</v>
      </c>
      <c r="E135" s="109" t="s">
        <v>484</v>
      </c>
      <c r="F135" s="109"/>
      <c r="G135" s="109"/>
      <c r="H135" s="109"/>
      <c r="I135" s="109"/>
      <c r="J135" s="109"/>
      <c r="K135" s="109" t="s">
        <v>739</v>
      </c>
      <c r="L135" s="109" t="s">
        <v>485</v>
      </c>
      <c r="M135" s="109" t="s">
        <v>740</v>
      </c>
      <c r="N135" s="109">
        <v>69</v>
      </c>
      <c r="O135" s="109" t="s">
        <v>823</v>
      </c>
      <c r="P135" s="109">
        <v>7</v>
      </c>
      <c r="Q135" s="109" t="s">
        <v>824</v>
      </c>
      <c r="R135" s="109"/>
      <c r="S135" s="109" t="s">
        <v>741</v>
      </c>
      <c r="T135" s="109" t="s">
        <v>825</v>
      </c>
      <c r="U135" s="109"/>
      <c r="V135" s="109"/>
      <c r="W135" s="109" t="s">
        <v>740</v>
      </c>
      <c r="X135" s="109"/>
      <c r="Y135" s="109"/>
    </row>
    <row r="136" spans="1:25" ht="76.5">
      <c r="A136">
        <f t="shared" si="2"/>
        <v>135</v>
      </c>
      <c r="B136" s="109">
        <v>7377800023</v>
      </c>
      <c r="C136" s="109" t="s">
        <v>483</v>
      </c>
      <c r="D136" s="109">
        <v>135</v>
      </c>
      <c r="E136" s="109" t="s">
        <v>484</v>
      </c>
      <c r="F136" s="109"/>
      <c r="G136" s="109"/>
      <c r="H136" s="109"/>
      <c r="I136" s="109"/>
      <c r="J136" s="109"/>
      <c r="K136" s="109" t="s">
        <v>739</v>
      </c>
      <c r="L136" s="109" t="s">
        <v>485</v>
      </c>
      <c r="M136" s="109" t="s">
        <v>742</v>
      </c>
      <c r="N136" s="109">
        <v>69</v>
      </c>
      <c r="O136" s="109" t="s">
        <v>820</v>
      </c>
      <c r="P136" s="109">
        <v>45</v>
      </c>
      <c r="Q136" s="109" t="s">
        <v>821</v>
      </c>
      <c r="R136" s="109"/>
      <c r="S136" s="109" t="s">
        <v>741</v>
      </c>
      <c r="T136" s="109" t="s">
        <v>822</v>
      </c>
      <c r="U136" s="109" t="s">
        <v>705</v>
      </c>
      <c r="V136" s="109" t="s">
        <v>501</v>
      </c>
      <c r="W136" s="109" t="s">
        <v>980</v>
      </c>
      <c r="X136" s="109"/>
      <c r="Y136" s="109" t="s">
        <v>298</v>
      </c>
    </row>
    <row r="137" spans="1:25" ht="51">
      <c r="A137">
        <f t="shared" si="2"/>
        <v>136</v>
      </c>
      <c r="B137" s="109">
        <v>7377900023</v>
      </c>
      <c r="C137" s="109" t="s">
        <v>483</v>
      </c>
      <c r="D137" s="109">
        <v>136</v>
      </c>
      <c r="E137" s="109" t="s">
        <v>484</v>
      </c>
      <c r="F137" s="109"/>
      <c r="G137" s="109"/>
      <c r="H137" s="109"/>
      <c r="I137" s="109"/>
      <c r="J137" s="109"/>
      <c r="K137" s="109" t="s">
        <v>739</v>
      </c>
      <c r="L137" s="109" t="s">
        <v>485</v>
      </c>
      <c r="M137" s="109" t="s">
        <v>740</v>
      </c>
      <c r="N137" s="109">
        <v>77</v>
      </c>
      <c r="O137" s="109" t="s">
        <v>40</v>
      </c>
      <c r="P137" s="109">
        <v>44</v>
      </c>
      <c r="Q137" s="109" t="s">
        <v>818</v>
      </c>
      <c r="R137" s="109"/>
      <c r="S137" s="109" t="s">
        <v>675</v>
      </c>
      <c r="T137" s="109" t="s">
        <v>819</v>
      </c>
      <c r="U137" s="109"/>
      <c r="V137" s="109"/>
      <c r="W137" s="109" t="s">
        <v>740</v>
      </c>
      <c r="X137" s="109"/>
      <c r="Y137" s="109"/>
    </row>
    <row r="138" spans="1:25" ht="51">
      <c r="A138">
        <f t="shared" si="2"/>
        <v>137</v>
      </c>
      <c r="B138" s="109">
        <v>7378000023</v>
      </c>
      <c r="C138" s="109" t="s">
        <v>483</v>
      </c>
      <c r="D138" s="109">
        <v>137</v>
      </c>
      <c r="E138" s="109" t="s">
        <v>484</v>
      </c>
      <c r="F138" s="109"/>
      <c r="G138" s="109"/>
      <c r="H138" s="109"/>
      <c r="I138" s="109"/>
      <c r="J138" s="109"/>
      <c r="K138" s="109" t="s">
        <v>739</v>
      </c>
      <c r="L138" s="109" t="s">
        <v>485</v>
      </c>
      <c r="M138" s="109" t="s">
        <v>742</v>
      </c>
      <c r="N138" s="109">
        <v>81</v>
      </c>
      <c r="O138" s="109" t="s">
        <v>37</v>
      </c>
      <c r="P138" s="109">
        <v>41</v>
      </c>
      <c r="Q138" s="109" t="s">
        <v>38</v>
      </c>
      <c r="R138" s="109"/>
      <c r="S138" s="109" t="s">
        <v>741</v>
      </c>
      <c r="T138" s="109" t="s">
        <v>39</v>
      </c>
      <c r="U138" s="109" t="s">
        <v>705</v>
      </c>
      <c r="V138" s="109" t="s">
        <v>905</v>
      </c>
      <c r="W138" s="109" t="s">
        <v>985</v>
      </c>
      <c r="X138" s="109">
        <v>28</v>
      </c>
      <c r="Y138" s="109" t="s">
        <v>298</v>
      </c>
    </row>
    <row r="139" spans="1:25" ht="51">
      <c r="A139">
        <f t="shared" si="2"/>
        <v>138</v>
      </c>
      <c r="B139" s="109">
        <v>7378100023</v>
      </c>
      <c r="C139" s="109" t="s">
        <v>483</v>
      </c>
      <c r="D139" s="109">
        <v>138</v>
      </c>
      <c r="E139" s="109" t="s">
        <v>484</v>
      </c>
      <c r="F139" s="109"/>
      <c r="G139" s="109"/>
      <c r="H139" s="109"/>
      <c r="I139" s="109"/>
      <c r="J139" s="109"/>
      <c r="K139" s="109" t="s">
        <v>739</v>
      </c>
      <c r="L139" s="109" t="s">
        <v>485</v>
      </c>
      <c r="M139" s="109" t="s">
        <v>740</v>
      </c>
      <c r="N139" s="109">
        <v>81</v>
      </c>
      <c r="O139" s="109" t="s">
        <v>30</v>
      </c>
      <c r="P139" s="109">
        <v>62</v>
      </c>
      <c r="Q139" s="109" t="s">
        <v>35</v>
      </c>
      <c r="R139" s="109"/>
      <c r="S139" s="109" t="s">
        <v>675</v>
      </c>
      <c r="T139" s="109" t="s">
        <v>36</v>
      </c>
      <c r="U139" s="109"/>
      <c r="V139" s="109"/>
      <c r="W139" s="109" t="s">
        <v>740</v>
      </c>
      <c r="X139" s="109"/>
      <c r="Y139" s="109"/>
    </row>
    <row r="140" spans="1:25" ht="51">
      <c r="A140">
        <f t="shared" si="2"/>
        <v>139</v>
      </c>
      <c r="B140" s="109">
        <v>7378200023</v>
      </c>
      <c r="C140" s="109" t="s">
        <v>483</v>
      </c>
      <c r="D140" s="109">
        <v>139</v>
      </c>
      <c r="E140" s="109" t="s">
        <v>484</v>
      </c>
      <c r="F140" s="109"/>
      <c r="G140" s="109"/>
      <c r="H140" s="109"/>
      <c r="I140" s="109"/>
      <c r="J140" s="109"/>
      <c r="K140" s="109" t="s">
        <v>739</v>
      </c>
      <c r="L140" s="109" t="s">
        <v>485</v>
      </c>
      <c r="M140" s="109" t="s">
        <v>740</v>
      </c>
      <c r="N140" s="109">
        <v>81</v>
      </c>
      <c r="O140" s="109" t="s">
        <v>30</v>
      </c>
      <c r="P140" s="109">
        <v>64</v>
      </c>
      <c r="Q140" s="109" t="s">
        <v>33</v>
      </c>
      <c r="R140" s="109"/>
      <c r="S140" s="109" t="s">
        <v>675</v>
      </c>
      <c r="T140" s="109" t="s">
        <v>34</v>
      </c>
      <c r="U140" s="109"/>
      <c r="V140" s="109"/>
      <c r="W140" s="109" t="s">
        <v>740</v>
      </c>
      <c r="X140" s="109"/>
      <c r="Y140" s="109"/>
    </row>
    <row r="141" spans="1:25" ht="51">
      <c r="A141">
        <f t="shared" si="2"/>
        <v>140</v>
      </c>
      <c r="B141" s="109">
        <v>7378300023</v>
      </c>
      <c r="C141" s="109" t="s">
        <v>483</v>
      </c>
      <c r="D141" s="109">
        <v>140</v>
      </c>
      <c r="E141" s="109" t="s">
        <v>484</v>
      </c>
      <c r="F141" s="109"/>
      <c r="G141" s="109"/>
      <c r="H141" s="109"/>
      <c r="I141" s="109"/>
      <c r="J141" s="109"/>
      <c r="K141" s="109" t="s">
        <v>739</v>
      </c>
      <c r="L141" s="109" t="s">
        <v>485</v>
      </c>
      <c r="M141" s="109" t="s">
        <v>740</v>
      </c>
      <c r="N141" s="109">
        <v>82</v>
      </c>
      <c r="O141" s="109" t="s">
        <v>30</v>
      </c>
      <c r="P141" s="109">
        <v>3</v>
      </c>
      <c r="Q141" s="109" t="s">
        <v>31</v>
      </c>
      <c r="R141" s="109"/>
      <c r="S141" s="109" t="s">
        <v>675</v>
      </c>
      <c r="T141" s="109" t="s">
        <v>32</v>
      </c>
      <c r="U141" s="109"/>
      <c r="V141" s="109"/>
      <c r="W141" s="109" t="s">
        <v>740</v>
      </c>
      <c r="X141" s="109"/>
      <c r="Y141" s="109"/>
    </row>
    <row r="142" spans="1:25" ht="51">
      <c r="A142">
        <f t="shared" si="2"/>
        <v>141</v>
      </c>
      <c r="B142" s="109">
        <v>7378400023</v>
      </c>
      <c r="C142" s="109" t="s">
        <v>483</v>
      </c>
      <c r="D142" s="109">
        <v>141</v>
      </c>
      <c r="E142" s="109" t="s">
        <v>484</v>
      </c>
      <c r="F142" s="109"/>
      <c r="G142" s="109"/>
      <c r="H142" s="109"/>
      <c r="I142" s="109"/>
      <c r="J142" s="109"/>
      <c r="K142" s="109" t="s">
        <v>739</v>
      </c>
      <c r="L142" s="109" t="s">
        <v>485</v>
      </c>
      <c r="M142" s="109" t="s">
        <v>740</v>
      </c>
      <c r="N142" s="109">
        <v>84</v>
      </c>
      <c r="O142" s="109" t="s">
        <v>29</v>
      </c>
      <c r="P142" s="109">
        <v>36</v>
      </c>
      <c r="Q142" s="109" t="s">
        <v>27</v>
      </c>
      <c r="R142" s="109"/>
      <c r="S142" s="109" t="s">
        <v>675</v>
      </c>
      <c r="T142" s="109" t="s">
        <v>28</v>
      </c>
      <c r="U142" s="109"/>
      <c r="V142" s="109"/>
      <c r="W142" s="109" t="s">
        <v>740</v>
      </c>
      <c r="X142" s="109"/>
      <c r="Y142" s="109"/>
    </row>
    <row r="143" spans="1:25" ht="51">
      <c r="A143">
        <f t="shared" si="2"/>
        <v>142</v>
      </c>
      <c r="B143" s="109">
        <v>7378500023</v>
      </c>
      <c r="C143" s="109" t="s">
        <v>483</v>
      </c>
      <c r="D143" s="109">
        <v>142</v>
      </c>
      <c r="E143" s="109" t="s">
        <v>484</v>
      </c>
      <c r="F143" s="109"/>
      <c r="G143" s="109"/>
      <c r="H143" s="109"/>
      <c r="I143" s="109"/>
      <c r="J143" s="109"/>
      <c r="K143" s="109" t="s">
        <v>739</v>
      </c>
      <c r="L143" s="109" t="s">
        <v>485</v>
      </c>
      <c r="M143" s="109" t="s">
        <v>740</v>
      </c>
      <c r="N143" s="109">
        <v>84</v>
      </c>
      <c r="O143" s="109" t="s">
        <v>26</v>
      </c>
      <c r="P143" s="109">
        <v>43</v>
      </c>
      <c r="Q143" s="109" t="s">
        <v>27</v>
      </c>
      <c r="R143" s="109"/>
      <c r="S143" s="109" t="s">
        <v>675</v>
      </c>
      <c r="T143" s="109" t="s">
        <v>28</v>
      </c>
      <c r="U143" s="109"/>
      <c r="V143" s="109"/>
      <c r="W143" s="109" t="s">
        <v>740</v>
      </c>
      <c r="X143" s="109"/>
      <c r="Y143" s="109"/>
    </row>
    <row r="144" spans="1:25" ht="51">
      <c r="A144">
        <f t="shared" si="2"/>
        <v>143</v>
      </c>
      <c r="B144" s="109">
        <v>7378600023</v>
      </c>
      <c r="C144" s="109" t="s">
        <v>483</v>
      </c>
      <c r="D144" s="109">
        <v>143</v>
      </c>
      <c r="E144" s="109" t="s">
        <v>484</v>
      </c>
      <c r="F144" s="109"/>
      <c r="G144" s="109"/>
      <c r="H144" s="109"/>
      <c r="I144" s="109"/>
      <c r="J144" s="109"/>
      <c r="K144" s="109" t="s">
        <v>739</v>
      </c>
      <c r="L144" s="109" t="s">
        <v>485</v>
      </c>
      <c r="M144" s="109" t="s">
        <v>740</v>
      </c>
      <c r="N144" s="109">
        <v>84</v>
      </c>
      <c r="O144" s="109" t="s">
        <v>271</v>
      </c>
      <c r="P144" s="109">
        <v>51</v>
      </c>
      <c r="Q144" s="109" t="s">
        <v>24</v>
      </c>
      <c r="R144" s="109"/>
      <c r="S144" s="109" t="s">
        <v>741</v>
      </c>
      <c r="T144" s="109" t="s">
        <v>25</v>
      </c>
      <c r="U144" s="109"/>
      <c r="V144" s="109"/>
      <c r="W144" s="109" t="s">
        <v>740</v>
      </c>
      <c r="X144" s="109"/>
      <c r="Y144" s="109"/>
    </row>
    <row r="145" spans="1:25" ht="63.75">
      <c r="A145">
        <f t="shared" si="2"/>
        <v>144</v>
      </c>
      <c r="B145" s="109">
        <v>7378700023</v>
      </c>
      <c r="C145" s="109" t="s">
        <v>483</v>
      </c>
      <c r="D145" s="109">
        <v>144</v>
      </c>
      <c r="E145" s="109" t="s">
        <v>484</v>
      </c>
      <c r="F145" s="109"/>
      <c r="G145" s="109"/>
      <c r="H145" s="109"/>
      <c r="I145" s="109"/>
      <c r="J145" s="109"/>
      <c r="K145" s="109" t="s">
        <v>739</v>
      </c>
      <c r="L145" s="109" t="s">
        <v>485</v>
      </c>
      <c r="M145" s="109" t="s">
        <v>742</v>
      </c>
      <c r="N145" s="109">
        <v>84</v>
      </c>
      <c r="O145" s="109" t="s">
        <v>271</v>
      </c>
      <c r="P145" s="109">
        <v>63</v>
      </c>
      <c r="Q145" s="109" t="s">
        <v>22</v>
      </c>
      <c r="R145" s="109"/>
      <c r="S145" s="109" t="s">
        <v>741</v>
      </c>
      <c r="T145" s="109" t="s">
        <v>23</v>
      </c>
      <c r="U145" s="112" t="s">
        <v>704</v>
      </c>
      <c r="V145" s="112" t="s">
        <v>44</v>
      </c>
      <c r="W145" s="109" t="s">
        <v>982</v>
      </c>
      <c r="X145" s="109">
        <v>213</v>
      </c>
      <c r="Y145" s="109" t="s">
        <v>298</v>
      </c>
    </row>
    <row r="146" spans="1:25" ht="51">
      <c r="A146">
        <f t="shared" si="2"/>
        <v>145</v>
      </c>
      <c r="B146" s="109">
        <v>7378800023</v>
      </c>
      <c r="C146" s="109" t="s">
        <v>483</v>
      </c>
      <c r="D146" s="109">
        <v>145</v>
      </c>
      <c r="E146" s="109" t="s">
        <v>484</v>
      </c>
      <c r="F146" s="109"/>
      <c r="G146" s="109"/>
      <c r="H146" s="109"/>
      <c r="I146" s="109"/>
      <c r="J146" s="109"/>
      <c r="K146" s="109" t="s">
        <v>739</v>
      </c>
      <c r="L146" s="109" t="s">
        <v>485</v>
      </c>
      <c r="M146" s="109" t="s">
        <v>740</v>
      </c>
      <c r="N146" s="109">
        <v>85</v>
      </c>
      <c r="O146" s="109" t="s">
        <v>271</v>
      </c>
      <c r="P146" s="109">
        <v>4</v>
      </c>
      <c r="Q146" s="109" t="s">
        <v>20</v>
      </c>
      <c r="R146" s="109"/>
      <c r="S146" s="109" t="s">
        <v>675</v>
      </c>
      <c r="T146" s="109" t="s">
        <v>21</v>
      </c>
      <c r="U146" s="109"/>
      <c r="V146" s="109"/>
      <c r="W146" s="109" t="s">
        <v>740</v>
      </c>
      <c r="X146" s="109"/>
      <c r="Y146" s="109"/>
    </row>
    <row r="147" spans="1:25" ht="63.75">
      <c r="A147">
        <f t="shared" si="2"/>
        <v>146</v>
      </c>
      <c r="B147" s="109">
        <v>7378900023</v>
      </c>
      <c r="C147" s="109" t="s">
        <v>483</v>
      </c>
      <c r="D147" s="109">
        <v>146</v>
      </c>
      <c r="E147" s="109" t="s">
        <v>484</v>
      </c>
      <c r="F147" s="109"/>
      <c r="G147" s="109"/>
      <c r="H147" s="109"/>
      <c r="I147" s="109"/>
      <c r="J147" s="109"/>
      <c r="K147" s="109" t="s">
        <v>739</v>
      </c>
      <c r="L147" s="109" t="s">
        <v>485</v>
      </c>
      <c r="M147" s="109" t="s">
        <v>740</v>
      </c>
      <c r="N147" s="109">
        <v>85</v>
      </c>
      <c r="O147" s="109" t="s">
        <v>17</v>
      </c>
      <c r="P147" s="109">
        <v>20</v>
      </c>
      <c r="Q147" s="109" t="s">
        <v>18</v>
      </c>
      <c r="R147" s="109"/>
      <c r="S147" s="109" t="s">
        <v>675</v>
      </c>
      <c r="T147" s="109" t="s">
        <v>19</v>
      </c>
      <c r="U147" s="109"/>
      <c r="V147" s="109"/>
      <c r="W147" s="109" t="s">
        <v>740</v>
      </c>
      <c r="X147" s="109"/>
      <c r="Y147" s="109"/>
    </row>
    <row r="148" spans="1:25" ht="153">
      <c r="A148">
        <f t="shared" si="2"/>
        <v>147</v>
      </c>
      <c r="B148" s="109">
        <v>7379000023</v>
      </c>
      <c r="C148" s="109" t="s">
        <v>483</v>
      </c>
      <c r="D148" s="109">
        <v>147</v>
      </c>
      <c r="E148" s="109" t="s">
        <v>484</v>
      </c>
      <c r="F148" s="109"/>
      <c r="G148" s="109"/>
      <c r="H148" s="109"/>
      <c r="I148" s="109"/>
      <c r="J148" s="109"/>
      <c r="K148" s="109" t="s">
        <v>739</v>
      </c>
      <c r="L148" s="109" t="s">
        <v>485</v>
      </c>
      <c r="M148" s="109" t="s">
        <v>742</v>
      </c>
      <c r="N148" s="109">
        <v>93</v>
      </c>
      <c r="O148" s="109" t="s">
        <v>815</v>
      </c>
      <c r="P148" s="109">
        <v>33</v>
      </c>
      <c r="Q148" s="110" t="s">
        <v>15</v>
      </c>
      <c r="R148" s="109"/>
      <c r="S148" s="109" t="s">
        <v>741</v>
      </c>
      <c r="T148" s="109" t="s">
        <v>16</v>
      </c>
      <c r="U148" s="112" t="s">
        <v>704</v>
      </c>
      <c r="V148" s="112" t="s">
        <v>45</v>
      </c>
      <c r="W148" s="109" t="s">
        <v>978</v>
      </c>
      <c r="X148" s="109">
        <v>7379000023</v>
      </c>
      <c r="Y148" s="109" t="s">
        <v>298</v>
      </c>
    </row>
    <row r="149" spans="1:25" ht="51">
      <c r="A149">
        <f t="shared" si="2"/>
        <v>148</v>
      </c>
      <c r="B149" s="109">
        <v>7379100023</v>
      </c>
      <c r="C149" s="109" t="s">
        <v>483</v>
      </c>
      <c r="D149" s="109">
        <v>148</v>
      </c>
      <c r="E149" s="109" t="s">
        <v>484</v>
      </c>
      <c r="F149" s="109"/>
      <c r="G149" s="109"/>
      <c r="H149" s="109"/>
      <c r="I149" s="109"/>
      <c r="J149" s="109"/>
      <c r="K149" s="109" t="s">
        <v>739</v>
      </c>
      <c r="L149" s="109" t="s">
        <v>485</v>
      </c>
      <c r="M149" s="109" t="s">
        <v>740</v>
      </c>
      <c r="N149" s="109">
        <v>96</v>
      </c>
      <c r="O149" s="109" t="s">
        <v>87</v>
      </c>
      <c r="P149" s="109">
        <v>50</v>
      </c>
      <c r="Q149" s="109" t="s">
        <v>88</v>
      </c>
      <c r="R149" s="109"/>
      <c r="S149" s="109" t="s">
        <v>675</v>
      </c>
      <c r="T149" s="109" t="s">
        <v>89</v>
      </c>
      <c r="U149" s="109"/>
      <c r="V149" s="109"/>
      <c r="W149" s="109" t="s">
        <v>740</v>
      </c>
      <c r="X149" s="109"/>
      <c r="Y149" s="109"/>
    </row>
    <row r="150" spans="1:25" ht="51">
      <c r="A150">
        <f t="shared" si="2"/>
        <v>149</v>
      </c>
      <c r="B150" s="109">
        <v>7379200023</v>
      </c>
      <c r="C150" s="109" t="s">
        <v>483</v>
      </c>
      <c r="D150" s="109">
        <v>149</v>
      </c>
      <c r="E150" s="109" t="s">
        <v>484</v>
      </c>
      <c r="F150" s="109"/>
      <c r="G150" s="109"/>
      <c r="H150" s="109"/>
      <c r="I150" s="109"/>
      <c r="J150" s="109"/>
      <c r="K150" s="109" t="s">
        <v>739</v>
      </c>
      <c r="L150" s="109" t="s">
        <v>485</v>
      </c>
      <c r="M150" s="109" t="s">
        <v>740</v>
      </c>
      <c r="N150" s="109">
        <v>99</v>
      </c>
      <c r="O150" s="109" t="s">
        <v>84</v>
      </c>
      <c r="P150" s="109">
        <v>54</v>
      </c>
      <c r="Q150" s="109" t="s">
        <v>85</v>
      </c>
      <c r="R150" s="109"/>
      <c r="S150" s="109" t="s">
        <v>675</v>
      </c>
      <c r="T150" s="109" t="s">
        <v>86</v>
      </c>
      <c r="U150" s="109"/>
      <c r="V150" s="109"/>
      <c r="W150" s="109" t="s">
        <v>740</v>
      </c>
      <c r="X150" s="109"/>
      <c r="Y150" s="109"/>
    </row>
    <row r="151" spans="1:25" ht="204">
      <c r="A151">
        <f t="shared" si="2"/>
        <v>150</v>
      </c>
      <c r="B151" s="109">
        <v>7379300023</v>
      </c>
      <c r="C151" s="109" t="s">
        <v>483</v>
      </c>
      <c r="D151" s="109">
        <v>150</v>
      </c>
      <c r="E151" s="109" t="s">
        <v>484</v>
      </c>
      <c r="F151" s="109"/>
      <c r="G151" s="109"/>
      <c r="H151" s="109"/>
      <c r="I151" s="109"/>
      <c r="J151" s="109"/>
      <c r="K151" s="109" t="s">
        <v>739</v>
      </c>
      <c r="L151" s="109" t="s">
        <v>485</v>
      </c>
      <c r="M151" s="109" t="s">
        <v>742</v>
      </c>
      <c r="N151" s="109">
        <v>112</v>
      </c>
      <c r="O151" s="109" t="s">
        <v>76</v>
      </c>
      <c r="P151" s="109">
        <v>16</v>
      </c>
      <c r="Q151" s="109" t="s">
        <v>83</v>
      </c>
      <c r="R151" s="109"/>
      <c r="S151" s="109" t="s">
        <v>741</v>
      </c>
      <c r="T151" s="109" t="s">
        <v>80</v>
      </c>
      <c r="U151" s="109" t="s">
        <v>705</v>
      </c>
      <c r="V151" s="109" t="s">
        <v>1019</v>
      </c>
      <c r="W151" s="109" t="s">
        <v>983</v>
      </c>
      <c r="X151" s="109"/>
      <c r="Y151" s="109"/>
    </row>
    <row r="152" spans="1:25" ht="51">
      <c r="A152">
        <f t="shared" si="2"/>
        <v>151</v>
      </c>
      <c r="B152" s="109">
        <v>7379400023</v>
      </c>
      <c r="C152" s="109" t="s">
        <v>483</v>
      </c>
      <c r="D152" s="109">
        <v>151</v>
      </c>
      <c r="E152" s="109" t="s">
        <v>484</v>
      </c>
      <c r="F152" s="109"/>
      <c r="G152" s="109"/>
      <c r="H152" s="109"/>
      <c r="I152" s="109"/>
      <c r="J152" s="109"/>
      <c r="K152" s="109" t="s">
        <v>739</v>
      </c>
      <c r="L152" s="109" t="s">
        <v>485</v>
      </c>
      <c r="M152" s="109" t="s">
        <v>742</v>
      </c>
      <c r="N152" s="109">
        <v>112</v>
      </c>
      <c r="O152" s="109" t="s">
        <v>76</v>
      </c>
      <c r="P152" s="109">
        <v>38</v>
      </c>
      <c r="Q152" s="109" t="s">
        <v>81</v>
      </c>
      <c r="R152" s="109"/>
      <c r="S152" s="109" t="s">
        <v>675</v>
      </c>
      <c r="T152" s="109" t="s">
        <v>82</v>
      </c>
      <c r="U152" s="109" t="s">
        <v>705</v>
      </c>
      <c r="V152" s="109" t="s">
        <v>1020</v>
      </c>
      <c r="W152" s="109" t="s">
        <v>983</v>
      </c>
      <c r="X152" s="109"/>
      <c r="Y152" s="109" t="s">
        <v>298</v>
      </c>
    </row>
    <row r="153" spans="1:25" ht="114.75">
      <c r="A153">
        <f t="shared" si="2"/>
        <v>152</v>
      </c>
      <c r="B153" s="109">
        <v>7379500023</v>
      </c>
      <c r="C153" s="109" t="s">
        <v>483</v>
      </c>
      <c r="D153" s="109">
        <v>152</v>
      </c>
      <c r="E153" s="109" t="s">
        <v>484</v>
      </c>
      <c r="F153" s="109"/>
      <c r="G153" s="109"/>
      <c r="H153" s="109"/>
      <c r="I153" s="109"/>
      <c r="J153" s="109"/>
      <c r="K153" s="109" t="s">
        <v>739</v>
      </c>
      <c r="L153" s="109" t="s">
        <v>485</v>
      </c>
      <c r="M153" s="109" t="s">
        <v>742</v>
      </c>
      <c r="N153" s="109">
        <v>112</v>
      </c>
      <c r="O153" s="109" t="s">
        <v>76</v>
      </c>
      <c r="P153" s="109">
        <v>43</v>
      </c>
      <c r="Q153" s="109" t="s">
        <v>79</v>
      </c>
      <c r="R153" s="109"/>
      <c r="S153" s="109" t="s">
        <v>741</v>
      </c>
      <c r="T153" s="109" t="s">
        <v>80</v>
      </c>
      <c r="U153" s="109" t="s">
        <v>705</v>
      </c>
      <c r="V153" s="109" t="s">
        <v>1021</v>
      </c>
      <c r="W153" s="109" t="s">
        <v>983</v>
      </c>
      <c r="X153" s="109"/>
      <c r="Y153" s="109" t="s">
        <v>298</v>
      </c>
    </row>
    <row r="154" spans="1:25" ht="51">
      <c r="A154">
        <f t="shared" si="2"/>
        <v>153</v>
      </c>
      <c r="B154" s="109">
        <v>7379600023</v>
      </c>
      <c r="C154" s="109" t="s">
        <v>483</v>
      </c>
      <c r="D154" s="109">
        <v>153</v>
      </c>
      <c r="E154" s="109" t="s">
        <v>484</v>
      </c>
      <c r="F154" s="109"/>
      <c r="G154" s="109"/>
      <c r="H154" s="109"/>
      <c r="I154" s="109"/>
      <c r="J154" s="109"/>
      <c r="K154" s="109" t="s">
        <v>739</v>
      </c>
      <c r="L154" s="109" t="s">
        <v>485</v>
      </c>
      <c r="M154" s="109" t="s">
        <v>740</v>
      </c>
      <c r="N154" s="109">
        <v>112</v>
      </c>
      <c r="O154" s="109" t="s">
        <v>76</v>
      </c>
      <c r="P154" s="109">
        <v>47</v>
      </c>
      <c r="Q154" s="109" t="s">
        <v>77</v>
      </c>
      <c r="R154" s="109"/>
      <c r="S154" s="109" t="s">
        <v>675</v>
      </c>
      <c r="T154" s="109" t="s">
        <v>78</v>
      </c>
      <c r="U154" s="109"/>
      <c r="V154" s="109"/>
      <c r="W154" s="109" t="s">
        <v>740</v>
      </c>
      <c r="X154" s="109"/>
      <c r="Y154" s="109"/>
    </row>
    <row r="155" spans="1:25" ht="51">
      <c r="A155">
        <f t="shared" si="2"/>
        <v>154</v>
      </c>
      <c r="B155" s="109">
        <v>7379700023</v>
      </c>
      <c r="C155" s="109" t="s">
        <v>483</v>
      </c>
      <c r="D155" s="109">
        <v>154</v>
      </c>
      <c r="E155" s="109" t="s">
        <v>484</v>
      </c>
      <c r="F155" s="109"/>
      <c r="G155" s="109"/>
      <c r="H155" s="109"/>
      <c r="I155" s="109"/>
      <c r="J155" s="109"/>
      <c r="K155" s="109" t="s">
        <v>739</v>
      </c>
      <c r="L155" s="109" t="s">
        <v>485</v>
      </c>
      <c r="M155" s="109" t="s">
        <v>740</v>
      </c>
      <c r="N155" s="109">
        <v>169</v>
      </c>
      <c r="O155" s="109" t="s">
        <v>74</v>
      </c>
      <c r="P155" s="109">
        <v>25</v>
      </c>
      <c r="Q155" s="109" t="s">
        <v>75</v>
      </c>
      <c r="R155" s="109"/>
      <c r="S155" s="109" t="s">
        <v>675</v>
      </c>
      <c r="T155" s="109" t="s">
        <v>488</v>
      </c>
      <c r="U155" s="109"/>
      <c r="V155" s="109"/>
      <c r="W155" s="109" t="s">
        <v>740</v>
      </c>
      <c r="X155" s="109"/>
      <c r="Y155" s="109"/>
    </row>
    <row r="156" spans="1:25" ht="51">
      <c r="A156">
        <f t="shared" si="2"/>
        <v>155</v>
      </c>
      <c r="B156" s="109">
        <v>7379800023</v>
      </c>
      <c r="C156" s="109" t="s">
        <v>483</v>
      </c>
      <c r="D156" s="109">
        <v>155</v>
      </c>
      <c r="E156" s="109" t="s">
        <v>484</v>
      </c>
      <c r="F156" s="109"/>
      <c r="G156" s="109"/>
      <c r="H156" s="109"/>
      <c r="I156" s="109"/>
      <c r="J156" s="109"/>
      <c r="K156" s="109" t="s">
        <v>739</v>
      </c>
      <c r="L156" s="109" t="s">
        <v>485</v>
      </c>
      <c r="M156" s="109" t="s">
        <v>740</v>
      </c>
      <c r="N156" s="109">
        <v>170</v>
      </c>
      <c r="O156" s="109" t="s">
        <v>73</v>
      </c>
      <c r="P156" s="109">
        <v>49</v>
      </c>
      <c r="Q156" s="109" t="s">
        <v>499</v>
      </c>
      <c r="R156" s="109"/>
      <c r="S156" s="109" t="s">
        <v>675</v>
      </c>
      <c r="T156" s="109" t="s">
        <v>498</v>
      </c>
      <c r="U156" s="109"/>
      <c r="V156" s="109"/>
      <c r="W156" s="109" t="s">
        <v>740</v>
      </c>
      <c r="X156" s="109"/>
      <c r="Y156" s="109"/>
    </row>
    <row r="157" spans="1:25" ht="51">
      <c r="A157">
        <f t="shared" si="2"/>
        <v>156</v>
      </c>
      <c r="B157" s="109">
        <v>7379900023</v>
      </c>
      <c r="C157" s="109" t="s">
        <v>483</v>
      </c>
      <c r="D157" s="109">
        <v>156</v>
      </c>
      <c r="E157" s="109" t="s">
        <v>484</v>
      </c>
      <c r="F157" s="109"/>
      <c r="G157" s="109"/>
      <c r="H157" s="109"/>
      <c r="I157" s="109"/>
      <c r="J157" s="109"/>
      <c r="K157" s="109" t="s">
        <v>739</v>
      </c>
      <c r="L157" s="109" t="s">
        <v>485</v>
      </c>
      <c r="M157" s="109" t="s">
        <v>740</v>
      </c>
      <c r="N157" s="109">
        <v>172</v>
      </c>
      <c r="O157" s="109" t="s">
        <v>496</v>
      </c>
      <c r="P157" s="109">
        <v>1</v>
      </c>
      <c r="Q157" s="109" t="s">
        <v>499</v>
      </c>
      <c r="R157" s="109"/>
      <c r="S157" s="109" t="s">
        <v>675</v>
      </c>
      <c r="T157" s="109" t="s">
        <v>498</v>
      </c>
      <c r="U157" s="109"/>
      <c r="V157" s="109"/>
      <c r="W157" s="109" t="s">
        <v>740</v>
      </c>
      <c r="X157" s="109"/>
      <c r="Y157" s="109"/>
    </row>
    <row r="158" spans="1:25" ht="51">
      <c r="A158">
        <f t="shared" si="2"/>
        <v>157</v>
      </c>
      <c r="B158" s="109">
        <v>7380000023</v>
      </c>
      <c r="C158" s="109" t="s">
        <v>483</v>
      </c>
      <c r="D158" s="109">
        <v>157</v>
      </c>
      <c r="E158" s="109" t="s">
        <v>484</v>
      </c>
      <c r="F158" s="109"/>
      <c r="G158" s="109"/>
      <c r="H158" s="109"/>
      <c r="I158" s="109"/>
      <c r="J158" s="109"/>
      <c r="K158" s="109" t="s">
        <v>739</v>
      </c>
      <c r="L158" s="109" t="s">
        <v>485</v>
      </c>
      <c r="M158" s="109" t="s">
        <v>740</v>
      </c>
      <c r="N158" s="109">
        <v>172</v>
      </c>
      <c r="O158" s="109" t="s">
        <v>496</v>
      </c>
      <c r="P158" s="109">
        <v>8</v>
      </c>
      <c r="Q158" s="109" t="s">
        <v>497</v>
      </c>
      <c r="R158" s="109"/>
      <c r="S158" s="109" t="s">
        <v>675</v>
      </c>
      <c r="T158" s="109" t="s">
        <v>498</v>
      </c>
      <c r="U158" s="109"/>
      <c r="V158" s="109"/>
      <c r="W158" s="109" t="s">
        <v>740</v>
      </c>
      <c r="X158" s="109"/>
      <c r="Y158" s="109"/>
    </row>
    <row r="159" spans="1:25" ht="51">
      <c r="A159">
        <f t="shared" si="2"/>
        <v>158</v>
      </c>
      <c r="B159" s="109">
        <v>7380100023</v>
      </c>
      <c r="C159" s="109" t="s">
        <v>483</v>
      </c>
      <c r="D159" s="109">
        <v>158</v>
      </c>
      <c r="E159" s="109" t="s">
        <v>484</v>
      </c>
      <c r="F159" s="109"/>
      <c r="G159" s="109"/>
      <c r="H159" s="109"/>
      <c r="I159" s="109"/>
      <c r="J159" s="109"/>
      <c r="K159" s="109" t="s">
        <v>739</v>
      </c>
      <c r="L159" s="109" t="s">
        <v>485</v>
      </c>
      <c r="M159" s="109" t="s">
        <v>740</v>
      </c>
      <c r="N159" s="109">
        <v>174</v>
      </c>
      <c r="O159" s="109" t="s">
        <v>493</v>
      </c>
      <c r="P159" s="109">
        <v>56</v>
      </c>
      <c r="Q159" s="109" t="s">
        <v>494</v>
      </c>
      <c r="R159" s="109"/>
      <c r="S159" s="109" t="s">
        <v>675</v>
      </c>
      <c r="T159" s="109" t="s">
        <v>495</v>
      </c>
      <c r="U159" s="109"/>
      <c r="V159" s="109"/>
      <c r="W159" s="109" t="s">
        <v>740</v>
      </c>
      <c r="X159" s="109"/>
      <c r="Y159" s="109"/>
    </row>
    <row r="160" spans="1:25" ht="51">
      <c r="A160">
        <f t="shared" si="2"/>
        <v>159</v>
      </c>
      <c r="B160" s="109">
        <v>7380200023</v>
      </c>
      <c r="C160" s="109" t="s">
        <v>483</v>
      </c>
      <c r="D160" s="109">
        <v>159</v>
      </c>
      <c r="E160" s="109" t="s">
        <v>484</v>
      </c>
      <c r="F160" s="109"/>
      <c r="G160" s="109"/>
      <c r="H160" s="109"/>
      <c r="I160" s="109"/>
      <c r="J160" s="109"/>
      <c r="K160" s="109" t="s">
        <v>739</v>
      </c>
      <c r="L160" s="109" t="s">
        <v>485</v>
      </c>
      <c r="M160" s="109" t="s">
        <v>740</v>
      </c>
      <c r="N160" s="109">
        <v>175</v>
      </c>
      <c r="O160" s="109" t="s">
        <v>490</v>
      </c>
      <c r="P160" s="109"/>
      <c r="Q160" s="109" t="s">
        <v>491</v>
      </c>
      <c r="R160" s="109"/>
      <c r="S160" s="109" t="s">
        <v>675</v>
      </c>
      <c r="T160" s="109" t="s">
        <v>492</v>
      </c>
      <c r="U160" s="109"/>
      <c r="V160" s="109"/>
      <c r="W160" s="109" t="s">
        <v>740</v>
      </c>
      <c r="X160" s="109"/>
      <c r="Y160" s="109"/>
    </row>
    <row r="161" spans="1:25" ht="51">
      <c r="A161">
        <f t="shared" si="2"/>
        <v>160</v>
      </c>
      <c r="B161" s="109">
        <v>7380300023</v>
      </c>
      <c r="C161" s="109" t="s">
        <v>483</v>
      </c>
      <c r="D161" s="109">
        <v>160</v>
      </c>
      <c r="E161" s="109" t="s">
        <v>484</v>
      </c>
      <c r="F161" s="109"/>
      <c r="G161" s="109"/>
      <c r="H161" s="109"/>
      <c r="I161" s="109"/>
      <c r="J161" s="109"/>
      <c r="K161" s="109" t="s">
        <v>739</v>
      </c>
      <c r="L161" s="109" t="s">
        <v>485</v>
      </c>
      <c r="M161" s="109" t="s">
        <v>740</v>
      </c>
      <c r="N161" s="109">
        <v>175</v>
      </c>
      <c r="O161" s="109" t="s">
        <v>489</v>
      </c>
      <c r="P161" s="109">
        <v>63</v>
      </c>
      <c r="Q161" s="109" t="s">
        <v>487</v>
      </c>
      <c r="R161" s="109"/>
      <c r="S161" s="109" t="s">
        <v>675</v>
      </c>
      <c r="T161" s="109" t="s">
        <v>488</v>
      </c>
      <c r="U161" s="109"/>
      <c r="V161" s="109"/>
      <c r="W161" s="109" t="s">
        <v>740</v>
      </c>
      <c r="X161" s="109"/>
      <c r="Y161" s="109"/>
    </row>
    <row r="162" spans="1:25" ht="51">
      <c r="A162">
        <f t="shared" si="2"/>
        <v>161</v>
      </c>
      <c r="B162" s="109">
        <v>7380400023</v>
      </c>
      <c r="C162" s="109" t="s">
        <v>483</v>
      </c>
      <c r="D162" s="109">
        <v>161</v>
      </c>
      <c r="E162" s="109" t="s">
        <v>484</v>
      </c>
      <c r="F162" s="109"/>
      <c r="G162" s="109"/>
      <c r="H162" s="109"/>
      <c r="I162" s="109"/>
      <c r="J162" s="109"/>
      <c r="K162" s="109" t="s">
        <v>739</v>
      </c>
      <c r="L162" s="109" t="s">
        <v>485</v>
      </c>
      <c r="M162" s="109" t="s">
        <v>740</v>
      </c>
      <c r="N162" s="109">
        <v>176</v>
      </c>
      <c r="O162" s="109" t="s">
        <v>486</v>
      </c>
      <c r="P162" s="109">
        <v>50</v>
      </c>
      <c r="Q162" s="109" t="s">
        <v>487</v>
      </c>
      <c r="R162" s="109"/>
      <c r="S162" s="109" t="s">
        <v>675</v>
      </c>
      <c r="T162" s="109" t="s">
        <v>488</v>
      </c>
      <c r="U162" s="109"/>
      <c r="V162" s="109"/>
      <c r="W162" s="109" t="s">
        <v>740</v>
      </c>
      <c r="X162" s="109"/>
      <c r="Y162" s="109"/>
    </row>
    <row r="163" spans="1:25" ht="267.75">
      <c r="A163">
        <f t="shared" si="2"/>
        <v>162</v>
      </c>
      <c r="B163" s="109">
        <v>7388400023</v>
      </c>
      <c r="C163" s="109" t="s">
        <v>542</v>
      </c>
      <c r="D163" s="109">
        <v>162</v>
      </c>
      <c r="E163" s="109" t="s">
        <v>536</v>
      </c>
      <c r="F163" s="109"/>
      <c r="G163" s="109"/>
      <c r="H163" s="109"/>
      <c r="I163" s="109"/>
      <c r="J163" s="109"/>
      <c r="K163" s="109" t="s">
        <v>739</v>
      </c>
      <c r="L163" s="109" t="s">
        <v>537</v>
      </c>
      <c r="M163" s="109" t="s">
        <v>742</v>
      </c>
      <c r="N163" s="109">
        <v>51</v>
      </c>
      <c r="O163" s="109" t="s">
        <v>481</v>
      </c>
      <c r="P163" s="109">
        <v>4</v>
      </c>
      <c r="Q163" s="109" t="s">
        <v>479</v>
      </c>
      <c r="R163" s="109"/>
      <c r="S163" s="109" t="s">
        <v>675</v>
      </c>
      <c r="T163" s="110" t="s">
        <v>482</v>
      </c>
      <c r="U163" s="109" t="s">
        <v>706</v>
      </c>
      <c r="V163" s="109" t="s">
        <v>500</v>
      </c>
      <c r="W163" s="109" t="s">
        <v>979</v>
      </c>
      <c r="X163" s="109"/>
      <c r="Y163" s="109" t="s">
        <v>298</v>
      </c>
    </row>
    <row r="164" spans="1:25" ht="267.75">
      <c r="A164">
        <f t="shared" si="2"/>
        <v>163</v>
      </c>
      <c r="B164" s="109">
        <v>7388500023</v>
      </c>
      <c r="C164" s="109" t="s">
        <v>542</v>
      </c>
      <c r="D164" s="109">
        <v>163</v>
      </c>
      <c r="E164" s="109" t="s">
        <v>536</v>
      </c>
      <c r="F164" s="109"/>
      <c r="G164" s="109"/>
      <c r="H164" s="109"/>
      <c r="I164" s="109"/>
      <c r="J164" s="109"/>
      <c r="K164" s="109" t="s">
        <v>739</v>
      </c>
      <c r="L164" s="109" t="s">
        <v>537</v>
      </c>
      <c r="M164" s="109" t="s">
        <v>742</v>
      </c>
      <c r="N164" s="109">
        <v>49</v>
      </c>
      <c r="O164" s="109" t="s">
        <v>478</v>
      </c>
      <c r="P164" s="109">
        <v>13</v>
      </c>
      <c r="Q164" s="109" t="s">
        <v>479</v>
      </c>
      <c r="R164" s="109"/>
      <c r="S164" s="109" t="s">
        <v>675</v>
      </c>
      <c r="T164" s="110" t="s">
        <v>480</v>
      </c>
      <c r="U164" s="109" t="s">
        <v>706</v>
      </c>
      <c r="V164" s="109" t="s">
        <v>500</v>
      </c>
      <c r="W164" s="109" t="s">
        <v>979</v>
      </c>
      <c r="X164" s="109"/>
      <c r="Y164" s="109" t="s">
        <v>298</v>
      </c>
    </row>
    <row r="165" spans="1:25" ht="51">
      <c r="A165">
        <f t="shared" si="2"/>
        <v>164</v>
      </c>
      <c r="B165" s="109">
        <v>7388600023</v>
      </c>
      <c r="C165" s="109" t="s">
        <v>542</v>
      </c>
      <c r="D165" s="109">
        <v>164</v>
      </c>
      <c r="E165" s="109" t="s">
        <v>536</v>
      </c>
      <c r="F165" s="109"/>
      <c r="G165" s="109"/>
      <c r="H165" s="109"/>
      <c r="I165" s="109"/>
      <c r="J165" s="109"/>
      <c r="K165" s="109" t="s">
        <v>739</v>
      </c>
      <c r="L165" s="109" t="s">
        <v>537</v>
      </c>
      <c r="M165" s="109" t="s">
        <v>971</v>
      </c>
      <c r="N165" s="109">
        <v>1</v>
      </c>
      <c r="O165" s="109">
        <v>0</v>
      </c>
      <c r="P165" s="109">
        <v>28</v>
      </c>
      <c r="Q165" s="109" t="s">
        <v>476</v>
      </c>
      <c r="R165" s="109"/>
      <c r="S165" s="109" t="s">
        <v>741</v>
      </c>
      <c r="T165" s="109" t="s">
        <v>477</v>
      </c>
      <c r="U165" s="109" t="s">
        <v>705</v>
      </c>
      <c r="V165" s="109" t="s">
        <v>740</v>
      </c>
      <c r="W165" s="109" t="s">
        <v>740</v>
      </c>
      <c r="X165" s="109"/>
      <c r="Y165" s="109" t="s">
        <v>298</v>
      </c>
    </row>
    <row r="166" spans="1:25" ht="140.25">
      <c r="A166">
        <f t="shared" si="2"/>
        <v>165</v>
      </c>
      <c r="B166" s="109">
        <v>7388700023</v>
      </c>
      <c r="C166" s="109" t="s">
        <v>542</v>
      </c>
      <c r="D166" s="109">
        <v>165</v>
      </c>
      <c r="E166" s="109" t="s">
        <v>536</v>
      </c>
      <c r="F166" s="109"/>
      <c r="G166" s="109"/>
      <c r="H166" s="109"/>
      <c r="I166" s="109"/>
      <c r="J166" s="109"/>
      <c r="K166" s="109" t="s">
        <v>739</v>
      </c>
      <c r="L166" s="109" t="s">
        <v>537</v>
      </c>
      <c r="M166" s="109" t="s">
        <v>742</v>
      </c>
      <c r="N166" s="109">
        <v>35</v>
      </c>
      <c r="O166" s="109" t="s">
        <v>473</v>
      </c>
      <c r="P166" s="109">
        <v>20</v>
      </c>
      <c r="Q166" s="109" t="s">
        <v>474</v>
      </c>
      <c r="R166" s="109"/>
      <c r="S166" s="109" t="s">
        <v>675</v>
      </c>
      <c r="T166" s="110" t="s">
        <v>475</v>
      </c>
      <c r="U166" s="109" t="s">
        <v>706</v>
      </c>
      <c r="V166" s="109" t="s">
        <v>500</v>
      </c>
      <c r="W166" s="109" t="s">
        <v>979</v>
      </c>
      <c r="X166" s="109"/>
      <c r="Y166" s="109" t="s">
        <v>298</v>
      </c>
    </row>
    <row r="167" spans="1:25" ht="114.75">
      <c r="A167">
        <f t="shared" si="2"/>
        <v>166</v>
      </c>
      <c r="B167" s="109">
        <v>7388800023</v>
      </c>
      <c r="C167" s="109" t="s">
        <v>542</v>
      </c>
      <c r="D167" s="109">
        <v>166</v>
      </c>
      <c r="E167" s="109" t="s">
        <v>536</v>
      </c>
      <c r="F167" s="109"/>
      <c r="G167" s="109"/>
      <c r="H167" s="109"/>
      <c r="I167" s="109"/>
      <c r="J167" s="109"/>
      <c r="K167" s="109" t="s">
        <v>739</v>
      </c>
      <c r="L167" s="109" t="s">
        <v>537</v>
      </c>
      <c r="M167" s="109" t="s">
        <v>742</v>
      </c>
      <c r="N167" s="109">
        <v>20</v>
      </c>
      <c r="O167" s="109" t="s">
        <v>470</v>
      </c>
      <c r="P167" s="109">
        <v>51</v>
      </c>
      <c r="Q167" s="109" t="s">
        <v>471</v>
      </c>
      <c r="R167" s="109"/>
      <c r="S167" s="109" t="s">
        <v>675</v>
      </c>
      <c r="T167" s="110" t="s">
        <v>472</v>
      </c>
      <c r="U167" s="109" t="s">
        <v>706</v>
      </c>
      <c r="V167" s="109"/>
      <c r="W167" s="109" t="s">
        <v>979</v>
      </c>
      <c r="X167" s="109"/>
      <c r="Y167" s="109"/>
    </row>
    <row r="168" spans="1:25" ht="76.5">
      <c r="A168">
        <f t="shared" si="2"/>
        <v>167</v>
      </c>
      <c r="B168" s="109">
        <v>7388900023</v>
      </c>
      <c r="C168" s="109" t="s">
        <v>542</v>
      </c>
      <c r="D168" s="109">
        <v>167</v>
      </c>
      <c r="E168" s="109" t="s">
        <v>536</v>
      </c>
      <c r="F168" s="109"/>
      <c r="G168" s="109"/>
      <c r="H168" s="109"/>
      <c r="I168" s="109"/>
      <c r="J168" s="109"/>
      <c r="K168" s="109" t="s">
        <v>739</v>
      </c>
      <c r="L168" s="109" t="s">
        <v>537</v>
      </c>
      <c r="M168" s="109" t="s">
        <v>742</v>
      </c>
      <c r="N168" s="109">
        <v>55</v>
      </c>
      <c r="O168" s="109" t="s">
        <v>467</v>
      </c>
      <c r="P168" s="109">
        <v>35</v>
      </c>
      <c r="Q168" s="109" t="s">
        <v>468</v>
      </c>
      <c r="R168" s="109"/>
      <c r="S168" s="109" t="s">
        <v>675</v>
      </c>
      <c r="T168" s="109" t="s">
        <v>469</v>
      </c>
      <c r="U168" s="109" t="s">
        <v>706</v>
      </c>
      <c r="V168" s="109" t="s">
        <v>500</v>
      </c>
      <c r="W168" s="109" t="s">
        <v>979</v>
      </c>
      <c r="X168" s="109"/>
      <c r="Y168" s="109" t="s">
        <v>298</v>
      </c>
    </row>
    <row r="169" spans="1:25" ht="76.5">
      <c r="A169">
        <f t="shared" si="2"/>
        <v>168</v>
      </c>
      <c r="B169" s="109">
        <v>7389000023</v>
      </c>
      <c r="C169" s="109" t="s">
        <v>542</v>
      </c>
      <c r="D169" s="109">
        <v>168</v>
      </c>
      <c r="E169" s="109" t="s">
        <v>536</v>
      </c>
      <c r="F169" s="109"/>
      <c r="G169" s="109"/>
      <c r="H169" s="109"/>
      <c r="I169" s="109"/>
      <c r="J169" s="109"/>
      <c r="K169" s="109" t="s">
        <v>739</v>
      </c>
      <c r="L169" s="109" t="s">
        <v>537</v>
      </c>
      <c r="M169" s="109" t="s">
        <v>742</v>
      </c>
      <c r="N169" s="109">
        <v>56</v>
      </c>
      <c r="O169" s="109" t="s">
        <v>464</v>
      </c>
      <c r="P169" s="109">
        <v>28</v>
      </c>
      <c r="Q169" s="109" t="s">
        <v>465</v>
      </c>
      <c r="R169" s="109"/>
      <c r="S169" s="109" t="s">
        <v>675</v>
      </c>
      <c r="T169" s="109" t="s">
        <v>466</v>
      </c>
      <c r="U169" s="109" t="s">
        <v>706</v>
      </c>
      <c r="V169" s="109" t="s">
        <v>500</v>
      </c>
      <c r="W169" s="109" t="s">
        <v>979</v>
      </c>
      <c r="X169" s="109"/>
      <c r="Y169" s="109" t="s">
        <v>298</v>
      </c>
    </row>
    <row r="170" spans="1:25" ht="102">
      <c r="A170">
        <f t="shared" si="2"/>
        <v>169</v>
      </c>
      <c r="B170" s="109">
        <v>7389100023</v>
      </c>
      <c r="C170" s="109" t="s">
        <v>542</v>
      </c>
      <c r="D170" s="109">
        <v>169</v>
      </c>
      <c r="E170" s="109" t="s">
        <v>536</v>
      </c>
      <c r="F170" s="109"/>
      <c r="G170" s="109"/>
      <c r="H170" s="109"/>
      <c r="I170" s="109"/>
      <c r="J170" s="109"/>
      <c r="K170" s="109" t="s">
        <v>739</v>
      </c>
      <c r="L170" s="109" t="s">
        <v>537</v>
      </c>
      <c r="M170" s="109" t="s">
        <v>740</v>
      </c>
      <c r="N170" s="109">
        <v>53</v>
      </c>
      <c r="O170" s="109">
        <v>11.19</v>
      </c>
      <c r="P170" s="109"/>
      <c r="Q170" s="110" t="s">
        <v>462</v>
      </c>
      <c r="R170" s="109"/>
      <c r="S170" s="109" t="s">
        <v>675</v>
      </c>
      <c r="T170" s="109" t="s">
        <v>463</v>
      </c>
      <c r="U170" s="109"/>
      <c r="V170" s="109"/>
      <c r="W170" s="109" t="s">
        <v>740</v>
      </c>
      <c r="X170" s="109"/>
      <c r="Y170" s="109"/>
    </row>
    <row r="171" spans="1:25" ht="127.5">
      <c r="A171">
        <f t="shared" si="2"/>
        <v>170</v>
      </c>
      <c r="B171" s="109">
        <v>7389200023</v>
      </c>
      <c r="C171" s="109" t="s">
        <v>542</v>
      </c>
      <c r="D171" s="109">
        <v>170</v>
      </c>
      <c r="E171" s="109" t="s">
        <v>536</v>
      </c>
      <c r="F171" s="109"/>
      <c r="G171" s="109"/>
      <c r="H171" s="109"/>
      <c r="I171" s="109"/>
      <c r="J171" s="109"/>
      <c r="K171" s="109" t="s">
        <v>739</v>
      </c>
      <c r="L171" s="109" t="s">
        <v>537</v>
      </c>
      <c r="M171" s="109" t="s">
        <v>742</v>
      </c>
      <c r="N171" s="109">
        <v>34</v>
      </c>
      <c r="O171" s="109" t="s">
        <v>42</v>
      </c>
      <c r="P171" s="109">
        <v>34</v>
      </c>
      <c r="Q171" s="109" t="s">
        <v>560</v>
      </c>
      <c r="R171" s="109"/>
      <c r="S171" s="109" t="s">
        <v>675</v>
      </c>
      <c r="T171" s="109" t="s">
        <v>461</v>
      </c>
      <c r="U171" s="109" t="s">
        <v>706</v>
      </c>
      <c r="V171" s="109" t="s">
        <v>500</v>
      </c>
      <c r="W171" s="109" t="s">
        <v>979</v>
      </c>
      <c r="X171" s="109"/>
      <c r="Y171" s="109" t="s">
        <v>298</v>
      </c>
    </row>
    <row r="172" spans="1:25" ht="127.5">
      <c r="A172">
        <f t="shared" si="2"/>
        <v>171</v>
      </c>
      <c r="B172" s="109">
        <v>7389300023</v>
      </c>
      <c r="C172" s="109" t="s">
        <v>542</v>
      </c>
      <c r="D172" s="109">
        <v>171</v>
      </c>
      <c r="E172" s="109" t="s">
        <v>536</v>
      </c>
      <c r="F172" s="109"/>
      <c r="G172" s="109"/>
      <c r="H172" s="109"/>
      <c r="I172" s="109"/>
      <c r="J172" s="109"/>
      <c r="K172" s="109" t="s">
        <v>739</v>
      </c>
      <c r="L172" s="109" t="s">
        <v>537</v>
      </c>
      <c r="M172" s="109" t="s">
        <v>742</v>
      </c>
      <c r="N172" s="109">
        <v>34</v>
      </c>
      <c r="O172" s="109" t="s">
        <v>548</v>
      </c>
      <c r="P172" s="109">
        <v>10</v>
      </c>
      <c r="Q172" s="109" t="s">
        <v>549</v>
      </c>
      <c r="R172" s="109"/>
      <c r="S172" s="109" t="s">
        <v>675</v>
      </c>
      <c r="T172" s="109" t="s">
        <v>41</v>
      </c>
      <c r="U172" s="109" t="s">
        <v>706</v>
      </c>
      <c r="V172" s="109" t="s">
        <v>500</v>
      </c>
      <c r="W172" s="109" t="s">
        <v>979</v>
      </c>
      <c r="X172" s="109"/>
      <c r="Y172" s="109" t="s">
        <v>298</v>
      </c>
    </row>
    <row r="173" spans="1:25" ht="102">
      <c r="A173">
        <f t="shared" si="2"/>
        <v>172</v>
      </c>
      <c r="B173" s="109">
        <v>7389400023</v>
      </c>
      <c r="C173" s="109" t="s">
        <v>542</v>
      </c>
      <c r="D173" s="109">
        <v>172</v>
      </c>
      <c r="E173" s="109" t="s">
        <v>536</v>
      </c>
      <c r="F173" s="109"/>
      <c r="G173" s="109"/>
      <c r="H173" s="109"/>
      <c r="I173" s="109"/>
      <c r="J173" s="109"/>
      <c r="K173" s="109" t="s">
        <v>739</v>
      </c>
      <c r="L173" s="109" t="s">
        <v>537</v>
      </c>
      <c r="M173" s="109" t="s">
        <v>742</v>
      </c>
      <c r="N173" s="109"/>
      <c r="O173" s="109" t="s">
        <v>543</v>
      </c>
      <c r="P173" s="109"/>
      <c r="Q173" s="109" t="s">
        <v>546</v>
      </c>
      <c r="R173" s="109"/>
      <c r="S173" s="109" t="s">
        <v>675</v>
      </c>
      <c r="T173" s="109" t="s">
        <v>547</v>
      </c>
      <c r="U173" s="109" t="s">
        <v>706</v>
      </c>
      <c r="V173" s="109" t="s">
        <v>500</v>
      </c>
      <c r="W173" s="109" t="s">
        <v>979</v>
      </c>
      <c r="X173" s="109"/>
      <c r="Y173" s="109" t="s">
        <v>298</v>
      </c>
    </row>
    <row r="174" spans="1:25" ht="102">
      <c r="A174">
        <f t="shared" si="2"/>
        <v>173</v>
      </c>
      <c r="B174" s="109">
        <v>7389500023</v>
      </c>
      <c r="C174" s="109" t="s">
        <v>535</v>
      </c>
      <c r="D174" s="109">
        <v>173</v>
      </c>
      <c r="E174" s="109" t="s">
        <v>536</v>
      </c>
      <c r="F174" s="109"/>
      <c r="G174" s="109"/>
      <c r="H174" s="109"/>
      <c r="I174" s="109"/>
      <c r="J174" s="109"/>
      <c r="K174" s="109" t="s">
        <v>739</v>
      </c>
      <c r="L174" s="109" t="s">
        <v>537</v>
      </c>
      <c r="M174" s="109" t="s">
        <v>742</v>
      </c>
      <c r="N174" s="109">
        <v>71</v>
      </c>
      <c r="O174" s="109" t="s">
        <v>540</v>
      </c>
      <c r="P174" s="109">
        <v>34</v>
      </c>
      <c r="Q174" s="109" t="s">
        <v>541</v>
      </c>
      <c r="R174" s="109"/>
      <c r="S174" s="109" t="s">
        <v>741</v>
      </c>
      <c r="T174" s="109" t="s">
        <v>1063</v>
      </c>
      <c r="U174" s="109" t="s">
        <v>705</v>
      </c>
      <c r="V174" s="109" t="s">
        <v>839</v>
      </c>
      <c r="W174" s="109" t="s">
        <v>980</v>
      </c>
      <c r="X174" s="109"/>
      <c r="Y174" s="109" t="s">
        <v>298</v>
      </c>
    </row>
    <row r="175" spans="1:25" ht="127.5">
      <c r="A175">
        <f t="shared" si="2"/>
        <v>174</v>
      </c>
      <c r="B175" s="109">
        <v>7389600023</v>
      </c>
      <c r="C175" s="109" t="s">
        <v>535</v>
      </c>
      <c r="D175" s="109">
        <v>174</v>
      </c>
      <c r="E175" s="109" t="s">
        <v>536</v>
      </c>
      <c r="F175" s="109"/>
      <c r="G175" s="109"/>
      <c r="H175" s="109"/>
      <c r="I175" s="109"/>
      <c r="J175" s="109"/>
      <c r="K175" s="109" t="s">
        <v>739</v>
      </c>
      <c r="L175" s="109" t="s">
        <v>537</v>
      </c>
      <c r="M175" s="109" t="s">
        <v>742</v>
      </c>
      <c r="N175" s="109">
        <v>72</v>
      </c>
      <c r="O175" s="109" t="s">
        <v>538</v>
      </c>
      <c r="P175" s="109">
        <v>23</v>
      </c>
      <c r="Q175" s="110" t="s">
        <v>539</v>
      </c>
      <c r="R175" s="109"/>
      <c r="S175" s="109" t="s">
        <v>741</v>
      </c>
      <c r="T175" s="109" t="s">
        <v>1058</v>
      </c>
      <c r="U175" s="109" t="s">
        <v>705</v>
      </c>
      <c r="V175" s="109" t="s">
        <v>839</v>
      </c>
      <c r="W175" s="109" t="s">
        <v>980</v>
      </c>
      <c r="X175" s="109"/>
      <c r="Y175" s="109" t="s">
        <v>298</v>
      </c>
    </row>
    <row r="176" spans="1:25" ht="102">
      <c r="A176">
        <f t="shared" si="2"/>
        <v>175</v>
      </c>
      <c r="B176" s="109">
        <v>7389700023</v>
      </c>
      <c r="C176" s="109" t="s">
        <v>535</v>
      </c>
      <c r="D176" s="109">
        <v>175</v>
      </c>
      <c r="E176" s="109" t="s">
        <v>536</v>
      </c>
      <c r="F176" s="109"/>
      <c r="G176" s="109"/>
      <c r="H176" s="109"/>
      <c r="I176" s="109"/>
      <c r="J176" s="109"/>
      <c r="K176" s="109" t="s">
        <v>739</v>
      </c>
      <c r="L176" s="109" t="s">
        <v>537</v>
      </c>
      <c r="M176" s="109" t="s">
        <v>742</v>
      </c>
      <c r="N176" s="109">
        <v>72</v>
      </c>
      <c r="O176" s="109" t="s">
        <v>1064</v>
      </c>
      <c r="P176" s="109">
        <v>24</v>
      </c>
      <c r="Q176" s="109" t="s">
        <v>1065</v>
      </c>
      <c r="R176" s="109"/>
      <c r="S176" s="109" t="s">
        <v>741</v>
      </c>
      <c r="T176" s="109" t="s">
        <v>1063</v>
      </c>
      <c r="U176" s="109" t="s">
        <v>705</v>
      </c>
      <c r="V176" s="109" t="s">
        <v>839</v>
      </c>
      <c r="W176" s="109" t="s">
        <v>980</v>
      </c>
      <c r="X176" s="109"/>
      <c r="Y176" s="109" t="s">
        <v>298</v>
      </c>
    </row>
    <row r="177" spans="1:25" ht="102">
      <c r="A177">
        <f t="shared" si="2"/>
        <v>176</v>
      </c>
      <c r="B177" s="109">
        <v>7389800023</v>
      </c>
      <c r="C177" s="109" t="s">
        <v>535</v>
      </c>
      <c r="D177" s="109">
        <v>176</v>
      </c>
      <c r="E177" s="109" t="s">
        <v>536</v>
      </c>
      <c r="F177" s="109"/>
      <c r="G177" s="109"/>
      <c r="H177" s="109"/>
      <c r="I177" s="109"/>
      <c r="J177" s="109"/>
      <c r="K177" s="109" t="s">
        <v>739</v>
      </c>
      <c r="L177" s="109" t="s">
        <v>537</v>
      </c>
      <c r="M177" s="109" t="s">
        <v>742</v>
      </c>
      <c r="N177" s="109">
        <v>73</v>
      </c>
      <c r="O177" s="109" t="s">
        <v>1061</v>
      </c>
      <c r="P177" s="109">
        <v>21</v>
      </c>
      <c r="Q177" s="109" t="s">
        <v>1062</v>
      </c>
      <c r="R177" s="109"/>
      <c r="S177" s="109" t="s">
        <v>741</v>
      </c>
      <c r="T177" s="109" t="s">
        <v>1063</v>
      </c>
      <c r="U177" s="109" t="s">
        <v>705</v>
      </c>
      <c r="V177" s="109" t="s">
        <v>839</v>
      </c>
      <c r="W177" s="109" t="s">
        <v>980</v>
      </c>
      <c r="X177" s="109"/>
      <c r="Y177" s="109" t="s">
        <v>298</v>
      </c>
    </row>
    <row r="178" spans="1:25" ht="51">
      <c r="A178">
        <f t="shared" si="2"/>
        <v>177</v>
      </c>
      <c r="B178" s="109">
        <v>7389900023</v>
      </c>
      <c r="C178" s="109" t="s">
        <v>535</v>
      </c>
      <c r="D178" s="109">
        <v>177</v>
      </c>
      <c r="E178" s="109" t="s">
        <v>536</v>
      </c>
      <c r="F178" s="109"/>
      <c r="G178" s="109"/>
      <c r="H178" s="109"/>
      <c r="I178" s="109"/>
      <c r="J178" s="109"/>
      <c r="K178" s="109" t="s">
        <v>739</v>
      </c>
      <c r="L178" s="109" t="s">
        <v>537</v>
      </c>
      <c r="M178" s="109" t="s">
        <v>742</v>
      </c>
      <c r="N178" s="109">
        <v>31</v>
      </c>
      <c r="O178" s="109" t="s">
        <v>426</v>
      </c>
      <c r="P178" s="109">
        <v>12</v>
      </c>
      <c r="Q178" s="109" t="s">
        <v>1059</v>
      </c>
      <c r="R178" s="109"/>
      <c r="S178" s="109" t="s">
        <v>741</v>
      </c>
      <c r="T178" s="109" t="s">
        <v>1060</v>
      </c>
      <c r="U178" s="109" t="s">
        <v>705</v>
      </c>
      <c r="V178" s="109" t="s">
        <v>455</v>
      </c>
      <c r="W178" s="109" t="s">
        <v>1036</v>
      </c>
      <c r="X178" s="109">
        <v>245</v>
      </c>
      <c r="Y178" s="109" t="s">
        <v>298</v>
      </c>
    </row>
    <row r="179" spans="1:25" ht="76.5">
      <c r="A179">
        <f t="shared" si="2"/>
        <v>178</v>
      </c>
      <c r="B179" s="109">
        <v>7390000023</v>
      </c>
      <c r="C179" s="109" t="s">
        <v>535</v>
      </c>
      <c r="D179" s="109">
        <v>178</v>
      </c>
      <c r="E179" s="109" t="s">
        <v>536</v>
      </c>
      <c r="F179" s="109"/>
      <c r="G179" s="109"/>
      <c r="H179" s="109"/>
      <c r="I179" s="109"/>
      <c r="J179" s="109"/>
      <c r="K179" s="109" t="s">
        <v>739</v>
      </c>
      <c r="L179" s="109" t="s">
        <v>537</v>
      </c>
      <c r="M179" s="109" t="s">
        <v>742</v>
      </c>
      <c r="N179" s="109"/>
      <c r="O179" s="109" t="s">
        <v>423</v>
      </c>
      <c r="P179" s="109"/>
      <c r="Q179" s="109" t="s">
        <v>1057</v>
      </c>
      <c r="R179" s="109"/>
      <c r="S179" s="109" t="s">
        <v>741</v>
      </c>
      <c r="T179" s="109" t="s">
        <v>1058</v>
      </c>
      <c r="U179" s="109" t="s">
        <v>705</v>
      </c>
      <c r="V179" s="109" t="s">
        <v>455</v>
      </c>
      <c r="W179" s="109" t="s">
        <v>982</v>
      </c>
      <c r="X179" s="109"/>
      <c r="Y179" s="109"/>
    </row>
    <row r="180" spans="1:25" ht="51">
      <c r="A180">
        <f t="shared" si="2"/>
        <v>179</v>
      </c>
      <c r="B180" s="109">
        <v>7390100023</v>
      </c>
      <c r="C180" s="109" t="s">
        <v>528</v>
      </c>
      <c r="D180" s="109">
        <v>179</v>
      </c>
      <c r="E180" s="109" t="s">
        <v>529</v>
      </c>
      <c r="F180" s="109"/>
      <c r="G180" s="109"/>
      <c r="H180" s="109"/>
      <c r="I180" s="109"/>
      <c r="J180" s="109"/>
      <c r="K180" s="109" t="s">
        <v>972</v>
      </c>
      <c r="L180" s="109" t="s">
        <v>530</v>
      </c>
      <c r="M180" s="109" t="s">
        <v>740</v>
      </c>
      <c r="N180" s="109">
        <v>118</v>
      </c>
      <c r="O180" s="109">
        <v>99</v>
      </c>
      <c r="P180" s="109">
        <v>33</v>
      </c>
      <c r="Q180" s="109" t="s">
        <v>533</v>
      </c>
      <c r="R180" s="109"/>
      <c r="S180" s="109" t="s">
        <v>675</v>
      </c>
      <c r="T180" s="109" t="s">
        <v>534</v>
      </c>
      <c r="U180" s="109"/>
      <c r="V180" s="109"/>
      <c r="W180" s="109" t="s">
        <v>740</v>
      </c>
      <c r="X180" s="109"/>
      <c r="Y180" s="109"/>
    </row>
    <row r="181" spans="1:25" ht="51">
      <c r="A181">
        <f t="shared" si="2"/>
        <v>180</v>
      </c>
      <c r="B181" s="109">
        <v>7390200023</v>
      </c>
      <c r="C181" s="109" t="s">
        <v>528</v>
      </c>
      <c r="D181" s="109">
        <v>180</v>
      </c>
      <c r="E181" s="109" t="s">
        <v>529</v>
      </c>
      <c r="F181" s="109"/>
      <c r="G181" s="109"/>
      <c r="H181" s="109"/>
      <c r="I181" s="109"/>
      <c r="J181" s="109"/>
      <c r="K181" s="109" t="s">
        <v>972</v>
      </c>
      <c r="L181" s="109" t="s">
        <v>530</v>
      </c>
      <c r="M181" s="109" t="s">
        <v>740</v>
      </c>
      <c r="N181" s="109">
        <v>121</v>
      </c>
      <c r="O181" s="109">
        <v>99</v>
      </c>
      <c r="P181" s="109">
        <v>1</v>
      </c>
      <c r="Q181" s="109" t="s">
        <v>531</v>
      </c>
      <c r="R181" s="109"/>
      <c r="S181" s="109" t="s">
        <v>675</v>
      </c>
      <c r="T181" s="109" t="s">
        <v>532</v>
      </c>
      <c r="U181" s="109"/>
      <c r="V181" s="109"/>
      <c r="W181" s="109" t="s">
        <v>740</v>
      </c>
      <c r="X181" s="109"/>
      <c r="Y181" s="109"/>
    </row>
    <row r="182" spans="1:25" ht="127.5">
      <c r="A182">
        <f t="shared" si="2"/>
        <v>181</v>
      </c>
      <c r="B182" s="109">
        <v>7404800023</v>
      </c>
      <c r="C182" s="109" t="s">
        <v>124</v>
      </c>
      <c r="D182" s="109">
        <v>181</v>
      </c>
      <c r="E182" s="109" t="s">
        <v>125</v>
      </c>
      <c r="F182" s="109"/>
      <c r="G182" s="109"/>
      <c r="H182" s="109"/>
      <c r="I182" s="109"/>
      <c r="J182" s="109"/>
      <c r="K182" s="109" t="s">
        <v>739</v>
      </c>
      <c r="L182" s="109" t="s">
        <v>126</v>
      </c>
      <c r="M182" s="109" t="s">
        <v>742</v>
      </c>
      <c r="N182" s="109">
        <v>121</v>
      </c>
      <c r="O182" s="109" t="s">
        <v>94</v>
      </c>
      <c r="P182" s="109">
        <v>1</v>
      </c>
      <c r="Q182" s="110" t="s">
        <v>526</v>
      </c>
      <c r="R182" s="109"/>
      <c r="S182" s="109" t="s">
        <v>741</v>
      </c>
      <c r="T182" s="109" t="s">
        <v>527</v>
      </c>
      <c r="U182" s="109" t="s">
        <v>706</v>
      </c>
      <c r="V182" s="109" t="s">
        <v>804</v>
      </c>
      <c r="W182" s="109" t="s">
        <v>378</v>
      </c>
      <c r="X182" s="109"/>
      <c r="Y182" s="109"/>
    </row>
    <row r="183" spans="1:25" ht="102">
      <c r="A183">
        <f t="shared" si="2"/>
        <v>182</v>
      </c>
      <c r="B183" s="109">
        <v>7404900023</v>
      </c>
      <c r="C183" s="109" t="s">
        <v>124</v>
      </c>
      <c r="D183" s="109">
        <v>182</v>
      </c>
      <c r="E183" s="109" t="s">
        <v>125</v>
      </c>
      <c r="F183" s="109"/>
      <c r="G183" s="109"/>
      <c r="H183" s="109"/>
      <c r="I183" s="109"/>
      <c r="J183" s="109"/>
      <c r="K183" s="109" t="s">
        <v>739</v>
      </c>
      <c r="L183" s="109" t="s">
        <v>126</v>
      </c>
      <c r="M183" s="109" t="s">
        <v>740</v>
      </c>
      <c r="N183" s="109">
        <v>81</v>
      </c>
      <c r="O183" s="109">
        <v>11.23</v>
      </c>
      <c r="P183" s="109">
        <v>50</v>
      </c>
      <c r="Q183" s="109" t="s">
        <v>129</v>
      </c>
      <c r="R183" s="109"/>
      <c r="S183" s="109" t="s">
        <v>741</v>
      </c>
      <c r="T183" s="110" t="s">
        <v>130</v>
      </c>
      <c r="U183" s="109"/>
      <c r="V183" s="109"/>
      <c r="W183" s="109" t="s">
        <v>740</v>
      </c>
      <c r="X183" s="109"/>
      <c r="Y183" s="109"/>
    </row>
    <row r="184" spans="1:25" ht="51">
      <c r="A184">
        <f t="shared" si="2"/>
        <v>183</v>
      </c>
      <c r="B184" s="109">
        <v>7405000023</v>
      </c>
      <c r="C184" s="109" t="s">
        <v>124</v>
      </c>
      <c r="D184" s="109">
        <v>183</v>
      </c>
      <c r="E184" s="109" t="s">
        <v>125</v>
      </c>
      <c r="F184" s="109"/>
      <c r="G184" s="109"/>
      <c r="H184" s="109"/>
      <c r="I184" s="109"/>
      <c r="J184" s="109"/>
      <c r="K184" s="109" t="s">
        <v>739</v>
      </c>
      <c r="L184" s="109" t="s">
        <v>126</v>
      </c>
      <c r="M184" s="109" t="s">
        <v>740</v>
      </c>
      <c r="N184" s="109">
        <v>97</v>
      </c>
      <c r="O184" s="109" t="s">
        <v>812</v>
      </c>
      <c r="P184" s="109">
        <v>32</v>
      </c>
      <c r="Q184" s="109" t="s">
        <v>127</v>
      </c>
      <c r="R184" s="109"/>
      <c r="S184" s="109" t="s">
        <v>741</v>
      </c>
      <c r="T184" s="109" t="s">
        <v>128</v>
      </c>
      <c r="U184" s="109"/>
      <c r="V184" s="109"/>
      <c r="W184" s="109" t="s">
        <v>740</v>
      </c>
      <c r="X184" s="109"/>
      <c r="Y184" s="109"/>
    </row>
    <row r="185" spans="1:25" ht="127.5">
      <c r="A185">
        <f t="shared" si="2"/>
        <v>184</v>
      </c>
      <c r="B185" s="109">
        <v>7406500023</v>
      </c>
      <c r="C185" s="109" t="s">
        <v>316</v>
      </c>
      <c r="D185" s="109">
        <v>184</v>
      </c>
      <c r="E185" s="109" t="s">
        <v>452</v>
      </c>
      <c r="F185" s="109"/>
      <c r="G185" s="111"/>
      <c r="H185" s="109"/>
      <c r="I185" s="109"/>
      <c r="J185" s="109"/>
      <c r="K185" s="109" t="s">
        <v>739</v>
      </c>
      <c r="L185" s="109" t="s">
        <v>437</v>
      </c>
      <c r="M185" s="109" t="s">
        <v>742</v>
      </c>
      <c r="N185" s="109">
        <v>32</v>
      </c>
      <c r="O185" s="109" t="s">
        <v>120</v>
      </c>
      <c r="P185" s="109">
        <v>5</v>
      </c>
      <c r="Q185" s="109" t="s">
        <v>122</v>
      </c>
      <c r="R185" s="109"/>
      <c r="S185" s="109" t="s">
        <v>741</v>
      </c>
      <c r="T185" s="110" t="s">
        <v>123</v>
      </c>
      <c r="U185" s="109" t="s">
        <v>706</v>
      </c>
      <c r="V185" s="109" t="s">
        <v>771</v>
      </c>
      <c r="W185" s="109" t="s">
        <v>978</v>
      </c>
      <c r="X185" s="109"/>
      <c r="Y185" s="109" t="s">
        <v>298</v>
      </c>
    </row>
    <row r="186" spans="1:25" ht="63.75">
      <c r="A186">
        <f t="shared" si="2"/>
        <v>185</v>
      </c>
      <c r="B186" s="109">
        <v>7406600023</v>
      </c>
      <c r="C186" s="109" t="s">
        <v>316</v>
      </c>
      <c r="D186" s="109">
        <v>185</v>
      </c>
      <c r="E186" s="109" t="s">
        <v>452</v>
      </c>
      <c r="F186" s="109"/>
      <c r="G186" s="111"/>
      <c r="H186" s="109"/>
      <c r="I186" s="109"/>
      <c r="J186" s="109"/>
      <c r="K186" s="109" t="s">
        <v>739</v>
      </c>
      <c r="L186" s="109" t="s">
        <v>437</v>
      </c>
      <c r="M186" s="109" t="s">
        <v>742</v>
      </c>
      <c r="N186" s="109">
        <v>32</v>
      </c>
      <c r="O186" s="109" t="s">
        <v>120</v>
      </c>
      <c r="P186" s="109">
        <v>5</v>
      </c>
      <c r="Q186" s="109" t="s">
        <v>14</v>
      </c>
      <c r="R186" s="109"/>
      <c r="S186" s="109" t="s">
        <v>741</v>
      </c>
      <c r="T186" s="109" t="s">
        <v>121</v>
      </c>
      <c r="U186" s="109" t="s">
        <v>706</v>
      </c>
      <c r="V186" s="109" t="s">
        <v>770</v>
      </c>
      <c r="W186" s="109" t="s">
        <v>978</v>
      </c>
      <c r="X186" s="109"/>
      <c r="Y186" s="109" t="s">
        <v>298</v>
      </c>
    </row>
    <row r="187" spans="1:25" ht="76.5">
      <c r="A187">
        <f t="shared" si="2"/>
        <v>186</v>
      </c>
      <c r="B187" s="109">
        <v>7406700023</v>
      </c>
      <c r="C187" s="109" t="s">
        <v>316</v>
      </c>
      <c r="D187" s="109">
        <v>186</v>
      </c>
      <c r="E187" s="109" t="s">
        <v>452</v>
      </c>
      <c r="F187" s="109"/>
      <c r="G187" s="111"/>
      <c r="H187" s="109"/>
      <c r="I187" s="109"/>
      <c r="J187" s="109"/>
      <c r="K187" s="109" t="s">
        <v>739</v>
      </c>
      <c r="L187" s="109" t="s">
        <v>437</v>
      </c>
      <c r="M187" s="109" t="s">
        <v>740</v>
      </c>
      <c r="N187" s="109">
        <v>167</v>
      </c>
      <c r="O187" s="109" t="s">
        <v>117</v>
      </c>
      <c r="P187" s="109">
        <v>29</v>
      </c>
      <c r="Q187" s="109" t="s">
        <v>118</v>
      </c>
      <c r="R187" s="109"/>
      <c r="S187" s="109" t="s">
        <v>741</v>
      </c>
      <c r="T187" s="109" t="s">
        <v>119</v>
      </c>
      <c r="U187" s="109"/>
      <c r="V187" s="109"/>
      <c r="W187" s="109" t="s">
        <v>740</v>
      </c>
      <c r="X187" s="109"/>
      <c r="Y187" s="109"/>
    </row>
    <row r="188" spans="1:27" ht="165.75">
      <c r="A188">
        <f t="shared" si="2"/>
        <v>187</v>
      </c>
      <c r="B188" s="109">
        <v>7406800023</v>
      </c>
      <c r="C188" s="109" t="s">
        <v>316</v>
      </c>
      <c r="D188" s="109">
        <v>187</v>
      </c>
      <c r="E188" s="109" t="s">
        <v>452</v>
      </c>
      <c r="F188" s="109"/>
      <c r="G188" s="111"/>
      <c r="H188" s="109"/>
      <c r="I188" s="109"/>
      <c r="J188" s="109"/>
      <c r="K188" s="109" t="s">
        <v>739</v>
      </c>
      <c r="L188" s="109" t="s">
        <v>437</v>
      </c>
      <c r="M188" s="109" t="s">
        <v>742</v>
      </c>
      <c r="N188" s="109">
        <v>6</v>
      </c>
      <c r="O188" s="109" t="s">
        <v>114</v>
      </c>
      <c r="P188" s="109">
        <v>16</v>
      </c>
      <c r="Q188" s="109" t="s">
        <v>115</v>
      </c>
      <c r="R188" s="109"/>
      <c r="S188" s="109" t="s">
        <v>741</v>
      </c>
      <c r="T188" s="110" t="s">
        <v>116</v>
      </c>
      <c r="U188" s="109" t="s">
        <v>1022</v>
      </c>
      <c r="V188" s="110" t="s">
        <v>47</v>
      </c>
      <c r="W188" s="109" t="s">
        <v>986</v>
      </c>
      <c r="X188" s="109"/>
      <c r="Y188" s="109" t="s">
        <v>298</v>
      </c>
      <c r="AA188" t="s">
        <v>967</v>
      </c>
    </row>
    <row r="189" spans="1:25" ht="102">
      <c r="A189">
        <f t="shared" si="2"/>
        <v>188</v>
      </c>
      <c r="B189" s="109">
        <v>7406900023</v>
      </c>
      <c r="C189" s="109" t="s">
        <v>316</v>
      </c>
      <c r="D189" s="109">
        <v>188</v>
      </c>
      <c r="E189" s="109" t="s">
        <v>452</v>
      </c>
      <c r="F189" s="109"/>
      <c r="G189" s="111"/>
      <c r="H189" s="109"/>
      <c r="I189" s="109"/>
      <c r="J189" s="109"/>
      <c r="K189" s="109" t="s">
        <v>739</v>
      </c>
      <c r="L189" s="109" t="s">
        <v>437</v>
      </c>
      <c r="M189" s="109" t="s">
        <v>742</v>
      </c>
      <c r="N189" s="109">
        <v>41</v>
      </c>
      <c r="O189" s="109" t="s">
        <v>309</v>
      </c>
      <c r="P189" s="109">
        <v>1</v>
      </c>
      <c r="Q189" s="109" t="s">
        <v>112</v>
      </c>
      <c r="R189" s="109"/>
      <c r="S189" s="109" t="s">
        <v>741</v>
      </c>
      <c r="T189" s="109" t="s">
        <v>113</v>
      </c>
      <c r="U189" s="109" t="s">
        <v>706</v>
      </c>
      <c r="V189" s="109" t="s">
        <v>915</v>
      </c>
      <c r="W189" s="109" t="s">
        <v>982</v>
      </c>
      <c r="X189" s="109"/>
      <c r="Y189" s="109"/>
    </row>
    <row r="190" spans="1:25" ht="51">
      <c r="A190">
        <f t="shared" si="2"/>
        <v>189</v>
      </c>
      <c r="B190" s="109">
        <v>7407000023</v>
      </c>
      <c r="C190" s="109" t="s">
        <v>316</v>
      </c>
      <c r="D190" s="109">
        <v>189</v>
      </c>
      <c r="E190" s="109" t="s">
        <v>452</v>
      </c>
      <c r="F190" s="109"/>
      <c r="G190" s="111"/>
      <c r="H190" s="109"/>
      <c r="I190" s="109"/>
      <c r="J190" s="109"/>
      <c r="K190" s="109" t="s">
        <v>739</v>
      </c>
      <c r="L190" s="109" t="s">
        <v>437</v>
      </c>
      <c r="M190" s="109" t="s">
        <v>740</v>
      </c>
      <c r="N190" s="109">
        <v>5</v>
      </c>
      <c r="O190" s="109" t="s">
        <v>402</v>
      </c>
      <c r="P190" s="109">
        <v>24</v>
      </c>
      <c r="Q190" s="109" t="s">
        <v>110</v>
      </c>
      <c r="R190" s="109"/>
      <c r="S190" s="109" t="s">
        <v>675</v>
      </c>
      <c r="T190" s="109" t="s">
        <v>111</v>
      </c>
      <c r="U190" s="109"/>
      <c r="V190" s="109"/>
      <c r="W190" s="109" t="s">
        <v>740</v>
      </c>
      <c r="X190" s="109"/>
      <c r="Y190" s="109"/>
    </row>
    <row r="191" spans="1:25" ht="51">
      <c r="A191">
        <f t="shared" si="2"/>
        <v>190</v>
      </c>
      <c r="B191" s="109">
        <v>7407100023</v>
      </c>
      <c r="C191" s="109" t="s">
        <v>316</v>
      </c>
      <c r="D191" s="109">
        <v>190</v>
      </c>
      <c r="E191" s="109" t="s">
        <v>452</v>
      </c>
      <c r="F191" s="109"/>
      <c r="G191" s="111"/>
      <c r="H191" s="109"/>
      <c r="I191" s="109"/>
      <c r="J191" s="109"/>
      <c r="K191" s="109" t="s">
        <v>739</v>
      </c>
      <c r="L191" s="109" t="s">
        <v>437</v>
      </c>
      <c r="M191" s="109" t="s">
        <v>740</v>
      </c>
      <c r="N191" s="109">
        <v>4</v>
      </c>
      <c r="O191" s="109">
        <v>4</v>
      </c>
      <c r="P191" s="109">
        <v>45</v>
      </c>
      <c r="Q191" s="109" t="s">
        <v>108</v>
      </c>
      <c r="R191" s="109"/>
      <c r="S191" s="109" t="s">
        <v>741</v>
      </c>
      <c r="T191" s="109" t="s">
        <v>109</v>
      </c>
      <c r="U191" s="109"/>
      <c r="V191" s="109"/>
      <c r="W191" s="109" t="s">
        <v>740</v>
      </c>
      <c r="X191" s="109"/>
      <c r="Y191" s="109"/>
    </row>
    <row r="192" spans="1:25" ht="102">
      <c r="A192">
        <f t="shared" si="2"/>
        <v>191</v>
      </c>
      <c r="B192" s="109">
        <v>7407200023</v>
      </c>
      <c r="C192" s="109" t="s">
        <v>316</v>
      </c>
      <c r="D192" s="109">
        <v>191</v>
      </c>
      <c r="E192" s="109" t="s">
        <v>452</v>
      </c>
      <c r="F192" s="109"/>
      <c r="G192" s="111"/>
      <c r="H192" s="109"/>
      <c r="I192" s="109"/>
      <c r="J192" s="109"/>
      <c r="K192" s="109" t="s">
        <v>739</v>
      </c>
      <c r="L192" s="109" t="s">
        <v>437</v>
      </c>
      <c r="M192" s="109" t="s">
        <v>742</v>
      </c>
      <c r="N192" s="109">
        <v>91</v>
      </c>
      <c r="O192" s="109" t="s">
        <v>317</v>
      </c>
      <c r="P192" s="109">
        <v>25</v>
      </c>
      <c r="Q192" s="109" t="s">
        <v>106</v>
      </c>
      <c r="R192" s="109"/>
      <c r="S192" s="109" t="s">
        <v>741</v>
      </c>
      <c r="T192" s="109" t="s">
        <v>107</v>
      </c>
      <c r="U192" s="109" t="s">
        <v>706</v>
      </c>
      <c r="V192" s="109" t="s">
        <v>1017</v>
      </c>
      <c r="W192" s="109" t="s">
        <v>983</v>
      </c>
      <c r="X192" s="109"/>
      <c r="Y192" s="109" t="s">
        <v>298</v>
      </c>
    </row>
    <row r="193" spans="1:25" ht="89.25">
      <c r="A193">
        <f t="shared" si="2"/>
        <v>192</v>
      </c>
      <c r="B193" s="109">
        <v>7407600023</v>
      </c>
      <c r="C193" s="109" t="s">
        <v>963</v>
      </c>
      <c r="D193" s="109">
        <v>192</v>
      </c>
      <c r="E193" s="109" t="s">
        <v>452</v>
      </c>
      <c r="F193" s="109"/>
      <c r="G193" s="111"/>
      <c r="H193" s="109"/>
      <c r="I193" s="109"/>
      <c r="J193" s="109"/>
      <c r="K193" s="109" t="s">
        <v>739</v>
      </c>
      <c r="L193" s="109" t="s">
        <v>437</v>
      </c>
      <c r="M193" s="109" t="s">
        <v>742</v>
      </c>
      <c r="N193" s="109">
        <v>35</v>
      </c>
      <c r="O193" s="109" t="s">
        <v>552</v>
      </c>
      <c r="P193" s="109">
        <v>14</v>
      </c>
      <c r="Q193" s="109" t="s">
        <v>314</v>
      </c>
      <c r="R193" s="109"/>
      <c r="S193" s="109" t="s">
        <v>741</v>
      </c>
      <c r="T193" s="109" t="s">
        <v>315</v>
      </c>
      <c r="U193" s="109" t="s">
        <v>704</v>
      </c>
      <c r="V193" s="109" t="s">
        <v>800</v>
      </c>
      <c r="W193" s="109" t="s">
        <v>978</v>
      </c>
      <c r="X193" s="109"/>
      <c r="Y193" s="109" t="s">
        <v>298</v>
      </c>
    </row>
    <row r="194" spans="1:25" ht="51">
      <c r="A194">
        <f aca="true" t="shared" si="3" ref="A194:A257">D194</f>
        <v>193</v>
      </c>
      <c r="B194" s="109">
        <v>7407700023</v>
      </c>
      <c r="C194" s="109" t="s">
        <v>963</v>
      </c>
      <c r="D194" s="109">
        <v>193</v>
      </c>
      <c r="E194" s="109" t="s">
        <v>452</v>
      </c>
      <c r="F194" s="109"/>
      <c r="G194" s="111"/>
      <c r="H194" s="109"/>
      <c r="I194" s="109"/>
      <c r="J194" s="109"/>
      <c r="K194" s="109" t="s">
        <v>739</v>
      </c>
      <c r="L194" s="109" t="s">
        <v>437</v>
      </c>
      <c r="M194" s="109" t="s">
        <v>742</v>
      </c>
      <c r="N194" s="109">
        <v>40</v>
      </c>
      <c r="O194" s="109" t="s">
        <v>309</v>
      </c>
      <c r="P194" s="109">
        <v>30</v>
      </c>
      <c r="Q194" s="109" t="s">
        <v>312</v>
      </c>
      <c r="R194" s="109"/>
      <c r="S194" s="109" t="s">
        <v>675</v>
      </c>
      <c r="T194" s="109" t="s">
        <v>313</v>
      </c>
      <c r="U194" s="109" t="s">
        <v>706</v>
      </c>
      <c r="V194" s="109" t="s">
        <v>51</v>
      </c>
      <c r="W194" s="109" t="s">
        <v>982</v>
      </c>
      <c r="X194" s="109"/>
      <c r="Y194" s="109"/>
    </row>
    <row r="195" spans="1:25" ht="51">
      <c r="A195">
        <f t="shared" si="3"/>
        <v>194</v>
      </c>
      <c r="B195" s="109">
        <v>7407800023</v>
      </c>
      <c r="C195" s="109" t="s">
        <v>963</v>
      </c>
      <c r="D195" s="109">
        <v>194</v>
      </c>
      <c r="E195" s="109" t="s">
        <v>452</v>
      </c>
      <c r="F195" s="109"/>
      <c r="G195" s="111"/>
      <c r="H195" s="109"/>
      <c r="I195" s="109"/>
      <c r="J195" s="109"/>
      <c r="K195" s="109" t="s">
        <v>739</v>
      </c>
      <c r="L195" s="109" t="s">
        <v>437</v>
      </c>
      <c r="M195" s="109" t="s">
        <v>742</v>
      </c>
      <c r="N195" s="109">
        <v>44</v>
      </c>
      <c r="O195" s="109" t="s">
        <v>309</v>
      </c>
      <c r="P195" s="109">
        <v>44</v>
      </c>
      <c r="Q195" s="109" t="s">
        <v>310</v>
      </c>
      <c r="R195" s="109"/>
      <c r="S195" s="109" t="s">
        <v>741</v>
      </c>
      <c r="T195" s="109" t="s">
        <v>311</v>
      </c>
      <c r="U195" s="109" t="s">
        <v>705</v>
      </c>
      <c r="V195" s="109" t="s">
        <v>916</v>
      </c>
      <c r="W195" s="109" t="s">
        <v>982</v>
      </c>
      <c r="X195" s="109"/>
      <c r="Y195" s="109"/>
    </row>
    <row r="196" spans="1:25" ht="51">
      <c r="A196">
        <f t="shared" si="3"/>
        <v>195</v>
      </c>
      <c r="B196" s="109">
        <v>7407900023</v>
      </c>
      <c r="C196" s="109" t="s">
        <v>963</v>
      </c>
      <c r="D196" s="109">
        <v>195</v>
      </c>
      <c r="E196" s="109" t="s">
        <v>452</v>
      </c>
      <c r="F196" s="109"/>
      <c r="G196" s="111"/>
      <c r="H196" s="109"/>
      <c r="I196" s="109"/>
      <c r="J196" s="109"/>
      <c r="K196" s="109" t="s">
        <v>739</v>
      </c>
      <c r="L196" s="109" t="s">
        <v>437</v>
      </c>
      <c r="M196" s="109" t="s">
        <v>740</v>
      </c>
      <c r="N196" s="109">
        <v>45</v>
      </c>
      <c r="O196" s="109" t="s">
        <v>307</v>
      </c>
      <c r="P196" s="109">
        <v>1</v>
      </c>
      <c r="Q196" s="109" t="s">
        <v>308</v>
      </c>
      <c r="R196" s="109"/>
      <c r="S196" s="109" t="s">
        <v>675</v>
      </c>
      <c r="T196" s="109" t="s">
        <v>306</v>
      </c>
      <c r="U196" s="109"/>
      <c r="V196" s="109"/>
      <c r="W196" s="109" t="s">
        <v>740</v>
      </c>
      <c r="X196" s="109"/>
      <c r="Y196" s="109"/>
    </row>
    <row r="197" spans="1:25" ht="51">
      <c r="A197">
        <f t="shared" si="3"/>
        <v>196</v>
      </c>
      <c r="B197" s="109">
        <v>7408000023</v>
      </c>
      <c r="C197" s="109" t="s">
        <v>963</v>
      </c>
      <c r="D197" s="109">
        <v>196</v>
      </c>
      <c r="E197" s="109" t="s">
        <v>452</v>
      </c>
      <c r="F197" s="109"/>
      <c r="G197" s="111"/>
      <c r="H197" s="109"/>
      <c r="I197" s="109"/>
      <c r="J197" s="109"/>
      <c r="K197" s="109" t="s">
        <v>739</v>
      </c>
      <c r="L197" s="109" t="s">
        <v>437</v>
      </c>
      <c r="M197" s="109" t="s">
        <v>740</v>
      </c>
      <c r="N197" s="109">
        <v>45</v>
      </c>
      <c r="O197" s="109" t="s">
        <v>964</v>
      </c>
      <c r="P197" s="109">
        <v>31</v>
      </c>
      <c r="Q197" s="109" t="s">
        <v>305</v>
      </c>
      <c r="R197" s="109"/>
      <c r="S197" s="109" t="s">
        <v>675</v>
      </c>
      <c r="T197" s="109" t="s">
        <v>306</v>
      </c>
      <c r="U197" s="109"/>
      <c r="V197" s="109"/>
      <c r="W197" s="109" t="s">
        <v>740</v>
      </c>
      <c r="X197" s="109"/>
      <c r="Y197" s="109"/>
    </row>
    <row r="198" spans="1:25" ht="51">
      <c r="A198">
        <f t="shared" si="3"/>
        <v>197</v>
      </c>
      <c r="B198" s="109">
        <v>7413900023</v>
      </c>
      <c r="C198" s="109" t="s">
        <v>961</v>
      </c>
      <c r="D198" s="109">
        <v>197</v>
      </c>
      <c r="E198" s="109" t="s">
        <v>973</v>
      </c>
      <c r="F198" s="109"/>
      <c r="G198" s="109"/>
      <c r="H198" s="109"/>
      <c r="I198" s="109"/>
      <c r="J198" s="109"/>
      <c r="K198" s="109" t="s">
        <v>972</v>
      </c>
      <c r="L198" s="109" t="s">
        <v>1039</v>
      </c>
      <c r="M198" s="109" t="s">
        <v>740</v>
      </c>
      <c r="N198" s="109">
        <v>1</v>
      </c>
      <c r="O198" s="109"/>
      <c r="P198" s="109">
        <v>42</v>
      </c>
      <c r="Q198" s="109" t="s">
        <v>962</v>
      </c>
      <c r="R198" s="109"/>
      <c r="S198" s="109" t="s">
        <v>675</v>
      </c>
      <c r="T198" s="109" t="s">
        <v>975</v>
      </c>
      <c r="U198" s="109"/>
      <c r="V198" s="109"/>
      <c r="W198" s="109" t="s">
        <v>740</v>
      </c>
      <c r="X198" s="109"/>
      <c r="Y198" s="109"/>
    </row>
    <row r="199" spans="1:25" ht="51">
      <c r="A199">
        <f t="shared" si="3"/>
        <v>198</v>
      </c>
      <c r="B199" s="109">
        <v>7414000023</v>
      </c>
      <c r="C199" s="109" t="s">
        <v>958</v>
      </c>
      <c r="D199" s="109">
        <v>198</v>
      </c>
      <c r="E199" s="109" t="s">
        <v>973</v>
      </c>
      <c r="F199" s="109"/>
      <c r="G199" s="109"/>
      <c r="H199" s="109"/>
      <c r="I199" s="109"/>
      <c r="J199" s="109"/>
      <c r="K199" s="109" t="s">
        <v>972</v>
      </c>
      <c r="L199" s="109" t="s">
        <v>1039</v>
      </c>
      <c r="M199" s="109" t="s">
        <v>740</v>
      </c>
      <c r="N199" s="109">
        <v>2</v>
      </c>
      <c r="O199" s="109"/>
      <c r="P199" s="109">
        <v>7</v>
      </c>
      <c r="Q199" s="109" t="s">
        <v>959</v>
      </c>
      <c r="R199" s="109"/>
      <c r="S199" s="109" t="s">
        <v>675</v>
      </c>
      <c r="T199" s="109" t="s">
        <v>960</v>
      </c>
      <c r="U199" s="109"/>
      <c r="V199" s="109"/>
      <c r="W199" s="109" t="s">
        <v>740</v>
      </c>
      <c r="X199" s="109"/>
      <c r="Y199" s="109"/>
    </row>
    <row r="200" spans="1:25" ht="51">
      <c r="A200">
        <f t="shared" si="3"/>
        <v>199</v>
      </c>
      <c r="B200" s="109">
        <v>7414100023</v>
      </c>
      <c r="C200" s="109" t="s">
        <v>1047</v>
      </c>
      <c r="D200" s="109">
        <v>199</v>
      </c>
      <c r="E200" s="109" t="s">
        <v>973</v>
      </c>
      <c r="F200" s="109"/>
      <c r="G200" s="109"/>
      <c r="H200" s="109"/>
      <c r="I200" s="109"/>
      <c r="J200" s="109"/>
      <c r="K200" s="109" t="s">
        <v>972</v>
      </c>
      <c r="L200" s="109" t="s">
        <v>1039</v>
      </c>
      <c r="M200" s="109" t="s">
        <v>971</v>
      </c>
      <c r="N200" s="109">
        <v>7</v>
      </c>
      <c r="O200" s="109" t="s">
        <v>1048</v>
      </c>
      <c r="P200" s="109">
        <v>62</v>
      </c>
      <c r="Q200" s="109" t="s">
        <v>1049</v>
      </c>
      <c r="R200" s="109"/>
      <c r="S200" s="109" t="s">
        <v>675</v>
      </c>
      <c r="T200" s="109" t="s">
        <v>957</v>
      </c>
      <c r="U200" s="109" t="s">
        <v>705</v>
      </c>
      <c r="V200" s="109" t="s">
        <v>455</v>
      </c>
      <c r="W200" s="109" t="s">
        <v>986</v>
      </c>
      <c r="X200" s="109"/>
      <c r="Y200" s="109" t="s">
        <v>298</v>
      </c>
    </row>
    <row r="201" spans="1:25" ht="89.25">
      <c r="A201">
        <f t="shared" si="3"/>
        <v>200</v>
      </c>
      <c r="B201" s="109">
        <v>7414200023</v>
      </c>
      <c r="C201" s="109" t="s">
        <v>1045</v>
      </c>
      <c r="D201" s="109">
        <v>200</v>
      </c>
      <c r="E201" s="109" t="s">
        <v>973</v>
      </c>
      <c r="F201" s="109"/>
      <c r="G201" s="109"/>
      <c r="H201" s="109"/>
      <c r="I201" s="109"/>
      <c r="J201" s="109"/>
      <c r="K201" s="109" t="s">
        <v>972</v>
      </c>
      <c r="L201" s="109" t="s">
        <v>1039</v>
      </c>
      <c r="M201" s="109" t="s">
        <v>742</v>
      </c>
      <c r="N201" s="109">
        <v>24</v>
      </c>
      <c r="O201" s="109" t="s">
        <v>395</v>
      </c>
      <c r="P201" s="109">
        <v>56</v>
      </c>
      <c r="Q201" s="109" t="s">
        <v>1046</v>
      </c>
      <c r="R201" s="109"/>
      <c r="S201" s="109" t="s">
        <v>675</v>
      </c>
      <c r="T201" s="109" t="s">
        <v>975</v>
      </c>
      <c r="U201" s="109" t="s">
        <v>705</v>
      </c>
      <c r="V201" s="109" t="s">
        <v>618</v>
      </c>
      <c r="W201" s="109" t="s">
        <v>1034</v>
      </c>
      <c r="X201" s="109"/>
      <c r="Y201" s="109" t="s">
        <v>298</v>
      </c>
    </row>
    <row r="202" spans="1:25" ht="191.25">
      <c r="A202">
        <f t="shared" si="3"/>
        <v>201</v>
      </c>
      <c r="B202" s="109">
        <v>7414300023</v>
      </c>
      <c r="C202" s="109" t="s">
        <v>1042</v>
      </c>
      <c r="D202" s="109">
        <v>201</v>
      </c>
      <c r="E202" s="109" t="s">
        <v>973</v>
      </c>
      <c r="F202" s="109"/>
      <c r="G202" s="109"/>
      <c r="H202" s="109"/>
      <c r="I202" s="109"/>
      <c r="J202" s="109"/>
      <c r="K202" s="109" t="s">
        <v>972</v>
      </c>
      <c r="L202" s="109" t="s">
        <v>1039</v>
      </c>
      <c r="M202" s="109" t="s">
        <v>742</v>
      </c>
      <c r="N202" s="109">
        <v>29</v>
      </c>
      <c r="O202" s="109" t="s">
        <v>406</v>
      </c>
      <c r="P202" s="109">
        <v>64</v>
      </c>
      <c r="Q202" s="109" t="s">
        <v>1043</v>
      </c>
      <c r="R202" s="109"/>
      <c r="S202" s="109" t="s">
        <v>675</v>
      </c>
      <c r="T202" s="109" t="s">
        <v>1044</v>
      </c>
      <c r="U202" s="109" t="s">
        <v>705</v>
      </c>
      <c r="V202" s="109" t="s">
        <v>619</v>
      </c>
      <c r="W202" s="109" t="s">
        <v>977</v>
      </c>
      <c r="X202" s="109"/>
      <c r="Y202" s="109" t="s">
        <v>298</v>
      </c>
    </row>
    <row r="203" spans="1:25" ht="51">
      <c r="A203">
        <f t="shared" si="3"/>
        <v>202</v>
      </c>
      <c r="B203" s="109">
        <v>7414400023</v>
      </c>
      <c r="C203" s="109" t="s">
        <v>1038</v>
      </c>
      <c r="D203" s="109">
        <v>202</v>
      </c>
      <c r="E203" s="109" t="s">
        <v>973</v>
      </c>
      <c r="F203" s="109"/>
      <c r="G203" s="109"/>
      <c r="H203" s="109"/>
      <c r="I203" s="109"/>
      <c r="J203" s="109"/>
      <c r="K203" s="109" t="s">
        <v>972</v>
      </c>
      <c r="L203" s="109" t="s">
        <v>1039</v>
      </c>
      <c r="M203" s="109" t="s">
        <v>971</v>
      </c>
      <c r="N203" s="109">
        <v>169</v>
      </c>
      <c r="O203" s="109" t="s">
        <v>987</v>
      </c>
      <c r="P203" s="109"/>
      <c r="Q203" s="109" t="s">
        <v>1040</v>
      </c>
      <c r="R203" s="109"/>
      <c r="S203" s="109" t="s">
        <v>675</v>
      </c>
      <c r="T203" s="109" t="s">
        <v>1041</v>
      </c>
      <c r="U203" s="109" t="s">
        <v>706</v>
      </c>
      <c r="V203" s="109" t="s">
        <v>49</v>
      </c>
      <c r="W203" s="109" t="s">
        <v>978</v>
      </c>
      <c r="X203" s="109"/>
      <c r="Y203" s="109" t="s">
        <v>298</v>
      </c>
    </row>
    <row r="204" spans="1:25" ht="242.25">
      <c r="A204">
        <f t="shared" si="3"/>
        <v>203</v>
      </c>
      <c r="B204" s="109">
        <v>7415000023</v>
      </c>
      <c r="C204" s="109" t="s">
        <v>1015</v>
      </c>
      <c r="D204" s="109">
        <v>203</v>
      </c>
      <c r="E204" s="109" t="s">
        <v>1016</v>
      </c>
      <c r="F204" s="109"/>
      <c r="G204" s="109"/>
      <c r="H204" s="109"/>
      <c r="I204" s="109"/>
      <c r="J204" s="109"/>
      <c r="K204" s="109" t="s">
        <v>739</v>
      </c>
      <c r="L204" s="109" t="s">
        <v>437</v>
      </c>
      <c r="M204" s="109" t="s">
        <v>742</v>
      </c>
      <c r="N204" s="109">
        <v>33</v>
      </c>
      <c r="O204" s="109" t="s">
        <v>506</v>
      </c>
      <c r="P204" s="109">
        <v>28</v>
      </c>
      <c r="Q204" s="109" t="s">
        <v>1032</v>
      </c>
      <c r="R204" s="109"/>
      <c r="S204" s="109" t="s">
        <v>741</v>
      </c>
      <c r="T204" s="110" t="s">
        <v>1037</v>
      </c>
      <c r="U204" s="109" t="s">
        <v>706</v>
      </c>
      <c r="V204" s="109" t="s">
        <v>50</v>
      </c>
      <c r="W204" s="109" t="s">
        <v>982</v>
      </c>
      <c r="X204" s="109"/>
      <c r="Y204" s="109" t="s">
        <v>298</v>
      </c>
    </row>
    <row r="205" spans="1:25" ht="89.25">
      <c r="A205">
        <f t="shared" si="3"/>
        <v>204</v>
      </c>
      <c r="B205" s="109">
        <v>7415100023</v>
      </c>
      <c r="C205" s="109" t="s">
        <v>1015</v>
      </c>
      <c r="D205" s="109">
        <v>204</v>
      </c>
      <c r="E205" s="109" t="s">
        <v>1016</v>
      </c>
      <c r="F205" s="109"/>
      <c r="G205" s="109"/>
      <c r="H205" s="109"/>
      <c r="I205" s="109"/>
      <c r="J205" s="109"/>
      <c r="K205" s="109" t="s">
        <v>739</v>
      </c>
      <c r="L205" s="109" t="s">
        <v>437</v>
      </c>
      <c r="M205" s="109" t="s">
        <v>742</v>
      </c>
      <c r="N205" s="109">
        <v>169</v>
      </c>
      <c r="O205" s="109">
        <v>1</v>
      </c>
      <c r="P205" s="109">
        <v>39</v>
      </c>
      <c r="Q205" s="109" t="s">
        <v>509</v>
      </c>
      <c r="R205" s="109"/>
      <c r="S205" s="109" t="s">
        <v>741</v>
      </c>
      <c r="T205" s="109" t="s">
        <v>510</v>
      </c>
      <c r="U205" s="109" t="s">
        <v>705</v>
      </c>
      <c r="V205" s="109" t="s">
        <v>544</v>
      </c>
      <c r="W205" s="109" t="s">
        <v>978</v>
      </c>
      <c r="X205" s="109">
        <v>184</v>
      </c>
      <c r="Y205" s="109"/>
    </row>
    <row r="206" spans="1:25" ht="216.75">
      <c r="A206">
        <f t="shared" si="3"/>
        <v>205</v>
      </c>
      <c r="B206" s="109">
        <v>7415200023</v>
      </c>
      <c r="C206" s="109" t="s">
        <v>1015</v>
      </c>
      <c r="D206" s="109">
        <v>205</v>
      </c>
      <c r="E206" s="109" t="s">
        <v>1016</v>
      </c>
      <c r="F206" s="109"/>
      <c r="G206" s="109"/>
      <c r="H206" s="109"/>
      <c r="I206" s="109"/>
      <c r="J206" s="109"/>
      <c r="K206" s="109" t="s">
        <v>739</v>
      </c>
      <c r="L206" s="109" t="s">
        <v>437</v>
      </c>
      <c r="M206" s="109" t="s">
        <v>742</v>
      </c>
      <c r="N206" s="109">
        <v>33</v>
      </c>
      <c r="O206" s="109" t="s">
        <v>506</v>
      </c>
      <c r="P206" s="109">
        <v>19</v>
      </c>
      <c r="Q206" s="109" t="s">
        <v>507</v>
      </c>
      <c r="R206" s="109"/>
      <c r="S206" s="109" t="s">
        <v>741</v>
      </c>
      <c r="T206" s="110" t="s">
        <v>508</v>
      </c>
      <c r="U206" s="109" t="s">
        <v>1022</v>
      </c>
      <c r="V206" s="109" t="s">
        <v>48</v>
      </c>
      <c r="W206" s="109" t="s">
        <v>978</v>
      </c>
      <c r="X206" s="109"/>
      <c r="Y206" s="109" t="s">
        <v>298</v>
      </c>
    </row>
    <row r="207" spans="1:25" ht="76.5">
      <c r="A207">
        <f t="shared" si="3"/>
        <v>206</v>
      </c>
      <c r="B207" s="109">
        <v>7415300023</v>
      </c>
      <c r="C207" s="109" t="s">
        <v>1015</v>
      </c>
      <c r="D207" s="109">
        <v>206</v>
      </c>
      <c r="E207" s="109" t="s">
        <v>1016</v>
      </c>
      <c r="F207" s="109"/>
      <c r="G207" s="109"/>
      <c r="H207" s="109"/>
      <c r="I207" s="109"/>
      <c r="J207" s="109"/>
      <c r="K207" s="109" t="s">
        <v>739</v>
      </c>
      <c r="L207" s="109" t="s">
        <v>437</v>
      </c>
      <c r="M207" s="109" t="s">
        <v>742</v>
      </c>
      <c r="N207" s="109">
        <v>169</v>
      </c>
      <c r="O207" s="109">
        <v>1</v>
      </c>
      <c r="P207" s="109">
        <v>1</v>
      </c>
      <c r="Q207" s="109" t="s">
        <v>504</v>
      </c>
      <c r="R207" s="109"/>
      <c r="S207" s="109" t="s">
        <v>741</v>
      </c>
      <c r="T207" s="109" t="s">
        <v>505</v>
      </c>
      <c r="U207" s="109" t="s">
        <v>706</v>
      </c>
      <c r="V207" s="109" t="s">
        <v>545</v>
      </c>
      <c r="W207" s="109" t="s">
        <v>978</v>
      </c>
      <c r="X207" s="109">
        <v>184</v>
      </c>
      <c r="Y207" s="109"/>
    </row>
    <row r="208" spans="1:25" ht="63.75">
      <c r="A208">
        <f t="shared" si="3"/>
        <v>207</v>
      </c>
      <c r="B208" s="109">
        <v>7415400023</v>
      </c>
      <c r="C208" s="109" t="s">
        <v>1015</v>
      </c>
      <c r="D208" s="109">
        <v>207</v>
      </c>
      <c r="E208" s="109" t="s">
        <v>1016</v>
      </c>
      <c r="F208" s="109"/>
      <c r="G208" s="109"/>
      <c r="H208" s="109"/>
      <c r="I208" s="109"/>
      <c r="J208" s="109"/>
      <c r="K208" s="109" t="s">
        <v>739</v>
      </c>
      <c r="L208" s="109" t="s">
        <v>437</v>
      </c>
      <c r="M208" s="109" t="s">
        <v>742</v>
      </c>
      <c r="N208" s="109">
        <v>179</v>
      </c>
      <c r="O208" s="109">
        <v>12</v>
      </c>
      <c r="P208" s="109">
        <v>4</v>
      </c>
      <c r="Q208" s="109" t="s">
        <v>555</v>
      </c>
      <c r="R208" s="109"/>
      <c r="S208" s="109" t="s">
        <v>741</v>
      </c>
      <c r="T208" s="109" t="s">
        <v>503</v>
      </c>
      <c r="U208" s="109" t="s">
        <v>706</v>
      </c>
      <c r="V208" s="109" t="s">
        <v>803</v>
      </c>
      <c r="W208" s="109" t="s">
        <v>978</v>
      </c>
      <c r="X208" s="109"/>
      <c r="Y208" s="109"/>
    </row>
    <row r="209" spans="1:25" ht="51">
      <c r="A209">
        <f t="shared" si="3"/>
        <v>208</v>
      </c>
      <c r="B209" s="109">
        <v>7415500023</v>
      </c>
      <c r="C209" s="109" t="s">
        <v>1015</v>
      </c>
      <c r="D209" s="109">
        <v>208</v>
      </c>
      <c r="E209" s="109" t="s">
        <v>1016</v>
      </c>
      <c r="F209" s="109"/>
      <c r="G209" s="109"/>
      <c r="H209" s="109"/>
      <c r="I209" s="109"/>
      <c r="J209" s="109"/>
      <c r="K209" s="109" t="s">
        <v>739</v>
      </c>
      <c r="L209" s="109" t="s">
        <v>437</v>
      </c>
      <c r="M209" s="109" t="s">
        <v>742</v>
      </c>
      <c r="N209" s="109">
        <v>35</v>
      </c>
      <c r="O209" s="109" t="s">
        <v>552</v>
      </c>
      <c r="P209" s="109">
        <v>14</v>
      </c>
      <c r="Q209" s="109" t="s">
        <v>553</v>
      </c>
      <c r="R209" s="109"/>
      <c r="S209" s="109" t="s">
        <v>741</v>
      </c>
      <c r="T209" s="109" t="s">
        <v>554</v>
      </c>
      <c r="U209" s="109" t="s">
        <v>705</v>
      </c>
      <c r="V209" s="109" t="s">
        <v>544</v>
      </c>
      <c r="W209" s="109" t="s">
        <v>978</v>
      </c>
      <c r="X209" s="109"/>
      <c r="Y209" s="109"/>
    </row>
    <row r="210" spans="1:25" ht="51">
      <c r="A210">
        <f t="shared" si="3"/>
        <v>209</v>
      </c>
      <c r="B210" s="109">
        <v>7415600023</v>
      </c>
      <c r="C210" s="109" t="s">
        <v>1015</v>
      </c>
      <c r="D210" s="109">
        <v>209</v>
      </c>
      <c r="E210" s="109" t="s">
        <v>1016</v>
      </c>
      <c r="F210" s="109"/>
      <c r="G210" s="109"/>
      <c r="H210" s="109"/>
      <c r="I210" s="109"/>
      <c r="J210" s="109"/>
      <c r="K210" s="109" t="s">
        <v>739</v>
      </c>
      <c r="L210" s="109" t="s">
        <v>437</v>
      </c>
      <c r="M210" s="109" t="s">
        <v>742</v>
      </c>
      <c r="N210" s="109">
        <v>169</v>
      </c>
      <c r="O210" s="109">
        <v>1</v>
      </c>
      <c r="P210" s="109">
        <v>1</v>
      </c>
      <c r="Q210" s="109" t="s">
        <v>550</v>
      </c>
      <c r="R210" s="109"/>
      <c r="S210" s="109" t="s">
        <v>675</v>
      </c>
      <c r="T210" s="109" t="s">
        <v>551</v>
      </c>
      <c r="U210" s="109" t="s">
        <v>705</v>
      </c>
      <c r="V210" s="109" t="s">
        <v>544</v>
      </c>
      <c r="W210" s="109" t="s">
        <v>978</v>
      </c>
      <c r="X210" s="109">
        <v>184</v>
      </c>
      <c r="Y210" s="109"/>
    </row>
    <row r="211" spans="1:25" ht="51">
      <c r="A211">
        <f t="shared" si="3"/>
        <v>210</v>
      </c>
      <c r="B211" s="109">
        <v>7439700023</v>
      </c>
      <c r="C211" s="109" t="s">
        <v>456</v>
      </c>
      <c r="D211" s="109">
        <v>210</v>
      </c>
      <c r="E211" s="109" t="s">
        <v>678</v>
      </c>
      <c r="F211" s="109"/>
      <c r="G211" s="109"/>
      <c r="H211" s="109"/>
      <c r="I211" s="109"/>
      <c r="J211" s="109"/>
      <c r="K211" s="109" t="s">
        <v>739</v>
      </c>
      <c r="L211" s="109" t="s">
        <v>457</v>
      </c>
      <c r="M211" s="109" t="s">
        <v>740</v>
      </c>
      <c r="N211" s="109">
        <v>4</v>
      </c>
      <c r="O211" s="109"/>
      <c r="P211" s="109">
        <v>45</v>
      </c>
      <c r="Q211" s="109" t="s">
        <v>1013</v>
      </c>
      <c r="R211" s="109"/>
      <c r="S211" s="109" t="s">
        <v>741</v>
      </c>
      <c r="T211" s="109" t="s">
        <v>1014</v>
      </c>
      <c r="U211" s="109"/>
      <c r="V211" s="109"/>
      <c r="W211" s="109" t="s">
        <v>740</v>
      </c>
      <c r="X211" s="109"/>
      <c r="Y211" s="109"/>
    </row>
    <row r="212" spans="1:25" ht="76.5">
      <c r="A212">
        <f t="shared" si="3"/>
        <v>211</v>
      </c>
      <c r="B212" s="109">
        <v>7439800023</v>
      </c>
      <c r="C212" s="109" t="s">
        <v>456</v>
      </c>
      <c r="D212" s="109">
        <v>211</v>
      </c>
      <c r="E212" s="109" t="s">
        <v>678</v>
      </c>
      <c r="F212" s="109"/>
      <c r="G212" s="109"/>
      <c r="H212" s="109"/>
      <c r="I212" s="109"/>
      <c r="J212" s="109"/>
      <c r="K212" s="109" t="s">
        <v>739</v>
      </c>
      <c r="L212" s="109" t="s">
        <v>457</v>
      </c>
      <c r="M212" s="109" t="s">
        <v>740</v>
      </c>
      <c r="N212" s="109">
        <v>9</v>
      </c>
      <c r="O212" s="109"/>
      <c r="P212" s="109">
        <v>1</v>
      </c>
      <c r="Q212" s="109" t="s">
        <v>1011</v>
      </c>
      <c r="R212" s="109"/>
      <c r="S212" s="109" t="s">
        <v>675</v>
      </c>
      <c r="T212" s="109" t="s">
        <v>1012</v>
      </c>
      <c r="U212" s="109"/>
      <c r="V212" s="109"/>
      <c r="W212" s="109" t="s">
        <v>740</v>
      </c>
      <c r="X212" s="109"/>
      <c r="Y212" s="109"/>
    </row>
    <row r="213" spans="1:25" ht="51">
      <c r="A213">
        <f t="shared" si="3"/>
        <v>212</v>
      </c>
      <c r="B213" s="109">
        <v>7439900023</v>
      </c>
      <c r="C213" s="109" t="s">
        <v>456</v>
      </c>
      <c r="D213" s="109">
        <v>212</v>
      </c>
      <c r="E213" s="109" t="s">
        <v>678</v>
      </c>
      <c r="F213" s="109"/>
      <c r="G213" s="109"/>
      <c r="H213" s="109"/>
      <c r="I213" s="109"/>
      <c r="J213" s="109"/>
      <c r="K213" s="109" t="s">
        <v>739</v>
      </c>
      <c r="L213" s="109" t="s">
        <v>457</v>
      </c>
      <c r="M213" s="109" t="s">
        <v>740</v>
      </c>
      <c r="N213" s="109">
        <v>13</v>
      </c>
      <c r="O213" s="109"/>
      <c r="P213" s="109">
        <v>47</v>
      </c>
      <c r="Q213" s="109" t="s">
        <v>1009</v>
      </c>
      <c r="R213" s="109"/>
      <c r="S213" s="109" t="s">
        <v>675</v>
      </c>
      <c r="T213" s="109" t="s">
        <v>1010</v>
      </c>
      <c r="U213" s="109"/>
      <c r="V213" s="109"/>
      <c r="W213" s="109" t="s">
        <v>740</v>
      </c>
      <c r="X213" s="109"/>
      <c r="Y213" s="109"/>
    </row>
    <row r="214" spans="1:25" ht="114.75">
      <c r="A214">
        <f t="shared" si="3"/>
        <v>213</v>
      </c>
      <c r="B214" s="109">
        <v>7440000023</v>
      </c>
      <c r="C214" s="109" t="s">
        <v>456</v>
      </c>
      <c r="D214" s="109">
        <v>213</v>
      </c>
      <c r="E214" s="109" t="s">
        <v>678</v>
      </c>
      <c r="F214" s="109"/>
      <c r="G214" s="109"/>
      <c r="H214" s="109"/>
      <c r="I214" s="109"/>
      <c r="J214" s="109"/>
      <c r="K214" s="109" t="s">
        <v>739</v>
      </c>
      <c r="L214" s="109" t="s">
        <v>457</v>
      </c>
      <c r="M214" s="109" t="s">
        <v>742</v>
      </c>
      <c r="N214" s="109">
        <v>16</v>
      </c>
      <c r="O214" s="109" t="s">
        <v>974</v>
      </c>
      <c r="P214" s="109">
        <v>46</v>
      </c>
      <c r="Q214" s="110" t="s">
        <v>1008</v>
      </c>
      <c r="R214" s="109"/>
      <c r="S214" s="109" t="s">
        <v>741</v>
      </c>
      <c r="T214" s="109" t="s">
        <v>1007</v>
      </c>
      <c r="U214" s="109" t="s">
        <v>705</v>
      </c>
      <c r="V214" s="109" t="s">
        <v>1050</v>
      </c>
      <c r="W214" s="109" t="s">
        <v>980</v>
      </c>
      <c r="X214" s="109"/>
      <c r="Y214" s="109"/>
    </row>
    <row r="215" spans="1:25" ht="127.5">
      <c r="A215">
        <f t="shared" si="3"/>
        <v>214</v>
      </c>
      <c r="B215" s="109">
        <v>7440100023</v>
      </c>
      <c r="C215" s="109" t="s">
        <v>456</v>
      </c>
      <c r="D215" s="109">
        <v>214</v>
      </c>
      <c r="E215" s="109" t="s">
        <v>678</v>
      </c>
      <c r="F215" s="109"/>
      <c r="G215" s="109"/>
      <c r="H215" s="109"/>
      <c r="I215" s="109"/>
      <c r="J215" s="109"/>
      <c r="K215" s="109" t="s">
        <v>739</v>
      </c>
      <c r="L215" s="109" t="s">
        <v>457</v>
      </c>
      <c r="M215" s="109" t="s">
        <v>742</v>
      </c>
      <c r="N215" s="109">
        <v>18</v>
      </c>
      <c r="O215" s="109" t="s">
        <v>388</v>
      </c>
      <c r="P215" s="109">
        <v>26</v>
      </c>
      <c r="Q215" s="110" t="s">
        <v>1006</v>
      </c>
      <c r="R215" s="109"/>
      <c r="S215" s="109" t="s">
        <v>741</v>
      </c>
      <c r="T215" s="109" t="s">
        <v>1007</v>
      </c>
      <c r="U215" s="109" t="s">
        <v>705</v>
      </c>
      <c r="V215" s="109" t="s">
        <v>1050</v>
      </c>
      <c r="W215" s="109" t="s">
        <v>980</v>
      </c>
      <c r="X215" s="109"/>
      <c r="Y215" s="109"/>
    </row>
    <row r="216" spans="1:25" ht="51">
      <c r="A216">
        <f t="shared" si="3"/>
        <v>215</v>
      </c>
      <c r="B216" s="109">
        <v>7440200023</v>
      </c>
      <c r="C216" s="109" t="s">
        <v>456</v>
      </c>
      <c r="D216" s="109">
        <v>215</v>
      </c>
      <c r="E216" s="109" t="s">
        <v>678</v>
      </c>
      <c r="F216" s="109"/>
      <c r="G216" s="109"/>
      <c r="H216" s="109"/>
      <c r="I216" s="109"/>
      <c r="J216" s="109"/>
      <c r="K216" s="109" t="s">
        <v>739</v>
      </c>
      <c r="L216" s="109" t="s">
        <v>457</v>
      </c>
      <c r="M216" s="109" t="s">
        <v>740</v>
      </c>
      <c r="N216" s="109">
        <v>19</v>
      </c>
      <c r="O216" s="109"/>
      <c r="P216" s="109">
        <v>58</v>
      </c>
      <c r="Q216" s="109" t="s">
        <v>70</v>
      </c>
      <c r="R216" s="109"/>
      <c r="S216" s="109" t="s">
        <v>675</v>
      </c>
      <c r="T216" s="109" t="s">
        <v>71</v>
      </c>
      <c r="U216" s="109"/>
      <c r="V216" s="109"/>
      <c r="W216" s="109" t="s">
        <v>740</v>
      </c>
      <c r="X216" s="109"/>
      <c r="Y216" s="109"/>
    </row>
    <row r="217" spans="1:25" ht="63.75">
      <c r="A217">
        <f t="shared" si="3"/>
        <v>216</v>
      </c>
      <c r="B217" s="109">
        <v>7440300023</v>
      </c>
      <c r="C217" s="109" t="s">
        <v>456</v>
      </c>
      <c r="D217" s="109">
        <v>216</v>
      </c>
      <c r="E217" s="109" t="s">
        <v>678</v>
      </c>
      <c r="F217" s="109"/>
      <c r="G217" s="109"/>
      <c r="H217" s="109"/>
      <c r="I217" s="109"/>
      <c r="J217" s="109"/>
      <c r="K217" s="109" t="s">
        <v>739</v>
      </c>
      <c r="L217" s="109" t="s">
        <v>457</v>
      </c>
      <c r="M217" s="109" t="s">
        <v>740</v>
      </c>
      <c r="N217" s="109">
        <v>20</v>
      </c>
      <c r="O217" s="109"/>
      <c r="P217" s="109">
        <v>1</v>
      </c>
      <c r="Q217" s="109" t="s">
        <v>68</v>
      </c>
      <c r="R217" s="109"/>
      <c r="S217" s="109" t="s">
        <v>675</v>
      </c>
      <c r="T217" s="109" t="s">
        <v>69</v>
      </c>
      <c r="U217" s="109"/>
      <c r="V217" s="109"/>
      <c r="W217" s="109" t="s">
        <v>740</v>
      </c>
      <c r="X217" s="109"/>
      <c r="Y217" s="109"/>
    </row>
    <row r="218" spans="1:25" ht="114.75">
      <c r="A218">
        <f t="shared" si="3"/>
        <v>217</v>
      </c>
      <c r="B218" s="109">
        <v>7440400023</v>
      </c>
      <c r="C218" s="109" t="s">
        <v>456</v>
      </c>
      <c r="D218" s="109">
        <v>217</v>
      </c>
      <c r="E218" s="109" t="s">
        <v>678</v>
      </c>
      <c r="F218" s="109"/>
      <c r="G218" s="109"/>
      <c r="H218" s="109"/>
      <c r="I218" s="109"/>
      <c r="J218" s="109"/>
      <c r="K218" s="109" t="s">
        <v>739</v>
      </c>
      <c r="L218" s="109" t="s">
        <v>457</v>
      </c>
      <c r="M218" s="109" t="s">
        <v>740</v>
      </c>
      <c r="N218" s="109">
        <v>20</v>
      </c>
      <c r="O218" s="109"/>
      <c r="P218" s="109">
        <v>1</v>
      </c>
      <c r="Q218" s="110" t="s">
        <v>66</v>
      </c>
      <c r="R218" s="109"/>
      <c r="S218" s="109" t="s">
        <v>675</v>
      </c>
      <c r="T218" s="110" t="s">
        <v>67</v>
      </c>
      <c r="U218" s="109"/>
      <c r="V218" s="109"/>
      <c r="W218" s="109" t="s">
        <v>740</v>
      </c>
      <c r="X218" s="109"/>
      <c r="Y218" s="109"/>
    </row>
    <row r="219" spans="1:25" ht="76.5">
      <c r="A219">
        <f t="shared" si="3"/>
        <v>218</v>
      </c>
      <c r="B219" s="109">
        <v>7440500023</v>
      </c>
      <c r="C219" s="109" t="s">
        <v>456</v>
      </c>
      <c r="D219" s="109">
        <v>218</v>
      </c>
      <c r="E219" s="109" t="s">
        <v>678</v>
      </c>
      <c r="F219" s="109"/>
      <c r="G219" s="109"/>
      <c r="H219" s="109"/>
      <c r="I219" s="109"/>
      <c r="J219" s="109"/>
      <c r="K219" s="109" t="s">
        <v>739</v>
      </c>
      <c r="L219" s="109" t="s">
        <v>457</v>
      </c>
      <c r="M219" s="109" t="s">
        <v>742</v>
      </c>
      <c r="N219" s="109">
        <v>21</v>
      </c>
      <c r="O219" s="109" t="s">
        <v>203</v>
      </c>
      <c r="P219" s="109">
        <v>32</v>
      </c>
      <c r="Q219" s="109" t="s">
        <v>64</v>
      </c>
      <c r="R219" s="109"/>
      <c r="S219" s="109" t="s">
        <v>741</v>
      </c>
      <c r="T219" s="109" t="s">
        <v>65</v>
      </c>
      <c r="U219" s="109" t="s">
        <v>705</v>
      </c>
      <c r="V219" s="109" t="s">
        <v>1050</v>
      </c>
      <c r="W219" s="109" t="s">
        <v>985</v>
      </c>
      <c r="X219" s="109"/>
      <c r="Y219" s="109"/>
    </row>
    <row r="220" spans="1:25" ht="76.5">
      <c r="A220">
        <f t="shared" si="3"/>
        <v>219</v>
      </c>
      <c r="B220" s="109">
        <v>7440600023</v>
      </c>
      <c r="C220" s="109" t="s">
        <v>456</v>
      </c>
      <c r="D220" s="109">
        <v>219</v>
      </c>
      <c r="E220" s="109" t="s">
        <v>678</v>
      </c>
      <c r="F220" s="109"/>
      <c r="G220" s="109"/>
      <c r="H220" s="109"/>
      <c r="I220" s="109"/>
      <c r="J220" s="109"/>
      <c r="K220" s="109" t="s">
        <v>739</v>
      </c>
      <c r="L220" s="109" t="s">
        <v>457</v>
      </c>
      <c r="M220" s="109" t="s">
        <v>742</v>
      </c>
      <c r="N220" s="109">
        <v>21</v>
      </c>
      <c r="O220" s="109" t="s">
        <v>203</v>
      </c>
      <c r="P220" s="109">
        <v>44</v>
      </c>
      <c r="Q220" s="109" t="s">
        <v>62</v>
      </c>
      <c r="R220" s="109"/>
      <c r="S220" s="109" t="s">
        <v>741</v>
      </c>
      <c r="T220" s="109" t="s">
        <v>63</v>
      </c>
      <c r="U220" s="109" t="s">
        <v>705</v>
      </c>
      <c r="V220" s="109" t="s">
        <v>455</v>
      </c>
      <c r="W220" s="109" t="s">
        <v>983</v>
      </c>
      <c r="X220" s="109"/>
      <c r="Y220" s="109"/>
    </row>
    <row r="221" spans="1:25" ht="51">
      <c r="A221">
        <f t="shared" si="3"/>
        <v>220</v>
      </c>
      <c r="B221" s="109">
        <v>7440700023</v>
      </c>
      <c r="C221" s="109" t="s">
        <v>456</v>
      </c>
      <c r="D221" s="109">
        <v>220</v>
      </c>
      <c r="E221" s="109" t="s">
        <v>678</v>
      </c>
      <c r="F221" s="109"/>
      <c r="G221" s="109"/>
      <c r="H221" s="109"/>
      <c r="I221" s="109"/>
      <c r="J221" s="109"/>
      <c r="K221" s="109" t="s">
        <v>739</v>
      </c>
      <c r="L221" s="109" t="s">
        <v>457</v>
      </c>
      <c r="M221" s="109" t="s">
        <v>740</v>
      </c>
      <c r="N221" s="109">
        <v>23</v>
      </c>
      <c r="O221" s="109"/>
      <c r="P221" s="109">
        <v>44</v>
      </c>
      <c r="Q221" s="109" t="s">
        <v>354</v>
      </c>
      <c r="R221" s="109"/>
      <c r="S221" s="109" t="s">
        <v>741</v>
      </c>
      <c r="T221" s="109" t="s">
        <v>357</v>
      </c>
      <c r="U221" s="109"/>
      <c r="V221" s="109"/>
      <c r="W221" s="109" t="s">
        <v>740</v>
      </c>
      <c r="X221" s="109"/>
      <c r="Y221" s="109"/>
    </row>
    <row r="222" spans="1:25" ht="51">
      <c r="A222">
        <f t="shared" si="3"/>
        <v>221</v>
      </c>
      <c r="B222" s="109">
        <v>7440800023</v>
      </c>
      <c r="C222" s="109" t="s">
        <v>456</v>
      </c>
      <c r="D222" s="109">
        <v>221</v>
      </c>
      <c r="E222" s="109" t="s">
        <v>678</v>
      </c>
      <c r="F222" s="109"/>
      <c r="G222" s="109"/>
      <c r="H222" s="109"/>
      <c r="I222" s="109"/>
      <c r="J222" s="109"/>
      <c r="K222" s="109" t="s">
        <v>739</v>
      </c>
      <c r="L222" s="109" t="s">
        <v>457</v>
      </c>
      <c r="M222" s="109" t="s">
        <v>740</v>
      </c>
      <c r="N222" s="109">
        <v>23</v>
      </c>
      <c r="O222" s="109"/>
      <c r="P222" s="109">
        <v>49</v>
      </c>
      <c r="Q222" s="109" t="s">
        <v>354</v>
      </c>
      <c r="R222" s="109"/>
      <c r="S222" s="109" t="s">
        <v>741</v>
      </c>
      <c r="T222" s="109" t="s">
        <v>356</v>
      </c>
      <c r="U222" s="109"/>
      <c r="V222" s="109"/>
      <c r="W222" s="109" t="s">
        <v>740</v>
      </c>
      <c r="X222" s="109"/>
      <c r="Y222" s="109"/>
    </row>
    <row r="223" spans="1:25" ht="51">
      <c r="A223">
        <f t="shared" si="3"/>
        <v>222</v>
      </c>
      <c r="B223" s="109">
        <v>7440900023</v>
      </c>
      <c r="C223" s="109" t="s">
        <v>456</v>
      </c>
      <c r="D223" s="109">
        <v>222</v>
      </c>
      <c r="E223" s="109" t="s">
        <v>678</v>
      </c>
      <c r="F223" s="109"/>
      <c r="G223" s="109"/>
      <c r="H223" s="109"/>
      <c r="I223" s="109"/>
      <c r="J223" s="109"/>
      <c r="K223" s="109" t="s">
        <v>739</v>
      </c>
      <c r="L223" s="109" t="s">
        <v>457</v>
      </c>
      <c r="M223" s="109" t="s">
        <v>740</v>
      </c>
      <c r="N223" s="109">
        <v>23</v>
      </c>
      <c r="O223" s="109"/>
      <c r="P223" s="109">
        <v>59</v>
      </c>
      <c r="Q223" s="109" t="s">
        <v>354</v>
      </c>
      <c r="R223" s="109"/>
      <c r="S223" s="109" t="s">
        <v>741</v>
      </c>
      <c r="T223" s="109" t="s">
        <v>355</v>
      </c>
      <c r="U223" s="109"/>
      <c r="V223" s="109"/>
      <c r="W223" s="109" t="s">
        <v>740</v>
      </c>
      <c r="X223" s="109"/>
      <c r="Y223" s="109"/>
    </row>
    <row r="224" spans="1:25" ht="51">
      <c r="A224">
        <f t="shared" si="3"/>
        <v>223</v>
      </c>
      <c r="B224" s="109">
        <v>7441000023</v>
      </c>
      <c r="C224" s="109" t="s">
        <v>456</v>
      </c>
      <c r="D224" s="109">
        <v>223</v>
      </c>
      <c r="E224" s="109" t="s">
        <v>678</v>
      </c>
      <c r="F224" s="109"/>
      <c r="G224" s="109"/>
      <c r="H224" s="109"/>
      <c r="I224" s="109"/>
      <c r="J224" s="109"/>
      <c r="K224" s="109" t="s">
        <v>739</v>
      </c>
      <c r="L224" s="109" t="s">
        <v>457</v>
      </c>
      <c r="M224" s="109" t="s">
        <v>740</v>
      </c>
      <c r="N224" s="109">
        <v>24</v>
      </c>
      <c r="O224" s="109"/>
      <c r="P224" s="109">
        <v>1</v>
      </c>
      <c r="Q224" s="109" t="s">
        <v>352</v>
      </c>
      <c r="R224" s="109"/>
      <c r="S224" s="109" t="s">
        <v>675</v>
      </c>
      <c r="T224" s="109" t="s">
        <v>353</v>
      </c>
      <c r="U224" s="109"/>
      <c r="V224" s="109"/>
      <c r="W224" s="109" t="s">
        <v>740</v>
      </c>
      <c r="X224" s="109"/>
      <c r="Y224" s="109"/>
    </row>
    <row r="225" spans="1:25" ht="51">
      <c r="A225">
        <f t="shared" si="3"/>
        <v>224</v>
      </c>
      <c r="B225" s="109">
        <v>7441100023</v>
      </c>
      <c r="C225" s="109" t="s">
        <v>456</v>
      </c>
      <c r="D225" s="109">
        <v>224</v>
      </c>
      <c r="E225" s="109" t="s">
        <v>678</v>
      </c>
      <c r="F225" s="109"/>
      <c r="G225" s="109"/>
      <c r="H225" s="109"/>
      <c r="I225" s="109"/>
      <c r="J225" s="109"/>
      <c r="K225" s="109" t="s">
        <v>739</v>
      </c>
      <c r="L225" s="109" t="s">
        <v>457</v>
      </c>
      <c r="M225" s="109" t="s">
        <v>742</v>
      </c>
      <c r="N225" s="109">
        <v>26</v>
      </c>
      <c r="O225" s="109" t="s">
        <v>395</v>
      </c>
      <c r="P225" s="109">
        <v>28</v>
      </c>
      <c r="Q225" s="109" t="s">
        <v>351</v>
      </c>
      <c r="R225" s="109"/>
      <c r="S225" s="109" t="s">
        <v>741</v>
      </c>
      <c r="T225" s="109" t="s">
        <v>459</v>
      </c>
      <c r="U225" s="109" t="s">
        <v>705</v>
      </c>
      <c r="V225" s="109" t="s">
        <v>455</v>
      </c>
      <c r="W225" s="109" t="s">
        <v>1034</v>
      </c>
      <c r="X225" s="109"/>
      <c r="Y225" s="109"/>
    </row>
    <row r="226" spans="1:25" ht="51">
      <c r="A226">
        <f t="shared" si="3"/>
        <v>225</v>
      </c>
      <c r="B226" s="109">
        <v>7441200023</v>
      </c>
      <c r="C226" s="109" t="s">
        <v>456</v>
      </c>
      <c r="D226" s="109">
        <v>225</v>
      </c>
      <c r="E226" s="109" t="s">
        <v>678</v>
      </c>
      <c r="F226" s="109"/>
      <c r="G226" s="109"/>
      <c r="H226" s="109"/>
      <c r="I226" s="109"/>
      <c r="J226" s="109"/>
      <c r="K226" s="109" t="s">
        <v>739</v>
      </c>
      <c r="L226" s="109" t="s">
        <v>457</v>
      </c>
      <c r="M226" s="109" t="s">
        <v>742</v>
      </c>
      <c r="N226" s="109">
        <v>26</v>
      </c>
      <c r="O226" s="109" t="s">
        <v>395</v>
      </c>
      <c r="P226" s="109">
        <v>29</v>
      </c>
      <c r="Q226" s="109" t="s">
        <v>350</v>
      </c>
      <c r="R226" s="109"/>
      <c r="S226" s="109" t="s">
        <v>741</v>
      </c>
      <c r="T226" s="109" t="s">
        <v>459</v>
      </c>
      <c r="U226" s="109" t="s">
        <v>705</v>
      </c>
      <c r="V226" s="109" t="s">
        <v>455</v>
      </c>
      <c r="W226" s="109" t="s">
        <v>1034</v>
      </c>
      <c r="X226" s="109"/>
      <c r="Y226" s="109"/>
    </row>
    <row r="227" spans="1:25" ht="204">
      <c r="A227">
        <f t="shared" si="3"/>
        <v>226</v>
      </c>
      <c r="B227" s="109">
        <v>7441300023</v>
      </c>
      <c r="C227" s="109" t="s">
        <v>456</v>
      </c>
      <c r="D227" s="109">
        <v>226</v>
      </c>
      <c r="E227" s="109" t="s">
        <v>678</v>
      </c>
      <c r="F227" s="109"/>
      <c r="G227" s="109"/>
      <c r="H227" s="109"/>
      <c r="I227" s="109"/>
      <c r="J227" s="109"/>
      <c r="K227" s="109" t="s">
        <v>739</v>
      </c>
      <c r="L227" s="109" t="s">
        <v>457</v>
      </c>
      <c r="M227" s="109" t="s">
        <v>742</v>
      </c>
      <c r="N227" s="109">
        <v>26</v>
      </c>
      <c r="O227" s="109" t="s">
        <v>395</v>
      </c>
      <c r="P227" s="109">
        <v>61</v>
      </c>
      <c r="Q227" s="109" t="s">
        <v>348</v>
      </c>
      <c r="R227" s="109"/>
      <c r="S227" s="109" t="s">
        <v>741</v>
      </c>
      <c r="T227" s="110" t="s">
        <v>349</v>
      </c>
      <c r="U227" s="113" t="s">
        <v>705</v>
      </c>
      <c r="V227" s="113" t="s">
        <v>455</v>
      </c>
      <c r="W227" s="109" t="s">
        <v>1035</v>
      </c>
      <c r="X227" s="109"/>
      <c r="Y227" s="109"/>
    </row>
    <row r="228" spans="1:25" ht="51">
      <c r="A228">
        <f t="shared" si="3"/>
        <v>227</v>
      </c>
      <c r="B228" s="109">
        <v>7441400023</v>
      </c>
      <c r="C228" s="109" t="s">
        <v>456</v>
      </c>
      <c r="D228" s="109">
        <v>227</v>
      </c>
      <c r="E228" s="109" t="s">
        <v>678</v>
      </c>
      <c r="F228" s="109"/>
      <c r="G228" s="109"/>
      <c r="H228" s="109"/>
      <c r="I228" s="109"/>
      <c r="J228" s="109"/>
      <c r="K228" s="109" t="s">
        <v>739</v>
      </c>
      <c r="L228" s="109" t="s">
        <v>457</v>
      </c>
      <c r="M228" s="109" t="s">
        <v>740</v>
      </c>
      <c r="N228" s="109">
        <v>27</v>
      </c>
      <c r="O228" s="109"/>
      <c r="P228" s="109">
        <v>64</v>
      </c>
      <c r="Q228" s="109" t="s">
        <v>346</v>
      </c>
      <c r="R228" s="109"/>
      <c r="S228" s="109" t="s">
        <v>741</v>
      </c>
      <c r="T228" s="109" t="s">
        <v>347</v>
      </c>
      <c r="U228" s="109"/>
      <c r="V228" s="109"/>
      <c r="W228" s="109" t="s">
        <v>740</v>
      </c>
      <c r="X228" s="109"/>
      <c r="Y228" s="109"/>
    </row>
    <row r="229" spans="1:25" ht="51">
      <c r="A229">
        <f t="shared" si="3"/>
        <v>228</v>
      </c>
      <c r="B229" s="109">
        <v>7441500023</v>
      </c>
      <c r="C229" s="109" t="s">
        <v>456</v>
      </c>
      <c r="D229" s="109">
        <v>228</v>
      </c>
      <c r="E229" s="109" t="s">
        <v>678</v>
      </c>
      <c r="F229" s="109"/>
      <c r="G229" s="109"/>
      <c r="H229" s="109"/>
      <c r="I229" s="109"/>
      <c r="J229" s="109"/>
      <c r="K229" s="109" t="s">
        <v>739</v>
      </c>
      <c r="L229" s="109" t="s">
        <v>457</v>
      </c>
      <c r="M229" s="109" t="s">
        <v>740</v>
      </c>
      <c r="N229" s="109">
        <v>27</v>
      </c>
      <c r="O229" s="109"/>
      <c r="P229" s="109">
        <v>65</v>
      </c>
      <c r="Q229" s="109" t="s">
        <v>344</v>
      </c>
      <c r="R229" s="109"/>
      <c r="S229" s="109" t="s">
        <v>741</v>
      </c>
      <c r="T229" s="109" t="s">
        <v>345</v>
      </c>
      <c r="U229" s="109"/>
      <c r="V229" s="109"/>
      <c r="W229" s="109" t="s">
        <v>740</v>
      </c>
      <c r="X229" s="109"/>
      <c r="Y229" s="109"/>
    </row>
    <row r="230" spans="1:25" ht="140.25">
      <c r="A230">
        <f t="shared" si="3"/>
        <v>229</v>
      </c>
      <c r="B230" s="109">
        <v>7441600023</v>
      </c>
      <c r="C230" s="109" t="s">
        <v>456</v>
      </c>
      <c r="D230" s="109">
        <v>229</v>
      </c>
      <c r="E230" s="109" t="s">
        <v>678</v>
      </c>
      <c r="F230" s="109"/>
      <c r="G230" s="109"/>
      <c r="H230" s="109"/>
      <c r="I230" s="109"/>
      <c r="J230" s="109"/>
      <c r="K230" s="109" t="s">
        <v>739</v>
      </c>
      <c r="L230" s="109" t="s">
        <v>457</v>
      </c>
      <c r="M230" s="109" t="s">
        <v>740</v>
      </c>
      <c r="N230" s="109">
        <v>28</v>
      </c>
      <c r="O230" s="109"/>
      <c r="P230" s="109">
        <v>63</v>
      </c>
      <c r="Q230" s="110" t="s">
        <v>342</v>
      </c>
      <c r="R230" s="109"/>
      <c r="S230" s="109" t="s">
        <v>741</v>
      </c>
      <c r="T230" s="110" t="s">
        <v>343</v>
      </c>
      <c r="U230" s="109"/>
      <c r="V230" s="109"/>
      <c r="W230" s="109" t="s">
        <v>740</v>
      </c>
      <c r="X230" s="109"/>
      <c r="Y230" s="109"/>
    </row>
    <row r="231" spans="1:25" ht="167.25" customHeight="1">
      <c r="A231">
        <f t="shared" si="3"/>
        <v>230</v>
      </c>
      <c r="B231" s="109">
        <v>7441700023</v>
      </c>
      <c r="C231" s="109" t="s">
        <v>456</v>
      </c>
      <c r="D231" s="109">
        <v>230</v>
      </c>
      <c r="E231" s="109" t="s">
        <v>678</v>
      </c>
      <c r="F231" s="109"/>
      <c r="G231" s="109"/>
      <c r="H231" s="109"/>
      <c r="I231" s="109"/>
      <c r="J231" s="109"/>
      <c r="K231" s="109" t="s">
        <v>739</v>
      </c>
      <c r="L231" s="109" t="s">
        <v>457</v>
      </c>
      <c r="M231" s="109" t="s">
        <v>742</v>
      </c>
      <c r="N231" s="109">
        <v>31</v>
      </c>
      <c r="O231" s="109" t="s">
        <v>426</v>
      </c>
      <c r="P231" s="109">
        <v>20</v>
      </c>
      <c r="Q231" s="109" t="s">
        <v>340</v>
      </c>
      <c r="R231" s="109"/>
      <c r="S231" s="109" t="s">
        <v>741</v>
      </c>
      <c r="T231" s="109" t="s">
        <v>341</v>
      </c>
      <c r="U231" s="109" t="s">
        <v>705</v>
      </c>
      <c r="V231" s="109" t="s">
        <v>455</v>
      </c>
      <c r="W231" s="109" t="s">
        <v>1036</v>
      </c>
      <c r="X231" s="109">
        <v>246</v>
      </c>
      <c r="Y231" s="109"/>
    </row>
    <row r="232" spans="1:25" ht="51">
      <c r="A232">
        <f t="shared" si="3"/>
        <v>231</v>
      </c>
      <c r="B232" s="109">
        <v>7441800023</v>
      </c>
      <c r="C232" s="109" t="s">
        <v>456</v>
      </c>
      <c r="D232" s="109">
        <v>231</v>
      </c>
      <c r="E232" s="109" t="s">
        <v>678</v>
      </c>
      <c r="F232" s="109"/>
      <c r="G232" s="109"/>
      <c r="H232" s="109"/>
      <c r="I232" s="109"/>
      <c r="J232" s="109"/>
      <c r="K232" s="109" t="s">
        <v>739</v>
      </c>
      <c r="L232" s="109" t="s">
        <v>457</v>
      </c>
      <c r="M232" s="109" t="s">
        <v>742</v>
      </c>
      <c r="N232" s="109">
        <v>31</v>
      </c>
      <c r="O232" s="109" t="s">
        <v>426</v>
      </c>
      <c r="P232" s="109">
        <v>20</v>
      </c>
      <c r="Q232" s="109" t="s">
        <v>338</v>
      </c>
      <c r="R232" s="109"/>
      <c r="S232" s="109" t="s">
        <v>741</v>
      </c>
      <c r="T232" s="109" t="s">
        <v>339</v>
      </c>
      <c r="U232" s="109" t="s">
        <v>705</v>
      </c>
      <c r="V232" s="109" t="s">
        <v>455</v>
      </c>
      <c r="W232" s="109" t="s">
        <v>1036</v>
      </c>
      <c r="X232" s="109">
        <v>245</v>
      </c>
      <c r="Y232" s="109"/>
    </row>
    <row r="233" spans="1:25" ht="114.75">
      <c r="A233">
        <f t="shared" si="3"/>
        <v>232</v>
      </c>
      <c r="B233" s="109">
        <v>7441900023</v>
      </c>
      <c r="C233" s="109" t="s">
        <v>456</v>
      </c>
      <c r="D233" s="109">
        <v>232</v>
      </c>
      <c r="E233" s="109" t="s">
        <v>678</v>
      </c>
      <c r="F233" s="109"/>
      <c r="G233" s="109"/>
      <c r="H233" s="109"/>
      <c r="I233" s="109"/>
      <c r="J233" s="109"/>
      <c r="K233" s="109" t="s">
        <v>739</v>
      </c>
      <c r="L233" s="109" t="s">
        <v>457</v>
      </c>
      <c r="M233" s="109" t="s">
        <v>742</v>
      </c>
      <c r="N233" s="109">
        <v>31</v>
      </c>
      <c r="O233" s="109" t="s">
        <v>426</v>
      </c>
      <c r="P233" s="109">
        <v>42</v>
      </c>
      <c r="Q233" s="109" t="s">
        <v>336</v>
      </c>
      <c r="R233" s="109"/>
      <c r="S233" s="109" t="s">
        <v>741</v>
      </c>
      <c r="T233" s="109" t="s">
        <v>337</v>
      </c>
      <c r="U233" s="109" t="s">
        <v>1022</v>
      </c>
      <c r="V233" s="112" t="s">
        <v>769</v>
      </c>
      <c r="W233" s="109" t="s">
        <v>1036</v>
      </c>
      <c r="X233" s="109">
        <v>250</v>
      </c>
      <c r="Y233" s="109"/>
    </row>
    <row r="234" spans="1:25" ht="51">
      <c r="A234">
        <f t="shared" si="3"/>
        <v>233</v>
      </c>
      <c r="B234" s="109">
        <v>7442000023</v>
      </c>
      <c r="C234" s="109" t="s">
        <v>456</v>
      </c>
      <c r="D234" s="109">
        <v>233</v>
      </c>
      <c r="E234" s="109" t="s">
        <v>678</v>
      </c>
      <c r="F234" s="109"/>
      <c r="G234" s="109"/>
      <c r="H234" s="109"/>
      <c r="I234" s="109"/>
      <c r="J234" s="109"/>
      <c r="K234" s="109" t="s">
        <v>739</v>
      </c>
      <c r="L234" s="109" t="s">
        <v>457</v>
      </c>
      <c r="M234" s="109" t="s">
        <v>740</v>
      </c>
      <c r="N234" s="109">
        <v>31</v>
      </c>
      <c r="O234" s="109"/>
      <c r="P234" s="109">
        <v>59</v>
      </c>
      <c r="Q234" s="109" t="s">
        <v>903</v>
      </c>
      <c r="R234" s="109"/>
      <c r="S234" s="109" t="s">
        <v>675</v>
      </c>
      <c r="T234" s="109" t="s">
        <v>928</v>
      </c>
      <c r="U234" s="109"/>
      <c r="V234" s="109"/>
      <c r="W234" s="109" t="s">
        <v>740</v>
      </c>
      <c r="X234" s="109"/>
      <c r="Y234" s="109"/>
    </row>
    <row r="235" spans="1:25" ht="51">
      <c r="A235">
        <f t="shared" si="3"/>
        <v>234</v>
      </c>
      <c r="B235" s="109">
        <v>7442100023</v>
      </c>
      <c r="C235" s="109" t="s">
        <v>456</v>
      </c>
      <c r="D235" s="109">
        <v>234</v>
      </c>
      <c r="E235" s="109" t="s">
        <v>678</v>
      </c>
      <c r="F235" s="109"/>
      <c r="G235" s="109"/>
      <c r="H235" s="109"/>
      <c r="I235" s="109"/>
      <c r="J235" s="109"/>
      <c r="K235" s="109" t="s">
        <v>739</v>
      </c>
      <c r="L235" s="109" t="s">
        <v>457</v>
      </c>
      <c r="M235" s="109" t="s">
        <v>740</v>
      </c>
      <c r="N235" s="109">
        <v>37</v>
      </c>
      <c r="O235" s="109"/>
      <c r="P235" s="109">
        <v>60</v>
      </c>
      <c r="Q235" s="109" t="s">
        <v>335</v>
      </c>
      <c r="R235" s="109"/>
      <c r="S235" s="109" t="s">
        <v>675</v>
      </c>
      <c r="T235" s="109" t="s">
        <v>928</v>
      </c>
      <c r="U235" s="109"/>
      <c r="V235" s="109"/>
      <c r="W235" s="109" t="s">
        <v>740</v>
      </c>
      <c r="X235" s="109"/>
      <c r="Y235" s="109"/>
    </row>
    <row r="236" spans="1:25" ht="51">
      <c r="A236">
        <f t="shared" si="3"/>
        <v>235</v>
      </c>
      <c r="B236" s="109">
        <v>7442200023</v>
      </c>
      <c r="C236" s="109" t="s">
        <v>456</v>
      </c>
      <c r="D236" s="109">
        <v>235</v>
      </c>
      <c r="E236" s="109" t="s">
        <v>678</v>
      </c>
      <c r="F236" s="109"/>
      <c r="G236" s="109"/>
      <c r="H236" s="109"/>
      <c r="I236" s="109"/>
      <c r="J236" s="109"/>
      <c r="K236" s="109" t="s">
        <v>739</v>
      </c>
      <c r="L236" s="109" t="s">
        <v>457</v>
      </c>
      <c r="M236" s="109" t="s">
        <v>740</v>
      </c>
      <c r="N236" s="109">
        <v>38</v>
      </c>
      <c r="O236" s="109"/>
      <c r="P236" s="109">
        <v>1</v>
      </c>
      <c r="Q236" s="109" t="s">
        <v>903</v>
      </c>
      <c r="R236" s="109"/>
      <c r="S236" s="109" t="s">
        <v>675</v>
      </c>
      <c r="T236" s="109" t="s">
        <v>928</v>
      </c>
      <c r="U236" s="109"/>
      <c r="V236" s="109"/>
      <c r="W236" s="109" t="s">
        <v>740</v>
      </c>
      <c r="X236" s="109"/>
      <c r="Y236" s="109"/>
    </row>
    <row r="237" spans="1:25" ht="51">
      <c r="A237">
        <f t="shared" si="3"/>
        <v>236</v>
      </c>
      <c r="B237" s="109">
        <v>7442300023</v>
      </c>
      <c r="C237" s="109" t="s">
        <v>456</v>
      </c>
      <c r="D237" s="109">
        <v>236</v>
      </c>
      <c r="E237" s="109" t="s">
        <v>678</v>
      </c>
      <c r="F237" s="109"/>
      <c r="G237" s="109"/>
      <c r="H237" s="109"/>
      <c r="I237" s="109"/>
      <c r="J237" s="109"/>
      <c r="K237" s="109" t="s">
        <v>739</v>
      </c>
      <c r="L237" s="109" t="s">
        <v>457</v>
      </c>
      <c r="M237" s="109" t="s">
        <v>740</v>
      </c>
      <c r="N237" s="109">
        <v>38</v>
      </c>
      <c r="O237" s="109"/>
      <c r="P237" s="109">
        <v>47</v>
      </c>
      <c r="Q237" s="109" t="s">
        <v>903</v>
      </c>
      <c r="R237" s="109"/>
      <c r="S237" s="109" t="s">
        <v>675</v>
      </c>
      <c r="T237" s="109" t="s">
        <v>928</v>
      </c>
      <c r="U237" s="109"/>
      <c r="V237" s="109"/>
      <c r="W237" s="109" t="s">
        <v>740</v>
      </c>
      <c r="X237" s="109"/>
      <c r="Y237" s="109"/>
    </row>
    <row r="238" spans="1:25" ht="51">
      <c r="A238">
        <f t="shared" si="3"/>
        <v>237</v>
      </c>
      <c r="B238" s="109">
        <v>7442400023</v>
      </c>
      <c r="C238" s="109" t="s">
        <v>456</v>
      </c>
      <c r="D238" s="109">
        <v>237</v>
      </c>
      <c r="E238" s="109" t="s">
        <v>678</v>
      </c>
      <c r="F238" s="109"/>
      <c r="G238" s="109"/>
      <c r="H238" s="109"/>
      <c r="I238" s="109"/>
      <c r="J238" s="109"/>
      <c r="K238" s="109" t="s">
        <v>739</v>
      </c>
      <c r="L238" s="109" t="s">
        <v>457</v>
      </c>
      <c r="M238" s="109" t="s">
        <v>740</v>
      </c>
      <c r="N238" s="109">
        <v>38</v>
      </c>
      <c r="O238" s="109"/>
      <c r="P238" s="109">
        <v>49</v>
      </c>
      <c r="Q238" s="109" t="s">
        <v>333</v>
      </c>
      <c r="R238" s="109"/>
      <c r="S238" s="109" t="s">
        <v>675</v>
      </c>
      <c r="T238" s="109" t="s">
        <v>334</v>
      </c>
      <c r="U238" s="109"/>
      <c r="V238" s="109"/>
      <c r="W238" s="109" t="s">
        <v>740</v>
      </c>
      <c r="X238" s="109"/>
      <c r="Y238" s="109"/>
    </row>
    <row r="239" spans="1:25" ht="51">
      <c r="A239">
        <f t="shared" si="3"/>
        <v>238</v>
      </c>
      <c r="B239" s="109">
        <v>7442500023</v>
      </c>
      <c r="C239" s="109" t="s">
        <v>456</v>
      </c>
      <c r="D239" s="109">
        <v>238</v>
      </c>
      <c r="E239" s="109" t="s">
        <v>678</v>
      </c>
      <c r="F239" s="109"/>
      <c r="G239" s="109"/>
      <c r="H239" s="109"/>
      <c r="I239" s="109"/>
      <c r="J239" s="109"/>
      <c r="K239" s="109" t="s">
        <v>739</v>
      </c>
      <c r="L239" s="109" t="s">
        <v>457</v>
      </c>
      <c r="M239" s="109" t="s">
        <v>740</v>
      </c>
      <c r="N239" s="109">
        <v>40</v>
      </c>
      <c r="O239" s="109"/>
      <c r="P239" s="109">
        <v>30</v>
      </c>
      <c r="Q239" s="109" t="s">
        <v>1024</v>
      </c>
      <c r="R239" s="109"/>
      <c r="S239" s="109" t="s">
        <v>675</v>
      </c>
      <c r="T239" s="109" t="s">
        <v>1025</v>
      </c>
      <c r="U239" s="109"/>
      <c r="V239" s="109"/>
      <c r="W239" s="109" t="s">
        <v>740</v>
      </c>
      <c r="X239" s="109"/>
      <c r="Y239" s="109"/>
    </row>
    <row r="240" spans="1:25" ht="89.25">
      <c r="A240">
        <f t="shared" si="3"/>
        <v>239</v>
      </c>
      <c r="B240" s="109">
        <v>7442600023</v>
      </c>
      <c r="C240" s="109" t="s">
        <v>456</v>
      </c>
      <c r="D240" s="109">
        <v>239</v>
      </c>
      <c r="E240" s="109" t="s">
        <v>678</v>
      </c>
      <c r="F240" s="109"/>
      <c r="G240" s="109"/>
      <c r="H240" s="109"/>
      <c r="I240" s="109"/>
      <c r="J240" s="109"/>
      <c r="K240" s="109" t="s">
        <v>739</v>
      </c>
      <c r="L240" s="109" t="s">
        <v>457</v>
      </c>
      <c r="M240" s="109" t="s">
        <v>742</v>
      </c>
      <c r="N240" s="109">
        <v>44</v>
      </c>
      <c r="O240" s="109" t="s">
        <v>309</v>
      </c>
      <c r="P240" s="109">
        <v>12</v>
      </c>
      <c r="Q240" s="109" t="s">
        <v>807</v>
      </c>
      <c r="R240" s="109"/>
      <c r="S240" s="109" t="s">
        <v>741</v>
      </c>
      <c r="T240" s="109" t="s">
        <v>1023</v>
      </c>
      <c r="U240" s="109" t="s">
        <v>705</v>
      </c>
      <c r="V240" s="109" t="s">
        <v>1050</v>
      </c>
      <c r="W240" s="109" t="s">
        <v>982</v>
      </c>
      <c r="X240" s="109"/>
      <c r="Y240" s="109"/>
    </row>
    <row r="241" spans="1:25" ht="51">
      <c r="A241">
        <f t="shared" si="3"/>
        <v>240</v>
      </c>
      <c r="B241" s="109">
        <v>7442700023</v>
      </c>
      <c r="C241" s="109" t="s">
        <v>456</v>
      </c>
      <c r="D241" s="109">
        <v>240</v>
      </c>
      <c r="E241" s="109" t="s">
        <v>678</v>
      </c>
      <c r="F241" s="109"/>
      <c r="G241" s="109"/>
      <c r="H241" s="109"/>
      <c r="I241" s="109"/>
      <c r="J241" s="109"/>
      <c r="K241" s="109" t="s">
        <v>739</v>
      </c>
      <c r="L241" s="109" t="s">
        <v>457</v>
      </c>
      <c r="M241" s="109" t="s">
        <v>740</v>
      </c>
      <c r="N241" s="109">
        <v>77</v>
      </c>
      <c r="O241" s="109"/>
      <c r="P241" s="109">
        <v>52</v>
      </c>
      <c r="Q241" s="109" t="s">
        <v>806</v>
      </c>
      <c r="R241" s="109"/>
      <c r="S241" s="109" t="s">
        <v>675</v>
      </c>
      <c r="T241" s="109" t="s">
        <v>459</v>
      </c>
      <c r="U241" s="109"/>
      <c r="V241" s="109"/>
      <c r="W241" s="109" t="s">
        <v>740</v>
      </c>
      <c r="X241" s="109"/>
      <c r="Y241" s="109"/>
    </row>
    <row r="242" spans="1:25" ht="191.25">
      <c r="A242">
        <f t="shared" si="3"/>
        <v>241</v>
      </c>
      <c r="B242" s="109">
        <v>7442800023</v>
      </c>
      <c r="C242" s="109" t="s">
        <v>456</v>
      </c>
      <c r="D242" s="109">
        <v>241</v>
      </c>
      <c r="E242" s="109" t="s">
        <v>678</v>
      </c>
      <c r="F242" s="109"/>
      <c r="G242" s="109"/>
      <c r="H242" s="109"/>
      <c r="I242" s="109"/>
      <c r="J242" s="109"/>
      <c r="K242" s="109" t="s">
        <v>739</v>
      </c>
      <c r="L242" s="109" t="s">
        <v>457</v>
      </c>
      <c r="M242" s="109" t="s">
        <v>742</v>
      </c>
      <c r="N242" s="109">
        <v>78</v>
      </c>
      <c r="O242" s="109" t="s">
        <v>230</v>
      </c>
      <c r="P242" s="109">
        <v>31</v>
      </c>
      <c r="Q242" s="110" t="s">
        <v>908</v>
      </c>
      <c r="R242" s="109"/>
      <c r="S242" s="109" t="s">
        <v>741</v>
      </c>
      <c r="T242" s="110" t="s">
        <v>805</v>
      </c>
      <c r="U242" s="113" t="s">
        <v>704</v>
      </c>
      <c r="V242" s="116" t="s">
        <v>1027</v>
      </c>
      <c r="W242" s="109" t="s">
        <v>978</v>
      </c>
      <c r="X242" s="109">
        <v>223</v>
      </c>
      <c r="Y242" s="109"/>
    </row>
    <row r="243" spans="1:25" ht="191.25">
      <c r="A243">
        <f t="shared" si="3"/>
        <v>242</v>
      </c>
      <c r="B243" s="109">
        <v>7442900023</v>
      </c>
      <c r="C243" s="109" t="s">
        <v>456</v>
      </c>
      <c r="D243" s="109">
        <v>242</v>
      </c>
      <c r="E243" s="109" t="s">
        <v>678</v>
      </c>
      <c r="F243" s="109"/>
      <c r="G243" s="109"/>
      <c r="H243" s="109"/>
      <c r="I243" s="109"/>
      <c r="J243" s="109"/>
      <c r="K243" s="109" t="s">
        <v>739</v>
      </c>
      <c r="L243" s="109" t="s">
        <v>457</v>
      </c>
      <c r="M243" s="109" t="s">
        <v>742</v>
      </c>
      <c r="N243" s="109">
        <v>79</v>
      </c>
      <c r="O243" s="109" t="s">
        <v>229</v>
      </c>
      <c r="P243" s="109">
        <v>1</v>
      </c>
      <c r="Q243" s="110" t="s">
        <v>906</v>
      </c>
      <c r="R243" s="109"/>
      <c r="S243" s="109" t="s">
        <v>741</v>
      </c>
      <c r="T243" s="110" t="s">
        <v>907</v>
      </c>
      <c r="U243" s="113" t="s">
        <v>704</v>
      </c>
      <c r="V243" s="116" t="s">
        <v>1027</v>
      </c>
      <c r="W243" s="109" t="s">
        <v>978</v>
      </c>
      <c r="X243" s="109"/>
      <c r="Y243" s="109"/>
    </row>
    <row r="244" spans="1:25" ht="102">
      <c r="A244">
        <f t="shared" si="3"/>
        <v>243</v>
      </c>
      <c r="B244" s="109">
        <v>7443000023</v>
      </c>
      <c r="C244" s="109" t="s">
        <v>456</v>
      </c>
      <c r="D244" s="109">
        <v>243</v>
      </c>
      <c r="E244" s="109" t="s">
        <v>678</v>
      </c>
      <c r="F244" s="109"/>
      <c r="G244" s="109"/>
      <c r="H244" s="109"/>
      <c r="I244" s="109"/>
      <c r="J244" s="109"/>
      <c r="K244" s="109" t="s">
        <v>739</v>
      </c>
      <c r="L244" s="109" t="s">
        <v>457</v>
      </c>
      <c r="M244" s="109" t="s">
        <v>740</v>
      </c>
      <c r="N244" s="109">
        <v>81</v>
      </c>
      <c r="O244" s="109"/>
      <c r="P244" s="109">
        <v>39</v>
      </c>
      <c r="Q244" s="109" t="s">
        <v>904</v>
      </c>
      <c r="R244" s="109"/>
      <c r="S244" s="109" t="s">
        <v>741</v>
      </c>
      <c r="T244" s="109" t="s">
        <v>905</v>
      </c>
      <c r="U244" s="109" t="s">
        <v>705</v>
      </c>
      <c r="V244" s="109" t="s">
        <v>455</v>
      </c>
      <c r="W244" s="109" t="s">
        <v>740</v>
      </c>
      <c r="X244" s="109">
        <v>28</v>
      </c>
      <c r="Y244" s="109"/>
    </row>
    <row r="245" spans="1:25" ht="51">
      <c r="A245">
        <f t="shared" si="3"/>
        <v>244</v>
      </c>
      <c r="B245" s="109">
        <v>7443100023</v>
      </c>
      <c r="C245" s="109" t="s">
        <v>456</v>
      </c>
      <c r="D245" s="109">
        <v>244</v>
      </c>
      <c r="E245" s="109" t="s">
        <v>678</v>
      </c>
      <c r="F245" s="109"/>
      <c r="G245" s="109"/>
      <c r="H245" s="109"/>
      <c r="I245" s="109"/>
      <c r="J245" s="109"/>
      <c r="K245" s="109" t="s">
        <v>739</v>
      </c>
      <c r="L245" s="109" t="s">
        <v>457</v>
      </c>
      <c r="M245" s="109" t="s">
        <v>740</v>
      </c>
      <c r="N245" s="109">
        <v>151</v>
      </c>
      <c r="O245" s="109"/>
      <c r="P245" s="109">
        <v>58</v>
      </c>
      <c r="Q245" s="109" t="s">
        <v>903</v>
      </c>
      <c r="R245" s="109"/>
      <c r="S245" s="109" t="s">
        <v>675</v>
      </c>
      <c r="T245" s="109" t="s">
        <v>928</v>
      </c>
      <c r="U245" s="109"/>
      <c r="V245" s="109"/>
      <c r="W245" s="109" t="s">
        <v>740</v>
      </c>
      <c r="X245" s="109"/>
      <c r="Y245" s="109"/>
    </row>
    <row r="246" spans="1:25" ht="51">
      <c r="A246">
        <f t="shared" si="3"/>
        <v>245</v>
      </c>
      <c r="B246" s="109">
        <v>7443200023</v>
      </c>
      <c r="C246" s="109" t="s">
        <v>456</v>
      </c>
      <c r="D246" s="109">
        <v>245</v>
      </c>
      <c r="E246" s="109" t="s">
        <v>678</v>
      </c>
      <c r="F246" s="109"/>
      <c r="G246" s="109"/>
      <c r="H246" s="109"/>
      <c r="I246" s="109"/>
      <c r="J246" s="109"/>
      <c r="K246" s="109" t="s">
        <v>739</v>
      </c>
      <c r="L246" s="109" t="s">
        <v>457</v>
      </c>
      <c r="M246" s="109" t="s">
        <v>740</v>
      </c>
      <c r="N246" s="109">
        <v>173</v>
      </c>
      <c r="O246" s="109"/>
      <c r="P246" s="109">
        <v>1</v>
      </c>
      <c r="Q246" s="109" t="s">
        <v>901</v>
      </c>
      <c r="R246" s="109"/>
      <c r="S246" s="109" t="s">
        <v>741</v>
      </c>
      <c r="T246" s="109" t="s">
        <v>902</v>
      </c>
      <c r="U246" s="109"/>
      <c r="V246" s="109"/>
      <c r="W246" s="109" t="s">
        <v>740</v>
      </c>
      <c r="X246" s="109"/>
      <c r="Y246" s="109"/>
    </row>
    <row r="247" spans="1:25" ht="51">
      <c r="A247">
        <f t="shared" si="3"/>
        <v>246</v>
      </c>
      <c r="B247" s="109">
        <v>7443300023</v>
      </c>
      <c r="C247" s="109" t="s">
        <v>456</v>
      </c>
      <c r="D247" s="109">
        <v>246</v>
      </c>
      <c r="E247" s="109" t="s">
        <v>678</v>
      </c>
      <c r="F247" s="109"/>
      <c r="G247" s="109"/>
      <c r="H247" s="109"/>
      <c r="I247" s="109"/>
      <c r="J247" s="109"/>
      <c r="K247" s="109" t="s">
        <v>739</v>
      </c>
      <c r="L247" s="109" t="s">
        <v>457</v>
      </c>
      <c r="M247" s="109" t="s">
        <v>740</v>
      </c>
      <c r="N247" s="109">
        <v>174</v>
      </c>
      <c r="O247" s="109"/>
      <c r="P247" s="109">
        <v>56</v>
      </c>
      <c r="Q247" s="109" t="s">
        <v>900</v>
      </c>
      <c r="R247" s="109"/>
      <c r="S247" s="109" t="s">
        <v>675</v>
      </c>
      <c r="T247" s="109" t="s">
        <v>928</v>
      </c>
      <c r="U247" s="109"/>
      <c r="V247" s="109"/>
      <c r="W247" s="109" t="s">
        <v>740</v>
      </c>
      <c r="X247" s="109"/>
      <c r="Y247" s="109"/>
    </row>
    <row r="248" spans="1:25" ht="51">
      <c r="A248">
        <f t="shared" si="3"/>
        <v>247</v>
      </c>
      <c r="B248" s="109">
        <v>7443400023</v>
      </c>
      <c r="C248" s="109" t="s">
        <v>456</v>
      </c>
      <c r="D248" s="109">
        <v>247</v>
      </c>
      <c r="E248" s="109" t="s">
        <v>678</v>
      </c>
      <c r="F248" s="109"/>
      <c r="G248" s="109"/>
      <c r="H248" s="109"/>
      <c r="I248" s="109"/>
      <c r="J248" s="109"/>
      <c r="K248" s="109" t="s">
        <v>739</v>
      </c>
      <c r="L248" s="109" t="s">
        <v>457</v>
      </c>
      <c r="M248" s="109" t="s">
        <v>740</v>
      </c>
      <c r="N248" s="109">
        <v>174</v>
      </c>
      <c r="O248" s="109"/>
      <c r="P248" s="109">
        <v>58</v>
      </c>
      <c r="Q248" s="109" t="s">
        <v>899</v>
      </c>
      <c r="R248" s="109"/>
      <c r="S248" s="109" t="s">
        <v>675</v>
      </c>
      <c r="T248" s="109" t="s">
        <v>928</v>
      </c>
      <c r="U248" s="109"/>
      <c r="V248" s="109"/>
      <c r="W248" s="109" t="s">
        <v>740</v>
      </c>
      <c r="X248" s="109"/>
      <c r="Y248" s="109"/>
    </row>
    <row r="249" spans="1:25" ht="51">
      <c r="A249">
        <f t="shared" si="3"/>
        <v>248</v>
      </c>
      <c r="B249" s="109">
        <v>7443500023</v>
      </c>
      <c r="C249" s="109" t="s">
        <v>456</v>
      </c>
      <c r="D249" s="109">
        <v>248</v>
      </c>
      <c r="E249" s="109" t="s">
        <v>678</v>
      </c>
      <c r="F249" s="109"/>
      <c r="G249" s="109"/>
      <c r="H249" s="109"/>
      <c r="I249" s="109"/>
      <c r="J249" s="109"/>
      <c r="K249" s="109" t="s">
        <v>739</v>
      </c>
      <c r="L249" s="109" t="s">
        <v>457</v>
      </c>
      <c r="M249" s="109" t="s">
        <v>740</v>
      </c>
      <c r="N249" s="109">
        <v>174</v>
      </c>
      <c r="O249" s="109"/>
      <c r="P249" s="109">
        <v>60</v>
      </c>
      <c r="Q249" s="109" t="s">
        <v>898</v>
      </c>
      <c r="R249" s="109"/>
      <c r="S249" s="109" t="s">
        <v>675</v>
      </c>
      <c r="T249" s="109" t="s">
        <v>928</v>
      </c>
      <c r="U249" s="109"/>
      <c r="V249" s="109"/>
      <c r="W249" s="109" t="s">
        <v>740</v>
      </c>
      <c r="X249" s="109"/>
      <c r="Y249" s="109"/>
    </row>
    <row r="250" spans="1:25" ht="51">
      <c r="A250">
        <f t="shared" si="3"/>
        <v>249</v>
      </c>
      <c r="B250" s="109">
        <v>7443600023</v>
      </c>
      <c r="C250" s="109" t="s">
        <v>456</v>
      </c>
      <c r="D250" s="109">
        <v>249</v>
      </c>
      <c r="E250" s="109" t="s">
        <v>678</v>
      </c>
      <c r="F250" s="109"/>
      <c r="G250" s="109"/>
      <c r="H250" s="109"/>
      <c r="I250" s="109"/>
      <c r="J250" s="109"/>
      <c r="K250" s="109" t="s">
        <v>739</v>
      </c>
      <c r="L250" s="109" t="s">
        <v>457</v>
      </c>
      <c r="M250" s="109" t="s">
        <v>740</v>
      </c>
      <c r="N250" s="109">
        <v>178</v>
      </c>
      <c r="O250" s="109"/>
      <c r="P250" s="109">
        <v>49</v>
      </c>
      <c r="Q250" s="109" t="s">
        <v>897</v>
      </c>
      <c r="R250" s="109"/>
      <c r="S250" s="109" t="s">
        <v>675</v>
      </c>
      <c r="T250" s="109" t="s">
        <v>928</v>
      </c>
      <c r="U250" s="109"/>
      <c r="V250" s="109"/>
      <c r="W250" s="109" t="s">
        <v>740</v>
      </c>
      <c r="X250" s="109"/>
      <c r="Y250" s="109"/>
    </row>
    <row r="251" spans="1:25" ht="140.25">
      <c r="A251">
        <f t="shared" si="3"/>
        <v>250</v>
      </c>
      <c r="B251" s="109">
        <v>7443700023</v>
      </c>
      <c r="C251" s="109" t="s">
        <v>456</v>
      </c>
      <c r="D251" s="109">
        <v>250</v>
      </c>
      <c r="E251" s="109" t="s">
        <v>678</v>
      </c>
      <c r="F251" s="109"/>
      <c r="G251" s="109"/>
      <c r="H251" s="109"/>
      <c r="I251" s="109"/>
      <c r="J251" s="109"/>
      <c r="K251" s="109" t="s">
        <v>739</v>
      </c>
      <c r="L251" s="109" t="s">
        <v>457</v>
      </c>
      <c r="M251" s="109" t="s">
        <v>742</v>
      </c>
      <c r="N251" s="109">
        <v>22</v>
      </c>
      <c r="O251" s="109" t="s">
        <v>395</v>
      </c>
      <c r="P251" s="109">
        <v>7</v>
      </c>
      <c r="Q251" s="110" t="s">
        <v>896</v>
      </c>
      <c r="R251" s="109"/>
      <c r="S251" s="109" t="s">
        <v>741</v>
      </c>
      <c r="T251" s="109" t="s">
        <v>459</v>
      </c>
      <c r="U251" s="109" t="s">
        <v>1022</v>
      </c>
      <c r="V251" s="109" t="s">
        <v>852</v>
      </c>
      <c r="W251" s="109" t="s">
        <v>1034</v>
      </c>
      <c r="X251" s="109"/>
      <c r="Y251" s="109"/>
    </row>
    <row r="252" spans="1:25" ht="76.5">
      <c r="A252">
        <f t="shared" si="3"/>
        <v>251</v>
      </c>
      <c r="B252" s="109">
        <v>7443800023</v>
      </c>
      <c r="C252" s="109" t="s">
        <v>456</v>
      </c>
      <c r="D252" s="109">
        <v>251</v>
      </c>
      <c r="E252" s="109" t="s">
        <v>678</v>
      </c>
      <c r="F252" s="109"/>
      <c r="G252" s="109"/>
      <c r="H252" s="109"/>
      <c r="I252" s="109"/>
      <c r="J252" s="109"/>
      <c r="K252" s="109" t="s">
        <v>739</v>
      </c>
      <c r="L252" s="109" t="s">
        <v>457</v>
      </c>
      <c r="M252" s="109" t="s">
        <v>742</v>
      </c>
      <c r="N252" s="109">
        <v>43</v>
      </c>
      <c r="O252" s="109" t="s">
        <v>309</v>
      </c>
      <c r="P252" s="109">
        <v>27</v>
      </c>
      <c r="Q252" s="109" t="s">
        <v>894</v>
      </c>
      <c r="R252" s="109"/>
      <c r="S252" s="109" t="s">
        <v>741</v>
      </c>
      <c r="T252" s="109" t="s">
        <v>895</v>
      </c>
      <c r="U252" s="109" t="s">
        <v>705</v>
      </c>
      <c r="V252" s="109" t="s">
        <v>1029</v>
      </c>
      <c r="W252" s="109" t="s">
        <v>982</v>
      </c>
      <c r="X252" s="109"/>
      <c r="Y252" s="109"/>
    </row>
    <row r="253" spans="1:25" ht="153">
      <c r="A253">
        <f t="shared" si="3"/>
        <v>252</v>
      </c>
      <c r="B253" s="109">
        <v>7443900023</v>
      </c>
      <c r="C253" s="109" t="s">
        <v>456</v>
      </c>
      <c r="D253" s="109">
        <v>252</v>
      </c>
      <c r="E253" s="109" t="s">
        <v>678</v>
      </c>
      <c r="F253" s="109"/>
      <c r="G253" s="109"/>
      <c r="H253" s="109"/>
      <c r="I253" s="109"/>
      <c r="J253" s="109"/>
      <c r="K253" s="109" t="s">
        <v>739</v>
      </c>
      <c r="L253" s="109" t="s">
        <v>457</v>
      </c>
      <c r="M253" s="109" t="s">
        <v>742</v>
      </c>
      <c r="N253" s="109">
        <v>40</v>
      </c>
      <c r="O253" s="109" t="s">
        <v>309</v>
      </c>
      <c r="P253" s="109">
        <v>27</v>
      </c>
      <c r="Q253" s="110" t="s">
        <v>892</v>
      </c>
      <c r="R253" s="109"/>
      <c r="S253" s="109" t="s">
        <v>741</v>
      </c>
      <c r="T253" s="110" t="s">
        <v>893</v>
      </c>
      <c r="U253" s="109" t="s">
        <v>705</v>
      </c>
      <c r="V253" s="109" t="s">
        <v>1029</v>
      </c>
      <c r="W253" s="109" t="s">
        <v>982</v>
      </c>
      <c r="X253" s="109"/>
      <c r="Y253" s="109"/>
    </row>
    <row r="254" spans="1:25" ht="76.5">
      <c r="A254">
        <f t="shared" si="3"/>
        <v>253</v>
      </c>
      <c r="B254" s="109">
        <v>7444000023</v>
      </c>
      <c r="C254" s="109" t="s">
        <v>456</v>
      </c>
      <c r="D254" s="109">
        <v>253</v>
      </c>
      <c r="E254" s="109" t="s">
        <v>678</v>
      </c>
      <c r="F254" s="109"/>
      <c r="G254" s="109"/>
      <c r="H254" s="109"/>
      <c r="I254" s="109"/>
      <c r="J254" s="109"/>
      <c r="K254" s="109" t="s">
        <v>739</v>
      </c>
      <c r="L254" s="109" t="s">
        <v>457</v>
      </c>
      <c r="M254" s="109" t="s">
        <v>742</v>
      </c>
      <c r="N254" s="109">
        <v>41</v>
      </c>
      <c r="O254" s="109" t="s">
        <v>309</v>
      </c>
      <c r="P254" s="109">
        <v>48</v>
      </c>
      <c r="Q254" s="109" t="s">
        <v>891</v>
      </c>
      <c r="R254" s="109"/>
      <c r="S254" s="109" t="s">
        <v>741</v>
      </c>
      <c r="T254" s="109" t="s">
        <v>459</v>
      </c>
      <c r="U254" s="109" t="s">
        <v>705</v>
      </c>
      <c r="V254" s="109" t="s">
        <v>1029</v>
      </c>
      <c r="W254" s="109" t="s">
        <v>982</v>
      </c>
      <c r="X254" s="109"/>
      <c r="Y254" s="109"/>
    </row>
    <row r="255" spans="1:25" ht="51">
      <c r="A255">
        <f t="shared" si="3"/>
        <v>254</v>
      </c>
      <c r="B255" s="109">
        <v>7444100023</v>
      </c>
      <c r="C255" s="109" t="s">
        <v>456</v>
      </c>
      <c r="D255" s="109">
        <v>254</v>
      </c>
      <c r="E255" s="109" t="s">
        <v>678</v>
      </c>
      <c r="F255" s="109"/>
      <c r="G255" s="109"/>
      <c r="H255" s="109"/>
      <c r="I255" s="109"/>
      <c r="J255" s="109"/>
      <c r="K255" s="109" t="s">
        <v>739</v>
      </c>
      <c r="L255" s="109" t="s">
        <v>457</v>
      </c>
      <c r="M255" s="109" t="s">
        <v>740</v>
      </c>
      <c r="N255" s="109">
        <v>122</v>
      </c>
      <c r="O255" s="109"/>
      <c r="P255" s="109">
        <v>52</v>
      </c>
      <c r="Q255" s="109" t="s">
        <v>889</v>
      </c>
      <c r="R255" s="109"/>
      <c r="S255" s="109" t="s">
        <v>675</v>
      </c>
      <c r="T255" s="109" t="s">
        <v>890</v>
      </c>
      <c r="U255" s="109"/>
      <c r="V255" s="109"/>
      <c r="W255" s="109" t="s">
        <v>740</v>
      </c>
      <c r="X255" s="109"/>
      <c r="Y255" s="109"/>
    </row>
    <row r="256" spans="1:25" ht="51">
      <c r="A256">
        <f t="shared" si="3"/>
        <v>255</v>
      </c>
      <c r="B256" s="109">
        <v>7444200023</v>
      </c>
      <c r="C256" s="109" t="s">
        <v>456</v>
      </c>
      <c r="D256" s="109">
        <v>255</v>
      </c>
      <c r="E256" s="109" t="s">
        <v>678</v>
      </c>
      <c r="F256" s="109"/>
      <c r="G256" s="109"/>
      <c r="H256" s="109"/>
      <c r="I256" s="109"/>
      <c r="J256" s="109"/>
      <c r="K256" s="109" t="s">
        <v>739</v>
      </c>
      <c r="L256" s="109" t="s">
        <v>457</v>
      </c>
      <c r="M256" s="109" t="s">
        <v>740</v>
      </c>
      <c r="N256" s="109">
        <v>123</v>
      </c>
      <c r="O256" s="109"/>
      <c r="P256" s="109">
        <v>45</v>
      </c>
      <c r="Q256" s="109" t="s">
        <v>889</v>
      </c>
      <c r="R256" s="109"/>
      <c r="S256" s="109" t="s">
        <v>675</v>
      </c>
      <c r="T256" s="109" t="s">
        <v>890</v>
      </c>
      <c r="U256" s="109"/>
      <c r="V256" s="109"/>
      <c r="W256" s="109" t="s">
        <v>740</v>
      </c>
      <c r="X256" s="109"/>
      <c r="Y256" s="109"/>
    </row>
    <row r="257" spans="1:27" ht="76.5">
      <c r="A257">
        <f t="shared" si="3"/>
        <v>256</v>
      </c>
      <c r="B257" s="109">
        <v>7444300023</v>
      </c>
      <c r="C257" s="109" t="s">
        <v>456</v>
      </c>
      <c r="D257" s="109">
        <v>256</v>
      </c>
      <c r="E257" s="109" t="s">
        <v>678</v>
      </c>
      <c r="F257" s="109"/>
      <c r="G257" s="109"/>
      <c r="H257" s="109"/>
      <c r="I257" s="109"/>
      <c r="J257" s="109"/>
      <c r="K257" s="109" t="s">
        <v>739</v>
      </c>
      <c r="L257" s="109" t="s">
        <v>457</v>
      </c>
      <c r="M257" s="109" t="s">
        <v>742</v>
      </c>
      <c r="N257" s="109">
        <v>124</v>
      </c>
      <c r="O257" s="109" t="s">
        <v>669</v>
      </c>
      <c r="P257" s="109">
        <v>26</v>
      </c>
      <c r="Q257" s="109" t="s">
        <v>887</v>
      </c>
      <c r="R257" s="109"/>
      <c r="S257" s="109" t="s">
        <v>741</v>
      </c>
      <c r="T257" s="109" t="s">
        <v>888</v>
      </c>
      <c r="U257" s="109" t="s">
        <v>705</v>
      </c>
      <c r="V257" s="109" t="s">
        <v>455</v>
      </c>
      <c r="W257" s="109" t="s">
        <v>378</v>
      </c>
      <c r="X257" s="109"/>
      <c r="Y257" s="109"/>
      <c r="AA257" t="s">
        <v>965</v>
      </c>
    </row>
    <row r="258" spans="1:25" ht="51">
      <c r="A258">
        <f aca="true" t="shared" si="4" ref="A258:A308">D258</f>
        <v>257</v>
      </c>
      <c r="B258" s="109">
        <v>7444400023</v>
      </c>
      <c r="C258" s="109" t="s">
        <v>456</v>
      </c>
      <c r="D258" s="109">
        <v>257</v>
      </c>
      <c r="E258" s="109" t="s">
        <v>678</v>
      </c>
      <c r="F258" s="109"/>
      <c r="G258" s="109"/>
      <c r="H258" s="109"/>
      <c r="I258" s="109"/>
      <c r="J258" s="109"/>
      <c r="K258" s="109" t="s">
        <v>739</v>
      </c>
      <c r="L258" s="109" t="s">
        <v>457</v>
      </c>
      <c r="M258" s="109" t="s">
        <v>740</v>
      </c>
      <c r="N258" s="109">
        <v>124</v>
      </c>
      <c r="O258" s="109"/>
      <c r="P258" s="109">
        <v>27</v>
      </c>
      <c r="Q258" s="109" t="s">
        <v>886</v>
      </c>
      <c r="R258" s="109"/>
      <c r="S258" s="109" t="s">
        <v>675</v>
      </c>
      <c r="T258" s="109" t="s">
        <v>459</v>
      </c>
      <c r="U258" s="109"/>
      <c r="V258" s="109"/>
      <c r="W258" s="109" t="s">
        <v>740</v>
      </c>
      <c r="X258" s="109"/>
      <c r="Y258" s="109"/>
    </row>
    <row r="259" spans="1:27" ht="51">
      <c r="A259">
        <f t="shared" si="4"/>
        <v>258</v>
      </c>
      <c r="B259" s="109">
        <v>7444500023</v>
      </c>
      <c r="C259" s="109" t="s">
        <v>456</v>
      </c>
      <c r="D259" s="109">
        <v>258</v>
      </c>
      <c r="E259" s="109" t="s">
        <v>678</v>
      </c>
      <c r="F259" s="109"/>
      <c r="G259" s="109"/>
      <c r="H259" s="109"/>
      <c r="I259" s="109"/>
      <c r="J259" s="109"/>
      <c r="K259" s="109" t="s">
        <v>739</v>
      </c>
      <c r="L259" s="109" t="s">
        <v>457</v>
      </c>
      <c r="M259" s="109" t="s">
        <v>742</v>
      </c>
      <c r="N259" s="109">
        <v>124</v>
      </c>
      <c r="O259" s="109" t="s">
        <v>669</v>
      </c>
      <c r="P259" s="109">
        <v>61</v>
      </c>
      <c r="Q259" s="109" t="s">
        <v>884</v>
      </c>
      <c r="R259" s="109"/>
      <c r="S259" s="109" t="s">
        <v>741</v>
      </c>
      <c r="T259" s="109" t="s">
        <v>885</v>
      </c>
      <c r="U259" s="109" t="s">
        <v>705</v>
      </c>
      <c r="V259" s="109" t="s">
        <v>455</v>
      </c>
      <c r="W259" s="109" t="s">
        <v>378</v>
      </c>
      <c r="X259" s="109"/>
      <c r="Y259" s="109"/>
      <c r="AA259" t="s">
        <v>965</v>
      </c>
    </row>
    <row r="260" spans="1:25" ht="63.75">
      <c r="A260">
        <f t="shared" si="4"/>
        <v>259</v>
      </c>
      <c r="B260" s="109">
        <v>7444600023</v>
      </c>
      <c r="C260" s="109" t="s">
        <v>456</v>
      </c>
      <c r="D260" s="109">
        <v>259</v>
      </c>
      <c r="E260" s="109" t="s">
        <v>678</v>
      </c>
      <c r="F260" s="109"/>
      <c r="G260" s="109"/>
      <c r="H260" s="109"/>
      <c r="I260" s="109"/>
      <c r="J260" s="109"/>
      <c r="K260" s="109" t="s">
        <v>739</v>
      </c>
      <c r="L260" s="109" t="s">
        <v>457</v>
      </c>
      <c r="M260" s="109" t="s">
        <v>740</v>
      </c>
      <c r="N260" s="109">
        <v>125</v>
      </c>
      <c r="O260" s="109"/>
      <c r="P260" s="109">
        <v>44</v>
      </c>
      <c r="Q260" s="109" t="s">
        <v>883</v>
      </c>
      <c r="R260" s="109"/>
      <c r="S260" s="109" t="s">
        <v>741</v>
      </c>
      <c r="T260" s="109" t="s">
        <v>928</v>
      </c>
      <c r="U260" s="109"/>
      <c r="V260" s="109"/>
      <c r="W260" s="109" t="s">
        <v>740</v>
      </c>
      <c r="X260" s="109"/>
      <c r="Y260" s="109"/>
    </row>
    <row r="261" spans="1:27" ht="357">
      <c r="A261">
        <f t="shared" si="4"/>
        <v>260</v>
      </c>
      <c r="B261" s="109">
        <v>7444700023</v>
      </c>
      <c r="C261" s="109" t="s">
        <v>456</v>
      </c>
      <c r="D261" s="109">
        <v>260</v>
      </c>
      <c r="E261" s="109" t="s">
        <v>678</v>
      </c>
      <c r="F261" s="109"/>
      <c r="G261" s="109"/>
      <c r="H261" s="109"/>
      <c r="I261" s="109"/>
      <c r="J261" s="109"/>
      <c r="K261" s="109" t="s">
        <v>739</v>
      </c>
      <c r="L261" s="109" t="s">
        <v>457</v>
      </c>
      <c r="M261" s="109" t="s">
        <v>742</v>
      </c>
      <c r="N261" s="109">
        <v>127</v>
      </c>
      <c r="O261" s="109" t="s">
        <v>669</v>
      </c>
      <c r="P261" s="109">
        <v>48</v>
      </c>
      <c r="Q261" s="109" t="s">
        <v>882</v>
      </c>
      <c r="R261" s="109"/>
      <c r="S261" s="109" t="s">
        <v>741</v>
      </c>
      <c r="T261" s="10" t="s">
        <v>459</v>
      </c>
      <c r="U261" s="109" t="s">
        <v>704</v>
      </c>
      <c r="V261" s="109" t="s">
        <v>295</v>
      </c>
      <c r="W261" s="109" t="s">
        <v>378</v>
      </c>
      <c r="X261" s="109"/>
      <c r="Y261" s="109"/>
      <c r="AA261" t="s">
        <v>296</v>
      </c>
    </row>
    <row r="262" spans="1:25" ht="51">
      <c r="A262">
        <f t="shared" si="4"/>
        <v>261</v>
      </c>
      <c r="B262" s="109">
        <v>7444800023</v>
      </c>
      <c r="C262" s="109" t="s">
        <v>456</v>
      </c>
      <c r="D262" s="109">
        <v>261</v>
      </c>
      <c r="E262" s="109" t="s">
        <v>678</v>
      </c>
      <c r="F262" s="109"/>
      <c r="G262" s="109"/>
      <c r="H262" s="109"/>
      <c r="I262" s="109"/>
      <c r="J262" s="109"/>
      <c r="K262" s="109" t="s">
        <v>739</v>
      </c>
      <c r="L262" s="109" t="s">
        <v>457</v>
      </c>
      <c r="M262" s="109" t="s">
        <v>740</v>
      </c>
      <c r="N262" s="109">
        <v>129</v>
      </c>
      <c r="O262" s="109"/>
      <c r="P262" s="109">
        <v>11</v>
      </c>
      <c r="Q262" s="109" t="s">
        <v>931</v>
      </c>
      <c r="R262" s="109"/>
      <c r="S262" s="109" t="s">
        <v>675</v>
      </c>
      <c r="T262" s="109" t="s">
        <v>459</v>
      </c>
      <c r="U262" s="109"/>
      <c r="V262" s="109"/>
      <c r="W262" s="109" t="s">
        <v>740</v>
      </c>
      <c r="X262" s="109"/>
      <c r="Y262" s="109"/>
    </row>
    <row r="263" spans="1:25" ht="51">
      <c r="A263">
        <f t="shared" si="4"/>
        <v>262</v>
      </c>
      <c r="B263" s="109">
        <v>7444900023</v>
      </c>
      <c r="C263" s="109" t="s">
        <v>456</v>
      </c>
      <c r="D263" s="109">
        <v>262</v>
      </c>
      <c r="E263" s="109" t="s">
        <v>678</v>
      </c>
      <c r="F263" s="109"/>
      <c r="G263" s="109"/>
      <c r="H263" s="109"/>
      <c r="I263" s="109"/>
      <c r="J263" s="109"/>
      <c r="K263" s="109" t="s">
        <v>739</v>
      </c>
      <c r="L263" s="109" t="s">
        <v>457</v>
      </c>
      <c r="M263" s="109" t="s">
        <v>740</v>
      </c>
      <c r="N263" s="109">
        <v>139</v>
      </c>
      <c r="O263" s="109"/>
      <c r="P263" s="109">
        <v>31</v>
      </c>
      <c r="Q263" s="109" t="s">
        <v>929</v>
      </c>
      <c r="R263" s="109"/>
      <c r="S263" s="109" t="s">
        <v>741</v>
      </c>
      <c r="T263" s="109" t="s">
        <v>930</v>
      </c>
      <c r="U263" s="109"/>
      <c r="V263" s="109"/>
      <c r="W263" s="109" t="s">
        <v>740</v>
      </c>
      <c r="X263" s="109"/>
      <c r="Y263" s="109"/>
    </row>
    <row r="264" spans="1:25" ht="51">
      <c r="A264">
        <f t="shared" si="4"/>
        <v>263</v>
      </c>
      <c r="B264" s="109">
        <v>7445000023</v>
      </c>
      <c r="C264" s="109" t="s">
        <v>456</v>
      </c>
      <c r="D264" s="109">
        <v>263</v>
      </c>
      <c r="E264" s="109" t="s">
        <v>678</v>
      </c>
      <c r="F264" s="109"/>
      <c r="G264" s="109"/>
      <c r="H264" s="109"/>
      <c r="I264" s="109"/>
      <c r="J264" s="109"/>
      <c r="K264" s="109" t="s">
        <v>739</v>
      </c>
      <c r="L264" s="109" t="s">
        <v>457</v>
      </c>
      <c r="M264" s="109" t="s">
        <v>740</v>
      </c>
      <c r="N264" s="109">
        <v>144</v>
      </c>
      <c r="O264" s="109"/>
      <c r="P264" s="109">
        <v>23</v>
      </c>
      <c r="Q264" s="109" t="s">
        <v>927</v>
      </c>
      <c r="R264" s="109"/>
      <c r="S264" s="109" t="s">
        <v>741</v>
      </c>
      <c r="T264" s="109" t="s">
        <v>928</v>
      </c>
      <c r="U264" s="109"/>
      <c r="V264" s="109"/>
      <c r="W264" s="109" t="s">
        <v>740</v>
      </c>
      <c r="X264" s="109"/>
      <c r="Y264" s="109"/>
    </row>
    <row r="265" spans="1:27" ht="89.25">
      <c r="A265">
        <f t="shared" si="4"/>
        <v>264</v>
      </c>
      <c r="B265" s="109">
        <v>7445100023</v>
      </c>
      <c r="C265" s="109" t="s">
        <v>456</v>
      </c>
      <c r="D265" s="109">
        <v>264</v>
      </c>
      <c r="E265" s="109" t="s">
        <v>678</v>
      </c>
      <c r="F265" s="109"/>
      <c r="G265" s="109"/>
      <c r="H265" s="109"/>
      <c r="I265" s="109"/>
      <c r="J265" s="109"/>
      <c r="K265" s="109" t="s">
        <v>739</v>
      </c>
      <c r="L265" s="109" t="s">
        <v>457</v>
      </c>
      <c r="M265" s="109" t="s">
        <v>742</v>
      </c>
      <c r="N265" s="109">
        <v>152</v>
      </c>
      <c r="O265" s="109" t="s">
        <v>669</v>
      </c>
      <c r="P265" s="109">
        <v>15</v>
      </c>
      <c r="Q265" s="109" t="s">
        <v>925</v>
      </c>
      <c r="R265" s="109"/>
      <c r="S265" s="109" t="s">
        <v>741</v>
      </c>
      <c r="T265" s="109" t="s">
        <v>926</v>
      </c>
      <c r="U265" s="109" t="s">
        <v>705</v>
      </c>
      <c r="V265" s="109" t="s">
        <v>856</v>
      </c>
      <c r="W265" s="109" t="s">
        <v>378</v>
      </c>
      <c r="X265" s="109"/>
      <c r="Y265" s="109"/>
      <c r="AA265" t="s">
        <v>296</v>
      </c>
    </row>
    <row r="266" spans="1:27" ht="216.75">
      <c r="A266">
        <f t="shared" si="4"/>
        <v>265</v>
      </c>
      <c r="B266" s="109">
        <v>7445200023</v>
      </c>
      <c r="C266" s="109" t="s">
        <v>456</v>
      </c>
      <c r="D266" s="109">
        <v>265</v>
      </c>
      <c r="E266" s="109" t="s">
        <v>678</v>
      </c>
      <c r="F266" s="109"/>
      <c r="G266" s="109"/>
      <c r="H266" s="109"/>
      <c r="I266" s="109"/>
      <c r="J266" s="109"/>
      <c r="K266" s="109" t="s">
        <v>739</v>
      </c>
      <c r="L266" s="109" t="s">
        <v>457</v>
      </c>
      <c r="M266" s="109" t="s">
        <v>742</v>
      </c>
      <c r="N266" s="109">
        <v>154</v>
      </c>
      <c r="O266" s="109" t="s">
        <v>669</v>
      </c>
      <c r="P266" s="109">
        <v>3</v>
      </c>
      <c r="Q266" s="109" t="s">
        <v>923</v>
      </c>
      <c r="R266" s="109"/>
      <c r="S266" s="109" t="s">
        <v>741</v>
      </c>
      <c r="T266" s="109" t="s">
        <v>924</v>
      </c>
      <c r="U266" s="109" t="s">
        <v>705</v>
      </c>
      <c r="V266" s="109" t="s">
        <v>648</v>
      </c>
      <c r="W266" s="109" t="s">
        <v>378</v>
      </c>
      <c r="X266" s="109">
        <v>273</v>
      </c>
      <c r="Y266" s="109"/>
      <c r="AA266" t="s">
        <v>965</v>
      </c>
    </row>
    <row r="267" spans="1:25" ht="216.75">
      <c r="A267">
        <f t="shared" si="4"/>
        <v>266</v>
      </c>
      <c r="B267" s="109">
        <v>7445300023</v>
      </c>
      <c r="C267" s="109" t="s">
        <v>456</v>
      </c>
      <c r="D267" s="109">
        <v>266</v>
      </c>
      <c r="E267" s="109" t="s">
        <v>678</v>
      </c>
      <c r="F267" s="109"/>
      <c r="G267" s="109"/>
      <c r="H267" s="109"/>
      <c r="I267" s="109"/>
      <c r="J267" s="109"/>
      <c r="K267" s="109" t="s">
        <v>739</v>
      </c>
      <c r="L267" s="109" t="s">
        <v>457</v>
      </c>
      <c r="M267" s="109" t="s">
        <v>742</v>
      </c>
      <c r="N267" s="109">
        <v>2</v>
      </c>
      <c r="O267" s="109">
        <v>2</v>
      </c>
      <c r="P267" s="109">
        <v>30</v>
      </c>
      <c r="Q267" s="109" t="s">
        <v>922</v>
      </c>
      <c r="R267" s="109"/>
      <c r="S267" s="109" t="s">
        <v>741</v>
      </c>
      <c r="T267" s="109" t="s">
        <v>459</v>
      </c>
      <c r="U267" s="109" t="s">
        <v>705</v>
      </c>
      <c r="V267" s="109" t="s">
        <v>648</v>
      </c>
      <c r="W267" s="109" t="s">
        <v>379</v>
      </c>
      <c r="X267" s="109">
        <v>273</v>
      </c>
      <c r="Y267" s="109"/>
    </row>
    <row r="268" spans="1:25" ht="51">
      <c r="A268">
        <f t="shared" si="4"/>
        <v>267</v>
      </c>
      <c r="B268" s="109">
        <v>7445400023</v>
      </c>
      <c r="C268" s="109" t="s">
        <v>456</v>
      </c>
      <c r="D268" s="109">
        <v>267</v>
      </c>
      <c r="E268" s="109" t="s">
        <v>678</v>
      </c>
      <c r="F268" s="109"/>
      <c r="G268" s="109"/>
      <c r="H268" s="109"/>
      <c r="I268" s="109"/>
      <c r="J268" s="109"/>
      <c r="K268" s="109" t="s">
        <v>739</v>
      </c>
      <c r="L268" s="109" t="s">
        <v>457</v>
      </c>
      <c r="M268" s="109" t="s">
        <v>742</v>
      </c>
      <c r="N268" s="109">
        <v>46</v>
      </c>
      <c r="O268" s="109" t="s">
        <v>256</v>
      </c>
      <c r="P268" s="109">
        <v>39</v>
      </c>
      <c r="Q268" s="109" t="s">
        <v>921</v>
      </c>
      <c r="R268" s="109"/>
      <c r="S268" s="109" t="s">
        <v>741</v>
      </c>
      <c r="T268" s="109" t="s">
        <v>459</v>
      </c>
      <c r="U268" s="109" t="s">
        <v>705</v>
      </c>
      <c r="V268" s="109" t="s">
        <v>1050</v>
      </c>
      <c r="W268" s="109" t="s">
        <v>982</v>
      </c>
      <c r="X268" s="109"/>
      <c r="Y268" s="109"/>
    </row>
    <row r="269" spans="1:27" ht="114.75">
      <c r="A269">
        <f t="shared" si="4"/>
        <v>268</v>
      </c>
      <c r="B269" s="109">
        <v>7445500023</v>
      </c>
      <c r="C269" s="109" t="s">
        <v>456</v>
      </c>
      <c r="D269" s="109">
        <v>268</v>
      </c>
      <c r="E269" s="109" t="s">
        <v>678</v>
      </c>
      <c r="F269" s="109"/>
      <c r="G269" s="109"/>
      <c r="H269" s="109"/>
      <c r="I269" s="109"/>
      <c r="J269" s="109"/>
      <c r="K269" s="109" t="s">
        <v>739</v>
      </c>
      <c r="L269" s="109" t="s">
        <v>457</v>
      </c>
      <c r="M269" s="109" t="s">
        <v>742</v>
      </c>
      <c r="N269" s="109">
        <v>154</v>
      </c>
      <c r="O269" s="109" t="s">
        <v>669</v>
      </c>
      <c r="P269" s="109">
        <v>55</v>
      </c>
      <c r="Q269" s="110" t="s">
        <v>919</v>
      </c>
      <c r="R269" s="109"/>
      <c r="S269" s="109" t="s">
        <v>675</v>
      </c>
      <c r="T269" s="109" t="s">
        <v>920</v>
      </c>
      <c r="U269" s="109" t="s">
        <v>705</v>
      </c>
      <c r="V269" s="109" t="s">
        <v>853</v>
      </c>
      <c r="W269" s="109" t="s">
        <v>378</v>
      </c>
      <c r="X269" s="109"/>
      <c r="Y269" s="109"/>
      <c r="AA269" t="s">
        <v>965</v>
      </c>
    </row>
    <row r="270" spans="1:27" ht="51">
      <c r="A270">
        <f t="shared" si="4"/>
        <v>269</v>
      </c>
      <c r="B270" s="109">
        <v>7445600023</v>
      </c>
      <c r="C270" s="109" t="s">
        <v>456</v>
      </c>
      <c r="D270" s="109">
        <v>269</v>
      </c>
      <c r="E270" s="109" t="s">
        <v>678</v>
      </c>
      <c r="F270" s="109"/>
      <c r="G270" s="109"/>
      <c r="H270" s="109"/>
      <c r="I270" s="109"/>
      <c r="J270" s="109"/>
      <c r="K270" s="109" t="s">
        <v>739</v>
      </c>
      <c r="L270" s="109" t="s">
        <v>457</v>
      </c>
      <c r="M270" s="109" t="s">
        <v>742</v>
      </c>
      <c r="N270" s="109">
        <v>155</v>
      </c>
      <c r="O270" s="109" t="s">
        <v>669</v>
      </c>
      <c r="P270" s="109">
        <v>38</v>
      </c>
      <c r="Q270" s="109" t="s">
        <v>518</v>
      </c>
      <c r="R270" s="109"/>
      <c r="S270" s="109" t="s">
        <v>741</v>
      </c>
      <c r="T270" s="109" t="s">
        <v>459</v>
      </c>
      <c r="U270" s="109" t="s">
        <v>706</v>
      </c>
      <c r="V270" s="109" t="s">
        <v>857</v>
      </c>
      <c r="W270" s="109" t="s">
        <v>378</v>
      </c>
      <c r="X270" s="109"/>
      <c r="Y270" s="109"/>
      <c r="AA270" t="s">
        <v>965</v>
      </c>
    </row>
    <row r="271" spans="1:27" ht="89.25">
      <c r="A271">
        <f t="shared" si="4"/>
        <v>270</v>
      </c>
      <c r="B271" s="109">
        <v>7445700023</v>
      </c>
      <c r="C271" s="109" t="s">
        <v>456</v>
      </c>
      <c r="D271" s="109">
        <v>270</v>
      </c>
      <c r="E271" s="109" t="s">
        <v>678</v>
      </c>
      <c r="F271" s="109"/>
      <c r="G271" s="109"/>
      <c r="H271" s="109"/>
      <c r="I271" s="109"/>
      <c r="J271" s="109"/>
      <c r="K271" s="109" t="s">
        <v>739</v>
      </c>
      <c r="L271" s="109" t="s">
        <v>457</v>
      </c>
      <c r="M271" s="109" t="s">
        <v>742</v>
      </c>
      <c r="N271" s="109">
        <v>155</v>
      </c>
      <c r="O271" s="109" t="s">
        <v>669</v>
      </c>
      <c r="P271" s="109">
        <v>32</v>
      </c>
      <c r="Q271" s="109" t="s">
        <v>516</v>
      </c>
      <c r="R271" s="109"/>
      <c r="S271" s="109" t="s">
        <v>741</v>
      </c>
      <c r="T271" s="109" t="s">
        <v>517</v>
      </c>
      <c r="U271" s="109" t="s">
        <v>706</v>
      </c>
      <c r="V271" s="109" t="s">
        <v>857</v>
      </c>
      <c r="W271" s="109" t="s">
        <v>378</v>
      </c>
      <c r="X271" s="109"/>
      <c r="Y271" s="109"/>
      <c r="AA271" t="s">
        <v>965</v>
      </c>
    </row>
    <row r="272" spans="1:27" ht="89.25">
      <c r="A272">
        <f t="shared" si="4"/>
        <v>271</v>
      </c>
      <c r="B272" s="109">
        <v>7445800023</v>
      </c>
      <c r="C272" s="109" t="s">
        <v>456</v>
      </c>
      <c r="D272" s="109">
        <v>271</v>
      </c>
      <c r="E272" s="109" t="s">
        <v>678</v>
      </c>
      <c r="F272" s="109"/>
      <c r="G272" s="109"/>
      <c r="H272" s="109"/>
      <c r="I272" s="109"/>
      <c r="J272" s="109"/>
      <c r="K272" s="109" t="s">
        <v>739</v>
      </c>
      <c r="L272" s="109" t="s">
        <v>457</v>
      </c>
      <c r="M272" s="109" t="s">
        <v>742</v>
      </c>
      <c r="N272" s="109">
        <v>155</v>
      </c>
      <c r="O272" s="109" t="s">
        <v>669</v>
      </c>
      <c r="P272" s="109">
        <v>55</v>
      </c>
      <c r="Q272" s="109" t="s">
        <v>514</v>
      </c>
      <c r="R272" s="109"/>
      <c r="S272" s="109" t="s">
        <v>741</v>
      </c>
      <c r="T272" s="109" t="s">
        <v>515</v>
      </c>
      <c r="U272" s="109" t="s">
        <v>706</v>
      </c>
      <c r="V272" s="109" t="s">
        <v>857</v>
      </c>
      <c r="W272" s="109" t="s">
        <v>378</v>
      </c>
      <c r="X272" s="109"/>
      <c r="Y272" s="109"/>
      <c r="AA272" t="s">
        <v>965</v>
      </c>
    </row>
    <row r="273" spans="1:27" ht="140.25">
      <c r="A273">
        <f t="shared" si="4"/>
        <v>272</v>
      </c>
      <c r="B273" s="109">
        <v>7445900023</v>
      </c>
      <c r="C273" s="109" t="s">
        <v>456</v>
      </c>
      <c r="D273" s="109">
        <v>272</v>
      </c>
      <c r="E273" s="109" t="s">
        <v>678</v>
      </c>
      <c r="F273" s="109"/>
      <c r="G273" s="109"/>
      <c r="H273" s="109"/>
      <c r="I273" s="109"/>
      <c r="J273" s="109"/>
      <c r="K273" s="109" t="s">
        <v>739</v>
      </c>
      <c r="L273" s="109" t="s">
        <v>457</v>
      </c>
      <c r="M273" s="109" t="s">
        <v>742</v>
      </c>
      <c r="N273" s="109">
        <v>156</v>
      </c>
      <c r="O273" s="109" t="s">
        <v>669</v>
      </c>
      <c r="P273" s="109">
        <v>1</v>
      </c>
      <c r="Q273" s="109" t="s">
        <v>512</v>
      </c>
      <c r="R273" s="109"/>
      <c r="S273" s="109" t="s">
        <v>741</v>
      </c>
      <c r="T273" s="110" t="s">
        <v>513</v>
      </c>
      <c r="U273" s="109" t="s">
        <v>705</v>
      </c>
      <c r="V273" s="109" t="s">
        <v>966</v>
      </c>
      <c r="W273" s="109" t="s">
        <v>378</v>
      </c>
      <c r="X273" s="109"/>
      <c r="Y273" s="109"/>
      <c r="AA273" t="s">
        <v>965</v>
      </c>
    </row>
    <row r="274" spans="1:27" ht="102">
      <c r="A274">
        <f t="shared" si="4"/>
        <v>273</v>
      </c>
      <c r="B274" s="109">
        <v>7446000023</v>
      </c>
      <c r="C274" s="109" t="s">
        <v>456</v>
      </c>
      <c r="D274" s="109">
        <v>273</v>
      </c>
      <c r="E274" s="109" t="s">
        <v>678</v>
      </c>
      <c r="F274" s="109"/>
      <c r="G274" s="109"/>
      <c r="H274" s="109"/>
      <c r="I274" s="109"/>
      <c r="J274" s="109"/>
      <c r="K274" s="109" t="s">
        <v>739</v>
      </c>
      <c r="L274" s="109" t="s">
        <v>457</v>
      </c>
      <c r="M274" s="109" t="s">
        <v>742</v>
      </c>
      <c r="N274" s="109">
        <v>154</v>
      </c>
      <c r="O274" s="109" t="s">
        <v>669</v>
      </c>
      <c r="P274" s="109">
        <v>55</v>
      </c>
      <c r="Q274" s="110" t="s">
        <v>511</v>
      </c>
      <c r="R274" s="109"/>
      <c r="S274" s="109" t="s">
        <v>741</v>
      </c>
      <c r="T274" s="109" t="s">
        <v>459</v>
      </c>
      <c r="U274" s="109" t="s">
        <v>705</v>
      </c>
      <c r="V274" s="109" t="s">
        <v>853</v>
      </c>
      <c r="W274" s="109" t="s">
        <v>378</v>
      </c>
      <c r="X274" s="109"/>
      <c r="Y274" s="109"/>
      <c r="AA274" t="s">
        <v>965</v>
      </c>
    </row>
    <row r="275" spans="1:27" ht="114.75">
      <c r="A275">
        <f t="shared" si="4"/>
        <v>274</v>
      </c>
      <c r="B275" s="109">
        <v>7446100023</v>
      </c>
      <c r="C275" s="109" t="s">
        <v>456</v>
      </c>
      <c r="D275" s="109">
        <v>274</v>
      </c>
      <c r="E275" s="109" t="s">
        <v>678</v>
      </c>
      <c r="F275" s="109"/>
      <c r="G275" s="109"/>
      <c r="H275" s="109"/>
      <c r="I275" s="109"/>
      <c r="J275" s="109"/>
      <c r="K275" s="109" t="s">
        <v>739</v>
      </c>
      <c r="L275" s="109" t="s">
        <v>457</v>
      </c>
      <c r="M275" s="109" t="s">
        <v>742</v>
      </c>
      <c r="N275" s="109">
        <v>154</v>
      </c>
      <c r="O275" s="109" t="s">
        <v>669</v>
      </c>
      <c r="P275" s="109">
        <v>55</v>
      </c>
      <c r="Q275" s="110" t="s">
        <v>460</v>
      </c>
      <c r="R275" s="109"/>
      <c r="S275" s="109" t="s">
        <v>741</v>
      </c>
      <c r="T275" s="109" t="s">
        <v>459</v>
      </c>
      <c r="U275" s="109" t="s">
        <v>705</v>
      </c>
      <c r="V275" s="109" t="s">
        <v>853</v>
      </c>
      <c r="W275" s="109" t="s">
        <v>378</v>
      </c>
      <c r="X275" s="109"/>
      <c r="Y275" s="109"/>
      <c r="AA275" t="s">
        <v>965</v>
      </c>
    </row>
    <row r="276" spans="1:27" ht="114.75">
      <c r="A276">
        <f t="shared" si="4"/>
        <v>275</v>
      </c>
      <c r="B276" s="109">
        <v>7446200023</v>
      </c>
      <c r="C276" s="109" t="s">
        <v>456</v>
      </c>
      <c r="D276" s="109">
        <v>275</v>
      </c>
      <c r="E276" s="109" t="s">
        <v>678</v>
      </c>
      <c r="F276" s="109"/>
      <c r="G276" s="109"/>
      <c r="H276" s="109"/>
      <c r="I276" s="109"/>
      <c r="J276" s="109"/>
      <c r="K276" s="109" t="s">
        <v>739</v>
      </c>
      <c r="L276" s="109" t="s">
        <v>457</v>
      </c>
      <c r="M276" s="109" t="s">
        <v>742</v>
      </c>
      <c r="N276" s="109">
        <v>154</v>
      </c>
      <c r="O276" s="109" t="s">
        <v>669</v>
      </c>
      <c r="P276" s="109">
        <v>55</v>
      </c>
      <c r="Q276" s="110" t="s">
        <v>458</v>
      </c>
      <c r="R276" s="109"/>
      <c r="S276" s="109" t="s">
        <v>741</v>
      </c>
      <c r="T276" s="109" t="s">
        <v>459</v>
      </c>
      <c r="U276" s="109" t="s">
        <v>705</v>
      </c>
      <c r="V276" s="109" t="s">
        <v>853</v>
      </c>
      <c r="W276" s="109" t="s">
        <v>378</v>
      </c>
      <c r="X276" s="109"/>
      <c r="Y276" s="109"/>
      <c r="AA276" t="s">
        <v>965</v>
      </c>
    </row>
    <row r="277" spans="1:25" ht="318.75">
      <c r="A277">
        <f t="shared" si="4"/>
        <v>276</v>
      </c>
      <c r="B277" s="109">
        <v>7452200023</v>
      </c>
      <c r="C277" s="109" t="s">
        <v>451</v>
      </c>
      <c r="D277" s="109">
        <v>276</v>
      </c>
      <c r="E277" s="109" t="s">
        <v>452</v>
      </c>
      <c r="F277" s="109"/>
      <c r="G277" s="111"/>
      <c r="H277" s="109"/>
      <c r="I277" s="109"/>
      <c r="J277" s="109"/>
      <c r="K277" s="109" t="s">
        <v>739</v>
      </c>
      <c r="L277" s="109" t="s">
        <v>437</v>
      </c>
      <c r="M277" s="109" t="s">
        <v>971</v>
      </c>
      <c r="N277" s="109">
        <v>86</v>
      </c>
      <c r="O277" s="109" t="s">
        <v>453</v>
      </c>
      <c r="P277" s="109">
        <v>64</v>
      </c>
      <c r="Q277" s="110" t="s">
        <v>454</v>
      </c>
      <c r="R277" s="109"/>
      <c r="S277" s="109" t="s">
        <v>741</v>
      </c>
      <c r="T277" s="109" t="s">
        <v>455</v>
      </c>
      <c r="U277" s="109" t="s">
        <v>705</v>
      </c>
      <c r="V277" s="109" t="s">
        <v>799</v>
      </c>
      <c r="W277" s="109" t="s">
        <v>982</v>
      </c>
      <c r="X277" s="109"/>
      <c r="Y277" s="109" t="s">
        <v>298</v>
      </c>
    </row>
    <row r="278" spans="1:25" ht="76.5">
      <c r="A278">
        <f t="shared" si="4"/>
        <v>277</v>
      </c>
      <c r="B278" s="109">
        <v>7454200023</v>
      </c>
      <c r="C278" s="109" t="s">
        <v>435</v>
      </c>
      <c r="D278" s="109">
        <v>277</v>
      </c>
      <c r="E278" s="109" t="s">
        <v>436</v>
      </c>
      <c r="F278" s="109"/>
      <c r="G278" s="109"/>
      <c r="H278" s="109"/>
      <c r="I278" s="109"/>
      <c r="J278" s="109"/>
      <c r="K278" s="109" t="s">
        <v>739</v>
      </c>
      <c r="L278" s="109" t="s">
        <v>437</v>
      </c>
      <c r="M278" s="109" t="s">
        <v>742</v>
      </c>
      <c r="N278" s="109"/>
      <c r="O278" s="109">
        <v>4</v>
      </c>
      <c r="P278" s="109"/>
      <c r="Q278" s="109" t="s">
        <v>441</v>
      </c>
      <c r="R278" s="109"/>
      <c r="S278" s="109" t="s">
        <v>741</v>
      </c>
      <c r="T278" s="109" t="s">
        <v>450</v>
      </c>
      <c r="U278" s="109" t="s">
        <v>706</v>
      </c>
      <c r="V278" s="109" t="s">
        <v>1005</v>
      </c>
      <c r="W278" s="109" t="s">
        <v>379</v>
      </c>
      <c r="X278" s="109"/>
      <c r="Y278" s="109" t="s">
        <v>298</v>
      </c>
    </row>
    <row r="279" spans="1:25" ht="76.5">
      <c r="A279">
        <f t="shared" si="4"/>
        <v>278</v>
      </c>
      <c r="B279" s="109">
        <v>7454300023</v>
      </c>
      <c r="C279" s="109" t="s">
        <v>435</v>
      </c>
      <c r="D279" s="109">
        <v>278</v>
      </c>
      <c r="E279" s="109" t="s">
        <v>436</v>
      </c>
      <c r="F279" s="109"/>
      <c r="G279" s="109"/>
      <c r="H279" s="109"/>
      <c r="I279" s="109"/>
      <c r="J279" s="109"/>
      <c r="K279" s="109" t="s">
        <v>739</v>
      </c>
      <c r="L279" s="109" t="s">
        <v>437</v>
      </c>
      <c r="M279" s="109" t="s">
        <v>742</v>
      </c>
      <c r="N279" s="109"/>
      <c r="O279" s="109">
        <v>4</v>
      </c>
      <c r="P279" s="109"/>
      <c r="Q279" s="109" t="s">
        <v>441</v>
      </c>
      <c r="R279" s="109"/>
      <c r="S279" s="109" t="s">
        <v>741</v>
      </c>
      <c r="T279" s="109" t="s">
        <v>449</v>
      </c>
      <c r="U279" s="109" t="s">
        <v>706</v>
      </c>
      <c r="V279" s="109" t="s">
        <v>1004</v>
      </c>
      <c r="W279" s="109" t="s">
        <v>379</v>
      </c>
      <c r="X279" s="109"/>
      <c r="Y279" s="109" t="s">
        <v>298</v>
      </c>
    </row>
    <row r="280" spans="1:25" ht="76.5">
      <c r="A280">
        <f t="shared" si="4"/>
        <v>279</v>
      </c>
      <c r="B280" s="109">
        <v>7454400023</v>
      </c>
      <c r="C280" s="109" t="s">
        <v>435</v>
      </c>
      <c r="D280" s="109">
        <v>279</v>
      </c>
      <c r="E280" s="109" t="s">
        <v>436</v>
      </c>
      <c r="F280" s="109"/>
      <c r="G280" s="109"/>
      <c r="H280" s="109"/>
      <c r="I280" s="109"/>
      <c r="J280" s="109"/>
      <c r="K280" s="109" t="s">
        <v>739</v>
      </c>
      <c r="L280" s="109" t="s">
        <v>437</v>
      </c>
      <c r="M280" s="109" t="s">
        <v>742</v>
      </c>
      <c r="N280" s="109"/>
      <c r="O280" s="109">
        <v>4</v>
      </c>
      <c r="P280" s="109"/>
      <c r="Q280" s="109" t="s">
        <v>441</v>
      </c>
      <c r="R280" s="109"/>
      <c r="S280" s="109" t="s">
        <v>741</v>
      </c>
      <c r="T280" s="109" t="s">
        <v>448</v>
      </c>
      <c r="U280" s="109" t="s">
        <v>706</v>
      </c>
      <c r="V280" s="109" t="s">
        <v>1003</v>
      </c>
      <c r="W280" s="109" t="s">
        <v>379</v>
      </c>
      <c r="X280" s="109"/>
      <c r="Y280" s="109" t="s">
        <v>298</v>
      </c>
    </row>
    <row r="281" spans="1:25" ht="89.25">
      <c r="A281">
        <f t="shared" si="4"/>
        <v>280</v>
      </c>
      <c r="B281" s="109">
        <v>7454500023</v>
      </c>
      <c r="C281" s="109" t="s">
        <v>435</v>
      </c>
      <c r="D281" s="109">
        <v>280</v>
      </c>
      <c r="E281" s="109" t="s">
        <v>436</v>
      </c>
      <c r="F281" s="109"/>
      <c r="G281" s="109"/>
      <c r="H281" s="109"/>
      <c r="I281" s="109"/>
      <c r="J281" s="109"/>
      <c r="K281" s="109" t="s">
        <v>739</v>
      </c>
      <c r="L281" s="109" t="s">
        <v>437</v>
      </c>
      <c r="M281" s="109" t="s">
        <v>742</v>
      </c>
      <c r="N281" s="109"/>
      <c r="O281" s="109">
        <v>4</v>
      </c>
      <c r="P281" s="109"/>
      <c r="Q281" s="109" t="s">
        <v>441</v>
      </c>
      <c r="R281" s="109"/>
      <c r="S281" s="109" t="s">
        <v>741</v>
      </c>
      <c r="T281" s="109" t="s">
        <v>447</v>
      </c>
      <c r="U281" s="109" t="s">
        <v>705</v>
      </c>
      <c r="V281" s="109" t="s">
        <v>1002</v>
      </c>
      <c r="W281" s="109" t="s">
        <v>379</v>
      </c>
      <c r="X281" s="109"/>
      <c r="Y281" s="109" t="s">
        <v>298</v>
      </c>
    </row>
    <row r="282" spans="1:25" ht="76.5">
      <c r="A282">
        <f t="shared" si="4"/>
        <v>281</v>
      </c>
      <c r="B282" s="109">
        <v>7454600023</v>
      </c>
      <c r="C282" s="109" t="s">
        <v>435</v>
      </c>
      <c r="D282" s="109">
        <v>281</v>
      </c>
      <c r="E282" s="109" t="s">
        <v>436</v>
      </c>
      <c r="F282" s="109"/>
      <c r="G282" s="109"/>
      <c r="H282" s="109"/>
      <c r="I282" s="109"/>
      <c r="J282" s="109"/>
      <c r="K282" s="109" t="s">
        <v>739</v>
      </c>
      <c r="L282" s="109" t="s">
        <v>437</v>
      </c>
      <c r="M282" s="109" t="s">
        <v>742</v>
      </c>
      <c r="N282" s="109"/>
      <c r="O282" s="109">
        <v>4</v>
      </c>
      <c r="P282" s="109"/>
      <c r="Q282" s="109" t="s">
        <v>441</v>
      </c>
      <c r="R282" s="109"/>
      <c r="S282" s="109" t="s">
        <v>741</v>
      </c>
      <c r="T282" s="109" t="s">
        <v>446</v>
      </c>
      <c r="U282" s="109" t="s">
        <v>706</v>
      </c>
      <c r="V282" s="109" t="s">
        <v>1001</v>
      </c>
      <c r="W282" s="109" t="s">
        <v>379</v>
      </c>
      <c r="X282" s="109"/>
      <c r="Y282" s="109" t="s">
        <v>298</v>
      </c>
    </row>
    <row r="283" spans="1:25" ht="76.5">
      <c r="A283">
        <f t="shared" si="4"/>
        <v>282</v>
      </c>
      <c r="B283" s="109">
        <v>7454700023</v>
      </c>
      <c r="C283" s="109" t="s">
        <v>435</v>
      </c>
      <c r="D283" s="109">
        <v>282</v>
      </c>
      <c r="E283" s="109" t="s">
        <v>436</v>
      </c>
      <c r="F283" s="109"/>
      <c r="G283" s="109"/>
      <c r="H283" s="109"/>
      <c r="I283" s="109"/>
      <c r="J283" s="109"/>
      <c r="K283" s="109" t="s">
        <v>739</v>
      </c>
      <c r="L283" s="109" t="s">
        <v>437</v>
      </c>
      <c r="M283" s="109" t="s">
        <v>742</v>
      </c>
      <c r="N283" s="109"/>
      <c r="O283" s="109">
        <v>4</v>
      </c>
      <c r="P283" s="109"/>
      <c r="Q283" s="109" t="s">
        <v>441</v>
      </c>
      <c r="R283" s="109"/>
      <c r="S283" s="109" t="s">
        <v>741</v>
      </c>
      <c r="T283" s="109" t="s">
        <v>445</v>
      </c>
      <c r="U283" s="109" t="s">
        <v>706</v>
      </c>
      <c r="V283" s="109" t="s">
        <v>1000</v>
      </c>
      <c r="W283" s="109" t="s">
        <v>379</v>
      </c>
      <c r="X283" s="109"/>
      <c r="Y283" s="109" t="s">
        <v>298</v>
      </c>
    </row>
    <row r="284" spans="1:25" ht="76.5">
      <c r="A284">
        <f t="shared" si="4"/>
        <v>283</v>
      </c>
      <c r="B284" s="109">
        <v>7454800023</v>
      </c>
      <c r="C284" s="109" t="s">
        <v>435</v>
      </c>
      <c r="D284" s="109">
        <v>283</v>
      </c>
      <c r="E284" s="109" t="s">
        <v>436</v>
      </c>
      <c r="F284" s="109"/>
      <c r="G284" s="109"/>
      <c r="H284" s="109"/>
      <c r="I284" s="109"/>
      <c r="J284" s="109"/>
      <c r="K284" s="109" t="s">
        <v>739</v>
      </c>
      <c r="L284" s="109" t="s">
        <v>437</v>
      </c>
      <c r="M284" s="109" t="s">
        <v>742</v>
      </c>
      <c r="N284" s="109"/>
      <c r="O284" s="109">
        <v>4</v>
      </c>
      <c r="P284" s="109"/>
      <c r="Q284" s="109" t="s">
        <v>441</v>
      </c>
      <c r="R284" s="109"/>
      <c r="S284" s="109" t="s">
        <v>741</v>
      </c>
      <c r="T284" s="109" t="s">
        <v>444</v>
      </c>
      <c r="U284" s="109" t="s">
        <v>704</v>
      </c>
      <c r="V284" s="109" t="s">
        <v>999</v>
      </c>
      <c r="W284" s="109" t="s">
        <v>379</v>
      </c>
      <c r="X284" s="109"/>
      <c r="Y284" s="109" t="s">
        <v>298</v>
      </c>
    </row>
    <row r="285" spans="1:25" ht="76.5">
      <c r="A285">
        <f t="shared" si="4"/>
        <v>284</v>
      </c>
      <c r="B285" s="109">
        <v>7454900023</v>
      </c>
      <c r="C285" s="109" t="s">
        <v>435</v>
      </c>
      <c r="D285" s="109">
        <v>284</v>
      </c>
      <c r="E285" s="109" t="s">
        <v>436</v>
      </c>
      <c r="F285" s="109"/>
      <c r="G285" s="109"/>
      <c r="H285" s="109"/>
      <c r="I285" s="109"/>
      <c r="J285" s="109"/>
      <c r="K285" s="109" t="s">
        <v>739</v>
      </c>
      <c r="L285" s="109" t="s">
        <v>437</v>
      </c>
      <c r="M285" s="109" t="s">
        <v>742</v>
      </c>
      <c r="N285" s="109"/>
      <c r="O285" s="109">
        <v>4</v>
      </c>
      <c r="P285" s="109"/>
      <c r="Q285" s="109" t="s">
        <v>441</v>
      </c>
      <c r="R285" s="109"/>
      <c r="S285" s="109" t="s">
        <v>741</v>
      </c>
      <c r="T285" s="109" t="s">
        <v>443</v>
      </c>
      <c r="U285" s="109" t="s">
        <v>706</v>
      </c>
      <c r="V285" s="109" t="s">
        <v>998</v>
      </c>
      <c r="W285" s="109" t="s">
        <v>379</v>
      </c>
      <c r="X285" s="109"/>
      <c r="Y285" s="109" t="s">
        <v>298</v>
      </c>
    </row>
    <row r="286" spans="1:25" ht="76.5">
      <c r="A286">
        <f t="shared" si="4"/>
        <v>285</v>
      </c>
      <c r="B286" s="109">
        <v>7455000023</v>
      </c>
      <c r="C286" s="109" t="s">
        <v>435</v>
      </c>
      <c r="D286" s="109">
        <v>285</v>
      </c>
      <c r="E286" s="109" t="s">
        <v>436</v>
      </c>
      <c r="F286" s="109"/>
      <c r="G286" s="109"/>
      <c r="H286" s="109"/>
      <c r="I286" s="109"/>
      <c r="J286" s="109"/>
      <c r="K286" s="109" t="s">
        <v>739</v>
      </c>
      <c r="L286" s="109" t="s">
        <v>437</v>
      </c>
      <c r="M286" s="109" t="s">
        <v>742</v>
      </c>
      <c r="N286" s="109"/>
      <c r="O286" s="109">
        <v>4</v>
      </c>
      <c r="P286" s="109"/>
      <c r="Q286" s="109" t="s">
        <v>441</v>
      </c>
      <c r="R286" s="109"/>
      <c r="S286" s="109" t="s">
        <v>741</v>
      </c>
      <c r="T286" s="109" t="s">
        <v>442</v>
      </c>
      <c r="U286" s="109" t="s">
        <v>706</v>
      </c>
      <c r="V286" s="109" t="s">
        <v>997</v>
      </c>
      <c r="W286" s="109" t="s">
        <v>379</v>
      </c>
      <c r="X286" s="109"/>
      <c r="Y286" s="109" t="s">
        <v>298</v>
      </c>
    </row>
    <row r="287" spans="1:25" ht="102">
      <c r="A287">
        <f t="shared" si="4"/>
        <v>286</v>
      </c>
      <c r="B287" s="109">
        <v>7455100023</v>
      </c>
      <c r="C287" s="109" t="s">
        <v>435</v>
      </c>
      <c r="D287" s="109">
        <v>286</v>
      </c>
      <c r="E287" s="109" t="s">
        <v>436</v>
      </c>
      <c r="F287" s="109"/>
      <c r="G287" s="109"/>
      <c r="H287" s="109"/>
      <c r="I287" s="109"/>
      <c r="J287" s="109"/>
      <c r="K287" s="109" t="s">
        <v>739</v>
      </c>
      <c r="L287" s="109" t="s">
        <v>437</v>
      </c>
      <c r="M287" s="109" t="s">
        <v>742</v>
      </c>
      <c r="N287" s="109"/>
      <c r="O287" s="109" t="s">
        <v>438</v>
      </c>
      <c r="P287" s="109"/>
      <c r="Q287" s="110" t="s">
        <v>439</v>
      </c>
      <c r="R287" s="109"/>
      <c r="S287" s="109" t="s">
        <v>741</v>
      </c>
      <c r="T287" s="109" t="s">
        <v>440</v>
      </c>
      <c r="U287" s="109" t="s">
        <v>704</v>
      </c>
      <c r="V287" s="109" t="s">
        <v>1026</v>
      </c>
      <c r="W287" s="109" t="s">
        <v>984</v>
      </c>
      <c r="X287" s="109"/>
      <c r="Y287" s="109" t="s">
        <v>298</v>
      </c>
    </row>
    <row r="288" spans="1:25" ht="178.5">
      <c r="A288">
        <f t="shared" si="4"/>
        <v>287</v>
      </c>
      <c r="B288" s="109">
        <v>7456600023</v>
      </c>
      <c r="C288" s="109" t="s">
        <v>429</v>
      </c>
      <c r="D288" s="109">
        <v>287</v>
      </c>
      <c r="E288" s="109" t="s">
        <v>430</v>
      </c>
      <c r="F288" s="109"/>
      <c r="G288" s="109"/>
      <c r="H288" s="109"/>
      <c r="I288" s="109"/>
      <c r="J288" s="109"/>
      <c r="K288" s="109" t="s">
        <v>739</v>
      </c>
      <c r="L288" s="109" t="s">
        <v>431</v>
      </c>
      <c r="M288" s="109" t="s">
        <v>742</v>
      </c>
      <c r="N288" s="109">
        <v>119</v>
      </c>
      <c r="O288" s="109" t="s">
        <v>432</v>
      </c>
      <c r="P288" s="109">
        <v>31</v>
      </c>
      <c r="Q288" s="110" t="s">
        <v>433</v>
      </c>
      <c r="R288" s="109"/>
      <c r="S288" s="109" t="s">
        <v>741</v>
      </c>
      <c r="T288" s="109" t="s">
        <v>434</v>
      </c>
      <c r="U288" s="109" t="s">
        <v>704</v>
      </c>
      <c r="V288" s="109" t="s">
        <v>1030</v>
      </c>
      <c r="W288" s="109" t="s">
        <v>984</v>
      </c>
      <c r="X288" s="109"/>
      <c r="Y288" s="109"/>
    </row>
    <row r="289" spans="1:25" ht="114.75">
      <c r="A289">
        <f t="shared" si="4"/>
        <v>288</v>
      </c>
      <c r="B289" s="109">
        <v>7461100023</v>
      </c>
      <c r="C289" s="109" t="s">
        <v>425</v>
      </c>
      <c r="D289" s="109">
        <v>288</v>
      </c>
      <c r="E289" s="109" t="s">
        <v>738</v>
      </c>
      <c r="F289" s="109"/>
      <c r="G289" s="109"/>
      <c r="H289" s="109"/>
      <c r="I289" s="109"/>
      <c r="J289" s="109"/>
      <c r="K289" s="109" t="s">
        <v>739</v>
      </c>
      <c r="L289" s="109" t="s">
        <v>405</v>
      </c>
      <c r="M289" s="109" t="s">
        <v>742</v>
      </c>
      <c r="N289" s="109">
        <v>31</v>
      </c>
      <c r="O289" s="109" t="s">
        <v>426</v>
      </c>
      <c r="P289" s="109">
        <v>61</v>
      </c>
      <c r="Q289" s="109" t="s">
        <v>427</v>
      </c>
      <c r="R289" s="109"/>
      <c r="S289" s="109" t="s">
        <v>741</v>
      </c>
      <c r="T289" s="109" t="s">
        <v>428</v>
      </c>
      <c r="U289" s="109" t="s">
        <v>705</v>
      </c>
      <c r="V289" s="109" t="s">
        <v>838</v>
      </c>
      <c r="W289" s="109" t="s">
        <v>982</v>
      </c>
      <c r="X289" s="109"/>
      <c r="Y289" s="109" t="s">
        <v>298</v>
      </c>
    </row>
    <row r="290" spans="1:25" ht="114.75">
      <c r="A290">
        <f t="shared" si="4"/>
        <v>289</v>
      </c>
      <c r="B290" s="109">
        <v>7461200023</v>
      </c>
      <c r="C290" s="109" t="s">
        <v>422</v>
      </c>
      <c r="D290" s="109">
        <v>289</v>
      </c>
      <c r="E290" s="109" t="s">
        <v>738</v>
      </c>
      <c r="F290" s="109"/>
      <c r="G290" s="109"/>
      <c r="H290" s="109"/>
      <c r="I290" s="109"/>
      <c r="J290" s="109"/>
      <c r="K290" s="109" t="s">
        <v>739</v>
      </c>
      <c r="L290" s="109" t="s">
        <v>405</v>
      </c>
      <c r="M290" s="109" t="s">
        <v>742</v>
      </c>
      <c r="N290" s="109">
        <v>38</v>
      </c>
      <c r="O290" s="109" t="s">
        <v>423</v>
      </c>
      <c r="P290" s="109">
        <v>3</v>
      </c>
      <c r="Q290" s="109" t="s">
        <v>424</v>
      </c>
      <c r="R290" s="109"/>
      <c r="S290" s="109" t="s">
        <v>741</v>
      </c>
      <c r="T290" s="109" t="s">
        <v>421</v>
      </c>
      <c r="U290" s="109" t="s">
        <v>705</v>
      </c>
      <c r="V290" s="109" t="s">
        <v>838</v>
      </c>
      <c r="W290" s="109" t="s">
        <v>982</v>
      </c>
      <c r="X290" s="109"/>
      <c r="Y290" s="109"/>
    </row>
    <row r="291" spans="1:25" ht="127.5">
      <c r="A291">
        <f t="shared" si="4"/>
        <v>290</v>
      </c>
      <c r="B291" s="109">
        <v>7461300023</v>
      </c>
      <c r="C291" s="109" t="s">
        <v>418</v>
      </c>
      <c r="D291" s="109">
        <v>290</v>
      </c>
      <c r="E291" s="109" t="s">
        <v>738</v>
      </c>
      <c r="F291" s="109"/>
      <c r="G291" s="109"/>
      <c r="H291" s="109"/>
      <c r="I291" s="109"/>
      <c r="J291" s="109"/>
      <c r="K291" s="109" t="s">
        <v>739</v>
      </c>
      <c r="L291" s="109" t="s">
        <v>405</v>
      </c>
      <c r="M291" s="109" t="s">
        <v>742</v>
      </c>
      <c r="N291" s="109">
        <v>51</v>
      </c>
      <c r="O291" s="109" t="s">
        <v>419</v>
      </c>
      <c r="P291" s="109">
        <v>4</v>
      </c>
      <c r="Q291" s="109" t="s">
        <v>420</v>
      </c>
      <c r="R291" s="109"/>
      <c r="S291" s="109" t="s">
        <v>741</v>
      </c>
      <c r="T291" s="109" t="s">
        <v>421</v>
      </c>
      <c r="U291" s="109" t="s">
        <v>706</v>
      </c>
      <c r="V291" s="109" t="s">
        <v>1051</v>
      </c>
      <c r="W291" s="109" t="s">
        <v>980</v>
      </c>
      <c r="X291" s="109"/>
      <c r="Y291" s="109"/>
    </row>
    <row r="292" spans="1:25" ht="216.75">
      <c r="A292">
        <f t="shared" si="4"/>
        <v>291</v>
      </c>
      <c r="B292" s="109">
        <v>7461400023</v>
      </c>
      <c r="C292" s="109" t="s">
        <v>414</v>
      </c>
      <c r="D292" s="109">
        <v>291</v>
      </c>
      <c r="E292" s="109" t="s">
        <v>738</v>
      </c>
      <c r="F292" s="109"/>
      <c r="G292" s="109"/>
      <c r="H292" s="109"/>
      <c r="I292" s="109"/>
      <c r="J292" s="109"/>
      <c r="K292" s="109" t="s">
        <v>739</v>
      </c>
      <c r="L292" s="109" t="s">
        <v>405</v>
      </c>
      <c r="M292" s="109" t="s">
        <v>742</v>
      </c>
      <c r="N292" s="109">
        <v>99</v>
      </c>
      <c r="O292" s="109" t="s">
        <v>415</v>
      </c>
      <c r="P292" s="109">
        <v>62</v>
      </c>
      <c r="Q292" s="109" t="s">
        <v>416</v>
      </c>
      <c r="R292" s="109"/>
      <c r="S292" s="109" t="s">
        <v>741</v>
      </c>
      <c r="T292" s="109" t="s">
        <v>417</v>
      </c>
      <c r="U292" s="109" t="s">
        <v>705</v>
      </c>
      <c r="V292" s="109" t="s">
        <v>1018</v>
      </c>
      <c r="W292" s="109" t="s">
        <v>983</v>
      </c>
      <c r="X292" s="109"/>
      <c r="Y292" s="109" t="s">
        <v>298</v>
      </c>
    </row>
    <row r="293" spans="1:25" ht="229.5">
      <c r="A293">
        <f t="shared" si="4"/>
        <v>292</v>
      </c>
      <c r="B293" s="109">
        <v>7461500023</v>
      </c>
      <c r="C293" s="109" t="s">
        <v>411</v>
      </c>
      <c r="D293" s="109">
        <v>292</v>
      </c>
      <c r="E293" s="109" t="s">
        <v>738</v>
      </c>
      <c r="F293" s="109"/>
      <c r="G293" s="109"/>
      <c r="H293" s="109"/>
      <c r="I293" s="109"/>
      <c r="J293" s="109"/>
      <c r="K293" s="109" t="s">
        <v>739</v>
      </c>
      <c r="L293" s="109" t="s">
        <v>405</v>
      </c>
      <c r="M293" s="109" t="s">
        <v>742</v>
      </c>
      <c r="N293" s="109">
        <v>182</v>
      </c>
      <c r="O293" s="109" t="s">
        <v>412</v>
      </c>
      <c r="P293" s="109">
        <v>28</v>
      </c>
      <c r="Q293" s="109" t="s">
        <v>413</v>
      </c>
      <c r="R293" s="109"/>
      <c r="S293" s="109" t="s">
        <v>741</v>
      </c>
      <c r="T293" s="109"/>
      <c r="U293" s="109" t="s">
        <v>1022</v>
      </c>
      <c r="V293" s="109" t="s">
        <v>647</v>
      </c>
      <c r="W293" s="109" t="s">
        <v>978</v>
      </c>
      <c r="X293" s="109"/>
      <c r="Y293" s="109"/>
    </row>
    <row r="294" spans="1:25" ht="127.5">
      <c r="A294">
        <f t="shared" si="4"/>
        <v>293</v>
      </c>
      <c r="B294" s="109">
        <v>7461600023</v>
      </c>
      <c r="C294" s="109" t="s">
        <v>409</v>
      </c>
      <c r="D294" s="109">
        <v>293</v>
      </c>
      <c r="E294" s="109" t="s">
        <v>738</v>
      </c>
      <c r="F294" s="109"/>
      <c r="G294" s="109"/>
      <c r="H294" s="109"/>
      <c r="I294" s="109"/>
      <c r="J294" s="109"/>
      <c r="K294" s="109" t="s">
        <v>739</v>
      </c>
      <c r="L294" s="109" t="s">
        <v>405</v>
      </c>
      <c r="M294" s="109" t="s">
        <v>971</v>
      </c>
      <c r="N294" s="109">
        <v>30</v>
      </c>
      <c r="O294" s="109" t="s">
        <v>406</v>
      </c>
      <c r="P294" s="109">
        <v>37</v>
      </c>
      <c r="Q294" s="109" t="s">
        <v>410</v>
      </c>
      <c r="R294" s="109"/>
      <c r="S294" s="109" t="s">
        <v>741</v>
      </c>
      <c r="T294" s="109" t="s">
        <v>743</v>
      </c>
      <c r="U294" s="109" t="s">
        <v>706</v>
      </c>
      <c r="V294" s="109" t="s">
        <v>768</v>
      </c>
      <c r="W294" s="109" t="s">
        <v>977</v>
      </c>
      <c r="X294" s="109"/>
      <c r="Y294" s="109" t="s">
        <v>298</v>
      </c>
    </row>
    <row r="295" spans="1:25" ht="165.75">
      <c r="A295">
        <f t="shared" si="4"/>
        <v>294</v>
      </c>
      <c r="B295" s="109">
        <v>7461700023</v>
      </c>
      <c r="C295" s="109" t="s">
        <v>404</v>
      </c>
      <c r="D295" s="109">
        <v>294</v>
      </c>
      <c r="E295" s="109" t="s">
        <v>738</v>
      </c>
      <c r="F295" s="109"/>
      <c r="G295" s="109"/>
      <c r="H295" s="109"/>
      <c r="I295" s="109"/>
      <c r="J295" s="109"/>
      <c r="K295" s="109" t="s">
        <v>739</v>
      </c>
      <c r="L295" s="109" t="s">
        <v>405</v>
      </c>
      <c r="M295" s="109" t="s">
        <v>971</v>
      </c>
      <c r="N295" s="109">
        <v>30</v>
      </c>
      <c r="O295" s="109" t="s">
        <v>406</v>
      </c>
      <c r="P295" s="109">
        <v>47</v>
      </c>
      <c r="Q295" s="109" t="s">
        <v>407</v>
      </c>
      <c r="R295" s="109"/>
      <c r="S295" s="109" t="s">
        <v>741</v>
      </c>
      <c r="T295" s="109" t="s">
        <v>408</v>
      </c>
      <c r="U295" s="109" t="s">
        <v>704</v>
      </c>
      <c r="V295" s="109" t="s">
        <v>914</v>
      </c>
      <c r="W295" s="109" t="s">
        <v>977</v>
      </c>
      <c r="X295" s="109"/>
      <c r="Y295" s="109" t="s">
        <v>298</v>
      </c>
    </row>
    <row r="296" spans="1:25" ht="51">
      <c r="A296">
        <f t="shared" si="4"/>
        <v>295</v>
      </c>
      <c r="B296" s="109">
        <v>7463100023</v>
      </c>
      <c r="C296" s="109" t="s">
        <v>218</v>
      </c>
      <c r="D296" s="109">
        <v>295</v>
      </c>
      <c r="E296" s="109" t="s">
        <v>674</v>
      </c>
      <c r="F296" s="109"/>
      <c r="G296" s="109"/>
      <c r="H296" s="109"/>
      <c r="I296" s="109"/>
      <c r="J296" s="109"/>
      <c r="K296" s="109" t="s">
        <v>739</v>
      </c>
      <c r="L296" s="109" t="s">
        <v>214</v>
      </c>
      <c r="M296" s="109" t="s">
        <v>740</v>
      </c>
      <c r="N296" s="109">
        <v>5</v>
      </c>
      <c r="O296" s="109" t="s">
        <v>402</v>
      </c>
      <c r="P296" s="109">
        <v>10</v>
      </c>
      <c r="Q296" s="109" t="s">
        <v>398</v>
      </c>
      <c r="R296" s="109"/>
      <c r="S296" s="109" t="s">
        <v>741</v>
      </c>
      <c r="T296" s="109" t="s">
        <v>403</v>
      </c>
      <c r="U296" s="109"/>
      <c r="V296" s="109"/>
      <c r="W296" s="109" t="s">
        <v>740</v>
      </c>
      <c r="X296" s="109"/>
      <c r="Y296" s="109"/>
    </row>
    <row r="297" spans="1:25" ht="114.75">
      <c r="A297">
        <f t="shared" si="4"/>
        <v>296</v>
      </c>
      <c r="B297" s="109">
        <v>7463200023</v>
      </c>
      <c r="C297" s="109" t="s">
        <v>218</v>
      </c>
      <c r="D297" s="109">
        <v>296</v>
      </c>
      <c r="E297" s="109" t="s">
        <v>674</v>
      </c>
      <c r="F297" s="109"/>
      <c r="G297" s="109"/>
      <c r="H297" s="109"/>
      <c r="I297" s="109"/>
      <c r="J297" s="109"/>
      <c r="K297" s="109" t="s">
        <v>739</v>
      </c>
      <c r="L297" s="109" t="s">
        <v>214</v>
      </c>
      <c r="M297" s="109" t="s">
        <v>740</v>
      </c>
      <c r="N297" s="109">
        <v>9</v>
      </c>
      <c r="O297" s="109">
        <v>5.9</v>
      </c>
      <c r="P297" s="109">
        <v>1</v>
      </c>
      <c r="Q297" s="109" t="s">
        <v>400</v>
      </c>
      <c r="R297" s="109"/>
      <c r="S297" s="109" t="s">
        <v>741</v>
      </c>
      <c r="T297" s="110" t="s">
        <v>401</v>
      </c>
      <c r="U297" s="109"/>
      <c r="V297" s="109"/>
      <c r="W297" s="109" t="s">
        <v>740</v>
      </c>
      <c r="X297" s="109"/>
      <c r="Y297" s="109"/>
    </row>
    <row r="298" spans="1:25" ht="51">
      <c r="A298">
        <f t="shared" si="4"/>
        <v>297</v>
      </c>
      <c r="B298" s="109">
        <v>7463300023</v>
      </c>
      <c r="C298" s="109" t="s">
        <v>218</v>
      </c>
      <c r="D298" s="109">
        <v>297</v>
      </c>
      <c r="E298" s="109" t="s">
        <v>674</v>
      </c>
      <c r="F298" s="109"/>
      <c r="G298" s="109"/>
      <c r="H298" s="109"/>
      <c r="I298" s="109"/>
      <c r="J298" s="109"/>
      <c r="K298" s="109" t="s">
        <v>739</v>
      </c>
      <c r="L298" s="109" t="s">
        <v>214</v>
      </c>
      <c r="M298" s="109" t="s">
        <v>740</v>
      </c>
      <c r="N298" s="109">
        <v>8</v>
      </c>
      <c r="O298" s="109">
        <v>5.9</v>
      </c>
      <c r="P298" s="109">
        <v>42</v>
      </c>
      <c r="Q298" s="109" t="s">
        <v>398</v>
      </c>
      <c r="R298" s="109"/>
      <c r="S298" s="109" t="s">
        <v>741</v>
      </c>
      <c r="T298" s="109" t="s">
        <v>399</v>
      </c>
      <c r="U298" s="109"/>
      <c r="V298" s="109"/>
      <c r="W298" s="109" t="s">
        <v>740</v>
      </c>
      <c r="X298" s="109"/>
      <c r="Y298" s="109"/>
    </row>
    <row r="299" spans="1:25" ht="51">
      <c r="A299">
        <f t="shared" si="4"/>
        <v>298</v>
      </c>
      <c r="B299" s="109">
        <v>7463400023</v>
      </c>
      <c r="C299" s="109" t="s">
        <v>218</v>
      </c>
      <c r="D299" s="109">
        <v>298</v>
      </c>
      <c r="E299" s="109" t="s">
        <v>674</v>
      </c>
      <c r="F299" s="109"/>
      <c r="G299" s="109"/>
      <c r="H299" s="109"/>
      <c r="I299" s="109"/>
      <c r="J299" s="109"/>
      <c r="K299" s="109" t="s">
        <v>739</v>
      </c>
      <c r="L299" s="109" t="s">
        <v>214</v>
      </c>
      <c r="M299" s="109" t="s">
        <v>740</v>
      </c>
      <c r="N299" s="109">
        <v>22</v>
      </c>
      <c r="O299" s="109" t="s">
        <v>395</v>
      </c>
      <c r="P299" s="109">
        <v>19</v>
      </c>
      <c r="Q299" s="109" t="s">
        <v>396</v>
      </c>
      <c r="R299" s="109"/>
      <c r="S299" s="109" t="s">
        <v>741</v>
      </c>
      <c r="T299" s="109" t="s">
        <v>397</v>
      </c>
      <c r="U299" s="109"/>
      <c r="V299" s="109"/>
      <c r="W299" s="109" t="s">
        <v>740</v>
      </c>
      <c r="X299" s="109"/>
      <c r="Y299" s="109"/>
    </row>
    <row r="300" spans="1:26" ht="63.75">
      <c r="A300">
        <f t="shared" si="4"/>
        <v>299</v>
      </c>
      <c r="B300" s="109">
        <v>7463500023</v>
      </c>
      <c r="C300" s="109" t="s">
        <v>218</v>
      </c>
      <c r="D300" s="109">
        <v>299</v>
      </c>
      <c r="E300" s="109" t="s">
        <v>674</v>
      </c>
      <c r="F300" s="109"/>
      <c r="G300" s="109"/>
      <c r="H300" s="109"/>
      <c r="I300" s="109"/>
      <c r="J300" s="109"/>
      <c r="K300" s="109" t="s">
        <v>739</v>
      </c>
      <c r="L300" s="109" t="s">
        <v>214</v>
      </c>
      <c r="M300" s="109" t="s">
        <v>740</v>
      </c>
      <c r="N300" s="109">
        <v>36</v>
      </c>
      <c r="O300" s="109" t="s">
        <v>274</v>
      </c>
      <c r="P300" s="109">
        <v>4</v>
      </c>
      <c r="Q300" s="109" t="s">
        <v>275</v>
      </c>
      <c r="R300" s="109"/>
      <c r="S300" s="109" t="s">
        <v>741</v>
      </c>
      <c r="T300" s="109" t="s">
        <v>909</v>
      </c>
      <c r="U300" s="109"/>
      <c r="V300" s="109"/>
      <c r="W300" s="109" t="s">
        <v>740</v>
      </c>
      <c r="X300" s="109"/>
      <c r="Y300" s="109"/>
      <c r="Z300" s="11"/>
    </row>
    <row r="301" spans="1:26" ht="51">
      <c r="A301">
        <f t="shared" si="4"/>
        <v>300</v>
      </c>
      <c r="B301" s="109">
        <v>7463600023</v>
      </c>
      <c r="C301" s="109" t="s">
        <v>218</v>
      </c>
      <c r="D301" s="109">
        <v>300</v>
      </c>
      <c r="E301" s="109" t="s">
        <v>674</v>
      </c>
      <c r="F301" s="109"/>
      <c r="G301" s="109"/>
      <c r="H301" s="109"/>
      <c r="I301" s="109"/>
      <c r="J301" s="109"/>
      <c r="K301" s="109" t="s">
        <v>739</v>
      </c>
      <c r="L301" s="109" t="s">
        <v>214</v>
      </c>
      <c r="M301" s="109" t="s">
        <v>740</v>
      </c>
      <c r="N301" s="109">
        <v>84</v>
      </c>
      <c r="O301" s="109" t="s">
        <v>271</v>
      </c>
      <c r="P301" s="109">
        <v>60</v>
      </c>
      <c r="Q301" s="109" t="s">
        <v>272</v>
      </c>
      <c r="R301" s="109"/>
      <c r="S301" s="109" t="s">
        <v>741</v>
      </c>
      <c r="T301" s="109" t="s">
        <v>273</v>
      </c>
      <c r="U301" s="109"/>
      <c r="V301" s="109"/>
      <c r="W301" s="109" t="s">
        <v>740</v>
      </c>
      <c r="X301" s="109"/>
      <c r="Y301" s="109"/>
      <c r="Z301" s="11"/>
    </row>
    <row r="302" spans="1:27" ht="51">
      <c r="A302">
        <f t="shared" si="4"/>
        <v>301</v>
      </c>
      <c r="B302" s="109">
        <v>7463700023</v>
      </c>
      <c r="C302" s="109" t="s">
        <v>218</v>
      </c>
      <c r="D302" s="109">
        <v>301</v>
      </c>
      <c r="E302" s="109" t="s">
        <v>674</v>
      </c>
      <c r="F302" s="109"/>
      <c r="G302" s="109"/>
      <c r="H302" s="109"/>
      <c r="I302" s="109"/>
      <c r="J302" s="109"/>
      <c r="K302" s="109" t="s">
        <v>739</v>
      </c>
      <c r="L302" s="109" t="s">
        <v>214</v>
      </c>
      <c r="M302" s="109" t="s">
        <v>740</v>
      </c>
      <c r="N302" s="109">
        <v>89</v>
      </c>
      <c r="O302" s="109" t="s">
        <v>268</v>
      </c>
      <c r="P302" s="109">
        <v>16</v>
      </c>
      <c r="Q302" s="109" t="s">
        <v>269</v>
      </c>
      <c r="R302" s="109"/>
      <c r="S302" s="109" t="s">
        <v>741</v>
      </c>
      <c r="T302" s="109" t="s">
        <v>270</v>
      </c>
      <c r="U302" s="109"/>
      <c r="V302" s="109"/>
      <c r="W302" s="109" t="s">
        <v>740</v>
      </c>
      <c r="X302" s="109"/>
      <c r="Y302" s="109"/>
      <c r="Z302" s="11"/>
      <c r="AA302" s="11"/>
    </row>
    <row r="303" spans="1:27" ht="51">
      <c r="A303">
        <f t="shared" si="4"/>
        <v>302</v>
      </c>
      <c r="B303" s="109">
        <v>7463800023</v>
      </c>
      <c r="C303" s="109" t="s">
        <v>218</v>
      </c>
      <c r="D303" s="109">
        <v>302</v>
      </c>
      <c r="E303" s="109" t="s">
        <v>674</v>
      </c>
      <c r="F303" s="109"/>
      <c r="G303" s="109"/>
      <c r="H303" s="109"/>
      <c r="I303" s="109"/>
      <c r="J303" s="109"/>
      <c r="K303" s="109" t="s">
        <v>739</v>
      </c>
      <c r="L303" s="109" t="s">
        <v>214</v>
      </c>
      <c r="M303" s="109" t="s">
        <v>740</v>
      </c>
      <c r="N303" s="109">
        <v>93</v>
      </c>
      <c r="O303" s="109" t="s">
        <v>815</v>
      </c>
      <c r="P303" s="109">
        <v>29</v>
      </c>
      <c r="Q303" s="109" t="s">
        <v>266</v>
      </c>
      <c r="R303" s="109"/>
      <c r="S303" s="109" t="s">
        <v>741</v>
      </c>
      <c r="T303" s="109" t="s">
        <v>267</v>
      </c>
      <c r="U303" s="109"/>
      <c r="V303" s="109"/>
      <c r="W303" s="109" t="s">
        <v>740</v>
      </c>
      <c r="X303" s="109"/>
      <c r="Y303" s="109"/>
      <c r="Z303" s="11"/>
      <c r="AA303" s="11"/>
    </row>
    <row r="304" spans="1:27" ht="51">
      <c r="A304">
        <f t="shared" si="4"/>
        <v>303</v>
      </c>
      <c r="B304" s="109">
        <v>7463900023</v>
      </c>
      <c r="C304" s="109" t="s">
        <v>218</v>
      </c>
      <c r="D304" s="109">
        <v>303</v>
      </c>
      <c r="E304" s="109" t="s">
        <v>674</v>
      </c>
      <c r="F304" s="109"/>
      <c r="G304" s="109"/>
      <c r="H304" s="109"/>
      <c r="I304" s="109"/>
      <c r="J304" s="109"/>
      <c r="K304" s="109" t="s">
        <v>739</v>
      </c>
      <c r="L304" s="109" t="s">
        <v>214</v>
      </c>
      <c r="M304" s="109" t="s">
        <v>740</v>
      </c>
      <c r="N304" s="109">
        <v>93</v>
      </c>
      <c r="O304" s="109" t="s">
        <v>815</v>
      </c>
      <c r="P304" s="109">
        <v>58</v>
      </c>
      <c r="Q304" s="109" t="s">
        <v>816</v>
      </c>
      <c r="R304" s="109"/>
      <c r="S304" s="109" t="s">
        <v>741</v>
      </c>
      <c r="T304" s="109" t="s">
        <v>817</v>
      </c>
      <c r="U304" s="109"/>
      <c r="V304" s="109"/>
      <c r="W304" s="109" t="s">
        <v>740</v>
      </c>
      <c r="X304" s="109"/>
      <c r="Y304" s="109"/>
      <c r="Z304" s="11"/>
      <c r="AA304" s="11"/>
    </row>
    <row r="305" spans="1:27" ht="51">
      <c r="A305">
        <f t="shared" si="4"/>
        <v>304</v>
      </c>
      <c r="B305" s="109">
        <v>7464000023</v>
      </c>
      <c r="C305" s="109" t="s">
        <v>218</v>
      </c>
      <c r="D305" s="109">
        <v>304</v>
      </c>
      <c r="E305" s="109" t="s">
        <v>674</v>
      </c>
      <c r="F305" s="109"/>
      <c r="G305" s="109"/>
      <c r="H305" s="109"/>
      <c r="I305" s="109"/>
      <c r="J305" s="109"/>
      <c r="K305" s="109" t="s">
        <v>739</v>
      </c>
      <c r="L305" s="109" t="s">
        <v>214</v>
      </c>
      <c r="M305" s="109" t="s">
        <v>740</v>
      </c>
      <c r="N305" s="109">
        <v>97</v>
      </c>
      <c r="O305" s="109" t="s">
        <v>812</v>
      </c>
      <c r="P305" s="109">
        <v>32</v>
      </c>
      <c r="Q305" s="109" t="s">
        <v>813</v>
      </c>
      <c r="R305" s="109"/>
      <c r="S305" s="109" t="s">
        <v>741</v>
      </c>
      <c r="T305" s="109" t="s">
        <v>814</v>
      </c>
      <c r="U305" s="109"/>
      <c r="V305" s="109"/>
      <c r="W305" s="109" t="s">
        <v>740</v>
      </c>
      <c r="X305" s="109"/>
      <c r="Y305" s="109"/>
      <c r="Z305" s="11"/>
      <c r="AA305" s="11"/>
    </row>
    <row r="306" spans="1:27" ht="51">
      <c r="A306">
        <f t="shared" si="4"/>
        <v>305</v>
      </c>
      <c r="B306" s="109">
        <v>7464100023</v>
      </c>
      <c r="C306" s="109" t="s">
        <v>218</v>
      </c>
      <c r="D306" s="109">
        <v>305</v>
      </c>
      <c r="E306" s="109" t="s">
        <v>674</v>
      </c>
      <c r="F306" s="109"/>
      <c r="G306" s="109"/>
      <c r="H306" s="109"/>
      <c r="I306" s="109"/>
      <c r="J306" s="109"/>
      <c r="K306" s="109" t="s">
        <v>739</v>
      </c>
      <c r="L306" s="109" t="s">
        <v>214</v>
      </c>
      <c r="M306" s="109" t="s">
        <v>740</v>
      </c>
      <c r="N306" s="109">
        <v>171</v>
      </c>
      <c r="O306" s="109" t="s">
        <v>222</v>
      </c>
      <c r="P306" s="109">
        <v>11</v>
      </c>
      <c r="Q306" s="109" t="s">
        <v>223</v>
      </c>
      <c r="R306" s="109"/>
      <c r="S306" s="109" t="s">
        <v>741</v>
      </c>
      <c r="T306" s="109" t="s">
        <v>224</v>
      </c>
      <c r="U306" s="109"/>
      <c r="V306" s="109"/>
      <c r="W306" s="109" t="s">
        <v>740</v>
      </c>
      <c r="X306" s="109"/>
      <c r="Y306" s="109"/>
      <c r="Z306" s="11"/>
      <c r="AA306" s="11"/>
    </row>
    <row r="307" spans="1:27" ht="51">
      <c r="A307">
        <f t="shared" si="4"/>
        <v>306</v>
      </c>
      <c r="B307" s="109">
        <v>7464200023</v>
      </c>
      <c r="C307" s="109" t="s">
        <v>218</v>
      </c>
      <c r="D307" s="109">
        <v>306</v>
      </c>
      <c r="E307" s="109" t="s">
        <v>674</v>
      </c>
      <c r="F307" s="109"/>
      <c r="G307" s="109"/>
      <c r="H307" s="109"/>
      <c r="I307" s="109"/>
      <c r="J307" s="109"/>
      <c r="K307" s="109" t="s">
        <v>739</v>
      </c>
      <c r="L307" s="109" t="s">
        <v>214</v>
      </c>
      <c r="M307" s="109" t="s">
        <v>740</v>
      </c>
      <c r="N307" s="109">
        <v>177</v>
      </c>
      <c r="O307" s="109" t="s">
        <v>219</v>
      </c>
      <c r="P307" s="109">
        <v>14</v>
      </c>
      <c r="Q307" s="109" t="s">
        <v>220</v>
      </c>
      <c r="R307" s="109"/>
      <c r="S307" s="109" t="s">
        <v>741</v>
      </c>
      <c r="T307" s="109" t="s">
        <v>221</v>
      </c>
      <c r="U307" s="109"/>
      <c r="V307" s="109"/>
      <c r="W307" s="109" t="s">
        <v>740</v>
      </c>
      <c r="X307" s="109"/>
      <c r="Y307" s="109"/>
      <c r="Z307" s="11"/>
      <c r="AA307" s="11"/>
    </row>
    <row r="308" spans="1:27" ht="51">
      <c r="A308">
        <f t="shared" si="4"/>
        <v>307</v>
      </c>
      <c r="B308" s="109">
        <v>7464300023</v>
      </c>
      <c r="C308" s="109" t="s">
        <v>213</v>
      </c>
      <c r="D308" s="109">
        <v>307</v>
      </c>
      <c r="E308" s="109" t="s">
        <v>674</v>
      </c>
      <c r="F308" s="109"/>
      <c r="G308" s="109"/>
      <c r="H308" s="109"/>
      <c r="I308" s="109"/>
      <c r="J308" s="109"/>
      <c r="K308" s="109" t="s">
        <v>739</v>
      </c>
      <c r="L308" s="109" t="s">
        <v>214</v>
      </c>
      <c r="M308" s="109" t="s">
        <v>740</v>
      </c>
      <c r="N308" s="109">
        <v>180</v>
      </c>
      <c r="O308" s="109" t="s">
        <v>215</v>
      </c>
      <c r="P308" s="109">
        <v>4</v>
      </c>
      <c r="Q308" s="109" t="s">
        <v>216</v>
      </c>
      <c r="R308" s="109"/>
      <c r="S308" s="109" t="s">
        <v>741</v>
      </c>
      <c r="T308" s="109" t="s">
        <v>217</v>
      </c>
      <c r="U308" s="109"/>
      <c r="V308" s="109"/>
      <c r="W308" s="109" t="s">
        <v>740</v>
      </c>
      <c r="X308" s="109"/>
      <c r="Y308" s="109"/>
      <c r="Z308" s="11"/>
      <c r="AA308" s="11"/>
    </row>
    <row r="309" spans="1:25" ht="409.5">
      <c r="A309">
        <v>308</v>
      </c>
      <c r="B309" s="109"/>
      <c r="C309" s="109"/>
      <c r="D309" s="109"/>
      <c r="E309" s="109" t="s">
        <v>881</v>
      </c>
      <c r="F309" s="109"/>
      <c r="G309" s="109"/>
      <c r="H309" s="109"/>
      <c r="I309" s="109"/>
      <c r="J309" s="109"/>
      <c r="K309" s="109" t="s">
        <v>739</v>
      </c>
      <c r="L309" s="109" t="s">
        <v>431</v>
      </c>
      <c r="M309" s="109" t="s">
        <v>742</v>
      </c>
      <c r="N309" s="109">
        <v>2</v>
      </c>
      <c r="O309" s="109">
        <v>3.265</v>
      </c>
      <c r="P309" s="109">
        <v>64</v>
      </c>
      <c r="Q309" s="109" t="s">
        <v>276</v>
      </c>
      <c r="R309" s="109"/>
      <c r="S309" s="109" t="s">
        <v>741</v>
      </c>
      <c r="T309" s="109" t="s">
        <v>849</v>
      </c>
      <c r="U309" s="109" t="s">
        <v>705</v>
      </c>
      <c r="V309" s="109" t="s">
        <v>304</v>
      </c>
      <c r="W309" s="102" t="s">
        <v>379</v>
      </c>
      <c r="X309" s="71"/>
      <c r="Y309" s="71"/>
    </row>
    <row r="310" spans="1:25" ht="216.75">
      <c r="A310">
        <v>309</v>
      </c>
      <c r="B310" s="109"/>
      <c r="C310" s="109"/>
      <c r="D310" s="109"/>
      <c r="E310" s="109" t="s">
        <v>881</v>
      </c>
      <c r="F310" s="109"/>
      <c r="G310" s="109"/>
      <c r="H310" s="109"/>
      <c r="I310" s="109"/>
      <c r="J310" s="109"/>
      <c r="K310" s="109" t="s">
        <v>739</v>
      </c>
      <c r="L310" s="109" t="s">
        <v>431</v>
      </c>
      <c r="M310" s="109" t="s">
        <v>742</v>
      </c>
      <c r="N310" s="109">
        <v>3</v>
      </c>
      <c r="O310" s="109">
        <v>3.269</v>
      </c>
      <c r="P310" s="109">
        <v>20</v>
      </c>
      <c r="Q310" s="109" t="s">
        <v>277</v>
      </c>
      <c r="R310" s="109"/>
      <c r="S310" s="109" t="s">
        <v>741</v>
      </c>
      <c r="T310" s="109" t="s">
        <v>850</v>
      </c>
      <c r="U310" s="109" t="s">
        <v>705</v>
      </c>
      <c r="V310" s="109" t="s">
        <v>390</v>
      </c>
      <c r="W310" s="102" t="s">
        <v>379</v>
      </c>
      <c r="X310" s="71"/>
      <c r="Y310" s="71"/>
    </row>
    <row r="311" spans="1:25" ht="408">
      <c r="A311">
        <v>310</v>
      </c>
      <c r="B311" s="109"/>
      <c r="C311" s="109"/>
      <c r="D311" s="109"/>
      <c r="E311" s="109" t="s">
        <v>881</v>
      </c>
      <c r="F311" s="109"/>
      <c r="G311" s="109"/>
      <c r="H311" s="109"/>
      <c r="I311" s="109"/>
      <c r="J311" s="109"/>
      <c r="K311" s="109" t="s">
        <v>739</v>
      </c>
      <c r="L311" s="109" t="s">
        <v>431</v>
      </c>
      <c r="M311" s="109" t="s">
        <v>742</v>
      </c>
      <c r="N311" s="109">
        <v>3</v>
      </c>
      <c r="O311" s="109">
        <v>3.27</v>
      </c>
      <c r="P311" s="109">
        <v>23</v>
      </c>
      <c r="Q311" s="109" t="s">
        <v>278</v>
      </c>
      <c r="R311" s="109"/>
      <c r="S311" s="109" t="s">
        <v>741</v>
      </c>
      <c r="T311" s="109" t="s">
        <v>851</v>
      </c>
      <c r="U311" s="109" t="s">
        <v>1022</v>
      </c>
      <c r="V311" s="109" t="s">
        <v>1054</v>
      </c>
      <c r="W311" s="102" t="s">
        <v>379</v>
      </c>
      <c r="X311" s="71"/>
      <c r="Y311" s="71"/>
    </row>
    <row r="312" spans="1:25" ht="38.25">
      <c r="A312">
        <v>311</v>
      </c>
      <c r="B312" s="109"/>
      <c r="C312" s="109"/>
      <c r="D312" s="109"/>
      <c r="E312" s="109" t="s">
        <v>881</v>
      </c>
      <c r="F312" s="109"/>
      <c r="G312" s="109"/>
      <c r="H312" s="109"/>
      <c r="I312" s="109"/>
      <c r="J312" s="109"/>
      <c r="K312" s="109" t="s">
        <v>739</v>
      </c>
      <c r="L312" s="109" t="s">
        <v>431</v>
      </c>
      <c r="M312" s="109" t="s">
        <v>742</v>
      </c>
      <c r="N312" s="109">
        <v>3</v>
      </c>
      <c r="O312" s="109">
        <v>3.271</v>
      </c>
      <c r="P312" s="109">
        <v>28</v>
      </c>
      <c r="Q312" s="109" t="s">
        <v>279</v>
      </c>
      <c r="R312" s="109"/>
      <c r="S312" s="109" t="s">
        <v>741</v>
      </c>
      <c r="T312" s="109" t="s">
        <v>858</v>
      </c>
      <c r="U312" s="109" t="s">
        <v>705</v>
      </c>
      <c r="V312" s="109" t="s">
        <v>455</v>
      </c>
      <c r="W312" s="102" t="s">
        <v>379</v>
      </c>
      <c r="X312" s="71"/>
      <c r="Y312" s="71"/>
    </row>
    <row r="313" spans="1:25" ht="38.25">
      <c r="A313">
        <v>312</v>
      </c>
      <c r="B313" s="109"/>
      <c r="C313" s="109"/>
      <c r="D313" s="109"/>
      <c r="E313" s="109" t="s">
        <v>881</v>
      </c>
      <c r="F313" s="109"/>
      <c r="G313" s="109"/>
      <c r="H313" s="109"/>
      <c r="I313" s="109"/>
      <c r="J313" s="109"/>
      <c r="K313" s="109" t="s">
        <v>739</v>
      </c>
      <c r="L313" s="109" t="s">
        <v>431</v>
      </c>
      <c r="M313" s="109" t="s">
        <v>742</v>
      </c>
      <c r="N313" s="109">
        <v>3</v>
      </c>
      <c r="O313" s="109">
        <v>3.272</v>
      </c>
      <c r="P313" s="109">
        <v>38</v>
      </c>
      <c r="Q313" s="109" t="s">
        <v>280</v>
      </c>
      <c r="R313" s="109"/>
      <c r="S313" s="109" t="s">
        <v>741</v>
      </c>
      <c r="T313" s="109" t="s">
        <v>859</v>
      </c>
      <c r="U313" s="109" t="s">
        <v>705</v>
      </c>
      <c r="V313" s="109" t="s">
        <v>455</v>
      </c>
      <c r="W313" s="102" t="s">
        <v>379</v>
      </c>
      <c r="X313" s="71"/>
      <c r="Y313" s="71"/>
    </row>
    <row r="314" spans="1:25" ht="89.25">
      <c r="A314">
        <v>313</v>
      </c>
      <c r="B314" s="109"/>
      <c r="C314" s="109"/>
      <c r="D314" s="109"/>
      <c r="E314" s="109" t="s">
        <v>881</v>
      </c>
      <c r="F314" s="109"/>
      <c r="G314" s="109"/>
      <c r="H314" s="109"/>
      <c r="I314" s="109"/>
      <c r="J314" s="109"/>
      <c r="K314" s="109" t="s">
        <v>739</v>
      </c>
      <c r="L314" s="109" t="s">
        <v>431</v>
      </c>
      <c r="M314" s="109" t="s">
        <v>742</v>
      </c>
      <c r="N314" s="109">
        <v>3</v>
      </c>
      <c r="O314" s="109">
        <v>3.273</v>
      </c>
      <c r="P314" s="109">
        <v>40</v>
      </c>
      <c r="Q314" s="109" t="s">
        <v>5</v>
      </c>
      <c r="R314" s="109"/>
      <c r="S314" s="109" t="s">
        <v>741</v>
      </c>
      <c r="T314" s="109" t="s">
        <v>860</v>
      </c>
      <c r="U314" s="109" t="s">
        <v>706</v>
      </c>
      <c r="V314" s="109" t="s">
        <v>1055</v>
      </c>
      <c r="W314" s="102" t="s">
        <v>379</v>
      </c>
      <c r="X314" s="71"/>
      <c r="Y314" s="71"/>
    </row>
    <row r="315" spans="1:27" ht="63.75">
      <c r="A315">
        <v>314</v>
      </c>
      <c r="B315" s="109"/>
      <c r="C315" s="109"/>
      <c r="D315" s="109"/>
      <c r="E315" s="109" t="s">
        <v>881</v>
      </c>
      <c r="F315" s="109"/>
      <c r="G315" s="109"/>
      <c r="H315" s="109"/>
      <c r="I315" s="109"/>
      <c r="J315" s="109"/>
      <c r="K315" s="109" t="s">
        <v>739</v>
      </c>
      <c r="L315" s="109" t="s">
        <v>431</v>
      </c>
      <c r="M315" s="109" t="s">
        <v>742</v>
      </c>
      <c r="N315" s="109">
        <v>3</v>
      </c>
      <c r="O315" s="109">
        <v>3.275</v>
      </c>
      <c r="P315" s="109">
        <v>46</v>
      </c>
      <c r="Q315" s="109" t="s">
        <v>6</v>
      </c>
      <c r="R315" s="109"/>
      <c r="S315" s="109" t="s">
        <v>741</v>
      </c>
      <c r="T315" s="109" t="s">
        <v>861</v>
      </c>
      <c r="U315" s="109" t="s">
        <v>705</v>
      </c>
      <c r="V315" s="109" t="s">
        <v>559</v>
      </c>
      <c r="W315" s="102" t="s">
        <v>379</v>
      </c>
      <c r="X315" s="71"/>
      <c r="Y315" s="71"/>
      <c r="AA315" t="s">
        <v>967</v>
      </c>
    </row>
    <row r="316" spans="1:27" ht="76.5">
      <c r="A316">
        <v>315</v>
      </c>
      <c r="B316" s="109"/>
      <c r="C316" s="109"/>
      <c r="D316" s="109"/>
      <c r="E316" s="109" t="s">
        <v>881</v>
      </c>
      <c r="F316" s="109"/>
      <c r="G316" s="109"/>
      <c r="H316" s="109"/>
      <c r="I316" s="109"/>
      <c r="J316" s="109"/>
      <c r="K316" s="109" t="s">
        <v>739</v>
      </c>
      <c r="L316" s="109" t="s">
        <v>431</v>
      </c>
      <c r="M316" s="109" t="s">
        <v>742</v>
      </c>
      <c r="N316" s="109">
        <v>3</v>
      </c>
      <c r="O316" s="109">
        <v>3.276</v>
      </c>
      <c r="P316" s="109">
        <v>53</v>
      </c>
      <c r="Q316" s="109" t="s">
        <v>7</v>
      </c>
      <c r="R316" s="109"/>
      <c r="S316" s="109" t="s">
        <v>741</v>
      </c>
      <c r="T316" s="109" t="s">
        <v>862</v>
      </c>
      <c r="U316" s="109" t="s">
        <v>705</v>
      </c>
      <c r="V316" s="109" t="s">
        <v>391</v>
      </c>
      <c r="W316" s="102" t="s">
        <v>379</v>
      </c>
      <c r="X316" s="71"/>
      <c r="Y316" s="71"/>
      <c r="AA316" s="102"/>
    </row>
    <row r="317" spans="1:25" ht="306">
      <c r="A317">
        <v>316</v>
      </c>
      <c r="B317" s="109"/>
      <c r="C317" s="109"/>
      <c r="D317" s="109"/>
      <c r="E317" s="109" t="s">
        <v>881</v>
      </c>
      <c r="F317" s="109"/>
      <c r="G317" s="109"/>
      <c r="H317" s="109"/>
      <c r="I317" s="109"/>
      <c r="J317" s="109"/>
      <c r="K317" s="109" t="s">
        <v>739</v>
      </c>
      <c r="L317" s="109" t="s">
        <v>431</v>
      </c>
      <c r="M317" s="109" t="s">
        <v>742</v>
      </c>
      <c r="N317" s="109">
        <v>4</v>
      </c>
      <c r="O317" s="109">
        <v>3.281</v>
      </c>
      <c r="P317" s="109">
        <v>5</v>
      </c>
      <c r="Q317" s="109" t="s">
        <v>8</v>
      </c>
      <c r="R317" s="109"/>
      <c r="S317" s="109" t="s">
        <v>741</v>
      </c>
      <c r="T317" s="109"/>
      <c r="U317" s="109" t="s">
        <v>1022</v>
      </c>
      <c r="V317" s="109" t="s">
        <v>392</v>
      </c>
      <c r="W317" s="102" t="s">
        <v>379</v>
      </c>
      <c r="X317" s="71"/>
      <c r="Y317" s="71"/>
    </row>
    <row r="318" spans="1:25" ht="306">
      <c r="A318">
        <v>317</v>
      </c>
      <c r="B318" s="109"/>
      <c r="C318" s="109"/>
      <c r="D318" s="109"/>
      <c r="E318" s="109" t="s">
        <v>881</v>
      </c>
      <c r="F318" s="109"/>
      <c r="G318" s="109"/>
      <c r="H318" s="109"/>
      <c r="I318" s="109"/>
      <c r="J318" s="109"/>
      <c r="K318" s="109" t="s">
        <v>739</v>
      </c>
      <c r="L318" s="109" t="s">
        <v>431</v>
      </c>
      <c r="M318" s="109" t="s">
        <v>742</v>
      </c>
      <c r="N318" s="109">
        <v>4</v>
      </c>
      <c r="O318" s="109">
        <v>3.281</v>
      </c>
      <c r="P318" s="109">
        <v>5</v>
      </c>
      <c r="Q318" s="109" t="s">
        <v>9</v>
      </c>
      <c r="R318" s="109"/>
      <c r="S318" s="117" t="s">
        <v>741</v>
      </c>
      <c r="T318" s="109"/>
      <c r="U318" s="109" t="s">
        <v>1022</v>
      </c>
      <c r="V318" s="109" t="s">
        <v>392</v>
      </c>
      <c r="W318" s="102" t="s">
        <v>379</v>
      </c>
      <c r="X318" s="71"/>
      <c r="Y318" s="71"/>
    </row>
    <row r="319" spans="1:25" ht="38.25">
      <c r="A319">
        <v>318</v>
      </c>
      <c r="B319" s="109"/>
      <c r="C319" s="109"/>
      <c r="D319" s="109"/>
      <c r="E319" s="109" t="s">
        <v>881</v>
      </c>
      <c r="F319" s="109"/>
      <c r="G319" s="109"/>
      <c r="H319" s="109"/>
      <c r="I319" s="109"/>
      <c r="J319" s="109"/>
      <c r="K319" s="109" t="s">
        <v>739</v>
      </c>
      <c r="L319" s="109" t="s">
        <v>431</v>
      </c>
      <c r="M319" s="109" t="s">
        <v>742</v>
      </c>
      <c r="N319" s="109">
        <v>5</v>
      </c>
      <c r="O319" s="118" t="s">
        <v>402</v>
      </c>
      <c r="P319" s="109">
        <v>15</v>
      </c>
      <c r="Q319" s="109" t="s">
        <v>10</v>
      </c>
      <c r="R319" s="109"/>
      <c r="S319" s="109" t="s">
        <v>741</v>
      </c>
      <c r="T319" s="109" t="s">
        <v>863</v>
      </c>
      <c r="U319" s="109" t="s">
        <v>706</v>
      </c>
      <c r="V319" s="109" t="s">
        <v>393</v>
      </c>
      <c r="W319" s="102" t="s">
        <v>379</v>
      </c>
      <c r="X319" s="71"/>
      <c r="Y319" s="71"/>
    </row>
    <row r="320" spans="1:25" ht="63.75">
      <c r="A320">
        <v>319</v>
      </c>
      <c r="B320" s="109"/>
      <c r="C320" s="109"/>
      <c r="D320" s="109"/>
      <c r="E320" s="109" t="s">
        <v>881</v>
      </c>
      <c r="F320" s="109"/>
      <c r="G320" s="109"/>
      <c r="H320" s="109"/>
      <c r="I320" s="109"/>
      <c r="J320" s="109"/>
      <c r="K320" s="109" t="s">
        <v>739</v>
      </c>
      <c r="L320" s="109" t="s">
        <v>431</v>
      </c>
      <c r="M320" s="109" t="s">
        <v>742</v>
      </c>
      <c r="N320" s="109">
        <v>5</v>
      </c>
      <c r="O320" s="118" t="s">
        <v>402</v>
      </c>
      <c r="P320" s="109">
        <v>56</v>
      </c>
      <c r="Q320" s="109" t="s">
        <v>11</v>
      </c>
      <c r="R320" s="109"/>
      <c r="S320" s="109" t="s">
        <v>741</v>
      </c>
      <c r="T320" s="119" t="s">
        <v>864</v>
      </c>
      <c r="U320" s="109" t="s">
        <v>705</v>
      </c>
      <c r="V320" s="109" t="s">
        <v>910</v>
      </c>
      <c r="W320" s="102" t="s">
        <v>985</v>
      </c>
      <c r="X320" s="71"/>
      <c r="Y320" s="71"/>
    </row>
    <row r="321" spans="1:25" ht="102">
      <c r="A321">
        <v>320</v>
      </c>
      <c r="B321" s="109"/>
      <c r="C321" s="109"/>
      <c r="D321" s="109"/>
      <c r="E321" s="109" t="s">
        <v>881</v>
      </c>
      <c r="F321" s="109"/>
      <c r="G321" s="109"/>
      <c r="H321" s="109"/>
      <c r="I321" s="109"/>
      <c r="J321" s="109"/>
      <c r="K321" s="109" t="s">
        <v>739</v>
      </c>
      <c r="L321" s="109" t="s">
        <v>431</v>
      </c>
      <c r="M321" s="109" t="s">
        <v>742</v>
      </c>
      <c r="N321" s="109">
        <v>5</v>
      </c>
      <c r="O321" s="118" t="s">
        <v>402</v>
      </c>
      <c r="P321" s="109">
        <v>60</v>
      </c>
      <c r="Q321" s="119" t="s">
        <v>12</v>
      </c>
      <c r="R321" s="109"/>
      <c r="S321" s="109" t="s">
        <v>741</v>
      </c>
      <c r="T321" s="109" t="s">
        <v>865</v>
      </c>
      <c r="U321" s="109" t="s">
        <v>706</v>
      </c>
      <c r="V321" s="109" t="s">
        <v>570</v>
      </c>
      <c r="W321" s="102" t="s">
        <v>985</v>
      </c>
      <c r="X321" s="71"/>
      <c r="Y321" s="71"/>
    </row>
    <row r="322" spans="1:25" ht="38.25">
      <c r="A322">
        <v>321</v>
      </c>
      <c r="B322" s="109"/>
      <c r="C322" s="109"/>
      <c r="D322" s="109"/>
      <c r="E322" s="109" t="s">
        <v>881</v>
      </c>
      <c r="F322" s="109"/>
      <c r="G322" s="109"/>
      <c r="H322" s="109"/>
      <c r="I322" s="109"/>
      <c r="J322" s="109"/>
      <c r="K322" s="109" t="s">
        <v>739</v>
      </c>
      <c r="L322" s="109" t="s">
        <v>431</v>
      </c>
      <c r="M322" s="109" t="s">
        <v>742</v>
      </c>
      <c r="N322" s="109">
        <v>5</v>
      </c>
      <c r="O322" s="118" t="s">
        <v>402</v>
      </c>
      <c r="P322" s="109">
        <v>65</v>
      </c>
      <c r="Q322" s="119" t="s">
        <v>13</v>
      </c>
      <c r="R322" s="109"/>
      <c r="S322" s="109" t="s">
        <v>741</v>
      </c>
      <c r="T322" s="109" t="s">
        <v>866</v>
      </c>
      <c r="U322" s="109" t="s">
        <v>705</v>
      </c>
      <c r="V322" s="109" t="s">
        <v>455</v>
      </c>
      <c r="W322" s="102" t="s">
        <v>986</v>
      </c>
      <c r="X322" s="71"/>
      <c r="Y322" s="71"/>
    </row>
    <row r="323" spans="1:25" ht="216.75">
      <c r="A323">
        <v>322</v>
      </c>
      <c r="B323" s="109"/>
      <c r="C323" s="109"/>
      <c r="D323" s="109"/>
      <c r="E323" s="109" t="s">
        <v>881</v>
      </c>
      <c r="F323" s="109"/>
      <c r="G323" s="109"/>
      <c r="H323" s="109"/>
      <c r="I323" s="109"/>
      <c r="J323" s="109"/>
      <c r="K323" s="109" t="s">
        <v>739</v>
      </c>
      <c r="L323" s="109" t="s">
        <v>431</v>
      </c>
      <c r="M323" s="109" t="s">
        <v>971</v>
      </c>
      <c r="N323" s="109">
        <v>6</v>
      </c>
      <c r="O323" s="118" t="s">
        <v>114</v>
      </c>
      <c r="P323" s="109"/>
      <c r="Q323" s="109" t="s">
        <v>840</v>
      </c>
      <c r="R323" s="109"/>
      <c r="S323" s="109" t="s">
        <v>741</v>
      </c>
      <c r="T323" s="109" t="s">
        <v>867</v>
      </c>
      <c r="U323" s="109" t="s">
        <v>1022</v>
      </c>
      <c r="V323" s="109" t="s">
        <v>299</v>
      </c>
      <c r="W323" s="102" t="s">
        <v>983</v>
      </c>
      <c r="X323" s="71"/>
      <c r="Y323" s="102" t="s">
        <v>298</v>
      </c>
    </row>
    <row r="324" spans="1:25" ht="114.75">
      <c r="A324">
        <v>323</v>
      </c>
      <c r="B324" s="109"/>
      <c r="C324" s="109"/>
      <c r="D324" s="109"/>
      <c r="E324" s="109" t="s">
        <v>881</v>
      </c>
      <c r="F324" s="109"/>
      <c r="G324" s="109"/>
      <c r="H324" s="109"/>
      <c r="I324" s="109"/>
      <c r="J324" s="109"/>
      <c r="K324" s="109" t="s">
        <v>739</v>
      </c>
      <c r="L324" s="109" t="s">
        <v>431</v>
      </c>
      <c r="M324" s="109" t="s">
        <v>742</v>
      </c>
      <c r="N324" s="109">
        <v>6</v>
      </c>
      <c r="O324" s="118" t="s">
        <v>114</v>
      </c>
      <c r="P324" s="109">
        <v>30</v>
      </c>
      <c r="Q324" s="109" t="s">
        <v>841</v>
      </c>
      <c r="R324" s="109"/>
      <c r="S324" s="109" t="s">
        <v>741</v>
      </c>
      <c r="T324" s="109" t="s">
        <v>868</v>
      </c>
      <c r="U324" s="109" t="s">
        <v>706</v>
      </c>
      <c r="V324" s="109" t="s">
        <v>911</v>
      </c>
      <c r="W324" s="71" t="s">
        <v>985</v>
      </c>
      <c r="X324" s="71"/>
      <c r="Y324" s="71"/>
    </row>
    <row r="325" spans="1:25" ht="76.5">
      <c r="A325">
        <v>324</v>
      </c>
      <c r="B325" s="109"/>
      <c r="C325" s="109"/>
      <c r="D325" s="109"/>
      <c r="E325" s="109" t="s">
        <v>881</v>
      </c>
      <c r="F325" s="109"/>
      <c r="G325" s="109"/>
      <c r="H325" s="109"/>
      <c r="I325" s="109"/>
      <c r="J325" s="109"/>
      <c r="K325" s="109" t="s">
        <v>739</v>
      </c>
      <c r="L325" s="109" t="s">
        <v>431</v>
      </c>
      <c r="M325" s="109" t="s">
        <v>742</v>
      </c>
      <c r="N325" s="109">
        <v>6</v>
      </c>
      <c r="O325" s="118" t="s">
        <v>114</v>
      </c>
      <c r="P325" s="109">
        <v>35</v>
      </c>
      <c r="Q325" s="109" t="s">
        <v>842</v>
      </c>
      <c r="R325" s="109"/>
      <c r="S325" s="109" t="s">
        <v>741</v>
      </c>
      <c r="T325" s="109" t="s">
        <v>869</v>
      </c>
      <c r="U325" s="109" t="s">
        <v>706</v>
      </c>
      <c r="V325" s="109" t="s">
        <v>394</v>
      </c>
      <c r="W325" s="102" t="s">
        <v>986</v>
      </c>
      <c r="X325" s="71"/>
      <c r="Y325" s="71"/>
    </row>
    <row r="326" spans="1:27" ht="344.25">
      <c r="A326">
        <v>325</v>
      </c>
      <c r="B326" s="109"/>
      <c r="C326" s="109"/>
      <c r="D326" s="109"/>
      <c r="E326" s="109" t="s">
        <v>881</v>
      </c>
      <c r="F326" s="109"/>
      <c r="G326" s="109"/>
      <c r="H326" s="109"/>
      <c r="I326" s="109"/>
      <c r="J326" s="109"/>
      <c r="K326" s="109" t="s">
        <v>739</v>
      </c>
      <c r="L326" s="109" t="s">
        <v>431</v>
      </c>
      <c r="M326" s="109" t="s">
        <v>742</v>
      </c>
      <c r="N326" s="109">
        <v>6</v>
      </c>
      <c r="O326" s="118" t="s">
        <v>114</v>
      </c>
      <c r="P326" s="109">
        <v>40</v>
      </c>
      <c r="Q326" s="109" t="s">
        <v>843</v>
      </c>
      <c r="R326" s="109"/>
      <c r="S326" s="109" t="s">
        <v>741</v>
      </c>
      <c r="T326" s="109" t="s">
        <v>870</v>
      </c>
      <c r="U326" s="109" t="s">
        <v>704</v>
      </c>
      <c r="V326" s="109" t="s">
        <v>297</v>
      </c>
      <c r="W326" s="71" t="s">
        <v>978</v>
      </c>
      <c r="X326" s="71"/>
      <c r="Y326" s="71"/>
      <c r="AA326" t="s">
        <v>296</v>
      </c>
    </row>
    <row r="327" spans="1:25" ht="38.25">
      <c r="A327">
        <v>326</v>
      </c>
      <c r="B327" s="109"/>
      <c r="C327" s="109"/>
      <c r="D327" s="109"/>
      <c r="E327" s="109" t="s">
        <v>881</v>
      </c>
      <c r="F327" s="109"/>
      <c r="G327" s="109"/>
      <c r="H327" s="109"/>
      <c r="I327" s="109"/>
      <c r="J327" s="109"/>
      <c r="K327" s="109" t="s">
        <v>739</v>
      </c>
      <c r="L327" s="109" t="s">
        <v>431</v>
      </c>
      <c r="M327" s="109" t="s">
        <v>742</v>
      </c>
      <c r="N327" s="109">
        <v>6</v>
      </c>
      <c r="O327" s="118" t="s">
        <v>114</v>
      </c>
      <c r="P327" s="109">
        <v>42</v>
      </c>
      <c r="Q327" s="109" t="s">
        <v>844</v>
      </c>
      <c r="R327" s="109"/>
      <c r="S327" s="109" t="s">
        <v>741</v>
      </c>
      <c r="T327" s="109" t="s">
        <v>871</v>
      </c>
      <c r="U327" s="109" t="s">
        <v>705</v>
      </c>
      <c r="V327" s="109" t="s">
        <v>455</v>
      </c>
      <c r="W327" s="71" t="s">
        <v>978</v>
      </c>
      <c r="X327" s="71"/>
      <c r="Y327" s="71"/>
    </row>
    <row r="328" spans="1:25" ht="369.75">
      <c r="A328">
        <v>327</v>
      </c>
      <c r="B328" s="109"/>
      <c r="C328" s="109"/>
      <c r="D328" s="109"/>
      <c r="E328" s="109" t="s">
        <v>881</v>
      </c>
      <c r="F328" s="109"/>
      <c r="G328" s="109"/>
      <c r="H328" s="109"/>
      <c r="I328" s="109"/>
      <c r="J328" s="109"/>
      <c r="K328" s="109" t="s">
        <v>739</v>
      </c>
      <c r="L328" s="109" t="s">
        <v>431</v>
      </c>
      <c r="M328" s="109" t="s">
        <v>971</v>
      </c>
      <c r="N328" s="109">
        <v>8</v>
      </c>
      <c r="O328" s="109">
        <v>5.9</v>
      </c>
      <c r="P328" s="109"/>
      <c r="Q328" s="109" t="s">
        <v>845</v>
      </c>
      <c r="R328" s="109"/>
      <c r="S328" s="109" t="s">
        <v>741</v>
      </c>
      <c r="T328" s="109" t="s">
        <v>872</v>
      </c>
      <c r="U328" s="109" t="s">
        <v>706</v>
      </c>
      <c r="V328" s="109" t="s">
        <v>43</v>
      </c>
      <c r="W328" s="71" t="s">
        <v>983</v>
      </c>
      <c r="X328" s="71"/>
      <c r="Y328" s="102" t="s">
        <v>298</v>
      </c>
    </row>
    <row r="329" spans="1:25" ht="114.75">
      <c r="A329">
        <v>328</v>
      </c>
      <c r="B329" s="109"/>
      <c r="C329" s="109"/>
      <c r="D329" s="109"/>
      <c r="E329" s="109" t="s">
        <v>881</v>
      </c>
      <c r="F329" s="109"/>
      <c r="G329" s="109"/>
      <c r="H329" s="109"/>
      <c r="I329" s="109"/>
      <c r="J329" s="109"/>
      <c r="K329" s="109" t="s">
        <v>739</v>
      </c>
      <c r="L329" s="109" t="s">
        <v>431</v>
      </c>
      <c r="M329" s="109" t="s">
        <v>742</v>
      </c>
      <c r="N329" s="109">
        <v>27</v>
      </c>
      <c r="O329" s="109"/>
      <c r="P329" s="109">
        <v>37</v>
      </c>
      <c r="Q329" s="109" t="s">
        <v>846</v>
      </c>
      <c r="R329" s="109"/>
      <c r="S329" s="109" t="s">
        <v>741</v>
      </c>
      <c r="T329" s="109" t="s">
        <v>873</v>
      </c>
      <c r="U329" s="109" t="s">
        <v>706</v>
      </c>
      <c r="V329" s="109" t="s">
        <v>1052</v>
      </c>
      <c r="W329" s="71" t="s">
        <v>983</v>
      </c>
      <c r="X329" s="71"/>
      <c r="Y329" s="71"/>
    </row>
    <row r="330" spans="1:25" ht="76.5">
      <c r="A330">
        <v>329</v>
      </c>
      <c r="B330" s="109"/>
      <c r="C330" s="109"/>
      <c r="D330" s="109"/>
      <c r="E330" s="109" t="s">
        <v>881</v>
      </c>
      <c r="F330" s="109"/>
      <c r="G330" s="109"/>
      <c r="H330" s="109"/>
      <c r="I330" s="109"/>
      <c r="J330" s="109"/>
      <c r="K330" s="109" t="s">
        <v>739</v>
      </c>
      <c r="L330" s="109" t="s">
        <v>431</v>
      </c>
      <c r="M330" s="109" t="s">
        <v>742</v>
      </c>
      <c r="N330" s="109">
        <v>27</v>
      </c>
      <c r="O330" s="109"/>
      <c r="P330" s="109">
        <v>33</v>
      </c>
      <c r="Q330" s="109" t="s">
        <v>847</v>
      </c>
      <c r="R330" s="109"/>
      <c r="S330" s="109" t="s">
        <v>741</v>
      </c>
      <c r="T330" s="109" t="s">
        <v>874</v>
      </c>
      <c r="U330" s="109" t="s">
        <v>704</v>
      </c>
      <c r="V330" s="109" t="s">
        <v>917</v>
      </c>
      <c r="W330" s="71" t="s">
        <v>982</v>
      </c>
      <c r="X330" s="71"/>
      <c r="Y330" s="71"/>
    </row>
    <row r="331" spans="1:27" ht="89.25">
      <c r="A331">
        <v>330</v>
      </c>
      <c r="B331" s="109"/>
      <c r="C331" s="109"/>
      <c r="D331" s="109"/>
      <c r="E331" s="109" t="s">
        <v>881</v>
      </c>
      <c r="F331" s="109"/>
      <c r="G331" s="109"/>
      <c r="H331" s="109"/>
      <c r="I331" s="109"/>
      <c r="J331" s="109"/>
      <c r="K331" s="109" t="s">
        <v>739</v>
      </c>
      <c r="L331" s="109" t="s">
        <v>431</v>
      </c>
      <c r="M331" s="109" t="s">
        <v>742</v>
      </c>
      <c r="N331" s="109">
        <v>27</v>
      </c>
      <c r="O331" s="109"/>
      <c r="P331" s="109">
        <v>4</v>
      </c>
      <c r="Q331" s="109" t="s">
        <v>848</v>
      </c>
      <c r="R331" s="109"/>
      <c r="S331" s="109" t="s">
        <v>741</v>
      </c>
      <c r="T331" s="109" t="s">
        <v>875</v>
      </c>
      <c r="U331" s="109" t="s">
        <v>705</v>
      </c>
      <c r="V331" s="109" t="s">
        <v>855</v>
      </c>
      <c r="W331" s="109" t="s">
        <v>986</v>
      </c>
      <c r="X331" s="71"/>
      <c r="Y331" s="71"/>
      <c r="AA331" s="10" t="s">
        <v>967</v>
      </c>
    </row>
    <row r="332" spans="1:25" ht="280.5">
      <c r="A332">
        <v>331</v>
      </c>
      <c r="B332" s="109"/>
      <c r="C332" s="109"/>
      <c r="D332" s="109"/>
      <c r="E332" s="109" t="s">
        <v>881</v>
      </c>
      <c r="F332" s="109"/>
      <c r="G332" s="109"/>
      <c r="H332" s="109"/>
      <c r="I332" s="109"/>
      <c r="J332" s="109"/>
      <c r="K332" s="109" t="s">
        <v>739</v>
      </c>
      <c r="L332" s="109" t="s">
        <v>431</v>
      </c>
      <c r="M332" s="109" t="s">
        <v>742</v>
      </c>
      <c r="N332" s="109">
        <v>31</v>
      </c>
      <c r="O332" s="118" t="s">
        <v>426</v>
      </c>
      <c r="P332" s="109">
        <v>8</v>
      </c>
      <c r="Q332" s="109" t="s">
        <v>300</v>
      </c>
      <c r="R332" s="109"/>
      <c r="S332" s="109" t="s">
        <v>741</v>
      </c>
      <c r="T332" s="109" t="s">
        <v>876</v>
      </c>
      <c r="U332" s="109" t="s">
        <v>704</v>
      </c>
      <c r="V332" s="109" t="s">
        <v>838</v>
      </c>
      <c r="W332" s="71" t="s">
        <v>980</v>
      </c>
      <c r="X332" s="71"/>
      <c r="Y332" s="71"/>
    </row>
    <row r="333" spans="1:25" ht="127.5">
      <c r="A333">
        <v>332</v>
      </c>
      <c r="B333" s="109"/>
      <c r="C333" s="109"/>
      <c r="D333" s="109"/>
      <c r="E333" s="109" t="s">
        <v>881</v>
      </c>
      <c r="F333" s="109"/>
      <c r="G333" s="109"/>
      <c r="H333" s="109"/>
      <c r="I333" s="109"/>
      <c r="J333" s="109"/>
      <c r="K333" s="109" t="s">
        <v>739</v>
      </c>
      <c r="L333" s="109" t="s">
        <v>431</v>
      </c>
      <c r="M333" s="109" t="s">
        <v>742</v>
      </c>
      <c r="N333" s="109">
        <v>82</v>
      </c>
      <c r="O333" s="118" t="s">
        <v>796</v>
      </c>
      <c r="P333" s="109">
        <v>30</v>
      </c>
      <c r="Q333" s="109" t="s">
        <v>301</v>
      </c>
      <c r="R333" s="109"/>
      <c r="S333" s="109" t="s">
        <v>741</v>
      </c>
      <c r="T333" s="109" t="s">
        <v>877</v>
      </c>
      <c r="U333" s="109" t="s">
        <v>704</v>
      </c>
      <c r="V333" s="109" t="s">
        <v>918</v>
      </c>
      <c r="W333" s="71" t="s">
        <v>982</v>
      </c>
      <c r="X333" s="71"/>
      <c r="Y333" s="71"/>
    </row>
    <row r="334" spans="1:25" ht="178.5">
      <c r="A334">
        <v>333</v>
      </c>
      <c r="B334" s="109"/>
      <c r="C334" s="109"/>
      <c r="D334" s="109"/>
      <c r="E334" s="109" t="s">
        <v>881</v>
      </c>
      <c r="F334" s="109"/>
      <c r="G334" s="109"/>
      <c r="H334" s="109"/>
      <c r="I334" s="109"/>
      <c r="J334" s="109"/>
      <c r="K334" s="109" t="s">
        <v>739</v>
      </c>
      <c r="L334" s="109" t="s">
        <v>431</v>
      </c>
      <c r="M334" s="109" t="s">
        <v>742</v>
      </c>
      <c r="N334" s="109">
        <v>82</v>
      </c>
      <c r="O334" s="118" t="s">
        <v>796</v>
      </c>
      <c r="P334" s="109">
        <v>37</v>
      </c>
      <c r="Q334" s="109" t="s">
        <v>302</v>
      </c>
      <c r="R334" s="109"/>
      <c r="S334" s="109" t="s">
        <v>741</v>
      </c>
      <c r="T334" s="109" t="s">
        <v>878</v>
      </c>
      <c r="U334" s="109" t="s">
        <v>706</v>
      </c>
      <c r="V334" s="109" t="s">
        <v>912</v>
      </c>
      <c r="W334" s="71" t="s">
        <v>980</v>
      </c>
      <c r="X334" s="71"/>
      <c r="Y334" s="71"/>
    </row>
    <row r="335" spans="1:25" ht="140.25">
      <c r="A335">
        <v>334</v>
      </c>
      <c r="B335" s="109"/>
      <c r="C335" s="109"/>
      <c r="D335" s="109"/>
      <c r="E335" s="109" t="s">
        <v>881</v>
      </c>
      <c r="F335" s="109"/>
      <c r="G335" s="109"/>
      <c r="H335" s="109"/>
      <c r="I335" s="109"/>
      <c r="J335" s="109"/>
      <c r="K335" s="109" t="s">
        <v>739</v>
      </c>
      <c r="L335" s="109" t="s">
        <v>431</v>
      </c>
      <c r="M335" s="109" t="s">
        <v>742</v>
      </c>
      <c r="N335" s="109">
        <v>82</v>
      </c>
      <c r="O335" s="118" t="s">
        <v>796</v>
      </c>
      <c r="P335" s="109">
        <v>55</v>
      </c>
      <c r="Q335" s="109" t="s">
        <v>303</v>
      </c>
      <c r="R335" s="109"/>
      <c r="S335" s="109" t="s">
        <v>741</v>
      </c>
      <c r="T335" s="109" t="s">
        <v>879</v>
      </c>
      <c r="U335" s="109" t="s">
        <v>706</v>
      </c>
      <c r="V335" s="109" t="s">
        <v>913</v>
      </c>
      <c r="W335" s="71" t="s">
        <v>980</v>
      </c>
      <c r="X335" s="71"/>
      <c r="Y335" s="71"/>
    </row>
    <row r="336" spans="1:25" ht="216.75">
      <c r="A336">
        <v>335</v>
      </c>
      <c r="B336" s="109"/>
      <c r="C336" s="109"/>
      <c r="D336" s="109"/>
      <c r="E336" s="109" t="s">
        <v>881</v>
      </c>
      <c r="F336" s="109"/>
      <c r="G336" s="109"/>
      <c r="H336" s="109"/>
      <c r="I336" s="109"/>
      <c r="J336" s="109"/>
      <c r="K336" s="109" t="s">
        <v>739</v>
      </c>
      <c r="L336" s="109" t="s">
        <v>431</v>
      </c>
      <c r="M336" s="109" t="s">
        <v>742</v>
      </c>
      <c r="N336" s="109">
        <v>119</v>
      </c>
      <c r="O336" s="118" t="s">
        <v>797</v>
      </c>
      <c r="P336" s="109">
        <v>33</v>
      </c>
      <c r="Q336" s="109" t="s">
        <v>293</v>
      </c>
      <c r="R336" s="109"/>
      <c r="S336" s="109" t="s">
        <v>741</v>
      </c>
      <c r="T336" s="109" t="s">
        <v>880</v>
      </c>
      <c r="U336" s="109" t="s">
        <v>706</v>
      </c>
      <c r="V336" s="109" t="s">
        <v>649</v>
      </c>
      <c r="W336" s="71" t="s">
        <v>983</v>
      </c>
      <c r="X336" s="71"/>
      <c r="Y336" s="71"/>
    </row>
    <row r="337" spans="1:25" ht="89.25">
      <c r="A337">
        <v>336</v>
      </c>
      <c r="B337" s="109"/>
      <c r="C337" s="109"/>
      <c r="D337" s="109"/>
      <c r="E337" s="109" t="s">
        <v>881</v>
      </c>
      <c r="F337" s="109"/>
      <c r="G337" s="109"/>
      <c r="H337" s="109"/>
      <c r="I337" s="109"/>
      <c r="J337" s="109"/>
      <c r="K337" s="109" t="s">
        <v>739</v>
      </c>
      <c r="L337" s="109" t="s">
        <v>431</v>
      </c>
      <c r="M337" s="109" t="s">
        <v>742</v>
      </c>
      <c r="N337" s="109">
        <v>169</v>
      </c>
      <c r="O337" s="118" t="s">
        <v>798</v>
      </c>
      <c r="P337" s="109"/>
      <c r="Q337" s="109" t="s">
        <v>294</v>
      </c>
      <c r="R337" s="109"/>
      <c r="S337" s="109" t="s">
        <v>741</v>
      </c>
      <c r="T337" s="109"/>
      <c r="U337" s="109" t="s">
        <v>706</v>
      </c>
      <c r="V337" s="109" t="s">
        <v>1053</v>
      </c>
      <c r="W337" s="71" t="s">
        <v>983</v>
      </c>
      <c r="X337" s="71"/>
      <c r="Y337" s="71"/>
    </row>
    <row r="338" spans="2:25" ht="12.75">
      <c r="B338" s="71"/>
      <c r="C338" s="71"/>
      <c r="D338" s="71"/>
      <c r="E338" s="71"/>
      <c r="F338" s="71"/>
      <c r="G338" s="71"/>
      <c r="H338" s="71"/>
      <c r="I338" s="71"/>
      <c r="J338" s="71"/>
      <c r="K338" s="71"/>
      <c r="L338" s="71"/>
      <c r="M338" s="71"/>
      <c r="N338" s="71"/>
      <c r="O338" s="71"/>
      <c r="P338" s="109"/>
      <c r="Q338" s="71"/>
      <c r="R338" s="71"/>
      <c r="S338" s="109"/>
      <c r="T338" s="71"/>
      <c r="U338" s="71"/>
      <c r="V338" s="71"/>
      <c r="W338" s="71"/>
      <c r="X338" s="71"/>
      <c r="Y338" s="71"/>
    </row>
    <row r="339" spans="2:25" ht="12.75">
      <c r="B339" s="71"/>
      <c r="C339" s="71"/>
      <c r="D339" s="71"/>
      <c r="E339" s="71"/>
      <c r="F339" s="71"/>
      <c r="G339" s="71"/>
      <c r="H339" s="71"/>
      <c r="I339" s="71"/>
      <c r="J339" s="71"/>
      <c r="K339" s="71"/>
      <c r="L339" s="71"/>
      <c r="M339" s="71"/>
      <c r="N339" s="71"/>
      <c r="O339" s="71"/>
      <c r="P339" s="109"/>
      <c r="Q339" s="71"/>
      <c r="R339" s="71"/>
      <c r="S339" s="109"/>
      <c r="T339" s="71"/>
      <c r="U339" s="71"/>
      <c r="V339" s="71"/>
      <c r="W339" s="71"/>
      <c r="X339" s="71"/>
      <c r="Y339" s="71"/>
    </row>
    <row r="340" spans="2:25" ht="12.75">
      <c r="B340" s="71"/>
      <c r="C340" s="71"/>
      <c r="D340" s="71"/>
      <c r="E340" s="71"/>
      <c r="F340" s="71"/>
      <c r="G340" s="71"/>
      <c r="H340" s="71"/>
      <c r="I340" s="71"/>
      <c r="J340" s="71"/>
      <c r="K340" s="71"/>
      <c r="L340" s="71"/>
      <c r="M340" s="71"/>
      <c r="N340" s="71"/>
      <c r="O340" s="71"/>
      <c r="P340" s="109"/>
      <c r="Q340" s="71"/>
      <c r="R340" s="71"/>
      <c r="S340" s="109"/>
      <c r="T340" s="71"/>
      <c r="U340" s="71"/>
      <c r="V340" s="71"/>
      <c r="W340" s="71"/>
      <c r="X340" s="71"/>
      <c r="Y340" s="71"/>
    </row>
    <row r="341" spans="2:25" ht="12.75">
      <c r="B341" s="71"/>
      <c r="C341" s="71"/>
      <c r="D341" s="71"/>
      <c r="E341" s="71"/>
      <c r="F341" s="71"/>
      <c r="G341" s="71"/>
      <c r="H341" s="71"/>
      <c r="I341" s="71"/>
      <c r="J341" s="71"/>
      <c r="K341" s="71"/>
      <c r="L341" s="71"/>
      <c r="M341" s="71"/>
      <c r="N341" s="71"/>
      <c r="O341" s="71"/>
      <c r="P341" s="109"/>
      <c r="Q341" s="71"/>
      <c r="R341" s="71"/>
      <c r="S341" s="109"/>
      <c r="T341" s="71"/>
      <c r="U341" s="71"/>
      <c r="V341" s="71"/>
      <c r="W341" s="71"/>
      <c r="X341" s="71"/>
      <c r="Y341" s="71"/>
    </row>
    <row r="342" spans="2:25" ht="12.75">
      <c r="B342" s="71"/>
      <c r="C342" s="71"/>
      <c r="D342" s="71"/>
      <c r="E342" s="71"/>
      <c r="F342" s="71"/>
      <c r="G342" s="71"/>
      <c r="H342" s="71"/>
      <c r="I342" s="71"/>
      <c r="J342" s="71"/>
      <c r="K342" s="71"/>
      <c r="L342" s="71"/>
      <c r="M342" s="71"/>
      <c r="N342" s="71"/>
      <c r="O342" s="71"/>
      <c r="P342" s="109"/>
      <c r="Q342" s="71"/>
      <c r="R342" s="71"/>
      <c r="S342" s="109"/>
      <c r="T342" s="71"/>
      <c r="U342" s="71"/>
      <c r="V342" s="71"/>
      <c r="W342" s="71"/>
      <c r="X342" s="71"/>
      <c r="Y342" s="71"/>
    </row>
    <row r="343" spans="2:25" ht="12.75">
      <c r="B343" s="71"/>
      <c r="C343" s="71"/>
      <c r="D343" s="71"/>
      <c r="E343" s="71"/>
      <c r="F343" s="71"/>
      <c r="G343" s="71"/>
      <c r="H343" s="71"/>
      <c r="I343" s="71"/>
      <c r="J343" s="71"/>
      <c r="K343" s="71"/>
      <c r="L343" s="71"/>
      <c r="M343" s="71"/>
      <c r="N343" s="71"/>
      <c r="O343" s="71"/>
      <c r="P343" s="109"/>
      <c r="Q343" s="71"/>
      <c r="R343" s="71"/>
      <c r="S343" s="109"/>
      <c r="T343" s="71"/>
      <c r="U343" s="71"/>
      <c r="V343" s="71"/>
      <c r="W343" s="71"/>
      <c r="X343" s="71"/>
      <c r="Y343" s="71"/>
    </row>
    <row r="344" spans="2:25" ht="12.75">
      <c r="B344" s="71"/>
      <c r="C344" s="71"/>
      <c r="D344" s="71"/>
      <c r="E344" s="71"/>
      <c r="F344" s="71"/>
      <c r="G344" s="71"/>
      <c r="H344" s="71"/>
      <c r="I344" s="71"/>
      <c r="J344" s="71"/>
      <c r="K344" s="71"/>
      <c r="L344" s="71"/>
      <c r="M344" s="71"/>
      <c r="N344" s="71"/>
      <c r="O344" s="71"/>
      <c r="P344" s="109"/>
      <c r="Q344" s="71"/>
      <c r="R344" s="71"/>
      <c r="S344" s="109"/>
      <c r="T344" s="71"/>
      <c r="U344" s="71"/>
      <c r="V344" s="71"/>
      <c r="W344" s="71"/>
      <c r="X344" s="71"/>
      <c r="Y344" s="71"/>
    </row>
    <row r="345" spans="2:25" ht="12.75">
      <c r="B345" s="71"/>
      <c r="C345" s="71"/>
      <c r="D345" s="71"/>
      <c r="E345" s="71"/>
      <c r="F345" s="71"/>
      <c r="G345" s="71"/>
      <c r="H345" s="71"/>
      <c r="I345" s="71"/>
      <c r="J345" s="71"/>
      <c r="K345" s="71"/>
      <c r="L345" s="71"/>
      <c r="M345" s="71"/>
      <c r="N345" s="71"/>
      <c r="O345" s="71"/>
      <c r="P345" s="109"/>
      <c r="Q345" s="71"/>
      <c r="R345" s="71"/>
      <c r="S345" s="109"/>
      <c r="T345" s="71"/>
      <c r="U345" s="71"/>
      <c r="V345" s="71"/>
      <c r="W345" s="71"/>
      <c r="X345" s="71"/>
      <c r="Y345" s="71"/>
    </row>
    <row r="346" spans="2:25" ht="12.75">
      <c r="B346" s="71"/>
      <c r="C346" s="71"/>
      <c r="D346" s="71"/>
      <c r="E346" s="71"/>
      <c r="F346" s="71"/>
      <c r="G346" s="71"/>
      <c r="H346" s="71"/>
      <c r="I346" s="71"/>
      <c r="J346" s="71"/>
      <c r="K346" s="71"/>
      <c r="L346" s="71"/>
      <c r="M346" s="71"/>
      <c r="N346" s="71"/>
      <c r="O346" s="71"/>
      <c r="P346" s="109"/>
      <c r="Q346" s="71"/>
      <c r="R346" s="71"/>
      <c r="S346" s="109"/>
      <c r="T346" s="71"/>
      <c r="U346" s="71"/>
      <c r="V346" s="71"/>
      <c r="W346" s="71"/>
      <c r="X346" s="71"/>
      <c r="Y346" s="71"/>
    </row>
    <row r="347" spans="2:25" ht="12.75">
      <c r="B347" s="71"/>
      <c r="C347" s="71"/>
      <c r="D347" s="71"/>
      <c r="E347" s="71"/>
      <c r="F347" s="71"/>
      <c r="G347" s="71"/>
      <c r="H347" s="71"/>
      <c r="I347" s="71"/>
      <c r="J347" s="71"/>
      <c r="K347" s="71"/>
      <c r="L347" s="71"/>
      <c r="M347" s="71"/>
      <c r="N347" s="71"/>
      <c r="O347" s="71"/>
      <c r="P347" s="109"/>
      <c r="Q347" s="71"/>
      <c r="R347" s="71"/>
      <c r="S347" s="109"/>
      <c r="T347" s="71"/>
      <c r="U347" s="71"/>
      <c r="V347" s="71"/>
      <c r="W347" s="71"/>
      <c r="X347" s="71"/>
      <c r="Y347" s="71"/>
    </row>
    <row r="348" spans="2:25" ht="12.75">
      <c r="B348" s="71"/>
      <c r="C348" s="71"/>
      <c r="D348" s="71"/>
      <c r="E348" s="71"/>
      <c r="F348" s="71"/>
      <c r="G348" s="71"/>
      <c r="H348" s="71"/>
      <c r="I348" s="71"/>
      <c r="J348" s="71"/>
      <c r="K348" s="71"/>
      <c r="L348" s="71"/>
      <c r="M348" s="71"/>
      <c r="N348" s="71"/>
      <c r="O348" s="71"/>
      <c r="P348" s="109"/>
      <c r="Q348" s="71"/>
      <c r="R348" s="71"/>
      <c r="S348" s="109"/>
      <c r="T348" s="71"/>
      <c r="U348" s="71"/>
      <c r="V348" s="71"/>
      <c r="W348" s="71"/>
      <c r="X348" s="71"/>
      <c r="Y348" s="71"/>
    </row>
  </sheetData>
  <autoFilter ref="B1:Z337"/>
  <conditionalFormatting sqref="V186 U290:V291 U305:V305 U307:V307 U212:V214 U233:V233 U235:V237 U240:V242 V234 U263:V263 U281:V281 V248:V250 V284 V225 U223:U225 U217:V218">
    <cfRule type="expression" priority="1" dxfId="0" stopIfTrue="1">
      <formula>LOWER($M186)="Accept"</formula>
    </cfRule>
    <cfRule type="expression" priority="2" dxfId="1" stopIfTrue="1">
      <formula>LOWER($M186)="Reject"</formula>
    </cfRule>
    <cfRule type="expression" priority="3" dxfId="2" stopIfTrue="1">
      <formula>LOWER($M186)="Counter"</formula>
    </cfRule>
  </conditionalFormatting>
  <conditionalFormatting sqref="U223:U224 U234">
    <cfRule type="expression" priority="4" dxfId="3" stopIfTrue="1">
      <formula>LOWER($M223)="Accept"</formula>
    </cfRule>
    <cfRule type="expression" priority="5" dxfId="4" stopIfTrue="1">
      <formula>LOWER($M223)="Reject"</formula>
    </cfRule>
    <cfRule type="expression" priority="6" dxfId="5" stopIfTrue="1">
      <formula>LOWER($M223)="Counter"</formula>
    </cfRule>
  </conditionalFormatting>
  <dataValidations count="3">
    <dataValidation allowBlank="1" showInputMessage="1" showErrorMessage="1" error="Comment can only be &quot;Accepted&quot;, &quot;Declined&quot;, or Blank" sqref="V186 V288:V289 V281 V284 V248:V250 V240:V242 V233:V237 V263 V307 V305 V212:V214 V225 V217:V218"/>
    <dataValidation type="list" allowBlank="1" showInputMessage="1" showErrorMessage="1" sqref="U223:U225 U288:U291 U281 U263 U240:U242 U235:U237 U233 U212:U214 U307 U305 U217:U218">
      <formula1>"Accept, Reject, Counter, Defer, Discuss, Submission"</formula1>
    </dataValidation>
    <dataValidation type="list" allowBlank="1" showErrorMessage="1" sqref="U234">
      <formula1>"Accept,Reject,Counter,Defer,Discuss,Submission"</formula1>
      <formula2>0</formula2>
    </dataValidation>
  </dataValidations>
  <printOptions/>
  <pageMargins left="0.75" right="0.75" top="1" bottom="1" header="0.5" footer="0.5"/>
  <pageSetup horizontalDpi="600" verticalDpi="600" orientation="portrait" r:id="rId1"/>
  <headerFooter alignWithMargins="0">
    <oddHeader>&amp;LNovember 2009&amp;C&amp;A&amp;R&amp;F</oddHeader>
    <oddFooter>&amp;LSubmission&amp;C&amp;P&amp;RStephen McCann, RIM</oddFooter>
  </headerFooter>
</worksheet>
</file>

<file path=xl/worksheets/sheet3.xml><?xml version="1.0" encoding="utf-8"?>
<worksheet xmlns="http://schemas.openxmlformats.org/spreadsheetml/2006/main" xmlns:r="http://schemas.openxmlformats.org/officeDocument/2006/relationships">
  <sheetPr codeName="Sheet51"/>
  <dimension ref="A1:AB83"/>
  <sheetViews>
    <sheetView zoomScale="90" zoomScaleNormal="90" workbookViewId="0" topLeftCell="A1">
      <selection activeCell="G12" sqref="G12"/>
    </sheetView>
  </sheetViews>
  <sheetFormatPr defaultColWidth="9.140625" defaultRowHeight="12.75"/>
  <cols>
    <col min="1" max="1" width="22.421875" style="0" customWidth="1"/>
    <col min="2" max="2" width="7.8515625" style="33" customWidth="1"/>
    <col min="3" max="3" width="9.7109375" style="33" customWidth="1"/>
    <col min="4" max="4" width="11.7109375" style="0" customWidth="1"/>
    <col min="5" max="6" width="10.00390625" style="0" customWidth="1"/>
    <col min="7" max="8" width="10.57421875" style="0" customWidth="1"/>
    <col min="9" max="9" width="11.140625" style="0" customWidth="1"/>
    <col min="10" max="10" width="8.00390625" style="0" customWidth="1"/>
    <col min="11" max="11" width="8.140625" style="0" customWidth="1"/>
    <col min="12" max="12" width="15.28125" style="0" customWidth="1"/>
    <col min="13" max="14" width="17.8515625" style="0" customWidth="1"/>
    <col min="15" max="15" width="8.57421875" style="33" customWidth="1"/>
    <col min="16" max="16" width="18.00390625" style="0" customWidth="1"/>
    <col min="17" max="38" width="5.7109375" style="0" customWidth="1"/>
  </cols>
  <sheetData>
    <row r="1" spans="1:28" ht="27.75" customHeight="1">
      <c r="A1" s="13" t="s">
        <v>728</v>
      </c>
      <c r="B1" s="14" t="s">
        <v>363</v>
      </c>
      <c r="C1" s="15" t="s">
        <v>705</v>
      </c>
      <c r="D1" s="15" t="s">
        <v>706</v>
      </c>
      <c r="E1" s="15" t="s">
        <v>704</v>
      </c>
      <c r="F1" s="15" t="s">
        <v>377</v>
      </c>
      <c r="G1" s="15" t="s">
        <v>365</v>
      </c>
      <c r="H1" s="15" t="s">
        <v>381</v>
      </c>
      <c r="I1" s="16" t="s">
        <v>382</v>
      </c>
      <c r="J1" s="17" t="s">
        <v>755</v>
      </c>
      <c r="K1" s="18" t="s">
        <v>754</v>
      </c>
      <c r="L1" s="19" t="s">
        <v>746</v>
      </c>
      <c r="M1" s="15" t="s">
        <v>372</v>
      </c>
      <c r="N1" s="20" t="s">
        <v>387</v>
      </c>
      <c r="O1" s="21" t="s">
        <v>386</v>
      </c>
      <c r="P1" s="22"/>
      <c r="Q1" s="22"/>
      <c r="R1" s="22"/>
      <c r="S1" s="22"/>
      <c r="T1" s="22"/>
      <c r="U1" s="22"/>
      <c r="V1" s="22"/>
      <c r="W1" s="22"/>
      <c r="X1" s="22"/>
      <c r="Y1" s="22"/>
      <c r="Z1" s="22"/>
      <c r="AA1" s="22"/>
      <c r="AB1" s="22"/>
    </row>
    <row r="2" spans="1:28" ht="11.25" customHeight="1">
      <c r="A2" s="23" t="s">
        <v>740</v>
      </c>
      <c r="B2" s="24">
        <f>COUNTIF('Initial Ballot'!W$2:'Initial Ballot'!W$789,A2)</f>
        <v>180</v>
      </c>
      <c r="C2" s="24">
        <f>SUMPRODUCT(('Initial Ballot'!$W$1:'Initial Ballot'!$W$789=$A2)*('Initial Ballot'!$U$1:'Initial Ballot'!$U$789=C$1))</f>
        <v>2</v>
      </c>
      <c r="D2" s="24">
        <f>SUMPRODUCT(('Initial Ballot'!$W$1:'Initial Ballot'!$W$789=$A2)*('Initial Ballot'!$U$1:'Initial Ballot'!$U$789=D$1))</f>
        <v>0</v>
      </c>
      <c r="E2" s="24">
        <f>SUMPRODUCT(('Initial Ballot'!$W$1:'Initial Ballot'!$W$789=$A2)*('Initial Ballot'!$U$1:'Initial Ballot'!$U$789=E$1))</f>
        <v>0</v>
      </c>
      <c r="F2" s="24">
        <f>SUMPRODUCT(('Initial Ballot'!$W$1:'Initial Ballot'!$W$789=$A2)*('Initial Ballot'!$U$1:'Initial Ballot'!$U$789=F$1))</f>
        <v>0</v>
      </c>
      <c r="G2" s="24">
        <f>SUMPRODUCT(('Initial Ballot'!$W$1:'Initial Ballot'!$W$789=$A2)*('Initial Ballot'!$U$1:'Initial Ballot'!$U$789=G$1))</f>
        <v>0</v>
      </c>
      <c r="H2" s="24">
        <f>SUMPRODUCT(('Initial Ballot'!$W$1:'Initial Ballot'!$W$789=$A2)*('Initial Ballot'!$U$1:'Initial Ballot'!$U$789=""))</f>
        <v>178</v>
      </c>
      <c r="I2" s="25">
        <f aca="true" t="shared" si="0" ref="I2:I22">B2-(C2+D2+E2)</f>
        <v>178</v>
      </c>
      <c r="J2" s="26">
        <f>B2-D2</f>
        <v>180</v>
      </c>
      <c r="K2" s="26">
        <f>SUMPRODUCT(('Initial Ballot'!$W$1:'Initial Ballot'!$W$789=$A2)*('Initial Ballot'!$Z$1:'Initial Ballot'!$Z$789="Done"))</f>
        <v>0</v>
      </c>
      <c r="L2" s="27" t="s">
        <v>993</v>
      </c>
      <c r="M2" s="28"/>
      <c r="N2" s="22"/>
      <c r="O2" s="29"/>
      <c r="P2" s="22"/>
      <c r="Q2" s="22"/>
      <c r="R2" s="22"/>
      <c r="S2" s="22"/>
      <c r="T2" s="22"/>
      <c r="U2" s="22"/>
      <c r="V2" s="22"/>
      <c r="W2" s="22"/>
      <c r="X2" s="22"/>
      <c r="Y2" s="22"/>
      <c r="Z2" s="22"/>
      <c r="AA2" s="22"/>
      <c r="AB2" s="22"/>
    </row>
    <row r="3" spans="1:28" ht="11.25" customHeight="1">
      <c r="A3" s="103" t="s">
        <v>379</v>
      </c>
      <c r="B3" s="104">
        <f>COUNTIF('Initial Ballot'!W$2:'Initial Ballot'!W$789,A3)</f>
        <v>21</v>
      </c>
      <c r="C3" s="104">
        <f>SUMPRODUCT(('Initial Ballot'!$W$1:'Initial Ballot'!$W$789=$A3)*('Initial Ballot'!$U$1:'Initial Ballot'!$U$789=C$1))</f>
        <v>8</v>
      </c>
      <c r="D3" s="104">
        <f>SUMPRODUCT(('Initial Ballot'!$W$1:'Initial Ballot'!$W$789=$A3)*('Initial Ballot'!$U$1:'Initial Ballot'!$U$789=D$1))</f>
        <v>9</v>
      </c>
      <c r="E3" s="104">
        <f>SUMPRODUCT(('Initial Ballot'!$W$1:'Initial Ballot'!$W$789=$A3)*('Initial Ballot'!$U$1:'Initial Ballot'!$U$789=E$1))</f>
        <v>4</v>
      </c>
      <c r="F3" s="104">
        <f>SUMPRODUCT(('Initial Ballot'!$W$1:'Initial Ballot'!$W$789=$A3)*('Initial Ballot'!$U$1:'Initial Ballot'!$U$789=F$1))</f>
        <v>0</v>
      </c>
      <c r="G3" s="104">
        <f>SUMPRODUCT(('Initial Ballot'!$W$1:'Initial Ballot'!$W$789=$A3)*('Initial Ballot'!$U$1:'Initial Ballot'!$U$789=G$1))</f>
        <v>0</v>
      </c>
      <c r="H3" s="104">
        <f>SUMPRODUCT(('Initial Ballot'!$W$1:'Initial Ballot'!$W$789=$A3)*('Initial Ballot'!$U$1:'Initial Ballot'!$U$789=""))</f>
        <v>0</v>
      </c>
      <c r="I3" s="105">
        <f t="shared" si="0"/>
        <v>0</v>
      </c>
      <c r="J3" s="106">
        <f aca="true" t="shared" si="1" ref="J3:J22">B3-D3</f>
        <v>12</v>
      </c>
      <c r="K3" s="106">
        <f>SUMPRODUCT(('Initial Ballot'!$W$1:'Initial Ballot'!$W$789=$A3)*('Initial Ballot'!$Z$1:'Initial Ballot'!$Z$789="Done"))</f>
        <v>0</v>
      </c>
      <c r="L3" s="107" t="s">
        <v>520</v>
      </c>
      <c r="M3" s="28"/>
      <c r="N3" s="22"/>
      <c r="O3" s="29"/>
      <c r="P3" s="22"/>
      <c r="Q3" s="22"/>
      <c r="R3" s="22"/>
      <c r="S3" s="22"/>
      <c r="T3" s="22"/>
      <c r="U3" s="22"/>
      <c r="V3" s="22"/>
      <c r="W3" s="22"/>
      <c r="X3" s="22"/>
      <c r="Y3" s="22"/>
      <c r="Z3" s="22"/>
      <c r="AA3" s="22"/>
      <c r="AB3" s="22"/>
    </row>
    <row r="4" spans="1:28" ht="11.25" customHeight="1">
      <c r="A4" s="23" t="s">
        <v>988</v>
      </c>
      <c r="B4" s="24">
        <f>COUNTIF('Initial Ballot'!W$2:'Initial Ballot'!W$789,A4)</f>
        <v>0</v>
      </c>
      <c r="C4" s="24">
        <f>SUMPRODUCT(('Initial Ballot'!$W$1:'Initial Ballot'!$W$789=$A4)*('Initial Ballot'!$U$1:'Initial Ballot'!$U$789=C$1))</f>
        <v>0</v>
      </c>
      <c r="D4" s="24">
        <f>SUMPRODUCT(('Initial Ballot'!$W$1:'Initial Ballot'!$W$789=$A4)*('Initial Ballot'!$U$1:'Initial Ballot'!$U$789=D$1))</f>
        <v>0</v>
      </c>
      <c r="E4" s="24">
        <f>SUMPRODUCT(('Initial Ballot'!$W$1:'Initial Ballot'!$W$789=$A4)*('Initial Ballot'!$U$1:'Initial Ballot'!$U$789=E$1))</f>
        <v>0</v>
      </c>
      <c r="F4" s="24">
        <f>SUMPRODUCT(('Initial Ballot'!$W$1:'Initial Ballot'!$W$789=$A4)*('Initial Ballot'!$U$1:'Initial Ballot'!$U$789=F$1))</f>
        <v>0</v>
      </c>
      <c r="G4" s="24">
        <f>SUMPRODUCT(('Initial Ballot'!$W$1:'Initial Ballot'!$W$789=$A4)*('Initial Ballot'!$U$1:'Initial Ballot'!$U$789=G$1))</f>
        <v>0</v>
      </c>
      <c r="H4" s="24">
        <f>SUMPRODUCT(('Initial Ballot'!$W$1:'Initial Ballot'!$W$789=$A4)*('Initial Ballot'!$U$1:'Initial Ballot'!$U$789=""))</f>
        <v>0</v>
      </c>
      <c r="I4" s="25">
        <f>B4-(C4+D4+E4+F4)</f>
        <v>0</v>
      </c>
      <c r="J4" s="26">
        <f t="shared" si="1"/>
        <v>0</v>
      </c>
      <c r="K4" s="26">
        <f>SUMPRODUCT(('Initial Ballot'!$W$1:'Initial Ballot'!$W$789=$A4)*('Initial Ballot'!$Z$1:'Initial Ballot'!$Z$789="Done"))</f>
        <v>0</v>
      </c>
      <c r="L4" s="108" t="s">
        <v>72</v>
      </c>
      <c r="M4" s="28"/>
      <c r="N4" s="22"/>
      <c r="O4" s="29"/>
      <c r="P4" s="22"/>
      <c r="Q4" s="22"/>
      <c r="R4" s="22"/>
      <c r="S4" s="22"/>
      <c r="T4" s="22"/>
      <c r="U4" s="22"/>
      <c r="V4" s="22"/>
      <c r="W4" s="22"/>
      <c r="X4" s="22"/>
      <c r="Y4" s="22"/>
      <c r="Z4" s="22"/>
      <c r="AA4" s="22"/>
      <c r="AB4" s="22"/>
    </row>
    <row r="5" spans="1:28" ht="11.25" customHeight="1">
      <c r="A5" s="103" t="s">
        <v>986</v>
      </c>
      <c r="B5" s="104">
        <f>COUNTIF('Initial Ballot'!W$2:'Initial Ballot'!W$789,A5)</f>
        <v>6</v>
      </c>
      <c r="C5" s="104">
        <f>SUMPRODUCT(('Initial Ballot'!$W$1:'Initial Ballot'!$W$789=$A5)*('Initial Ballot'!$U$1:'Initial Ballot'!$U$789=C$1))</f>
        <v>3</v>
      </c>
      <c r="D5" s="104">
        <f>SUMPRODUCT(('Initial Ballot'!$W$1:'Initial Ballot'!$W$789=$A5)*('Initial Ballot'!$U$1:'Initial Ballot'!$U$789=D$1))</f>
        <v>1</v>
      </c>
      <c r="E5" s="104">
        <f>SUMPRODUCT(('Initial Ballot'!$W$1:'Initial Ballot'!$W$789=$A5)*('Initial Ballot'!$U$1:'Initial Ballot'!$U$789=E$1))</f>
        <v>2</v>
      </c>
      <c r="F5" s="104">
        <f>SUMPRODUCT(('Initial Ballot'!$W$1:'Initial Ballot'!$W$789=$A5)*('Initial Ballot'!$U$1:'Initial Ballot'!$U$789=F$1))</f>
        <v>0</v>
      </c>
      <c r="G5" s="104">
        <f>SUMPRODUCT(('Initial Ballot'!$W$1:'Initial Ballot'!$W$789=$A5)*('Initial Ballot'!$U$1:'Initial Ballot'!$U$789=G$1))</f>
        <v>0</v>
      </c>
      <c r="H5" s="104">
        <f>SUMPRODUCT(('Initial Ballot'!$W$1:'Initial Ballot'!$W$789=$A5)*('Initial Ballot'!$U$1:'Initial Ballot'!$U$789=""))</f>
        <v>0</v>
      </c>
      <c r="I5" s="105">
        <f t="shared" si="0"/>
        <v>0</v>
      </c>
      <c r="J5" s="106">
        <f t="shared" si="1"/>
        <v>5</v>
      </c>
      <c r="K5" s="106">
        <f>SUMPRODUCT(('Initial Ballot'!$W$1:'Initial Ballot'!$W$789=$A5)*('Initial Ballot'!$Z$1:'Initial Ballot'!$Z$789="Done"))</f>
        <v>0</v>
      </c>
      <c r="L5" s="107" t="s">
        <v>968</v>
      </c>
      <c r="M5" s="30"/>
      <c r="N5" s="22"/>
      <c r="O5" s="29"/>
      <c r="P5" s="22"/>
      <c r="Q5" s="22"/>
      <c r="R5" s="22"/>
      <c r="S5" s="22"/>
      <c r="T5" s="22"/>
      <c r="U5" s="22"/>
      <c r="V5" s="22"/>
      <c r="W5" s="22"/>
      <c r="X5" s="22"/>
      <c r="Y5" s="22"/>
      <c r="Z5" s="22"/>
      <c r="AA5" s="22"/>
      <c r="AB5" s="22"/>
    </row>
    <row r="6" spans="1:28" ht="11.25" customHeight="1">
      <c r="A6" s="23" t="s">
        <v>1035</v>
      </c>
      <c r="B6" s="24">
        <f>COUNTIF('Initial Ballot'!W$2:'Initial Ballot'!W$789,A6)</f>
        <v>2</v>
      </c>
      <c r="C6" s="24">
        <f>SUMPRODUCT(('Initial Ballot'!$W$1:'Initial Ballot'!$W$789=$A6)*('Initial Ballot'!$U$1:'Initial Ballot'!$U$789=C$1))</f>
        <v>2</v>
      </c>
      <c r="D6" s="24">
        <f>SUMPRODUCT(('Initial Ballot'!$W$1:'Initial Ballot'!$W$789=$A6)*('Initial Ballot'!$U$1:'Initial Ballot'!$U$789=D$1))</f>
        <v>0</v>
      </c>
      <c r="E6" s="24">
        <f>SUMPRODUCT(('Initial Ballot'!$W$1:'Initial Ballot'!$W$789=$A6)*('Initial Ballot'!$U$1:'Initial Ballot'!$U$789=E$1))</f>
        <v>0</v>
      </c>
      <c r="F6" s="24">
        <f>SUMPRODUCT(('Initial Ballot'!$W$1:'Initial Ballot'!$W$789=$A6)*('Initial Ballot'!$U$1:'Initial Ballot'!$U$789=F$1))</f>
        <v>0</v>
      </c>
      <c r="G6" s="24">
        <f>SUMPRODUCT(('Initial Ballot'!$W$1:'Initial Ballot'!$W$789=$A6)*('Initial Ballot'!$U$1:'Initial Ballot'!$U$789=G$1))</f>
        <v>0</v>
      </c>
      <c r="H6" s="24">
        <f>SUMPRODUCT(('Initial Ballot'!$W$1:'Initial Ballot'!$W$789=$A6)*('Initial Ballot'!$U$1:'Initial Ballot'!$U$789=""))</f>
        <v>0</v>
      </c>
      <c r="I6" s="25">
        <f t="shared" si="0"/>
        <v>0</v>
      </c>
      <c r="J6" s="26">
        <f t="shared" si="1"/>
        <v>2</v>
      </c>
      <c r="K6" s="26">
        <f>SUMPRODUCT(('Initial Ballot'!$W$1:'Initial Ballot'!$W$789=$A6)*('Initial Ballot'!$Z$1:'Initial Ballot'!$Z$789="Done"))</f>
        <v>0</v>
      </c>
      <c r="L6" s="27" t="s">
        <v>994</v>
      </c>
      <c r="M6" s="28"/>
      <c r="N6" s="22"/>
      <c r="O6" s="29"/>
      <c r="P6" s="22"/>
      <c r="Q6" s="22"/>
      <c r="R6" s="22"/>
      <c r="S6" s="22"/>
      <c r="T6" s="22"/>
      <c r="U6" s="22"/>
      <c r="V6" s="22"/>
      <c r="W6" s="22"/>
      <c r="X6" s="22"/>
      <c r="Y6" s="22"/>
      <c r="Z6" s="22"/>
      <c r="AA6" s="22"/>
      <c r="AB6" s="22"/>
    </row>
    <row r="7" spans="1:28" ht="11.25" customHeight="1">
      <c r="A7" s="103" t="s">
        <v>980</v>
      </c>
      <c r="B7" s="104">
        <f>COUNTIF('Initial Ballot'!W$2:'Initial Ballot'!W$789,A7)</f>
        <v>17</v>
      </c>
      <c r="C7" s="104">
        <f>SUMPRODUCT(('Initial Ballot'!$W$1:'Initial Ballot'!$W$789=$A7)*('Initial Ballot'!$U$1:'Initial Ballot'!$U$789=C$1))</f>
        <v>13</v>
      </c>
      <c r="D7" s="104">
        <f>SUMPRODUCT(('Initial Ballot'!$W$1:'Initial Ballot'!$W$789=$A7)*('Initial Ballot'!$U$1:'Initial Ballot'!$U$789=D$1))</f>
        <v>3</v>
      </c>
      <c r="E7" s="104">
        <f>SUMPRODUCT(('Initial Ballot'!$W$1:'Initial Ballot'!$W$789=$A7)*('Initial Ballot'!$U$1:'Initial Ballot'!$U$789=E$1))</f>
        <v>1</v>
      </c>
      <c r="F7" s="104">
        <f>SUMPRODUCT(('Initial Ballot'!$W$1:'Initial Ballot'!$W$789=$A7)*('Initial Ballot'!$U$1:'Initial Ballot'!$U$789=F$1))</f>
        <v>0</v>
      </c>
      <c r="G7" s="104">
        <f>SUMPRODUCT(('Initial Ballot'!$W$1:'Initial Ballot'!$W$789=$A7)*('Initial Ballot'!$U$1:'Initial Ballot'!$U$789=G$1))</f>
        <v>0</v>
      </c>
      <c r="H7" s="104">
        <f>SUMPRODUCT(('Initial Ballot'!$W$1:'Initial Ballot'!$W$789=$A7)*('Initial Ballot'!$U$1:'Initial Ballot'!$U$789=""))</f>
        <v>0</v>
      </c>
      <c r="I7" s="105">
        <f t="shared" si="0"/>
        <v>0</v>
      </c>
      <c r="J7" s="106">
        <f t="shared" si="1"/>
        <v>14</v>
      </c>
      <c r="K7" s="106">
        <f>SUMPRODUCT(('Initial Ballot'!$W$1:'Initial Ballot'!$W$789=$A7)*('Initial Ballot'!$Z$1:'Initial Ballot'!$Z$789="Done"))</f>
        <v>0</v>
      </c>
      <c r="L7" s="107" t="s">
        <v>994</v>
      </c>
      <c r="M7" s="28"/>
      <c r="N7" s="22"/>
      <c r="O7" s="29"/>
      <c r="P7" s="22"/>
      <c r="Q7" s="22"/>
      <c r="R7" s="22"/>
      <c r="S7" s="22"/>
      <c r="T7" s="22"/>
      <c r="U7" s="22"/>
      <c r="V7" s="22"/>
      <c r="W7" s="22"/>
      <c r="X7" s="22"/>
      <c r="Y7" s="22"/>
      <c r="Z7" s="22"/>
      <c r="AA7" s="22"/>
      <c r="AB7" s="22"/>
    </row>
    <row r="8" spans="1:28" ht="11.25" customHeight="1">
      <c r="A8" s="23" t="s">
        <v>985</v>
      </c>
      <c r="B8" s="24">
        <f>COUNTIF('Initial Ballot'!W$2:'Initial Ballot'!W$789,A8)</f>
        <v>7</v>
      </c>
      <c r="C8" s="24">
        <f>SUMPRODUCT(('Initial Ballot'!$W$1:'Initial Ballot'!$W$789=$A8)*('Initial Ballot'!$U$1:'Initial Ballot'!$U$789=C$1))</f>
        <v>4</v>
      </c>
      <c r="D8" s="24">
        <f>SUMPRODUCT(('Initial Ballot'!$W$1:'Initial Ballot'!$W$789=$A8)*('Initial Ballot'!$U$1:'Initial Ballot'!$U$789=D$1))</f>
        <v>2</v>
      </c>
      <c r="E8" s="24">
        <f>SUMPRODUCT(('Initial Ballot'!$W$1:'Initial Ballot'!$W$789=$A8)*('Initial Ballot'!$U$1:'Initial Ballot'!$U$789=E$1))</f>
        <v>1</v>
      </c>
      <c r="F8" s="24">
        <f>SUMPRODUCT(('Initial Ballot'!$W$1:'Initial Ballot'!$W$789=$A8)*('Initial Ballot'!$U$1:'Initial Ballot'!$U$789=F$1))</f>
        <v>0</v>
      </c>
      <c r="G8" s="24">
        <f>SUMPRODUCT(('Initial Ballot'!$W$1:'Initial Ballot'!$W$789=$A8)*('Initial Ballot'!$U$1:'Initial Ballot'!$U$789=G$1))</f>
        <v>0</v>
      </c>
      <c r="H8" s="24">
        <f>SUMPRODUCT(('Initial Ballot'!$W$1:'Initial Ballot'!$W$789=$A8)*('Initial Ballot'!$U$1:'Initial Ballot'!$U$789=""))</f>
        <v>0</v>
      </c>
      <c r="I8" s="25">
        <f t="shared" si="0"/>
        <v>0</v>
      </c>
      <c r="J8" s="26">
        <f t="shared" si="1"/>
        <v>5</v>
      </c>
      <c r="K8" s="26">
        <f>SUMPRODUCT(('Initial Ballot'!$W$1:'Initial Ballot'!$W$789=$A8)*('Initial Ballot'!$Z$1:'Initial Ballot'!$Z$789="Done"))</f>
        <v>0</v>
      </c>
      <c r="L8" s="27" t="s">
        <v>994</v>
      </c>
      <c r="M8" s="28"/>
      <c r="O8" s="31"/>
      <c r="P8" s="32"/>
      <c r="Q8" s="22"/>
      <c r="R8" s="22"/>
      <c r="S8" s="22"/>
      <c r="T8" s="22"/>
      <c r="U8" s="22"/>
      <c r="V8" s="22"/>
      <c r="W8" s="22"/>
      <c r="X8" s="22"/>
      <c r="Y8" s="22"/>
      <c r="Z8" s="22"/>
      <c r="AA8" s="22"/>
      <c r="AB8" s="22"/>
    </row>
    <row r="9" spans="1:28" ht="11.25" customHeight="1">
      <c r="A9" s="103" t="s">
        <v>977</v>
      </c>
      <c r="B9" s="104">
        <f>COUNTIF('Initial Ballot'!W$2:'Initial Ballot'!W$789,A9)</f>
        <v>3</v>
      </c>
      <c r="C9" s="104">
        <f>SUMPRODUCT(('Initial Ballot'!$W$1:'Initial Ballot'!$W$789=$A9)*('Initial Ballot'!$U$1:'Initial Ballot'!$U$789=C$1))</f>
        <v>1</v>
      </c>
      <c r="D9" s="104">
        <f>SUMPRODUCT(('Initial Ballot'!$W$1:'Initial Ballot'!$W$789=$A9)*('Initial Ballot'!$U$1:'Initial Ballot'!$U$789=D$1))</f>
        <v>1</v>
      </c>
      <c r="E9" s="104">
        <f>SUMPRODUCT(('Initial Ballot'!$W$1:'Initial Ballot'!$W$789=$A9)*('Initial Ballot'!$U$1:'Initial Ballot'!$U$789=E$1))</f>
        <v>1</v>
      </c>
      <c r="F9" s="104">
        <f>SUMPRODUCT(('Initial Ballot'!$W$1:'Initial Ballot'!$W$789=$A9)*('Initial Ballot'!$U$1:'Initial Ballot'!$U$789=F$1))</f>
        <v>0</v>
      </c>
      <c r="G9" s="104">
        <f>SUMPRODUCT(('Initial Ballot'!$W$1:'Initial Ballot'!$W$789=$A9)*('Initial Ballot'!$U$1:'Initial Ballot'!$U$789=G$1))</f>
        <v>0</v>
      </c>
      <c r="H9" s="104">
        <f>SUMPRODUCT(('Initial Ballot'!$W$1:'Initial Ballot'!$W$789=$A9)*('Initial Ballot'!$U$1:'Initial Ballot'!$U$789=""))</f>
        <v>0</v>
      </c>
      <c r="I9" s="105">
        <f t="shared" si="0"/>
        <v>0</v>
      </c>
      <c r="J9" s="106">
        <f t="shared" si="1"/>
        <v>2</v>
      </c>
      <c r="K9" s="106">
        <f>SUMPRODUCT(('Initial Ballot'!$W$1:'Initial Ballot'!$W$789=$A9)*('Initial Ballot'!$Z$1:'Initial Ballot'!$Z$789="Done"))</f>
        <v>0</v>
      </c>
      <c r="L9" s="107" t="s">
        <v>994</v>
      </c>
      <c r="M9" s="28"/>
      <c r="O9" s="31"/>
      <c r="P9" s="32"/>
      <c r="Q9" s="22"/>
      <c r="R9" s="22"/>
      <c r="S9" s="22"/>
      <c r="T9" s="22"/>
      <c r="U9" s="22"/>
      <c r="V9" s="22"/>
      <c r="W9" s="22"/>
      <c r="X9" s="22"/>
      <c r="Y9" s="22"/>
      <c r="Z9" s="22"/>
      <c r="AA9" s="22"/>
      <c r="AB9" s="22"/>
    </row>
    <row r="10" spans="1:28" ht="11.25" customHeight="1">
      <c r="A10" s="23" t="s">
        <v>1034</v>
      </c>
      <c r="B10" s="24">
        <f>COUNTIF('Initial Ballot'!W$2:'Initial Ballot'!W$789,A10)</f>
        <v>6</v>
      </c>
      <c r="C10" s="24">
        <f>SUMPRODUCT(('Initial Ballot'!$W$1:'Initial Ballot'!$W$789=$A10)*('Initial Ballot'!$U$1:'Initial Ballot'!$U$789=C$1))</f>
        <v>5</v>
      </c>
      <c r="D10" s="24">
        <f>SUMPRODUCT(('Initial Ballot'!$W$1:'Initial Ballot'!$W$789=$A10)*('Initial Ballot'!$U$1:'Initial Ballot'!$U$789=D$1))</f>
        <v>0</v>
      </c>
      <c r="E10" s="24">
        <f>SUMPRODUCT(('Initial Ballot'!$W$1:'Initial Ballot'!$W$789=$A10)*('Initial Ballot'!$U$1:'Initial Ballot'!$U$789=E$1))</f>
        <v>1</v>
      </c>
      <c r="F10" s="24">
        <f>SUMPRODUCT(('Initial Ballot'!$W$1:'Initial Ballot'!$W$789=$A10)*('Initial Ballot'!$U$1:'Initial Ballot'!$U$789=F$1))</f>
        <v>0</v>
      </c>
      <c r="G10" s="24">
        <f>SUMPRODUCT(('Initial Ballot'!$W$1:'Initial Ballot'!$W$789=$A10)*('Initial Ballot'!$U$1:'Initial Ballot'!$U$789=G$1))</f>
        <v>0</v>
      </c>
      <c r="H10" s="24">
        <f>SUMPRODUCT(('Initial Ballot'!$W$1:'Initial Ballot'!$W$789=$A10)*('Initial Ballot'!$U$1:'Initial Ballot'!$U$789=""))</f>
        <v>0</v>
      </c>
      <c r="I10" s="25">
        <f t="shared" si="0"/>
        <v>0</v>
      </c>
      <c r="J10" s="26">
        <f t="shared" si="1"/>
        <v>6</v>
      </c>
      <c r="K10" s="26">
        <f>SUMPRODUCT(('Initial Ballot'!$W$1:'Initial Ballot'!$W$789=$A10)*('Initial Ballot'!$Z$1:'Initial Ballot'!$Z$789="Done"))</f>
        <v>0</v>
      </c>
      <c r="L10" s="27" t="s">
        <v>993</v>
      </c>
      <c r="M10" s="28"/>
      <c r="N10" s="22"/>
      <c r="O10" s="29"/>
      <c r="P10" s="22"/>
      <c r="Q10" s="22"/>
      <c r="R10" s="22"/>
      <c r="S10" s="22"/>
      <c r="T10" s="22"/>
      <c r="U10" s="22"/>
      <c r="V10" s="22"/>
      <c r="W10" s="22"/>
      <c r="X10" s="22"/>
      <c r="Y10" s="22"/>
      <c r="Z10" s="22"/>
      <c r="AA10" s="22"/>
      <c r="AB10" s="22"/>
    </row>
    <row r="11" spans="1:28" ht="11.25" customHeight="1">
      <c r="A11" s="103" t="s">
        <v>978</v>
      </c>
      <c r="B11" s="104">
        <f>COUNTIF('Initial Ballot'!W$2:'Initial Ballot'!W$789,A11)</f>
        <v>28</v>
      </c>
      <c r="C11" s="104">
        <f>SUMPRODUCT(('Initial Ballot'!$W$1:'Initial Ballot'!$W$789=$A11)*('Initial Ballot'!$U$1:'Initial Ballot'!$U$789=C$1))</f>
        <v>7</v>
      </c>
      <c r="D11" s="104">
        <f>SUMPRODUCT(('Initial Ballot'!$W$1:'Initial Ballot'!$W$789=$A11)*('Initial Ballot'!$U$1:'Initial Ballot'!$U$789=D$1))</f>
        <v>7</v>
      </c>
      <c r="E11" s="104">
        <f>SUMPRODUCT(('Initial Ballot'!$W$1:'Initial Ballot'!$W$789=$A11)*('Initial Ballot'!$U$1:'Initial Ballot'!$U$789=E$1))</f>
        <v>13</v>
      </c>
      <c r="F11" s="104">
        <f>SUMPRODUCT(('Initial Ballot'!$W$1:'Initial Ballot'!$W$789=$A11)*('Initial Ballot'!$U$1:'Initial Ballot'!$U$789=F$1))</f>
        <v>0</v>
      </c>
      <c r="G11" s="104">
        <f>SUMPRODUCT(('Initial Ballot'!$W$1:'Initial Ballot'!$W$789=$A11)*('Initial Ballot'!$U$1:'Initial Ballot'!$U$789=G$1))</f>
        <v>1</v>
      </c>
      <c r="H11" s="104">
        <f>SUMPRODUCT(('Initial Ballot'!$W$1:'Initial Ballot'!$W$789=$A11)*('Initial Ballot'!$U$1:'Initial Ballot'!$U$789=""))</f>
        <v>0</v>
      </c>
      <c r="I11" s="105">
        <f t="shared" si="0"/>
        <v>1</v>
      </c>
      <c r="J11" s="106">
        <f t="shared" si="1"/>
        <v>21</v>
      </c>
      <c r="K11" s="106">
        <f>SUMPRODUCT(('Initial Ballot'!$W$1:'Initial Ballot'!$W$789=$A11)*('Initial Ballot'!$Z$1:'Initial Ballot'!$Z$789="Done"))</f>
        <v>0</v>
      </c>
      <c r="L11" s="107" t="s">
        <v>520</v>
      </c>
      <c r="M11" s="28"/>
      <c r="N11" s="32"/>
      <c r="O11" s="29"/>
      <c r="P11" s="32"/>
      <c r="Q11" s="22"/>
      <c r="R11" s="22"/>
      <c r="S11" s="22"/>
      <c r="T11" s="22"/>
      <c r="U11" s="22"/>
      <c r="V11" s="22"/>
      <c r="W11" s="22"/>
      <c r="X11" s="22"/>
      <c r="Y11" s="22"/>
      <c r="Z11" s="22"/>
      <c r="AA11" s="22"/>
      <c r="AB11" s="22"/>
    </row>
    <row r="12" spans="1:28" ht="11.25" customHeight="1">
      <c r="A12" s="23" t="s">
        <v>982</v>
      </c>
      <c r="B12" s="24">
        <f>COUNTIF('Initial Ballot'!W$2:'Initial Ballot'!W$789,A12)</f>
        <v>18</v>
      </c>
      <c r="C12" s="24">
        <f>SUMPRODUCT(('Initial Ballot'!$W$1:'Initial Ballot'!$W$789=$A12)*('Initial Ballot'!$U$1:'Initial Ballot'!$U$789=C$1))</f>
        <v>11</v>
      </c>
      <c r="D12" s="24">
        <f>SUMPRODUCT(('Initial Ballot'!$W$1:'Initial Ballot'!$W$789=$A12)*('Initial Ballot'!$U$1:'Initial Ballot'!$U$789=D$1))</f>
        <v>3</v>
      </c>
      <c r="E12" s="24">
        <f>SUMPRODUCT(('Initial Ballot'!$W$1:'Initial Ballot'!$W$789=$A12)*('Initial Ballot'!$U$1:'Initial Ballot'!$U$789=E$1))</f>
        <v>4</v>
      </c>
      <c r="F12" s="24">
        <f>SUMPRODUCT(('Initial Ballot'!$W$1:'Initial Ballot'!$W$789=$A12)*('Initial Ballot'!$U$1:'Initial Ballot'!$U$789=F$1))</f>
        <v>0</v>
      </c>
      <c r="G12" s="24">
        <f>SUMPRODUCT(('Initial Ballot'!$W$1:'Initial Ballot'!$W$789=$A12)*('Initial Ballot'!$U$1:'Initial Ballot'!$U$789=G$1))</f>
        <v>0</v>
      </c>
      <c r="H12" s="24">
        <f>SUMPRODUCT(('Initial Ballot'!$W$1:'Initial Ballot'!$W$789=$A12)*('Initial Ballot'!$U$1:'Initial Ballot'!$U$789=""))</f>
        <v>0</v>
      </c>
      <c r="I12" s="25">
        <f t="shared" si="0"/>
        <v>0</v>
      </c>
      <c r="J12" s="26">
        <f t="shared" si="1"/>
        <v>15</v>
      </c>
      <c r="K12" s="26">
        <f>SUMPRODUCT(('Initial Ballot'!$W$1:'Initial Ballot'!$W$789=$A12)*('Initial Ballot'!$Z$1:'Initial Ballot'!$Z$789="Done"))</f>
        <v>0</v>
      </c>
      <c r="L12" s="27" t="s">
        <v>994</v>
      </c>
      <c r="M12" s="28"/>
      <c r="N12" s="22"/>
      <c r="O12" s="29"/>
      <c r="P12" s="22"/>
      <c r="Q12" s="22"/>
      <c r="R12" s="22"/>
      <c r="S12" s="22"/>
      <c r="T12" s="22"/>
      <c r="U12" s="22"/>
      <c r="V12" s="22"/>
      <c r="W12" s="22"/>
      <c r="X12" s="22"/>
      <c r="Y12" s="22"/>
      <c r="Z12" s="22"/>
      <c r="AA12" s="22"/>
      <c r="AB12" s="22"/>
    </row>
    <row r="13" spans="1:28" ht="11.25" customHeight="1">
      <c r="A13" s="103" t="s">
        <v>989</v>
      </c>
      <c r="B13" s="104">
        <f>COUNTIF('Initial Ballot'!W$2:'Initial Ballot'!W$789,A13)</f>
        <v>0</v>
      </c>
      <c r="C13" s="104">
        <f>SUMPRODUCT(('Initial Ballot'!$W$1:'Initial Ballot'!$W$789=$A13)*('Initial Ballot'!$U$1:'Initial Ballot'!$U$789=C$1))</f>
        <v>0</v>
      </c>
      <c r="D13" s="104">
        <f>SUMPRODUCT(('Initial Ballot'!$W$1:'Initial Ballot'!$W$789=$A13)*('Initial Ballot'!$U$1:'Initial Ballot'!$U$789=D$1))</f>
        <v>0</v>
      </c>
      <c r="E13" s="104">
        <f>SUMPRODUCT(('Initial Ballot'!$W$1:'Initial Ballot'!$W$789=$A13)*('Initial Ballot'!$U$1:'Initial Ballot'!$U$789=E$1))</f>
        <v>0</v>
      </c>
      <c r="F13" s="104">
        <f>SUMPRODUCT(('Initial Ballot'!$W$1:'Initial Ballot'!$W$789=$A13)*('Initial Ballot'!$U$1:'Initial Ballot'!$U$789=F$1))</f>
        <v>0</v>
      </c>
      <c r="G13" s="104">
        <f>SUMPRODUCT(('Initial Ballot'!$W$1:'Initial Ballot'!$W$789=$A13)*('Initial Ballot'!$U$1:'Initial Ballot'!$U$789=G$1))</f>
        <v>0</v>
      </c>
      <c r="H13" s="104">
        <f>SUMPRODUCT(('Initial Ballot'!$W$1:'Initial Ballot'!$W$789=$A13)*('Initial Ballot'!$U$1:'Initial Ballot'!$U$789=""))</f>
        <v>0</v>
      </c>
      <c r="I13" s="105">
        <f t="shared" si="0"/>
        <v>0</v>
      </c>
      <c r="J13" s="106">
        <f t="shared" si="1"/>
        <v>0</v>
      </c>
      <c r="K13" s="106">
        <f>SUMPRODUCT(('Initial Ballot'!$W$1:'Initial Ballot'!$W$789=$A13)*('Initial Ballot'!$Z$1:'Initial Ballot'!$Z$789="Done"))</f>
        <v>0</v>
      </c>
      <c r="L13" s="108" t="s">
        <v>72</v>
      </c>
      <c r="M13" s="28"/>
      <c r="O13" s="31"/>
      <c r="P13" s="32"/>
      <c r="Q13" s="22"/>
      <c r="R13" s="22"/>
      <c r="S13" s="22"/>
      <c r="T13" s="22"/>
      <c r="U13" s="22"/>
      <c r="V13" s="22"/>
      <c r="W13" s="22"/>
      <c r="X13" s="22"/>
      <c r="Y13" s="22"/>
      <c r="Z13" s="22"/>
      <c r="AA13" s="22"/>
      <c r="AB13" s="22"/>
    </row>
    <row r="14" spans="1:28" ht="11.25" customHeight="1">
      <c r="A14" s="23" t="s">
        <v>981</v>
      </c>
      <c r="B14" s="24">
        <f>COUNTIF('Initial Ballot'!W$2:'Initial Ballot'!W$789,A14)</f>
        <v>2</v>
      </c>
      <c r="C14" s="24">
        <f>SUMPRODUCT(('Initial Ballot'!$W$1:'Initial Ballot'!$W$789=$A14)*('Initial Ballot'!$U$1:'Initial Ballot'!$U$789=C$1))</f>
        <v>1</v>
      </c>
      <c r="D14" s="24">
        <f>SUMPRODUCT(('Initial Ballot'!$W$1:'Initial Ballot'!$W$789=$A14)*('Initial Ballot'!$U$1:'Initial Ballot'!$U$789=D$1))</f>
        <v>1</v>
      </c>
      <c r="E14" s="24">
        <f>SUMPRODUCT(('Initial Ballot'!$W$1:'Initial Ballot'!$W$789=$A14)*('Initial Ballot'!$U$1:'Initial Ballot'!$U$789=E$1))</f>
        <v>0</v>
      </c>
      <c r="F14" s="24">
        <f>SUMPRODUCT(('Initial Ballot'!$W$1:'Initial Ballot'!$W$789=$A14)*('Initial Ballot'!$U$1:'Initial Ballot'!$U$789=F$1))</f>
        <v>0</v>
      </c>
      <c r="G14" s="24">
        <f>SUMPRODUCT(('Initial Ballot'!$W$1:'Initial Ballot'!$W$789=$A14)*('Initial Ballot'!$U$1:'Initial Ballot'!$U$789=G$1))</f>
        <v>0</v>
      </c>
      <c r="H14" s="24">
        <f>SUMPRODUCT(('Initial Ballot'!$W$1:'Initial Ballot'!$W$789=$A14)*('Initial Ballot'!$U$1:'Initial Ballot'!$U$789=""))</f>
        <v>0</v>
      </c>
      <c r="I14" s="25">
        <f t="shared" si="0"/>
        <v>0</v>
      </c>
      <c r="J14" s="26">
        <f t="shared" si="1"/>
        <v>1</v>
      </c>
      <c r="K14" s="26">
        <f>SUMPRODUCT(('Initial Ballot'!$W$1:'Initial Ballot'!$W$789=$A14)*('Initial Ballot'!$Z$1:'Initial Ballot'!$Z$789="Done"))</f>
        <v>0</v>
      </c>
      <c r="L14" s="107" t="s">
        <v>520</v>
      </c>
      <c r="M14" s="28"/>
      <c r="O14" s="31"/>
      <c r="P14" s="32"/>
      <c r="Q14" s="22"/>
      <c r="R14" s="22"/>
      <c r="S14" s="22"/>
      <c r="T14" s="22"/>
      <c r="U14" s="22"/>
      <c r="V14" s="22"/>
      <c r="W14" s="22"/>
      <c r="X14" s="22"/>
      <c r="Y14" s="22"/>
      <c r="Z14" s="22"/>
      <c r="AA14" s="22"/>
      <c r="AB14" s="22"/>
    </row>
    <row r="15" spans="1:28" ht="11.25" customHeight="1">
      <c r="A15" s="103" t="s">
        <v>983</v>
      </c>
      <c r="B15" s="104">
        <f>COUNTIF('Initial Ballot'!W$2:'Initial Ballot'!W$789,A15)</f>
        <v>12</v>
      </c>
      <c r="C15" s="104">
        <f>SUMPRODUCT(('Initial Ballot'!$W$1:'Initial Ballot'!$W$789=$A15)*('Initial Ballot'!$U$1:'Initial Ballot'!$U$789=C$1))</f>
        <v>6</v>
      </c>
      <c r="D15" s="104">
        <f>SUMPRODUCT(('Initial Ballot'!$W$1:'Initial Ballot'!$W$789=$A15)*('Initial Ballot'!$U$1:'Initial Ballot'!$U$789=D$1))</f>
        <v>5</v>
      </c>
      <c r="E15" s="104">
        <f>SUMPRODUCT(('Initial Ballot'!$W$1:'Initial Ballot'!$W$789=$A15)*('Initial Ballot'!$U$1:'Initial Ballot'!$U$789=E$1))</f>
        <v>1</v>
      </c>
      <c r="F15" s="104">
        <f>SUMPRODUCT(('Initial Ballot'!$W$1:'Initial Ballot'!$W$789=$A15)*('Initial Ballot'!$U$1:'Initial Ballot'!$U$789=F$1))</f>
        <v>0</v>
      </c>
      <c r="G15" s="104">
        <f>SUMPRODUCT(('Initial Ballot'!$W$1:'Initial Ballot'!$W$789=$A15)*('Initial Ballot'!$U$1:'Initial Ballot'!$U$789=G$1))</f>
        <v>0</v>
      </c>
      <c r="H15" s="104">
        <f>SUMPRODUCT(('Initial Ballot'!$W$1:'Initial Ballot'!$W$789=$A15)*('Initial Ballot'!$U$1:'Initial Ballot'!$U$789=""))</f>
        <v>0</v>
      </c>
      <c r="I15" s="105">
        <f t="shared" si="0"/>
        <v>0</v>
      </c>
      <c r="J15" s="106">
        <f t="shared" si="1"/>
        <v>7</v>
      </c>
      <c r="K15" s="106">
        <f>SUMPRODUCT(('Initial Ballot'!$W$1:'Initial Ballot'!$W$789=$A15)*('Initial Ballot'!$Z$1:'Initial Ballot'!$Z$789="Done"))</f>
        <v>0</v>
      </c>
      <c r="L15" s="107" t="s">
        <v>520</v>
      </c>
      <c r="M15" s="28"/>
      <c r="O15" s="31"/>
      <c r="P15" s="32"/>
      <c r="Q15" s="22"/>
      <c r="R15" s="22"/>
      <c r="S15" s="22"/>
      <c r="T15" s="22"/>
      <c r="U15" s="22"/>
      <c r="V15" s="22"/>
      <c r="W15" s="22"/>
      <c r="X15" s="22"/>
      <c r="Y15" s="22"/>
      <c r="Z15" s="22"/>
      <c r="AA15" s="22"/>
      <c r="AB15" s="22"/>
    </row>
    <row r="16" spans="1:28" ht="11.25" customHeight="1">
      <c r="A16" s="23" t="s">
        <v>378</v>
      </c>
      <c r="B16" s="24">
        <f>COUNTIF('Initial Ballot'!W$2:'Initial Ballot'!W$789,A16)</f>
        <v>14</v>
      </c>
      <c r="C16" s="24">
        <f>SUMPRODUCT(('Initial Ballot'!$W$1:'Initial Ballot'!$W$789=$A16)*('Initial Ballot'!$U$1:'Initial Ballot'!$U$789=C$1))</f>
        <v>9</v>
      </c>
      <c r="D16" s="24">
        <f>SUMPRODUCT(('Initial Ballot'!$W$1:'Initial Ballot'!$W$789=$A16)*('Initial Ballot'!$U$1:'Initial Ballot'!$U$789=D$1))</f>
        <v>4</v>
      </c>
      <c r="E16" s="24">
        <f>SUMPRODUCT(('Initial Ballot'!$W$1:'Initial Ballot'!$W$789=$A16)*('Initial Ballot'!$U$1:'Initial Ballot'!$U$789=E$1))</f>
        <v>1</v>
      </c>
      <c r="F16" s="24">
        <f>SUMPRODUCT(('Initial Ballot'!$W$1:'Initial Ballot'!$W$789=$A16)*('Initial Ballot'!$U$1:'Initial Ballot'!$U$789=F$1))</f>
        <v>0</v>
      </c>
      <c r="G16" s="24">
        <f>SUMPRODUCT(('Initial Ballot'!$W$1:'Initial Ballot'!$W$789=$A16)*('Initial Ballot'!$U$1:'Initial Ballot'!$U$789=G$1))</f>
        <v>0</v>
      </c>
      <c r="H16" s="24">
        <f>SUMPRODUCT(('Initial Ballot'!$W$1:'Initial Ballot'!$W$789=$A16)*('Initial Ballot'!$U$1:'Initial Ballot'!$U$789=""))</f>
        <v>0</v>
      </c>
      <c r="I16" s="25">
        <f t="shared" si="0"/>
        <v>0</v>
      </c>
      <c r="J16" s="26">
        <f t="shared" si="1"/>
        <v>10</v>
      </c>
      <c r="K16" s="26">
        <f>SUMPRODUCT(('Initial Ballot'!$W$1:'Initial Ballot'!$W$789=$A16)*('Initial Ballot'!$Z$1:'Initial Ballot'!$Z$789="Done"))</f>
        <v>0</v>
      </c>
      <c r="L16" s="27" t="s">
        <v>1056</v>
      </c>
      <c r="M16" s="28"/>
      <c r="O16" s="31"/>
      <c r="P16" s="32"/>
      <c r="Q16" s="22"/>
      <c r="R16" s="22"/>
      <c r="S16" s="22"/>
      <c r="T16" s="22"/>
      <c r="U16" s="22"/>
      <c r="V16" s="22"/>
      <c r="W16" s="22"/>
      <c r="X16" s="22"/>
      <c r="Y16" s="22"/>
      <c r="Z16" s="22"/>
      <c r="AA16" s="22"/>
      <c r="AB16" s="22"/>
    </row>
    <row r="17" spans="1:28" ht="11.25" customHeight="1">
      <c r="A17" s="103" t="s">
        <v>990</v>
      </c>
      <c r="B17" s="104">
        <f>COUNTIF('Initial Ballot'!W$2:'Initial Ballot'!W$789,A17)</f>
        <v>0</v>
      </c>
      <c r="C17" s="104">
        <f>SUMPRODUCT(('Initial Ballot'!$W$1:'Initial Ballot'!$W$789=$A17)*('Initial Ballot'!$U$1:'Initial Ballot'!$U$789=C$1))</f>
        <v>0</v>
      </c>
      <c r="D17" s="104">
        <f>SUMPRODUCT(('Initial Ballot'!$W$1:'Initial Ballot'!$W$789=$A17)*('Initial Ballot'!$U$1:'Initial Ballot'!$U$789=D$1))</f>
        <v>0</v>
      </c>
      <c r="E17" s="104">
        <f>SUMPRODUCT(('Initial Ballot'!$W$1:'Initial Ballot'!$W$789=$A17)*('Initial Ballot'!$U$1:'Initial Ballot'!$U$789=E$1))</f>
        <v>0</v>
      </c>
      <c r="F17" s="104">
        <f>SUMPRODUCT(('Initial Ballot'!$W$1:'Initial Ballot'!$W$789=$A17)*('Initial Ballot'!$U$1:'Initial Ballot'!$U$789=F$1))</f>
        <v>0</v>
      </c>
      <c r="G17" s="104">
        <f>SUMPRODUCT(('Initial Ballot'!$W$1:'Initial Ballot'!$W$789=$A17)*('Initial Ballot'!$U$1:'Initial Ballot'!$U$789=G$1))</f>
        <v>0</v>
      </c>
      <c r="H17" s="104">
        <f>SUMPRODUCT(('Initial Ballot'!$W$1:'Initial Ballot'!$W$789=$A17)*('Initial Ballot'!$U$1:'Initial Ballot'!$U$789=""))</f>
        <v>0</v>
      </c>
      <c r="I17" s="105">
        <f t="shared" si="0"/>
        <v>0</v>
      </c>
      <c r="J17" s="106">
        <f t="shared" si="1"/>
        <v>0</v>
      </c>
      <c r="K17" s="106">
        <f>SUMPRODUCT(('Initial Ballot'!$W$1:'Initial Ballot'!$W$789=$A17)*('Initial Ballot'!$Z$1:'Initial Ballot'!$Z$789="Done"))</f>
        <v>0</v>
      </c>
      <c r="L17" s="108" t="s">
        <v>72</v>
      </c>
      <c r="M17" s="28"/>
      <c r="O17" s="31"/>
      <c r="P17" s="32"/>
      <c r="Q17" s="22"/>
      <c r="R17" s="22"/>
      <c r="S17" s="22"/>
      <c r="T17" s="22"/>
      <c r="U17" s="22"/>
      <c r="V17" s="22"/>
      <c r="W17" s="22"/>
      <c r="X17" s="22"/>
      <c r="Y17" s="22"/>
      <c r="Z17" s="22"/>
      <c r="AA17" s="22"/>
      <c r="AB17" s="22"/>
    </row>
    <row r="18" spans="1:28" ht="11.25" customHeight="1">
      <c r="A18" s="23" t="s">
        <v>1036</v>
      </c>
      <c r="B18" s="24">
        <f>COUNTIF('Initial Ballot'!W$2:'Initial Ballot'!W$789,A18)</f>
        <v>9</v>
      </c>
      <c r="C18" s="24">
        <f>SUMPRODUCT(('Initial Ballot'!$W$1:'Initial Ballot'!$W$789=$A18)*('Initial Ballot'!$U$1:'Initial Ballot'!$U$789=C$1))</f>
        <v>7</v>
      </c>
      <c r="D18" s="24">
        <f>SUMPRODUCT(('Initial Ballot'!$W$1:'Initial Ballot'!$W$789=$A18)*('Initial Ballot'!$U$1:'Initial Ballot'!$U$789=D$1))</f>
        <v>0</v>
      </c>
      <c r="E18" s="24">
        <f>SUMPRODUCT(('Initial Ballot'!$W$1:'Initial Ballot'!$W$789=$A18)*('Initial Ballot'!$U$1:'Initial Ballot'!$U$789=E$1))</f>
        <v>2</v>
      </c>
      <c r="F18" s="24">
        <f>SUMPRODUCT(('Initial Ballot'!$W$1:'Initial Ballot'!$W$789=$A18)*('Initial Ballot'!$U$1:'Initial Ballot'!$U$789=F$1))</f>
        <v>0</v>
      </c>
      <c r="G18" s="24">
        <f>SUMPRODUCT(('Initial Ballot'!$W$1:'Initial Ballot'!$W$789=$A18)*('Initial Ballot'!$U$1:'Initial Ballot'!$U$789=G$1))</f>
        <v>0</v>
      </c>
      <c r="H18" s="24">
        <f>SUMPRODUCT(('Initial Ballot'!$W$1:'Initial Ballot'!$W$789=$A18)*('Initial Ballot'!$U$1:'Initial Ballot'!$U$789=""))</f>
        <v>0</v>
      </c>
      <c r="I18" s="25">
        <f t="shared" si="0"/>
        <v>0</v>
      </c>
      <c r="J18" s="26">
        <f t="shared" si="1"/>
        <v>9</v>
      </c>
      <c r="K18" s="26">
        <f>SUMPRODUCT(('Initial Ballot'!$W$1:'Initial Ballot'!$W$789=$A18)*('Initial Ballot'!$Z$1:'Initial Ballot'!$Z$789="Done"))</f>
        <v>0</v>
      </c>
      <c r="L18" s="27" t="s">
        <v>994</v>
      </c>
      <c r="M18" s="28"/>
      <c r="O18" s="31"/>
      <c r="P18" s="32"/>
      <c r="Q18" s="22"/>
      <c r="R18" s="22"/>
      <c r="S18" s="22"/>
      <c r="T18" s="22"/>
      <c r="U18" s="22"/>
      <c r="V18" s="22"/>
      <c r="W18" s="22"/>
      <c r="X18" s="22"/>
      <c r="Y18" s="22"/>
      <c r="Z18" s="22"/>
      <c r="AA18" s="22"/>
      <c r="AB18" s="22"/>
    </row>
    <row r="19" spans="1:28" ht="11.25" customHeight="1">
      <c r="A19" s="103" t="s">
        <v>991</v>
      </c>
      <c r="B19" s="104">
        <f>COUNTIF('Initial Ballot'!W$2:'Initial Ballot'!W$789,A19)</f>
        <v>0</v>
      </c>
      <c r="C19" s="104">
        <f>SUMPRODUCT(('Initial Ballot'!$W$1:'Initial Ballot'!$W$789=$A19)*('Initial Ballot'!$U$1:'Initial Ballot'!$U$789=C$1))</f>
        <v>0</v>
      </c>
      <c r="D19" s="104">
        <f>SUMPRODUCT(('Initial Ballot'!$W$1:'Initial Ballot'!$W$789=$A19)*('Initial Ballot'!$U$1:'Initial Ballot'!$U$789=D$1))</f>
        <v>0</v>
      </c>
      <c r="E19" s="104">
        <f>SUMPRODUCT(('Initial Ballot'!$W$1:'Initial Ballot'!$W$789=$A19)*('Initial Ballot'!$U$1:'Initial Ballot'!$U$789=E$1))</f>
        <v>0</v>
      </c>
      <c r="F19" s="104">
        <f>SUMPRODUCT(('Initial Ballot'!$W$1:'Initial Ballot'!$W$789=$A19)*('Initial Ballot'!$U$1:'Initial Ballot'!$U$789=F$1))</f>
        <v>0</v>
      </c>
      <c r="G19" s="104">
        <f>SUMPRODUCT(('Initial Ballot'!$W$1:'Initial Ballot'!$W$789=$A19)*('Initial Ballot'!$U$1:'Initial Ballot'!$U$789=G$1))</f>
        <v>0</v>
      </c>
      <c r="H19" s="104">
        <f>SUMPRODUCT(('Initial Ballot'!$W$1:'Initial Ballot'!$W$789=$A19)*('Initial Ballot'!$U$1:'Initial Ballot'!$U$789=""))</f>
        <v>0</v>
      </c>
      <c r="I19" s="105">
        <f t="shared" si="0"/>
        <v>0</v>
      </c>
      <c r="J19" s="106">
        <f t="shared" si="1"/>
        <v>0</v>
      </c>
      <c r="K19" s="106">
        <f>SUMPRODUCT(('Initial Ballot'!$W$1:'Initial Ballot'!$W$789=$A19)*('Initial Ballot'!$Z$1:'Initial Ballot'!$Z$789="Done"))</f>
        <v>0</v>
      </c>
      <c r="L19" s="108" t="s">
        <v>72</v>
      </c>
      <c r="M19" s="28"/>
      <c r="O19" s="31"/>
      <c r="P19" s="32"/>
      <c r="Q19" s="22"/>
      <c r="R19" s="22"/>
      <c r="S19" s="22"/>
      <c r="T19" s="22"/>
      <c r="U19" s="22"/>
      <c r="V19" s="22"/>
      <c r="W19" s="22"/>
      <c r="X19" s="22"/>
      <c r="Y19" s="22"/>
      <c r="Z19" s="22"/>
      <c r="AA19" s="22"/>
      <c r="AB19" s="22"/>
    </row>
    <row r="20" spans="1:28" ht="11.25" customHeight="1">
      <c r="A20" s="23" t="s">
        <v>992</v>
      </c>
      <c r="B20" s="24">
        <f>COUNTIF('Initial Ballot'!W$2:'Initial Ballot'!W$789,A20)</f>
        <v>0</v>
      </c>
      <c r="C20" s="24">
        <f>SUMPRODUCT(('Initial Ballot'!$W$1:'Initial Ballot'!$W$789=$A20)*('Initial Ballot'!$U$1:'Initial Ballot'!$U$789=C$1))</f>
        <v>0</v>
      </c>
      <c r="D20" s="24">
        <f>SUMPRODUCT(('Initial Ballot'!$W$1:'Initial Ballot'!$W$789=$A20)*('Initial Ballot'!$U$1:'Initial Ballot'!$U$789=D$1))</f>
        <v>0</v>
      </c>
      <c r="E20" s="24">
        <f>SUMPRODUCT(('Initial Ballot'!$W$1:'Initial Ballot'!$W$789=$A20)*('Initial Ballot'!$U$1:'Initial Ballot'!$U$789=E$1))</f>
        <v>0</v>
      </c>
      <c r="F20" s="24">
        <f>SUMPRODUCT(('Initial Ballot'!$W$1:'Initial Ballot'!$W$789=$A20)*('Initial Ballot'!$U$1:'Initial Ballot'!$U$789=F$1))</f>
        <v>0</v>
      </c>
      <c r="G20" s="24">
        <f>SUMPRODUCT(('Initial Ballot'!$W$1:'Initial Ballot'!$W$789=$A20)*('Initial Ballot'!$U$1:'Initial Ballot'!$U$789=G$1))</f>
        <v>0</v>
      </c>
      <c r="H20" s="24">
        <f>SUMPRODUCT(('Initial Ballot'!$W$1:'Initial Ballot'!$W$789=$A20)*('Initial Ballot'!$U$1:'Initial Ballot'!$U$789=""))</f>
        <v>0</v>
      </c>
      <c r="I20" s="25">
        <f t="shared" si="0"/>
        <v>0</v>
      </c>
      <c r="J20" s="26">
        <f t="shared" si="1"/>
        <v>0</v>
      </c>
      <c r="K20" s="26">
        <f>SUMPRODUCT(('Initial Ballot'!$W$1:'Initial Ballot'!$W$789=$A20)*('Initial Ballot'!$Z$1:'Initial Ballot'!$Z$789="Done"))</f>
        <v>0</v>
      </c>
      <c r="L20" s="108" t="s">
        <v>72</v>
      </c>
      <c r="M20" s="28"/>
      <c r="O20" s="31"/>
      <c r="P20" s="32"/>
      <c r="Q20" s="22"/>
      <c r="R20" s="22"/>
      <c r="S20" s="22"/>
      <c r="T20" s="22"/>
      <c r="U20" s="22"/>
      <c r="V20" s="22"/>
      <c r="W20" s="22"/>
      <c r="X20" s="22"/>
      <c r="Y20" s="22"/>
      <c r="Z20" s="22"/>
      <c r="AA20" s="22"/>
      <c r="AB20" s="22"/>
    </row>
    <row r="21" spans="1:28" ht="11.25" customHeight="1">
      <c r="A21" s="103" t="s">
        <v>984</v>
      </c>
      <c r="B21" s="104">
        <f>COUNTIF('Initial Ballot'!W$2:'Initial Ballot'!W$789,A21)</f>
        <v>2</v>
      </c>
      <c r="C21" s="104">
        <f>SUMPRODUCT(('Initial Ballot'!$W$1:'Initial Ballot'!$W$789=$A21)*('Initial Ballot'!$U$1:'Initial Ballot'!$U$789=C$1))</f>
        <v>0</v>
      </c>
      <c r="D21" s="104">
        <f>SUMPRODUCT(('Initial Ballot'!$W$1:'Initial Ballot'!$W$789=$A21)*('Initial Ballot'!$U$1:'Initial Ballot'!$U$789=D$1))</f>
        <v>0</v>
      </c>
      <c r="E21" s="104">
        <f>SUMPRODUCT(('Initial Ballot'!$W$1:'Initial Ballot'!$W$789=$A21)*('Initial Ballot'!$U$1:'Initial Ballot'!$U$789=E$1))</f>
        <v>2</v>
      </c>
      <c r="F21" s="104">
        <f>SUMPRODUCT(('Initial Ballot'!$W$1:'Initial Ballot'!$W$789=$A21)*('Initial Ballot'!$U$1:'Initial Ballot'!$U$789=F$1))</f>
        <v>0</v>
      </c>
      <c r="G21" s="104">
        <f>SUMPRODUCT(('Initial Ballot'!$W$1:'Initial Ballot'!$W$789=$A21)*('Initial Ballot'!$U$1:'Initial Ballot'!$U$789=G$1))</f>
        <v>0</v>
      </c>
      <c r="H21" s="104">
        <f>SUMPRODUCT(('Initial Ballot'!$W$1:'Initial Ballot'!$W$789=$A21)*('Initial Ballot'!$U$1:'Initial Ballot'!$U$789=""))</f>
        <v>0</v>
      </c>
      <c r="I21" s="105">
        <f>B21-(C21+D21+E21)</f>
        <v>0</v>
      </c>
      <c r="J21" s="106">
        <f t="shared" si="1"/>
        <v>2</v>
      </c>
      <c r="K21" s="106">
        <f>SUMPRODUCT(('Initial Ballot'!$W$1:'Initial Ballot'!$W$789=$A21)*('Initial Ballot'!$Z$1:'Initial Ballot'!$Z$789="Done"))</f>
        <v>0</v>
      </c>
      <c r="L21" s="107" t="s">
        <v>520</v>
      </c>
      <c r="M21" s="28"/>
      <c r="O21" s="31"/>
      <c r="P21" s="32"/>
      <c r="Q21" s="22"/>
      <c r="R21" s="22"/>
      <c r="S21" s="22"/>
      <c r="T21" s="22"/>
      <c r="U21" s="22"/>
      <c r="V21" s="22"/>
      <c r="W21" s="22"/>
      <c r="X21" s="22"/>
      <c r="Y21" s="22"/>
      <c r="Z21" s="22"/>
      <c r="AA21" s="22"/>
      <c r="AB21" s="22"/>
    </row>
    <row r="22" spans="1:28" ht="11.25" customHeight="1">
      <c r="A22" s="23" t="s">
        <v>979</v>
      </c>
      <c r="B22" s="24">
        <f>COUNTIF('Initial Ballot'!W$2:'Initial Ballot'!W$789,A22)</f>
        <v>9</v>
      </c>
      <c r="C22" s="24">
        <f>SUMPRODUCT(('Initial Ballot'!$W$1:'Initial Ballot'!$W$789=$A22)*('Initial Ballot'!$U$1:'Initial Ballot'!$U$789=C$1))</f>
        <v>0</v>
      </c>
      <c r="D22" s="24">
        <f>SUMPRODUCT(('Initial Ballot'!$W$1:'Initial Ballot'!$W$789=$A22)*('Initial Ballot'!$U$1:'Initial Ballot'!$U$789=D$1))</f>
        <v>9</v>
      </c>
      <c r="E22" s="24">
        <f>SUMPRODUCT(('Initial Ballot'!$W$1:'Initial Ballot'!$W$789=$A22)*('Initial Ballot'!$U$1:'Initial Ballot'!$U$789=E$1))</f>
        <v>0</v>
      </c>
      <c r="F22" s="24">
        <f>SUMPRODUCT(('Initial Ballot'!$W$1:'Initial Ballot'!$W$789=$A22)*('Initial Ballot'!$U$1:'Initial Ballot'!$U$789=F$1))</f>
        <v>0</v>
      </c>
      <c r="G22" s="24">
        <f>SUMPRODUCT(('Initial Ballot'!$W$1:'Initial Ballot'!$W$789=$A22)*('Initial Ballot'!$U$1:'Initial Ballot'!$U$789=G$1))</f>
        <v>0</v>
      </c>
      <c r="H22" s="24">
        <f>SUMPRODUCT(('Initial Ballot'!$W$1:'Initial Ballot'!$W$789=$A22)*('Initial Ballot'!$U$1:'Initial Ballot'!$U$789=""))</f>
        <v>0</v>
      </c>
      <c r="I22" s="25">
        <f t="shared" si="0"/>
        <v>0</v>
      </c>
      <c r="J22" s="26">
        <f t="shared" si="1"/>
        <v>0</v>
      </c>
      <c r="K22" s="26">
        <f>SUMPRODUCT(('Initial Ballot'!$W$1:'Initial Ballot'!$W$789=$A22)*('Initial Ballot'!$Z$1:'Initial Ballot'!$Z$789="Done"))</f>
        <v>0</v>
      </c>
      <c r="L22" s="27" t="s">
        <v>995</v>
      </c>
      <c r="M22" s="28"/>
      <c r="O22" s="31"/>
      <c r="P22" s="32"/>
      <c r="Q22" s="22"/>
      <c r="R22" s="22"/>
      <c r="S22" s="22"/>
      <c r="T22" s="22"/>
      <c r="U22" s="22"/>
      <c r="V22" s="22"/>
      <c r="W22" s="22"/>
      <c r="X22" s="22"/>
      <c r="Y22" s="22"/>
      <c r="Z22" s="22"/>
      <c r="AA22" s="22"/>
      <c r="AB22" s="22"/>
    </row>
    <row r="23" spans="1:13" ht="11.25" customHeight="1">
      <c r="A23" s="34" t="s">
        <v>364</v>
      </c>
      <c r="B23" s="35">
        <f aca="true" t="shared" si="2" ref="B23:K23">SUM(B2:B22)</f>
        <v>336</v>
      </c>
      <c r="C23" s="35">
        <f t="shared" si="2"/>
        <v>79</v>
      </c>
      <c r="D23" s="35">
        <f t="shared" si="2"/>
        <v>45</v>
      </c>
      <c r="E23" s="35">
        <f t="shared" si="2"/>
        <v>33</v>
      </c>
      <c r="F23" s="35">
        <f t="shared" si="2"/>
        <v>0</v>
      </c>
      <c r="G23" s="35">
        <f t="shared" si="2"/>
        <v>1</v>
      </c>
      <c r="H23" s="35">
        <f t="shared" si="2"/>
        <v>178</v>
      </c>
      <c r="I23" s="36">
        <f t="shared" si="2"/>
        <v>179</v>
      </c>
      <c r="J23" s="37">
        <f t="shared" si="2"/>
        <v>291</v>
      </c>
      <c r="K23" s="36">
        <f t="shared" si="2"/>
        <v>0</v>
      </c>
      <c r="L23" s="38"/>
      <c r="M23" s="39"/>
    </row>
    <row r="25" spans="1:15" ht="12.75">
      <c r="A25" s="40" t="s">
        <v>383</v>
      </c>
      <c r="B25" s="41" t="s">
        <v>384</v>
      </c>
      <c r="D25" s="33"/>
      <c r="E25" s="33"/>
      <c r="F25" s="42"/>
      <c r="G25" s="42"/>
      <c r="H25" s="43" t="s">
        <v>362</v>
      </c>
      <c r="I25" s="41" t="s">
        <v>363</v>
      </c>
      <c r="J25" s="41" t="s">
        <v>367</v>
      </c>
      <c r="L25" s="40" t="s">
        <v>373</v>
      </c>
      <c r="M25" s="44" t="s">
        <v>374</v>
      </c>
      <c r="N25" s="45"/>
      <c r="O25"/>
    </row>
    <row r="26" spans="1:15" ht="12.75">
      <c r="A26" s="46" t="s">
        <v>167</v>
      </c>
      <c r="B26" s="47">
        <f>COUNTIF('Initial Ballot'!S$2:'Initial Ballot'!S$789,"Yes")</f>
        <v>175</v>
      </c>
      <c r="D26" s="33"/>
      <c r="E26" s="33"/>
      <c r="F26" s="42"/>
      <c r="G26" s="42"/>
      <c r="H26" s="46" t="s">
        <v>993</v>
      </c>
      <c r="I26" s="47">
        <f aca="true" t="shared" si="3" ref="I26:I36">SUMIF(L$2:L$22,H26,B$2:B$22)</f>
        <v>186</v>
      </c>
      <c r="J26" s="47">
        <f aca="true" t="shared" si="4" ref="J26:J36">SUMIF(L$2:L$22,H26,I$2:I$22)</f>
        <v>178</v>
      </c>
      <c r="L26" s="48"/>
      <c r="M26" s="49" t="s">
        <v>376</v>
      </c>
      <c r="N26" s="50"/>
      <c r="O26"/>
    </row>
    <row r="27" spans="1:15" ht="12.75">
      <c r="A27" s="46" t="s">
        <v>742</v>
      </c>
      <c r="B27" s="47">
        <f>COUNTIF('Initial Ballot'!M$2:'Initial Ballot'!M$789,A27)</f>
        <v>149</v>
      </c>
      <c r="D27" s="33"/>
      <c r="E27" s="33"/>
      <c r="F27" s="42"/>
      <c r="G27" s="42"/>
      <c r="H27" s="46" t="s">
        <v>994</v>
      </c>
      <c r="I27" s="47">
        <f t="shared" si="3"/>
        <v>56</v>
      </c>
      <c r="J27" s="47">
        <f t="shared" si="4"/>
        <v>0</v>
      </c>
      <c r="L27" s="51"/>
      <c r="M27" s="49" t="s">
        <v>375</v>
      </c>
      <c r="N27" s="50"/>
      <c r="O27"/>
    </row>
    <row r="28" spans="1:15" ht="12.75">
      <c r="A28" s="46" t="s">
        <v>740</v>
      </c>
      <c r="B28" s="47">
        <f>COUNTIF('Initial Ballot'!M$2:'Initial Ballot'!M$789,A28)</f>
        <v>179</v>
      </c>
      <c r="D28" s="33"/>
      <c r="E28" s="33"/>
      <c r="F28" s="42"/>
      <c r="G28" s="42"/>
      <c r="H28" s="46" t="s">
        <v>520</v>
      </c>
      <c r="I28" s="47">
        <f t="shared" si="3"/>
        <v>65</v>
      </c>
      <c r="J28" s="47">
        <f t="shared" si="4"/>
        <v>1</v>
      </c>
      <c r="L28" s="52"/>
      <c r="M28" s="49" t="s">
        <v>371</v>
      </c>
      <c r="N28" s="50"/>
      <c r="O28"/>
    </row>
    <row r="29" spans="1:15" ht="12.75">
      <c r="A29" s="46" t="s">
        <v>705</v>
      </c>
      <c r="B29" s="47">
        <f>COUNTIF('Initial Ballot'!U$2:'Initial Ballot'!U$789,A29)</f>
        <v>79</v>
      </c>
      <c r="C29"/>
      <c r="D29" s="33"/>
      <c r="E29" s="33"/>
      <c r="H29" s="46" t="s">
        <v>995</v>
      </c>
      <c r="I29" s="47">
        <f t="shared" si="3"/>
        <v>9</v>
      </c>
      <c r="J29" s="47">
        <f t="shared" si="4"/>
        <v>0</v>
      </c>
      <c r="L29" s="53"/>
      <c r="M29" s="49" t="s">
        <v>370</v>
      </c>
      <c r="N29" s="50"/>
      <c r="O29"/>
    </row>
    <row r="30" spans="1:15" ht="12.75">
      <c r="A30" s="46" t="s">
        <v>704</v>
      </c>
      <c r="B30" s="47">
        <f>COUNTIF('Initial Ballot'!U$2:'Initial Ballot'!U$789,A30)</f>
        <v>33</v>
      </c>
      <c r="C30"/>
      <c r="D30" s="33"/>
      <c r="E30" s="33"/>
      <c r="H30" s="46" t="s">
        <v>1056</v>
      </c>
      <c r="I30" s="47">
        <f t="shared" si="3"/>
        <v>14</v>
      </c>
      <c r="J30" s="47">
        <f t="shared" si="4"/>
        <v>0</v>
      </c>
      <c r="L30" s="54"/>
      <c r="M30" s="55" t="s">
        <v>368</v>
      </c>
      <c r="N30" s="56"/>
      <c r="O30"/>
    </row>
    <row r="31" spans="1:15" ht="12.75">
      <c r="A31" s="46" t="s">
        <v>706</v>
      </c>
      <c r="B31" s="47">
        <f>COUNTIF('Initial Ballot'!U$2:'Initial Ballot'!U$789,A31)</f>
        <v>45</v>
      </c>
      <c r="C31"/>
      <c r="D31" s="42"/>
      <c r="E31" s="33"/>
      <c r="G31" s="42"/>
      <c r="H31" s="46"/>
      <c r="I31" s="47">
        <f t="shared" si="3"/>
        <v>0</v>
      </c>
      <c r="J31" s="47">
        <f t="shared" si="4"/>
        <v>0</v>
      </c>
      <c r="L31" s="47"/>
      <c r="M31" s="49" t="s">
        <v>369</v>
      </c>
      <c r="N31" s="50"/>
      <c r="O31"/>
    </row>
    <row r="32" spans="1:15" ht="12.75">
      <c r="A32" s="46" t="s">
        <v>365</v>
      </c>
      <c r="B32" s="47">
        <f>COUNTIF('Initial Ballot'!U$2:'Initial Ballot'!U$789,A32)</f>
        <v>1</v>
      </c>
      <c r="C32"/>
      <c r="D32" s="33"/>
      <c r="H32" s="46"/>
      <c r="I32" s="47">
        <f t="shared" si="3"/>
        <v>0</v>
      </c>
      <c r="J32" s="47">
        <f t="shared" si="4"/>
        <v>0</v>
      </c>
      <c r="L32" s="57"/>
      <c r="M32" s="49" t="s">
        <v>363</v>
      </c>
      <c r="N32" s="50"/>
      <c r="O32"/>
    </row>
    <row r="33" spans="1:15" ht="12.75">
      <c r="A33" s="46" t="s">
        <v>380</v>
      </c>
      <c r="B33" s="47">
        <f>COUNTIF('Initial Ballot'!U$2:'Initial Ballot'!U$789,A33)</f>
        <v>0</v>
      </c>
      <c r="C33"/>
      <c r="D33" s="33"/>
      <c r="H33" s="46"/>
      <c r="I33" s="47">
        <f t="shared" si="3"/>
        <v>0</v>
      </c>
      <c r="J33" s="47">
        <f t="shared" si="4"/>
        <v>0</v>
      </c>
      <c r="M33" s="33"/>
      <c r="O33"/>
    </row>
    <row r="34" spans="1:15" ht="12.75">
      <c r="A34" s="46" t="s">
        <v>745</v>
      </c>
      <c r="B34" s="47">
        <f>J23</f>
        <v>291</v>
      </c>
      <c r="C34"/>
      <c r="D34" s="33"/>
      <c r="H34" s="46"/>
      <c r="I34" s="47">
        <f t="shared" si="3"/>
        <v>0</v>
      </c>
      <c r="J34" s="47">
        <f t="shared" si="4"/>
        <v>0</v>
      </c>
      <c r="M34" s="33"/>
      <c r="O34"/>
    </row>
    <row r="35" spans="1:15" ht="12.75">
      <c r="A35" s="46" t="s">
        <v>761</v>
      </c>
      <c r="B35" s="47">
        <v>0</v>
      </c>
      <c r="C35"/>
      <c r="D35" s="33"/>
      <c r="H35" s="46"/>
      <c r="I35" s="47">
        <f t="shared" si="3"/>
        <v>0</v>
      </c>
      <c r="J35" s="47">
        <f t="shared" si="4"/>
        <v>0</v>
      </c>
      <c r="M35" s="33"/>
      <c r="O35"/>
    </row>
    <row r="36" spans="1:15" ht="12.75">
      <c r="A36" s="46" t="s">
        <v>756</v>
      </c>
      <c r="B36" s="47">
        <f>K23</f>
        <v>0</v>
      </c>
      <c r="C36"/>
      <c r="D36" s="33"/>
      <c r="H36" s="46"/>
      <c r="I36" s="47">
        <f t="shared" si="3"/>
        <v>0</v>
      </c>
      <c r="J36" s="47">
        <f t="shared" si="4"/>
        <v>0</v>
      </c>
      <c r="M36" s="33"/>
      <c r="O36"/>
    </row>
    <row r="37" spans="1:15" ht="12.75">
      <c r="A37" s="46" t="s">
        <v>381</v>
      </c>
      <c r="B37" s="47">
        <f>H23</f>
        <v>178</v>
      </c>
      <c r="C37"/>
      <c r="H37" s="58" t="s">
        <v>364</v>
      </c>
      <c r="I37" s="57">
        <f>SUM(I26:I36)</f>
        <v>330</v>
      </c>
      <c r="J37" s="57">
        <f>SUM(J26:J36)</f>
        <v>179</v>
      </c>
      <c r="O37"/>
    </row>
    <row r="38" spans="7:9" ht="12.75">
      <c r="G38" s="59"/>
      <c r="H38" s="60"/>
      <c r="I38" s="60"/>
    </row>
    <row r="43" ht="13.5" thickBot="1"/>
    <row r="44" ht="12.75">
      <c r="M44" s="61" t="s">
        <v>385</v>
      </c>
    </row>
    <row r="45" ht="12.75">
      <c r="M45" s="62" t="s">
        <v>756</v>
      </c>
    </row>
    <row r="46" ht="13.5" thickBot="1">
      <c r="M46" s="63">
        <f>(B36+B35+B32)/J23</f>
        <v>0.003436426116838488</v>
      </c>
    </row>
    <row r="49" ht="12.75">
      <c r="M49" s="64" t="s">
        <v>744</v>
      </c>
    </row>
    <row r="50" ht="12.75">
      <c r="M50" s="64" t="s">
        <v>677</v>
      </c>
    </row>
    <row r="70" spans="1:15" ht="12.75">
      <c r="A70" s="78"/>
      <c r="O70"/>
    </row>
    <row r="71" spans="1:15" ht="12.75">
      <c r="A71" s="65" t="s">
        <v>361</v>
      </c>
      <c r="B71" s="66"/>
      <c r="C71" s="66"/>
      <c r="D71" s="67"/>
      <c r="E71" s="67"/>
      <c r="F71" s="67"/>
      <c r="G71" s="68"/>
      <c r="O71"/>
    </row>
    <row r="72" spans="1:15" ht="12.75">
      <c r="A72" s="69" t="s">
        <v>747</v>
      </c>
      <c r="B72" s="70"/>
      <c r="C72" s="70"/>
      <c r="D72" s="71"/>
      <c r="E72" s="71"/>
      <c r="F72" s="71"/>
      <c r="G72" s="72"/>
      <c r="O72"/>
    </row>
    <row r="73" spans="1:15" ht="12.75">
      <c r="A73" s="69" t="s">
        <v>748</v>
      </c>
      <c r="B73" s="70"/>
      <c r="C73" s="70"/>
      <c r="D73" s="71"/>
      <c r="E73" s="71"/>
      <c r="F73" s="71"/>
      <c r="G73" s="72"/>
      <c r="O73"/>
    </row>
    <row r="74" spans="1:15" ht="12.75">
      <c r="A74" s="73" t="s">
        <v>753</v>
      </c>
      <c r="B74" s="70"/>
      <c r="C74" s="70"/>
      <c r="D74" s="71"/>
      <c r="E74" s="71"/>
      <c r="F74" s="71"/>
      <c r="G74" s="72"/>
      <c r="O74"/>
    </row>
    <row r="75" spans="1:15" ht="12.75">
      <c r="A75" s="73" t="s">
        <v>752</v>
      </c>
      <c r="B75" s="70"/>
      <c r="C75" s="70"/>
      <c r="D75" s="71"/>
      <c r="E75" s="71"/>
      <c r="F75" s="71"/>
      <c r="G75" s="72"/>
      <c r="O75"/>
    </row>
    <row r="76" spans="1:15" ht="12.75">
      <c r="A76" s="73" t="s">
        <v>757</v>
      </c>
      <c r="B76" s="70"/>
      <c r="C76" s="70"/>
      <c r="D76" s="71"/>
      <c r="E76" s="71"/>
      <c r="F76" s="71"/>
      <c r="G76" s="72"/>
      <c r="O76"/>
    </row>
    <row r="77" spans="1:15" ht="12.75">
      <c r="A77" s="69" t="s">
        <v>758</v>
      </c>
      <c r="B77" s="70"/>
      <c r="C77" s="70"/>
      <c r="D77" s="71"/>
      <c r="E77" s="71"/>
      <c r="F77" s="71"/>
      <c r="G77" s="72"/>
      <c r="O77"/>
    </row>
    <row r="78" spans="1:15" ht="12.75">
      <c r="A78" s="69" t="s">
        <v>751</v>
      </c>
      <c r="B78" s="70"/>
      <c r="C78" s="70"/>
      <c r="D78" s="71"/>
      <c r="E78" s="71"/>
      <c r="F78" s="71"/>
      <c r="G78" s="72"/>
      <c r="O78"/>
    </row>
    <row r="79" spans="1:15" ht="12.75">
      <c r="A79" s="73" t="s">
        <v>750</v>
      </c>
      <c r="B79" s="70"/>
      <c r="C79" s="70"/>
      <c r="D79" s="71"/>
      <c r="E79" s="71"/>
      <c r="F79" s="71"/>
      <c r="G79" s="72"/>
      <c r="O79"/>
    </row>
    <row r="80" spans="1:15" ht="12.75">
      <c r="A80" s="73" t="s">
        <v>749</v>
      </c>
      <c r="B80" s="70"/>
      <c r="C80" s="70"/>
      <c r="D80" s="71"/>
      <c r="E80" s="71"/>
      <c r="F80" s="71"/>
      <c r="G80" s="72"/>
      <c r="O80"/>
    </row>
    <row r="81" spans="1:15" ht="12.75">
      <c r="A81" s="73" t="s">
        <v>759</v>
      </c>
      <c r="B81" s="70"/>
      <c r="C81" s="70"/>
      <c r="D81" s="71"/>
      <c r="E81" s="71"/>
      <c r="F81" s="71"/>
      <c r="G81" s="72"/>
      <c r="O81"/>
    </row>
    <row r="82" spans="1:7" ht="12.75">
      <c r="A82" s="73" t="s">
        <v>760</v>
      </c>
      <c r="B82" s="70"/>
      <c r="C82" s="70"/>
      <c r="D82" s="71"/>
      <c r="E82" s="71"/>
      <c r="F82" s="71"/>
      <c r="G82" s="72"/>
    </row>
    <row r="83" spans="1:7" ht="12.75">
      <c r="A83" s="74" t="s">
        <v>366</v>
      </c>
      <c r="B83" s="75"/>
      <c r="C83" s="75"/>
      <c r="D83" s="76"/>
      <c r="E83" s="76"/>
      <c r="F83" s="76"/>
      <c r="G83" s="77"/>
    </row>
  </sheetData>
  <printOptions/>
  <pageMargins left="0.75" right="0.75" top="1" bottom="1" header="0.5" footer="0.5"/>
  <pageSetup horizontalDpi="600" verticalDpi="600" orientation="portrait" r:id="rId2"/>
  <headerFooter alignWithMargins="0">
    <oddHeader>&amp;LNovember 2009&amp;C&amp;A&amp;R&amp;F</oddHeader>
    <oddFooter>&amp;LSubmission&amp;C&amp;P&amp;RStephen McCann, RIM</oddFooter>
  </headerFooter>
  <drawing r:id="rId1"/>
</worksheet>
</file>

<file path=xl/worksheets/sheet4.xml><?xml version="1.0" encoding="utf-8"?>
<worksheet xmlns="http://schemas.openxmlformats.org/spreadsheetml/2006/main" xmlns:r="http://schemas.openxmlformats.org/officeDocument/2006/relationships">
  <dimension ref="A1:F156"/>
  <sheetViews>
    <sheetView workbookViewId="0" topLeftCell="A1">
      <selection activeCell="A2" sqref="A2"/>
    </sheetView>
  </sheetViews>
  <sheetFormatPr defaultColWidth="9.140625" defaultRowHeight="12.75"/>
  <cols>
    <col min="1" max="1" width="18.00390625" style="0" customWidth="1"/>
    <col min="3" max="3" width="6.140625" style="0" customWidth="1"/>
    <col min="4" max="4" width="9.8515625" style="0" customWidth="1"/>
  </cols>
  <sheetData>
    <row r="1" spans="1:6" ht="12.75">
      <c r="A1" t="s">
        <v>721</v>
      </c>
      <c r="B1" t="s">
        <v>164</v>
      </c>
      <c r="C1" t="s">
        <v>165</v>
      </c>
      <c r="D1" t="str">
        <f>"# open ="&amp;SUM(D2:D569)</f>
        <v># open =0</v>
      </c>
      <c r="E1" t="s">
        <v>719</v>
      </c>
      <c r="F1" t="s">
        <v>166</v>
      </c>
    </row>
    <row r="47" ht="12.75">
      <c r="A47" s="84"/>
    </row>
    <row r="64" ht="12.75" customHeight="1"/>
    <row r="66" ht="12.75" customHeight="1"/>
    <row r="68" ht="12.75" customHeight="1"/>
    <row r="69" ht="12.75" customHeight="1"/>
    <row r="145" ht="12.75" customHeight="1"/>
    <row r="146" ht="12.75" customHeight="1"/>
    <row r="147" ht="12.75" customHeight="1"/>
    <row r="148" ht="12.75" customHeight="1"/>
    <row r="150" ht="12.75" customHeight="1"/>
    <row r="151" ht="12.75" customHeight="1"/>
    <row r="156" spans="2:3" ht="12.75">
      <c r="B156" s="99"/>
      <c r="C156" s="95"/>
    </row>
  </sheetData>
  <printOptions/>
  <pageMargins left="0.75" right="0.75" top="1" bottom="1" header="0.5" footer="0.5"/>
  <pageSetup horizontalDpi="600" verticalDpi="600" orientation="portrait" r:id="rId1"/>
  <headerFooter alignWithMargins="0">
    <oddHeader>&amp;LNovember 2009&amp;C&amp;P&amp;R&amp;F</oddHeader>
    <oddFooter>&amp;LSubmission&amp;C&amp;P&amp;RStephen McCann, RIM
</oddFooter>
  </headerFooter>
</worksheet>
</file>

<file path=xl/worksheets/sheet5.xml><?xml version="1.0" encoding="utf-8"?>
<worksheet xmlns="http://schemas.openxmlformats.org/spreadsheetml/2006/main" xmlns:r="http://schemas.openxmlformats.org/officeDocument/2006/relationships">
  <dimension ref="A1:D156"/>
  <sheetViews>
    <sheetView workbookViewId="0" topLeftCell="A133">
      <selection activeCell="C158" sqref="C158"/>
    </sheetView>
  </sheetViews>
  <sheetFormatPr defaultColWidth="9.140625" defaultRowHeight="12.75"/>
  <cols>
    <col min="3" max="3" width="137.28125" style="0" customWidth="1"/>
  </cols>
  <sheetData>
    <row r="1" spans="1:4" ht="20.25">
      <c r="A1" s="79" t="s">
        <v>168</v>
      </c>
      <c r="B1" s="80"/>
      <c r="C1" s="81"/>
      <c r="D1" s="82"/>
    </row>
    <row r="2" spans="1:4" ht="51">
      <c r="A2" s="83" t="s">
        <v>169</v>
      </c>
      <c r="B2" s="80"/>
      <c r="C2" s="81" t="s">
        <v>170</v>
      </c>
      <c r="D2" s="84"/>
    </row>
    <row r="3" spans="1:3" ht="22.5">
      <c r="A3" s="85"/>
      <c r="B3" s="86" t="s">
        <v>171</v>
      </c>
      <c r="C3" s="87" t="s">
        <v>172</v>
      </c>
    </row>
    <row r="4" spans="1:3" ht="12.75">
      <c r="A4" s="85"/>
      <c r="B4" s="86" t="s">
        <v>173</v>
      </c>
      <c r="C4" s="87" t="s">
        <v>174</v>
      </c>
    </row>
    <row r="5" spans="1:3" ht="12.75">
      <c r="A5" s="85"/>
      <c r="B5" s="86" t="s">
        <v>175</v>
      </c>
      <c r="C5" s="87" t="s">
        <v>176</v>
      </c>
    </row>
    <row r="6" spans="1:3" ht="12.75">
      <c r="A6" s="85"/>
      <c r="B6" s="86" t="s">
        <v>94</v>
      </c>
      <c r="C6" s="87" t="s">
        <v>762</v>
      </c>
    </row>
    <row r="7" spans="1:3" ht="12.75">
      <c r="A7" s="85"/>
      <c r="B7" s="86" t="s">
        <v>763</v>
      </c>
      <c r="C7" s="87" t="s">
        <v>764</v>
      </c>
    </row>
    <row r="8" spans="1:3" ht="12.75">
      <c r="A8" s="85"/>
      <c r="B8" s="86" t="s">
        <v>765</v>
      </c>
      <c r="C8" s="87" t="s">
        <v>766</v>
      </c>
    </row>
    <row r="9" spans="1:3" ht="12.75">
      <c r="A9" s="85"/>
      <c r="B9" s="86" t="s">
        <v>767</v>
      </c>
      <c r="C9" s="87" t="s">
        <v>650</v>
      </c>
    </row>
    <row r="10" spans="1:3" ht="12.75">
      <c r="A10" s="85"/>
      <c r="B10" s="86" t="s">
        <v>651</v>
      </c>
      <c r="C10" s="87" t="s">
        <v>652</v>
      </c>
    </row>
    <row r="11" spans="1:3" ht="12.75">
      <c r="A11" s="85"/>
      <c r="B11" s="86" t="s">
        <v>653</v>
      </c>
      <c r="C11" s="87" t="s">
        <v>654</v>
      </c>
    </row>
    <row r="12" spans="1:3" ht="12.75">
      <c r="A12" s="85"/>
      <c r="B12" s="86" t="s">
        <v>655</v>
      </c>
      <c r="C12" s="87" t="s">
        <v>656</v>
      </c>
    </row>
    <row r="13" spans="1:3" ht="12.75">
      <c r="A13" s="85"/>
      <c r="B13" s="86" t="s">
        <v>657</v>
      </c>
      <c r="C13" s="87" t="s">
        <v>658</v>
      </c>
    </row>
    <row r="14" spans="1:3" ht="12.75">
      <c r="A14" s="85"/>
      <c r="B14" s="86" t="s">
        <v>659</v>
      </c>
      <c r="C14" s="87" t="s">
        <v>660</v>
      </c>
    </row>
    <row r="15" spans="1:3" ht="12.75">
      <c r="A15" s="85"/>
      <c r="B15" s="86" t="s">
        <v>661</v>
      </c>
      <c r="C15" s="87" t="s">
        <v>662</v>
      </c>
    </row>
    <row r="16" spans="1:3" ht="12.75">
      <c r="A16" s="85"/>
      <c r="B16" s="86" t="s">
        <v>663</v>
      </c>
      <c r="C16" s="87" t="s">
        <v>664</v>
      </c>
    </row>
    <row r="17" spans="1:3" ht="12.75">
      <c r="A17" s="85"/>
      <c r="B17" s="86" t="s">
        <v>665</v>
      </c>
      <c r="C17" s="87" t="s">
        <v>666</v>
      </c>
    </row>
    <row r="18" spans="1:3" ht="15.75">
      <c r="A18" s="83" t="s">
        <v>667</v>
      </c>
      <c r="B18" s="80"/>
      <c r="C18" s="81" t="s">
        <v>590</v>
      </c>
    </row>
    <row r="19" spans="1:3" ht="12.75">
      <c r="A19" s="85"/>
      <c r="B19" s="86" t="s">
        <v>171</v>
      </c>
      <c r="C19" s="87" t="s">
        <v>591</v>
      </c>
    </row>
    <row r="20" spans="1:3" ht="12.75">
      <c r="A20" s="85"/>
      <c r="B20" s="86" t="s">
        <v>173</v>
      </c>
      <c r="C20" s="87" t="s">
        <v>592</v>
      </c>
    </row>
    <row r="21" spans="1:3" ht="12.75">
      <c r="A21" s="85"/>
      <c r="B21" s="86" t="s">
        <v>175</v>
      </c>
      <c r="C21" s="87" t="s">
        <v>593</v>
      </c>
    </row>
    <row r="22" spans="1:3" ht="12.75">
      <c r="A22" s="85"/>
      <c r="B22" s="86" t="s">
        <v>94</v>
      </c>
      <c r="C22" s="87" t="s">
        <v>153</v>
      </c>
    </row>
    <row r="23" spans="1:3" ht="12.75">
      <c r="A23" s="85"/>
      <c r="B23" s="86" t="s">
        <v>763</v>
      </c>
      <c r="C23" s="87" t="s">
        <v>154</v>
      </c>
    </row>
    <row r="24" spans="1:3" ht="12.75">
      <c r="A24" s="85"/>
      <c r="B24" s="86" t="s">
        <v>765</v>
      </c>
      <c r="C24" s="87" t="s">
        <v>155</v>
      </c>
    </row>
    <row r="25" spans="1:3" ht="12.75">
      <c r="A25" s="85"/>
      <c r="B25" s="86"/>
      <c r="C25" s="87"/>
    </row>
    <row r="26" spans="1:3" ht="25.5">
      <c r="A26" s="122" t="s">
        <v>365</v>
      </c>
      <c r="B26" s="122"/>
      <c r="C26" s="88" t="s">
        <v>156</v>
      </c>
    </row>
    <row r="27" spans="1:3" ht="12.75">
      <c r="A27" s="85"/>
      <c r="B27" s="86" t="s">
        <v>157</v>
      </c>
      <c r="C27" s="87" t="s">
        <v>158</v>
      </c>
    </row>
    <row r="28" spans="1:3" ht="12.75">
      <c r="A28" s="85"/>
      <c r="B28" s="86"/>
      <c r="C28" s="87"/>
    </row>
    <row r="29" spans="1:3" ht="25.5">
      <c r="A29" s="83" t="s">
        <v>159</v>
      </c>
      <c r="B29" s="80"/>
      <c r="C29" s="81" t="s">
        <v>625</v>
      </c>
    </row>
    <row r="30" spans="1:3" ht="12.75">
      <c r="A30" s="85"/>
      <c r="B30" s="86" t="s">
        <v>171</v>
      </c>
      <c r="C30" s="87" t="s">
        <v>626</v>
      </c>
    </row>
    <row r="31" spans="1:3" ht="12.75">
      <c r="A31" s="85"/>
      <c r="B31" s="86" t="s">
        <v>173</v>
      </c>
      <c r="C31" s="87" t="s">
        <v>627</v>
      </c>
    </row>
    <row r="32" spans="1:3" ht="12.75">
      <c r="A32" s="85"/>
      <c r="B32" s="86" t="s">
        <v>628</v>
      </c>
      <c r="C32" s="87" t="s">
        <v>629</v>
      </c>
    </row>
    <row r="33" spans="1:3" ht="12.75">
      <c r="A33" s="85"/>
      <c r="B33" s="86" t="s">
        <v>630</v>
      </c>
      <c r="C33" s="87" t="s">
        <v>631</v>
      </c>
    </row>
    <row r="34" spans="1:3" ht="12.75">
      <c r="A34" s="85"/>
      <c r="B34" s="86" t="s">
        <v>632</v>
      </c>
      <c r="C34" s="87" t="s">
        <v>633</v>
      </c>
    </row>
    <row r="35" spans="1:3" ht="12.75">
      <c r="A35" s="85"/>
      <c r="B35" s="86" t="s">
        <v>634</v>
      </c>
      <c r="C35" s="87" t="s">
        <v>635</v>
      </c>
    </row>
    <row r="36" spans="1:3" ht="12.75">
      <c r="A36" s="85"/>
      <c r="B36" s="86" t="s">
        <v>636</v>
      </c>
      <c r="C36" s="87" t="s">
        <v>637</v>
      </c>
    </row>
    <row r="37" spans="1:3" ht="12.75">
      <c r="A37" s="85"/>
      <c r="B37" s="86" t="s">
        <v>638</v>
      </c>
      <c r="C37" s="87" t="s">
        <v>639</v>
      </c>
    </row>
    <row r="38" spans="1:3" ht="15.75">
      <c r="A38" s="89"/>
      <c r="B38" s="80"/>
      <c r="C38" s="81"/>
    </row>
    <row r="39" spans="1:2" ht="20.25">
      <c r="A39" s="79" t="s">
        <v>640</v>
      </c>
      <c r="B39" s="80"/>
    </row>
    <row r="40" spans="1:3" ht="15.75">
      <c r="A40" s="90" t="s">
        <v>641</v>
      </c>
      <c r="B40" s="91"/>
      <c r="C40" s="11"/>
    </row>
    <row r="41" spans="1:3" ht="33.75">
      <c r="A41" s="92"/>
      <c r="B41" s="93" t="s">
        <v>642</v>
      </c>
      <c r="C41" s="94" t="s">
        <v>643</v>
      </c>
    </row>
    <row r="42" spans="1:3" ht="12.75">
      <c r="A42" s="92"/>
      <c r="B42" s="93" t="s">
        <v>644</v>
      </c>
      <c r="C42" s="94" t="s">
        <v>645</v>
      </c>
    </row>
    <row r="43" spans="1:3" ht="22.5">
      <c r="A43" s="92"/>
      <c r="B43" s="93" t="s">
        <v>646</v>
      </c>
      <c r="C43" s="94" t="s">
        <v>90</v>
      </c>
    </row>
    <row r="44" spans="1:3" ht="12.75">
      <c r="A44" s="92"/>
      <c r="B44" s="93" t="s">
        <v>91</v>
      </c>
      <c r="C44" s="94" t="s">
        <v>92</v>
      </c>
    </row>
    <row r="45" spans="1:3" ht="22.5">
      <c r="A45" s="92"/>
      <c r="B45" s="93" t="s">
        <v>93</v>
      </c>
      <c r="C45" s="94" t="s">
        <v>684</v>
      </c>
    </row>
    <row r="46" spans="1:3" ht="33.75">
      <c r="A46" s="92"/>
      <c r="B46" s="93" t="s">
        <v>685</v>
      </c>
      <c r="C46" s="94" t="s">
        <v>571</v>
      </c>
    </row>
    <row r="47" spans="1:4" ht="12.75">
      <c r="A47" s="92"/>
      <c r="B47" s="93" t="s">
        <v>572</v>
      </c>
      <c r="C47" s="94" t="s">
        <v>573</v>
      </c>
      <c r="D47" s="84"/>
    </row>
    <row r="48" spans="1:3" ht="22.5">
      <c r="A48" s="92"/>
      <c r="B48" s="93" t="s">
        <v>574</v>
      </c>
      <c r="C48" s="94" t="s">
        <v>949</v>
      </c>
    </row>
    <row r="49" spans="1:3" ht="22.5">
      <c r="A49" s="92"/>
      <c r="B49" s="93" t="s">
        <v>950</v>
      </c>
      <c r="C49" s="94" t="s">
        <v>951</v>
      </c>
    </row>
    <row r="50" spans="1:3" ht="12.75">
      <c r="A50" s="92"/>
      <c r="B50" s="92"/>
      <c r="C50" s="94"/>
    </row>
    <row r="51" spans="1:3" ht="15.75">
      <c r="A51" s="90" t="s">
        <v>952</v>
      </c>
      <c r="B51" s="91"/>
      <c r="C51" s="11"/>
    </row>
    <row r="52" spans="1:3" ht="22.5">
      <c r="A52" s="92"/>
      <c r="B52" s="93" t="s">
        <v>642</v>
      </c>
      <c r="C52" s="95" t="s">
        <v>953</v>
      </c>
    </row>
    <row r="53" spans="1:3" ht="22.5">
      <c r="A53" s="92"/>
      <c r="B53" s="93" t="s">
        <v>644</v>
      </c>
      <c r="C53" s="95" t="s">
        <v>954</v>
      </c>
    </row>
    <row r="54" spans="1:3" ht="12.75">
      <c r="A54" s="92"/>
      <c r="B54" s="93" t="s">
        <v>646</v>
      </c>
      <c r="C54" s="95" t="s">
        <v>955</v>
      </c>
    </row>
    <row r="55" spans="1:3" ht="12.75">
      <c r="A55" s="92"/>
      <c r="B55" s="93"/>
      <c r="C55" s="95"/>
    </row>
    <row r="56" spans="1:3" ht="15.75">
      <c r="A56" s="90" t="s">
        <v>956</v>
      </c>
      <c r="B56" s="91"/>
      <c r="C56" s="11"/>
    </row>
    <row r="57" spans="1:3" ht="33.75">
      <c r="A57" s="92"/>
      <c r="B57" s="93" t="s">
        <v>642</v>
      </c>
      <c r="C57" s="94" t="s">
        <v>160</v>
      </c>
    </row>
    <row r="58" spans="1:3" ht="33.75">
      <c r="A58" s="92"/>
      <c r="B58" s="93" t="s">
        <v>644</v>
      </c>
      <c r="C58" s="94" t="s">
        <v>161</v>
      </c>
    </row>
    <row r="59" spans="1:3" ht="33.75">
      <c r="A59" s="92"/>
      <c r="B59" s="93" t="s">
        <v>646</v>
      </c>
      <c r="C59" s="94" t="s">
        <v>162</v>
      </c>
    </row>
    <row r="60" spans="1:3" ht="22.5">
      <c r="A60" s="92"/>
      <c r="B60" s="93" t="s">
        <v>91</v>
      </c>
      <c r="C60" s="94" t="s">
        <v>668</v>
      </c>
    </row>
    <row r="61" spans="1:3" ht="22.5">
      <c r="A61" s="92"/>
      <c r="B61" s="93" t="s">
        <v>93</v>
      </c>
      <c r="C61" s="94" t="s">
        <v>389</v>
      </c>
    </row>
    <row r="62" spans="1:3" ht="12.75">
      <c r="A62" s="92"/>
      <c r="B62" s="93"/>
      <c r="C62" s="94"/>
    </row>
    <row r="63" spans="1:3" ht="15.75">
      <c r="A63" s="90" t="s">
        <v>969</v>
      </c>
      <c r="B63" s="91"/>
      <c r="C63" s="11"/>
    </row>
    <row r="64" spans="1:3" ht="12.75" customHeight="1">
      <c r="A64" s="90"/>
      <c r="B64" s="93" t="s">
        <v>642</v>
      </c>
      <c r="C64" s="94" t="s">
        <v>970</v>
      </c>
    </row>
    <row r="65" spans="1:3" ht="22.5">
      <c r="A65" s="90"/>
      <c r="B65" s="93" t="s">
        <v>644</v>
      </c>
      <c r="C65" s="94" t="s">
        <v>95</v>
      </c>
    </row>
    <row r="66" spans="1:3" ht="12.75" customHeight="1">
      <c r="A66" s="90"/>
      <c r="B66" s="93"/>
      <c r="C66" s="94"/>
    </row>
    <row r="67" spans="1:3" ht="15.75">
      <c r="A67" s="90" t="s">
        <v>96</v>
      </c>
      <c r="B67" s="93"/>
      <c r="C67" s="95"/>
    </row>
    <row r="68" spans="1:3" ht="12.75" customHeight="1">
      <c r="A68" s="92"/>
      <c r="B68" s="93" t="s">
        <v>642</v>
      </c>
      <c r="C68" s="87" t="s">
        <v>932</v>
      </c>
    </row>
    <row r="69" spans="1:3" ht="12.75" customHeight="1">
      <c r="A69" s="92"/>
      <c r="B69" s="93" t="s">
        <v>644</v>
      </c>
      <c r="C69" s="87" t="s">
        <v>933</v>
      </c>
    </row>
    <row r="70" spans="1:3" ht="12.75">
      <c r="A70" s="92"/>
      <c r="B70" s="93"/>
      <c r="C70" s="94"/>
    </row>
    <row r="71" spans="1:3" ht="15.75">
      <c r="A71" s="90" t="s">
        <v>934</v>
      </c>
      <c r="B71" s="93"/>
      <c r="C71" s="95"/>
    </row>
    <row r="72" spans="1:3" ht="12.75">
      <c r="A72" s="92"/>
      <c r="B72" s="93" t="s">
        <v>642</v>
      </c>
      <c r="C72" s="87" t="s">
        <v>935</v>
      </c>
    </row>
    <row r="73" spans="1:3" ht="12.75">
      <c r="A73" s="92"/>
      <c r="B73" s="93" t="s">
        <v>644</v>
      </c>
      <c r="C73" s="87" t="s">
        <v>936</v>
      </c>
    </row>
    <row r="74" spans="1:3" ht="22.5">
      <c r="A74" s="92"/>
      <c r="B74" s="93" t="s">
        <v>646</v>
      </c>
      <c r="C74" s="87" t="s">
        <v>937</v>
      </c>
    </row>
    <row r="75" spans="1:3" ht="12.75">
      <c r="A75" s="92"/>
      <c r="B75" s="93" t="s">
        <v>91</v>
      </c>
      <c r="C75" s="87" t="s">
        <v>938</v>
      </c>
    </row>
    <row r="76" spans="1:3" ht="12.75">
      <c r="A76" s="92"/>
      <c r="B76" s="93" t="s">
        <v>93</v>
      </c>
      <c r="C76" s="87" t="s">
        <v>939</v>
      </c>
    </row>
    <row r="77" spans="1:3" ht="22.5">
      <c r="A77" s="92"/>
      <c r="B77" s="93" t="s">
        <v>685</v>
      </c>
      <c r="C77" s="87" t="s">
        <v>940</v>
      </c>
    </row>
    <row r="78" spans="1:3" ht="12.75">
      <c r="A78" s="92"/>
      <c r="B78" s="93" t="s">
        <v>572</v>
      </c>
      <c r="C78" s="87" t="s">
        <v>941</v>
      </c>
    </row>
    <row r="79" spans="1:3" ht="12.75">
      <c r="A79" s="92"/>
      <c r="B79" s="93" t="s">
        <v>574</v>
      </c>
      <c r="C79" s="87" t="s">
        <v>942</v>
      </c>
    </row>
    <row r="80" spans="1:3" ht="12.75">
      <c r="A80" s="92"/>
      <c r="B80" s="93"/>
      <c r="C80" s="95"/>
    </row>
    <row r="81" spans="1:3" ht="15.75">
      <c r="A81" s="96" t="s">
        <v>943</v>
      </c>
      <c r="B81" s="97"/>
      <c r="C81" s="95"/>
    </row>
    <row r="82" spans="1:3" ht="22.5">
      <c r="A82" s="98"/>
      <c r="B82" s="97" t="s">
        <v>950</v>
      </c>
      <c r="C82" s="87" t="s">
        <v>940</v>
      </c>
    </row>
    <row r="83" spans="1:3" ht="12.75">
      <c r="A83" s="98"/>
      <c r="B83" s="97" t="s">
        <v>944</v>
      </c>
      <c r="C83" s="87" t="s">
        <v>670</v>
      </c>
    </row>
    <row r="84" spans="1:3" ht="12.75">
      <c r="A84" s="98"/>
      <c r="B84" s="97" t="s">
        <v>671</v>
      </c>
      <c r="C84" s="87" t="s">
        <v>672</v>
      </c>
    </row>
    <row r="85" spans="1:3" ht="12.75">
      <c r="A85" s="98"/>
      <c r="B85" s="99">
        <v>12</v>
      </c>
      <c r="C85" s="87" t="s">
        <v>673</v>
      </c>
    </row>
    <row r="86" spans="1:3" ht="12.75">
      <c r="A86" s="98"/>
      <c r="B86" s="99">
        <v>13</v>
      </c>
      <c r="C86" s="87" t="s">
        <v>163</v>
      </c>
    </row>
    <row r="87" spans="1:3" ht="12.75">
      <c r="A87" s="98"/>
      <c r="B87" s="99">
        <v>14</v>
      </c>
      <c r="C87" s="87" t="s">
        <v>686</v>
      </c>
    </row>
    <row r="88" spans="2:3" ht="12.75">
      <c r="B88" s="99">
        <v>15</v>
      </c>
      <c r="C88" s="87" t="s">
        <v>687</v>
      </c>
    </row>
    <row r="89" spans="2:3" ht="12.75">
      <c r="B89" s="99">
        <v>16</v>
      </c>
      <c r="C89" s="87" t="s">
        <v>688</v>
      </c>
    </row>
    <row r="90" spans="2:3" ht="12.75">
      <c r="B90" s="99">
        <v>17</v>
      </c>
      <c r="C90" s="87" t="s">
        <v>689</v>
      </c>
    </row>
    <row r="91" spans="2:3" ht="12.75">
      <c r="B91" s="99">
        <v>18</v>
      </c>
      <c r="C91" s="87" t="s">
        <v>690</v>
      </c>
    </row>
    <row r="92" spans="2:3" ht="12.75">
      <c r="B92" s="99">
        <v>19</v>
      </c>
      <c r="C92" s="87" t="s">
        <v>691</v>
      </c>
    </row>
    <row r="93" spans="2:3" ht="12.75">
      <c r="B93" s="99">
        <v>20</v>
      </c>
      <c r="C93" s="87" t="s">
        <v>687</v>
      </c>
    </row>
    <row r="94" spans="2:3" ht="12.75">
      <c r="B94" s="99">
        <v>21</v>
      </c>
      <c r="C94" s="87" t="s">
        <v>692</v>
      </c>
    </row>
    <row r="95" spans="2:3" ht="12.75">
      <c r="B95" s="99">
        <v>22</v>
      </c>
      <c r="C95" s="87" t="s">
        <v>693</v>
      </c>
    </row>
    <row r="96" spans="2:3" ht="12.75">
      <c r="B96" s="99">
        <v>23</v>
      </c>
      <c r="C96" s="87" t="s">
        <v>694</v>
      </c>
    </row>
    <row r="97" spans="2:3" ht="12.75">
      <c r="B97" s="99">
        <v>24</v>
      </c>
      <c r="C97" s="87" t="s">
        <v>687</v>
      </c>
    </row>
    <row r="98" spans="2:3" ht="12.75">
      <c r="B98" s="99">
        <v>25</v>
      </c>
      <c r="C98" s="87" t="s">
        <v>695</v>
      </c>
    </row>
    <row r="99" spans="2:3" ht="12.75">
      <c r="B99" s="99">
        <v>26</v>
      </c>
      <c r="C99" s="87" t="s">
        <v>696</v>
      </c>
    </row>
    <row r="100" spans="2:3" ht="12.75">
      <c r="B100" s="99">
        <v>27</v>
      </c>
      <c r="C100" s="87" t="s">
        <v>697</v>
      </c>
    </row>
    <row r="101" spans="2:3" ht="12.75">
      <c r="B101" s="99">
        <v>28</v>
      </c>
      <c r="C101" s="87" t="s">
        <v>698</v>
      </c>
    </row>
    <row r="102" spans="2:3" ht="12.75">
      <c r="B102" s="99">
        <v>29</v>
      </c>
      <c r="C102" s="87" t="s">
        <v>699</v>
      </c>
    </row>
    <row r="103" spans="2:3" ht="12.75">
      <c r="B103" s="99">
        <v>30</v>
      </c>
      <c r="C103" s="87" t="s">
        <v>700</v>
      </c>
    </row>
    <row r="104" spans="2:3" ht="12.75">
      <c r="B104" s="99">
        <v>31</v>
      </c>
      <c r="C104" s="87" t="s">
        <v>701</v>
      </c>
    </row>
    <row r="105" spans="2:3" ht="12.75">
      <c r="B105" s="99">
        <v>32</v>
      </c>
      <c r="C105" s="87" t="s">
        <v>702</v>
      </c>
    </row>
    <row r="106" spans="2:3" ht="33.75">
      <c r="B106" s="99">
        <v>33</v>
      </c>
      <c r="C106" s="87" t="s">
        <v>703</v>
      </c>
    </row>
    <row r="107" spans="2:3" ht="22.5">
      <c r="B107" s="99">
        <v>34</v>
      </c>
      <c r="C107" s="100" t="s">
        <v>149</v>
      </c>
    </row>
    <row r="108" spans="2:3" ht="12.75">
      <c r="B108" s="99">
        <v>35</v>
      </c>
      <c r="C108" s="87" t="s">
        <v>150</v>
      </c>
    </row>
    <row r="109" spans="2:3" ht="12.75">
      <c r="B109" s="99">
        <v>36</v>
      </c>
      <c r="C109" s="87" t="s">
        <v>151</v>
      </c>
    </row>
    <row r="110" spans="2:3" ht="12.75">
      <c r="B110" s="99">
        <v>37</v>
      </c>
      <c r="C110" s="87" t="s">
        <v>152</v>
      </c>
    </row>
    <row r="111" spans="2:3" ht="12.75">
      <c r="B111" s="99"/>
      <c r="C111" s="95"/>
    </row>
    <row r="112" spans="1:3" ht="15.75">
      <c r="A112" s="89" t="s">
        <v>620</v>
      </c>
      <c r="B112" s="99"/>
      <c r="C112" s="95"/>
    </row>
    <row r="113" spans="2:3" ht="12.75">
      <c r="B113" s="99">
        <v>38</v>
      </c>
      <c r="C113" s="87" t="s">
        <v>680</v>
      </c>
    </row>
    <row r="114" spans="2:3" ht="12.75">
      <c r="B114" s="99">
        <v>39</v>
      </c>
      <c r="C114" s="87" t="s">
        <v>681</v>
      </c>
    </row>
    <row r="115" spans="2:3" ht="12.75">
      <c r="B115" s="99">
        <v>40</v>
      </c>
      <c r="C115" s="87" t="s">
        <v>682</v>
      </c>
    </row>
    <row r="116" spans="2:3" ht="12.75">
      <c r="B116" s="99">
        <v>41</v>
      </c>
      <c r="C116" s="87" t="s">
        <v>683</v>
      </c>
    </row>
    <row r="117" spans="2:3" ht="56.25">
      <c r="B117" s="99">
        <v>42</v>
      </c>
      <c r="C117" s="87" t="s">
        <v>575</v>
      </c>
    </row>
    <row r="118" spans="2:3" ht="33.75">
      <c r="B118" s="99">
        <v>43</v>
      </c>
      <c r="C118" s="100" t="s">
        <v>576</v>
      </c>
    </row>
    <row r="119" spans="2:3" ht="12.75">
      <c r="B119" s="99">
        <v>44</v>
      </c>
      <c r="C119" s="87" t="s">
        <v>577</v>
      </c>
    </row>
    <row r="120" spans="2:3" ht="12.75">
      <c r="B120" s="99">
        <v>45</v>
      </c>
      <c r="C120" s="87" t="s">
        <v>578</v>
      </c>
    </row>
    <row r="121" spans="2:3" ht="12.75">
      <c r="B121" s="99">
        <v>46</v>
      </c>
      <c r="C121" s="87" t="s">
        <v>579</v>
      </c>
    </row>
    <row r="122" spans="2:3" ht="12.75">
      <c r="B122" s="99">
        <v>47</v>
      </c>
      <c r="C122" s="87" t="s">
        <v>580</v>
      </c>
    </row>
    <row r="123" spans="2:3" ht="12.75">
      <c r="B123" s="99">
        <v>48</v>
      </c>
      <c r="C123" s="87" t="s">
        <v>581</v>
      </c>
    </row>
    <row r="124" spans="2:3" ht="12.75">
      <c r="B124" s="99">
        <v>49</v>
      </c>
      <c r="C124" s="87" t="s">
        <v>582</v>
      </c>
    </row>
    <row r="125" spans="2:3" ht="12.75">
      <c r="B125" s="99">
        <v>50</v>
      </c>
      <c r="C125" s="87" t="s">
        <v>583</v>
      </c>
    </row>
    <row r="126" spans="2:3" ht="12.75">
      <c r="B126" s="99">
        <v>51</v>
      </c>
      <c r="C126" s="87" t="s">
        <v>584</v>
      </c>
    </row>
    <row r="127" spans="2:3" ht="22.5">
      <c r="B127" s="99">
        <v>52</v>
      </c>
      <c r="C127" s="87" t="s">
        <v>585</v>
      </c>
    </row>
    <row r="128" spans="2:3" ht="12.75">
      <c r="B128" s="99">
        <v>53</v>
      </c>
      <c r="C128" s="87" t="s">
        <v>586</v>
      </c>
    </row>
    <row r="129" spans="2:3" ht="12.75">
      <c r="B129" s="99">
        <v>54</v>
      </c>
      <c r="C129" s="87" t="s">
        <v>587</v>
      </c>
    </row>
    <row r="130" spans="2:3" ht="12.75">
      <c r="B130" s="99">
        <v>55</v>
      </c>
      <c r="C130" s="87" t="s">
        <v>588</v>
      </c>
    </row>
    <row r="131" spans="2:3" ht="12.75">
      <c r="B131" s="99">
        <v>56</v>
      </c>
      <c r="C131" s="87" t="s">
        <v>589</v>
      </c>
    </row>
    <row r="132" spans="2:3" ht="12.75">
      <c r="B132" s="99">
        <v>57</v>
      </c>
      <c r="C132" s="87" t="s">
        <v>673</v>
      </c>
    </row>
    <row r="133" spans="2:3" ht="12.75">
      <c r="B133" s="99">
        <v>58</v>
      </c>
      <c r="C133" s="87" t="s">
        <v>177</v>
      </c>
    </row>
    <row r="134" spans="2:3" ht="12.75">
      <c r="B134" s="99">
        <v>59</v>
      </c>
      <c r="C134" s="87" t="s">
        <v>178</v>
      </c>
    </row>
    <row r="135" spans="2:3" ht="22.5">
      <c r="B135" s="99">
        <v>60</v>
      </c>
      <c r="C135" s="100" t="s">
        <v>179</v>
      </c>
    </row>
    <row r="136" spans="2:3" ht="12.75">
      <c r="B136" s="99">
        <v>61</v>
      </c>
      <c r="C136" s="87" t="s">
        <v>358</v>
      </c>
    </row>
    <row r="137" spans="2:3" ht="12.75">
      <c r="B137" s="99">
        <v>62</v>
      </c>
      <c r="C137" s="100" t="s">
        <v>359</v>
      </c>
    </row>
    <row r="138" spans="2:3" ht="12.75">
      <c r="B138" s="99">
        <v>63</v>
      </c>
      <c r="C138" s="100" t="s">
        <v>360</v>
      </c>
    </row>
    <row r="139" spans="2:3" ht="33.75">
      <c r="B139" s="99">
        <v>64</v>
      </c>
      <c r="C139" s="100" t="s">
        <v>945</v>
      </c>
    </row>
    <row r="140" spans="2:3" ht="22.5">
      <c r="B140" s="99">
        <v>65</v>
      </c>
      <c r="C140" s="100" t="s">
        <v>946</v>
      </c>
    </row>
    <row r="141" spans="2:3" ht="12.75">
      <c r="B141" s="99">
        <v>66</v>
      </c>
      <c r="C141" s="87" t="s">
        <v>947</v>
      </c>
    </row>
    <row r="142" spans="2:3" ht="12.75">
      <c r="B142" s="99">
        <v>67</v>
      </c>
      <c r="C142" s="87" t="s">
        <v>948</v>
      </c>
    </row>
    <row r="143" spans="2:3" ht="12.75">
      <c r="B143" s="99">
        <v>68</v>
      </c>
      <c r="C143" s="87" t="s">
        <v>136</v>
      </c>
    </row>
    <row r="144" spans="2:3" ht="12.75">
      <c r="B144" s="99">
        <v>69</v>
      </c>
      <c r="C144" s="87" t="s">
        <v>137</v>
      </c>
    </row>
    <row r="145" spans="1:3" ht="12.75" customHeight="1">
      <c r="A145" s="89"/>
      <c r="B145" s="99">
        <v>70</v>
      </c>
      <c r="C145" s="87" t="s">
        <v>138</v>
      </c>
    </row>
    <row r="146" spans="1:3" ht="12.75" customHeight="1">
      <c r="A146" s="89"/>
      <c r="B146" s="99">
        <v>71</v>
      </c>
      <c r="C146" s="95" t="s">
        <v>139</v>
      </c>
    </row>
    <row r="147" spans="1:3" ht="12.75" customHeight="1">
      <c r="A147" s="89"/>
      <c r="B147" s="99">
        <v>72</v>
      </c>
      <c r="C147" s="95" t="s">
        <v>140</v>
      </c>
    </row>
    <row r="148" spans="1:3" ht="12.75" customHeight="1">
      <c r="A148" s="89"/>
      <c r="B148" s="99">
        <v>73</v>
      </c>
      <c r="C148" s="95" t="s">
        <v>141</v>
      </c>
    </row>
    <row r="149" spans="1:3" ht="22.5">
      <c r="A149" s="89"/>
      <c r="B149" s="99">
        <v>74</v>
      </c>
      <c r="C149" s="95" t="s">
        <v>142</v>
      </c>
    </row>
    <row r="150" spans="1:3" ht="12.75" customHeight="1">
      <c r="A150" s="89"/>
      <c r="B150" s="99">
        <v>75</v>
      </c>
      <c r="C150" s="95" t="s">
        <v>143</v>
      </c>
    </row>
    <row r="151" spans="2:3" ht="12.75" customHeight="1">
      <c r="B151" s="99">
        <v>76</v>
      </c>
      <c r="C151" s="95" t="s">
        <v>144</v>
      </c>
    </row>
    <row r="152" spans="2:3" ht="12.75">
      <c r="B152" s="99">
        <v>77</v>
      </c>
      <c r="C152" s="95" t="s">
        <v>145</v>
      </c>
    </row>
    <row r="153" spans="2:3" ht="22.5">
      <c r="B153" s="99">
        <v>78</v>
      </c>
      <c r="C153" s="95" t="s">
        <v>146</v>
      </c>
    </row>
    <row r="154" spans="2:3" ht="12.75">
      <c r="B154" s="99">
        <v>79</v>
      </c>
      <c r="C154" s="95" t="s">
        <v>147</v>
      </c>
    </row>
    <row r="155" spans="2:3" ht="12.75">
      <c r="B155" s="99">
        <v>80</v>
      </c>
      <c r="C155" s="87" t="s">
        <v>148</v>
      </c>
    </row>
    <row r="156" spans="2:3" ht="12.75">
      <c r="B156" s="99"/>
      <c r="C156" s="95"/>
    </row>
  </sheetData>
  <mergeCells count="1">
    <mergeCell ref="A26:B26"/>
  </mergeCells>
  <printOptions/>
  <pageMargins left="0.75" right="0.75" top="1" bottom="1" header="0.5" footer="0.5"/>
  <pageSetup horizontalDpi="600" verticalDpi="600" orientation="portrait" r:id="rId1"/>
  <headerFooter alignWithMargins="0">
    <oddHeader>&amp;LNovember 2009&amp;C&amp;P&amp;R&amp;F</oddHeader>
    <oddFooter>&amp;LSubmission&amp;C&amp;P&amp;RStephen McCann, RIM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Cisco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D10.0 comments spreadsheet</dc:title>
  <dc:subject/>
  <dc:creator>Peter Ecclesine</dc:creator>
  <cp:keywords/>
  <dc:description/>
  <cp:lastModifiedBy>Stephen McCann</cp:lastModifiedBy>
  <cp:lastPrinted>2004-11-19T06:33:11Z</cp:lastPrinted>
  <dcterms:created xsi:type="dcterms:W3CDTF">2004-07-14T16:37:20Z</dcterms:created>
  <dcterms:modified xsi:type="dcterms:W3CDTF">2010-03-02T09:53:59Z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