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21" windowWidth="20610" windowHeight="11640" activeTab="0"/>
  </bookViews>
  <sheets>
    <sheet name="Title" sheetId="1" r:id="rId1"/>
    <sheet name="Comments" sheetId="2" r:id="rId2"/>
    <sheet name="Issues Ids" sheetId="3" r:id="rId3"/>
    <sheet name="Rev.  History" sheetId="4" r:id="rId4"/>
  </sheets>
  <definedNames>
    <definedName name="_xlnm._FilterDatabase" localSheetId="1" hidden="1">'Comments'!$A$1:$AB$58</definedName>
  </definedNames>
  <calcPr fullCalcOnLoad="1"/>
</workbook>
</file>

<file path=xl/sharedStrings.xml><?xml version="1.0" encoding="utf-8"?>
<sst xmlns="http://schemas.openxmlformats.org/spreadsheetml/2006/main" count="1163" uniqueCount="368">
  <si>
    <t xml:space="preserve">20090923 
The commenter is proposing two separate resolutions in one comment. 
The referenced sentence is erased and does not exists anymore.
Figure s54 in D3.03 needs updating. Specify and show in figure s54:
- Mesh AP to consist of AP, Portal and Mesh STA. 
- Define that mesh STA is the first device in hte mesh path 
- link between 802.11 STA and AP does not include portal. 
- Mesh Link to be between Mesh STAs.
- "mesh portal" is mesh STA and portal. </t>
  </si>
  <si>
    <t>x</t>
  </si>
  <si>
    <t>x</t>
  </si>
  <si>
    <t>initial revision</t>
  </si>
  <si>
    <r>
      <t>T</t>
    </r>
    <r>
      <rPr>
        <sz val="10"/>
        <rFont val="Arial"/>
        <family val="2"/>
      </rPr>
      <t xml:space="preserve">he order and the style of the definitions should be consistent with those of the base standard. TGs spec tries to follow the same notation as the base standard. </t>
    </r>
  </si>
  <si>
    <t>Proxy Update</t>
  </si>
  <si>
    <t>Broadcast / Multicast</t>
  </si>
  <si>
    <t>R-PU</t>
  </si>
  <si>
    <t>Security</t>
  </si>
  <si>
    <t>Peer Link Management</t>
  </si>
  <si>
    <t>S-PLM</t>
  </si>
  <si>
    <t>S-SAE</t>
  </si>
  <si>
    <t>Designator:</t>
  </si>
  <si>
    <t>Updated (to assist editor)</t>
  </si>
  <si>
    <t>R-Portal</t>
  </si>
  <si>
    <t>R-MSN</t>
  </si>
  <si>
    <t>Mesh sequence number</t>
  </si>
  <si>
    <t>Resolution Code</t>
  </si>
  <si>
    <t>G-PICS</t>
  </si>
  <si>
    <t>3.s12</t>
  </si>
  <si>
    <t>Check all instances in the document that use "mesh STA" as a subject and determine if those behavioral normative statements include a qualifier that the mesh STA is operating within an MBSS, if not, add the qualifier - or, change the definition of mesh STA to include the concept that the STA is both mesh capable and operating within an MBSS. There may be some behavior that is required for a mesh-capable STA that is not (yet) operating within an MBSS - e.g. for scanning operations and the like.</t>
  </si>
  <si>
    <t>I does sound fun to identify all the possible combinations of the words "peer", "mesh", "neighbor" but it's not practical.  I mean, where is the definition of "proxy neighbor peer root mesh access point"?</t>
  </si>
  <si>
    <t>remaining</t>
  </si>
  <si>
    <t>N</t>
  </si>
  <si>
    <r>
      <t>C</t>
    </r>
    <r>
      <rPr>
        <sz val="10"/>
        <rFont val="Arial"/>
        <family val="2"/>
      </rPr>
      <t>ounter</t>
    </r>
  </si>
  <si>
    <t>3. Definitions</t>
  </si>
  <si>
    <t>V.1</t>
  </si>
  <si>
    <t>V.1 Overview of Unified Channel Graphs</t>
  </si>
  <si>
    <t>G-Def</t>
  </si>
  <si>
    <t>3.s4</t>
  </si>
  <si>
    <t>The mesh access point is defined as a STA colocatd with a an AP
However, this sounds like an implementation related definition rather than a standards related definition, which shoiudl focus on interafces</t>
  </si>
  <si>
    <t>5.2.12.3</t>
  </si>
  <si>
    <t>R-MIB</t>
  </si>
  <si>
    <t>S-Editorial</t>
  </si>
  <si>
    <t>Open</t>
  </si>
  <si>
    <t>I'm not very far into the document, but I do notice that sentences including the subject "mesh STA" sort of imply that such a STA is operating within an MBSS. In some cases, it is explicitly stated that the mesh STA is operating within an MBSS, but in others, it might be assumed. What is important is that the definition in 3.x is that a mesh STA is one that is capable of operating as a mesh STA, and what needs to be clear in other subclauses that describe behavior, is whether a STA that is mesh-capable (i.e. a Mesh STA) is currently operating within an MBSS, and only if that is true does the described behavior apply.</t>
  </si>
  <si>
    <t>The mesh facility is not described in the amendment.</t>
  </si>
  <si>
    <t>Describe mesh facility somewhere in the amendment. See QoS facility as an example</t>
  </si>
  <si>
    <t>S-General</t>
  </si>
  <si>
    <t>S-IPR</t>
  </si>
  <si>
    <t>N</t>
  </si>
  <si>
    <t>1</t>
  </si>
  <si>
    <t>3</t>
  </si>
  <si>
    <t>6</t>
  </si>
  <si>
    <t>10</t>
  </si>
  <si>
    <t>5</t>
  </si>
  <si>
    <t>"A mesh STA shall not use the same transmitter address (TA) as a
collocated AP (see informative note in Clause 8.4.1.1.1C)."
Isn't this just a well-disguised way of saying "A mesh STA shall not be an AP".</t>
  </si>
  <si>
    <t>11B.8.5.1</t>
  </si>
  <si>
    <t>G-Architecture</t>
  </si>
  <si>
    <t>Michael Bahr</t>
  </si>
  <si>
    <t>Please add some explanatory material on the effect on the layer immediately above the MAC (i.e. 802.1 bridging) of the effect of providing multiple portals to a mesh.</t>
  </si>
  <si>
    <t>Open</t>
  </si>
  <si>
    <t>"In an IBSS frames go only one hop and you may not be able to communicate with all the member STAs while in a mesh frames can be propagated over multiple hops and connectivity is provided to all member STAs"</t>
  </si>
  <si>
    <t>Make the changes suggested in the comment.</t>
  </si>
  <si>
    <t>S-E2E</t>
  </si>
  <si>
    <t>Need end-to-end security?</t>
  </si>
  <si>
    <t>Sentence reads "Thus, it normally appears as if …."  Is the word "normally" intended here?  Can it appear abnormally as something else?  If not, delete "normally"</t>
  </si>
  <si>
    <t>Sentence to read "Thus, it appears as if…"</t>
  </si>
  <si>
    <t>Second sentence reads awkward, suggest change</t>
  </si>
  <si>
    <t>General Frame Format</t>
  </si>
  <si>
    <t>Unification with base standard.</t>
  </si>
  <si>
    <t>M-CC</t>
  </si>
  <si>
    <t>Congestion Control</t>
  </si>
  <si>
    <t>M-CS</t>
  </si>
  <si>
    <t>R-FWD</t>
  </si>
  <si>
    <t>Forwarding</t>
  </si>
  <si>
    <t>R-FF</t>
  </si>
  <si>
    <t>Frame Format</t>
  </si>
  <si>
    <t>R-BM</t>
  </si>
  <si>
    <t>18</t>
  </si>
  <si>
    <t>Christopher Young</t>
  </si>
  <si>
    <t>54 (Fig. s1)</t>
  </si>
  <si>
    <t xml:space="preserve">"Not all neighbor mesh STAs are peer mesh STAs." This description it too vague. Please highlight the differences between a neighbor mesh STA and a peer mesh STA. </t>
  </si>
  <si>
    <t xml:space="preserve">"STA associate with Aps to gain access to the network." Which "network" is meant here? Please clarify and modify the text accordingly. </t>
  </si>
  <si>
    <t>Unclear sentences.</t>
  </si>
  <si>
    <t>"gain access to the network" - to what network? Be specific - you have used the definite article - what is your antecedent and is it accurate?</t>
  </si>
  <si>
    <t>Incorrect nouns/pronouns. Missing comma.</t>
  </si>
  <si>
    <t>The statement "In an IBSS frames go only one hop and you may
not be able to communicate with all the member STAs" is not true; IBSS member STAs can hear each other.</t>
  </si>
  <si>
    <t>Suggest: "In an IBSS, frames can be transmitted to one-hop neighboring stations only, whereas, mesh STAs can communicate with other msesh STAs located multiple hops away. "</t>
  </si>
  <si>
    <t>G-MIB</t>
  </si>
  <si>
    <t>The text states that the "MBSS appears functionally equivalent to a link from the perspective of other networks …".  How is this possible?  Since a link connects exactly two devices, now would another network (presumably connected via a 3rd device) perceive a "link".</t>
  </si>
  <si>
    <t>This clause is helpful, but is not normally included in IEEE 802.11 specification.</t>
  </si>
  <si>
    <t xml:space="preserve">This clause is about overview of the services, but there is no description of mesh service (c.f. definition 3.s15).  </t>
  </si>
  <si>
    <t>Add the text.</t>
  </si>
  <si>
    <t>In clause 5.2.12.1, the text implies that an MBSS can provide DS functionality, yet there are no changes to IEEE 802.11-2007 clause 5.4.1.</t>
  </si>
  <si>
    <t>Do not use "you" - the subject should be "STA" - change "while in a mesh" to while in an MBSS,"</t>
  </si>
  <si>
    <t>Move the text to the introduction (e.g., page iii) or some other informative clause.</t>
  </si>
  <si>
    <t>The term "end stations" is used, but is not defined.</t>
  </si>
  <si>
    <t>Define the term.</t>
  </si>
  <si>
    <t>G-Architecture</t>
  </si>
  <si>
    <t>G-Architecture</t>
  </si>
  <si>
    <t>Mesh architecture and MBSS concept</t>
  </si>
  <si>
    <t>G-OUI</t>
  </si>
  <si>
    <t>Link Metric</t>
  </si>
  <si>
    <t>R-LM</t>
  </si>
  <si>
    <t>R-Proxy</t>
  </si>
  <si>
    <t>R-PICS</t>
  </si>
  <si>
    <t>Editor notes and the like.</t>
  </si>
  <si>
    <t>G-Discovery</t>
  </si>
  <si>
    <t>G-Frame</t>
  </si>
  <si>
    <t>MBSS looks like an unnecessary acronym since “mesh BSS” would not be much longer and there exists a precedence on avoiding this type of &lt;something&gt;BSS acronyms (QBSS was replaced with QoS BSS). Furthermore, “mesh BSS” matches in style with “mesh STA” that is used here instead of “MSTA”.</t>
  </si>
  <si>
    <t>Replace “MBSS” with “mesh BSS” throughout the draft.</t>
  </si>
  <si>
    <t>G-Base</t>
  </si>
  <si>
    <t>total</t>
  </si>
  <si>
    <t>closed</t>
  </si>
  <si>
    <t>11B.8 Mesh path selection and forwarding framework</t>
  </si>
  <si>
    <t>11B.8.5.1</t>
  </si>
  <si>
    <t>G-Architecture</t>
  </si>
  <si>
    <t>139</t>
  </si>
  <si>
    <t>Peering Management is not together with Mesh Discovery</t>
  </si>
  <si>
    <t>remove "and Peering Managment"</t>
  </si>
  <si>
    <t>Harish Ramamurthy</t>
  </si>
  <si>
    <t>General</t>
  </si>
  <si>
    <t>Jarkko Kneckt</t>
  </si>
  <si>
    <t>V.1</t>
  </si>
  <si>
    <t>As commented</t>
  </si>
  <si>
    <t>5.2.12.1</t>
  </si>
  <si>
    <t>5.2.12.2</t>
  </si>
  <si>
    <t>The term "STA" is used when "mesh STA " would be better</t>
  </si>
  <si>
    <t>Revisision</t>
  </si>
  <si>
    <t>Date</t>
  </si>
  <si>
    <t>Submission</t>
  </si>
  <si>
    <t>Venue Date:</t>
  </si>
  <si>
    <t>IEEE P802.11 Wireless LANs</t>
  </si>
  <si>
    <t>Abstract:</t>
  </si>
  <si>
    <t>Subject:</t>
  </si>
  <si>
    <t>Author(s):</t>
  </si>
  <si>
    <t>First Author:</t>
  </si>
  <si>
    <t>CID</t>
  </si>
  <si>
    <t>Part of No Vote?</t>
  </si>
  <si>
    <t>Resolution Notes</t>
  </si>
  <si>
    <t>Edit Status</t>
  </si>
  <si>
    <t>Edit Notes</t>
  </si>
  <si>
    <t>Edited in Draft</t>
  </si>
  <si>
    <t>Asignee</t>
  </si>
  <si>
    <t>61</t>
  </si>
  <si>
    <t>Duplicate of CID</t>
  </si>
  <si>
    <t>TGs Approval Date</t>
  </si>
  <si>
    <t>Resolution Status</t>
  </si>
  <si>
    <t>Orig Page No.</t>
  </si>
  <si>
    <t>Orig Line No.</t>
  </si>
  <si>
    <t>Orig Comment Type</t>
  </si>
  <si>
    <t>Issue IDs are used to identify groups of CIDs that are related to the same issue</t>
  </si>
  <si>
    <t>Notes / Summary of Changes</t>
  </si>
  <si>
    <t>r0</t>
  </si>
  <si>
    <t>This line is a repeat of line 1.  Delete</t>
  </si>
  <si>
    <t>Delete line 8</t>
  </si>
  <si>
    <t>Make 3.s16 (mesh STA) the first in the list.  Then renumber.  Then what was 3.21 becomes "candidate peer mesh STA".   Was 3.s11 should read "A link from one mesh STA…".  Was 3.s17 becomes "neighbor mesh STA".  Was 3.s18 becomes "neighbor peer mesh STA":  A mesh STA to which..."   Was 3.s.22 becomes " peer mesh STA" 3.s27 becomes "proxy mesh STA".  Was 3.s28 becomes "root mesh STA"</t>
  </si>
  <si>
    <t xml:space="preserve">"A station that implements the mesh facility…." "mesh facility" is not defined. Please define it before use. </t>
  </si>
  <si>
    <t>Change all instances of mesh BSS to MBSS. The mesh BSS is used in other clauses of the annex.</t>
  </si>
  <si>
    <t>Change all instances of mesh BSS to MBSS</t>
  </si>
  <si>
    <t>"In an IBSS frames go only one hop and you may not be able to communicate with all the member STAs, while in a mesh frames can be propagated over multiple hops and connectivity is provided to all member STAs"</t>
  </si>
  <si>
    <r>
      <t>G-</t>
    </r>
    <r>
      <rPr>
        <sz val="10"/>
        <rFont val="Arial"/>
        <family val="2"/>
      </rPr>
      <t>Def</t>
    </r>
  </si>
  <si>
    <t>The editing instruction to remove 3.170 WCS does not state what all references to that definition should be updated to.</t>
  </si>
  <si>
    <t>State what WDS definition is being replaced with throughout the draft</t>
  </si>
  <si>
    <t>Mark Kobayashi</t>
  </si>
  <si>
    <t>The description "Not all neighbor mes STAs are peer mesh STAs" is vague</t>
  </si>
  <si>
    <t>Write a clear statement describing the differences between a neighbor mesh STA and a PEER mesh STA.</t>
  </si>
  <si>
    <t>G-AboveBelow</t>
  </si>
  <si>
    <t>Don't use "above" or "below"</t>
  </si>
  <si>
    <t>Suggest "In an IBSS network, frame transmission is limited to one hop and it may not be possible to communicate with all the member STAs.  In a mesh network, frames can be propagated over multiple hops and connectivity is provided to all member STAs."</t>
  </si>
  <si>
    <t>11B.8.5.1</t>
  </si>
  <si>
    <t>56</t>
  </si>
  <si>
    <t>4</t>
  </si>
  <si>
    <t>32</t>
  </si>
  <si>
    <t>This clause sounds like we are trying to convince ourselves that we need a standard in the first place. Why be so hypothetical?</t>
  </si>
  <si>
    <t>Delete "neighbor peer mesh STA" (= "neighbor STA" + "peer STA"). Remove "neighbor mesh STA" (= "neighbor STA" + "mesh STA"), rename "peer mesh STA" into "peer STA" (since "peer" indicates that it is a mesh STA anyway).</t>
  </si>
  <si>
    <t>Brian Hart</t>
  </si>
  <si>
    <t>"has a link" is very vague. My home AP and my company AP are 15 miles away yet they have a link because they carry the same brand name</t>
  </si>
  <si>
    <t>Define the kind of link intended</t>
  </si>
  <si>
    <t>Counter</t>
  </si>
  <si>
    <r>
      <t>R</t>
    </r>
    <r>
      <rPr>
        <sz val="10"/>
        <rFont val="Arial"/>
        <family val="2"/>
      </rPr>
      <t>eject</t>
    </r>
  </si>
  <si>
    <t>Topic Category</t>
  </si>
  <si>
    <t>Dee Denteneer</t>
  </si>
  <si>
    <t>e</t>
  </si>
  <si>
    <t>N</t>
  </si>
  <si>
    <t>Replace two occurrences of "mesh" in this paragraph by "MBSS"</t>
  </si>
  <si>
    <t>The sentence includes mesh AP or a portal as a part of entity included in the MBSS. This sentence needs to be clarified.</t>
  </si>
  <si>
    <t>Mesh AP must be a "mesh STA collocated with AP" and mesh portal must be a "mesh STA collocated with portal".
Additionally, figure s59 also includes the term "mesh AP" and "mesh Portal". This figure needs to be updated as well.</t>
  </si>
  <si>
    <t>resolved</t>
  </si>
  <si>
    <t>A neighbor mesh station is defined as one that has a link to another mesh STA, but the text notes neighbor mesh APs are not necessarily peer mesh APs.
Am I correct in assuming that a "link" in this context is a "mesh link" (3.s11)? If so then the definition of a mesh link suggests mesh stations are also peer mesh stantions, which contradicts the definiton.</t>
  </si>
  <si>
    <t>27</t>
  </si>
  <si>
    <t>It is very confusing and not clear what the difference between a neighbor mesh STA and a peer mesh STA is. The definitions for neighbor mesh STA and peer mesh STA just say that a peer mesh STA is not necessarily a neighbor mesh STA. But neither definition actually states what the difference is.</t>
  </si>
  <si>
    <t xml:space="preserve">Define clearly what neighbor and peer mesh STAs are in terms that are easily understood and don't rely on just saying "a neighbor mesh STA is not a peer mesh STA". </t>
  </si>
  <si>
    <t>The text defines "mesh neighborhood: The set of all neighbor mesh STAs relative to a particular mesh STA."
However, this is definition is almost meaningless. I would also point out the term is only used twice</t>
  </si>
  <si>
    <t>3.s17</t>
  </si>
  <si>
    <t>With amendment TGn, there is a section for definitions that are unique to 802.11.  Some of these definitions seem unique to 802.11 and should not necessarily be added to the general IEEE definitions book…All the definitons in clause 3 normally go to the General defintions book.</t>
  </si>
  <si>
    <t>Move the definitions that are unique to 802.11 that should not be included in the general IEEE definitons book.</t>
  </si>
  <si>
    <t>NN</t>
  </si>
  <si>
    <r>
      <t>A</t>
    </r>
    <r>
      <rPr>
        <sz val="10"/>
        <rFont val="Arial"/>
        <family val="2"/>
      </rPr>
      <t>ccept</t>
    </r>
  </si>
  <si>
    <t>as in comment.</t>
  </si>
  <si>
    <t>Christopher Hansen</t>
  </si>
  <si>
    <t xml:space="preserve">"Delete definition 3.170 wireless distribution system (WDS)", "WDS" is a term that has been in use by 802.11 for a long time.  It should not be removed. </t>
  </si>
  <si>
    <t>Do not delete definition of WDS.</t>
  </si>
  <si>
    <t>5.2 Components of the IEEE 802.11 architecture</t>
  </si>
  <si>
    <t>R-USN</t>
  </si>
  <si>
    <t>11B.8 Mesh path selection and forwarding framework</t>
  </si>
  <si>
    <t>62</t>
  </si>
  <si>
    <t>Is MBSS a subset of BSS? If so, then you need to check every statement in the baseline that refers to behavior within a BSS and ensure that it is also applicable to MBSS, and if not, add an exception.</t>
  </si>
  <si>
    <t>Rewrite with a more assertive tone, indicating that such architecture is a reality, not just a possibility.</t>
  </si>
  <si>
    <t>55-56</t>
  </si>
  <si>
    <t>8</t>
  </si>
  <si>
    <t>53</t>
  </si>
  <si>
    <t>5.4 Overview of the services</t>
  </si>
  <si>
    <t>5.2 Components of the IEEE 802.11 architecture</t>
  </si>
  <si>
    <t>Guenael Strutt</t>
  </si>
  <si>
    <t>Assuming that the intent is to show a general, abstract diagram: Start by showing the DS between AP STA 18 and Portal 1.  Label portals 2, 3, 4 as Mesh Portals 2,3,4.  I recognize that the thought is that the mesh portal would normally be collocated (in the same device) with the Mesh STA, However, in the abstract sense other scenarios/ configurations are possible.  Hence it might be appropriate to show a DS between the Mesh Portal and the Mesh STA to allow for that possibility.  Initially I thought that there might be one DS that spans mesh portals 2,3,4 and Mesh STAs 1, 6,7.  However, the more I think about it, a mesh portal/DS has the unique characteristic that there is a one-to-one relationship between a mesh portal and a Mesh STA.  Therefore, I would suggest three small DS's, one for each pair of Mesh Portal 2/Mesh STA 1, Mesh Portal 3/Mesh STA 6, Mesh Portal 4/Mesh STA 7.  The applicability of that construct becomes even clearer when you consider the case of Mesh STA 11 and AP STA 12.  While it is easy enough to concieve of those two entities residing in the same device, the abstract nature of the interactions between them is a complete mystery.  Hence I suggest that Mesh STA 11 connects to a DS, then to a mesh portal, then to another DS and finally to AP STA 12.  The same applies to Mesh STA 10/ AT STA 15.  That would also allow for the possibility of multiple APs that connect through (or are collacated with) Mesh STA 11.  With the diagram modified as described above then I think it will correctly show the required entities and abstractly illustrate the possible configurations and connections *without* being too specific and without limiting the possibilities.  Further, it *may* be possible to draw an enclosing line through all the DS's and say that everything within consistutes one big, Super DS.</t>
  </si>
  <si>
    <t>Jon Rosdahl</t>
  </si>
  <si>
    <t>definitions</t>
  </si>
  <si>
    <t>3. Definitions</t>
  </si>
  <si>
    <t>Review each use of BSS in STD-2007 and determine if it needs to be replaced with "infrastructure BSS or IBSS".</t>
  </si>
  <si>
    <t xml:space="preserve">"Delete definition 3.170 wireless distribution system (WDS)", "WDS" is a well defined and already used term, so it should not be deleted. </t>
  </si>
  <si>
    <t>The main benefit for end stations is not mentioned.</t>
  </si>
  <si>
    <t>extend benefits with multi-hop communication between end-stations</t>
  </si>
  <si>
    <t>Clause</t>
  </si>
  <si>
    <t>Major Clause</t>
  </si>
  <si>
    <t>Page</t>
  </si>
  <si>
    <t>Previously "BSS" was equivalent to "infrastructure BSS or IBSS",  now with the MBSS - which is a type of BSS,  there may be rules in the baseline that are appropriate to the old definition of BSS,  that  are not also true in an MBSS.
How can I know that all of these occurances have been considered?  There are 450 instances of BSS in STD-2007.</t>
  </si>
  <si>
    <t>Line</t>
  </si>
  <si>
    <t>Type</t>
  </si>
  <si>
    <t>Y</t>
  </si>
  <si>
    <t>T</t>
  </si>
  <si>
    <t>E</t>
  </si>
  <si>
    <t>General</t>
  </si>
  <si>
    <t>Closed by:</t>
  </si>
  <si>
    <t>Kazuyuki Sakoda</t>
  </si>
  <si>
    <t>7</t>
  </si>
  <si>
    <t>open</t>
  </si>
  <si>
    <t>G-General</t>
  </si>
  <si>
    <t>37</t>
  </si>
  <si>
    <t>Clarify.</t>
  </si>
  <si>
    <t>26</t>
  </si>
  <si>
    <t>Password Auth KE</t>
  </si>
  <si>
    <t>9</t>
  </si>
  <si>
    <t>55</t>
  </si>
  <si>
    <t>2</t>
  </si>
  <si>
    <t>Henry Ptaskinski</t>
  </si>
  <si>
    <t>Submitter</t>
  </si>
  <si>
    <t xml:space="preserve">As in comment. </t>
  </si>
  <si>
    <t>Remove this definition</t>
  </si>
  <si>
    <t>Revise or delete definition</t>
  </si>
  <si>
    <t>Plesase clarify the meaning of link in this context</t>
  </si>
  <si>
    <t>When I first looked at this diagram I thought it was was nicely done and a good diagram.  However, the longer I looked at it I realized that it is a very limiting and constraining diagram, especially for clause 5.  The DS between AP STA 18 and Portal 1 is not shown.  Further, the connections between AP STA 18, Portal 1, Mesh STA 1, Portal 2, Mesh STA 6, Portal 3 and Mesh STA 7, Portal 4 are artifically constrained to 802.x LANs.  Many other configurations are possible (as we have seen over the years).  That is why prior 802.11 standards and amendments use and refer to the abstract interconenction form called the DS, bcus then the exact nature of the connections is irrelevant, only the abstract information that the connections exist and the nature of their behavior is important.  Hence, I feel that Figure s1 could use a few adjustments, or perhaps be expanded into a series of diagrams if the intent is to show specific scenarios rather than the general, abstract view.</t>
  </si>
  <si>
    <t>It is not clear from this draft when a STA is a "mesh" STA participating as a mesh node or a STA that is requiring 802.11 service and is thus behaving as a STA (not an AP STA)….this is first noticied in 7.1.3.1.6 where there is reference to an MBSS network vs. infrastructure of IBSS.</t>
  </si>
  <si>
    <t>MBSS should be added to Clause 4.  Definitions in Clause 3 or 5 need to clarify, distinguish a non-AP STA, mesh STA, AP STA….</t>
  </si>
  <si>
    <t>Allan Thomson</t>
  </si>
  <si>
    <t>3</t>
  </si>
  <si>
    <t>Qi Wang</t>
  </si>
  <si>
    <t>Andrew Myles</t>
  </si>
  <si>
    <t>3.s4</t>
  </si>
  <si>
    <t>Jouni Malinen</t>
  </si>
  <si>
    <t>3.s5</t>
  </si>
  <si>
    <t>Clint Chaplin</t>
  </si>
  <si>
    <t>3.s12</t>
  </si>
  <si>
    <t>Graham Smith</t>
  </si>
  <si>
    <t>3.s17</t>
  </si>
  <si>
    <t>5.2.12.1</t>
  </si>
  <si>
    <t>5.2.12</t>
  </si>
  <si>
    <t>Adrian Stephens</t>
  </si>
  <si>
    <t>Matthew Fischer</t>
  </si>
  <si>
    <t>Richard Roy</t>
  </si>
  <si>
    <t>5.2.12.2</t>
  </si>
  <si>
    <t>5.2.12.3</t>
  </si>
  <si>
    <t>5.4</t>
  </si>
  <si>
    <t>63</t>
  </si>
  <si>
    <t>3. Definitions</t>
  </si>
  <si>
    <t>What is the relationship between a MBSS and an ESS? Are they orthogonal concepts or something else? Clarify.</t>
  </si>
  <si>
    <t>Dave Stephenson</t>
  </si>
  <si>
    <t>5.2.12</t>
  </si>
  <si>
    <t>10-53</t>
  </si>
  <si>
    <t>5.4</t>
  </si>
  <si>
    <t>The text discuss the concept of MBSS and STAs that support this capability.  However, it does not describe at an architectural level how the MBSS is formed nor Mesh STA discovery nor how forwarding path is learned.</t>
  </si>
  <si>
    <t>Add the description.</t>
  </si>
  <si>
    <t>I'd prefer to see the simpler statement,  somewhere less buried.</t>
  </si>
  <si>
    <t>"An IBSS is isolated while a mesh can have one
or more portals to external networks."
This begs the question what the higher layers - particularly 802.1 bridging make of a mesh with multiple portals.   Does .11s introduce any new issues for the bridging layer?</t>
  </si>
  <si>
    <t xml:space="preserve">Text reads: "Effectively, this means that an MBSS appears functionally equivalent to a link from the perspective of
other networks and higher layer protocols."  Links are implicitly defined in 802.11 as existing between two STAs.  As such, they can not be "functionally equivalent to" a set of STAs in a basic service set of any kind, mesh or otherwise.  It seems the intent is to describe MAC layer mesh services as transparent to all layers above the MAC, i.e. as a form of MAC bridging (forwardsing at the MAC sublayer). </t>
  </si>
  <si>
    <t>Rewrite the paragraph so the meaning is clearer.</t>
  </si>
  <si>
    <t>Text reads: "In an IBSS frames go only one hop and you may
not be able to communicate with …"  Who is "you"????</t>
  </si>
  <si>
    <t>Rephrase without using the word "you".</t>
  </si>
  <si>
    <t>207</t>
  </si>
  <si>
    <t>“frames go only one hop and you may not be able to ...” You, who?</t>
  </si>
  <si>
    <t>De-personalize the sentence.</t>
  </si>
  <si>
    <t>M-QoSSTA</t>
  </si>
  <si>
    <t>M-MCCA</t>
  </si>
  <si>
    <t>MCCA</t>
  </si>
  <si>
    <t>M-11n</t>
  </si>
  <si>
    <t>11n compatibility</t>
  </si>
  <si>
    <t>G-Def</t>
  </si>
  <si>
    <t>M-MIB</t>
  </si>
  <si>
    <t>MIB related errors</t>
  </si>
  <si>
    <t>Issue Ident.</t>
  </si>
  <si>
    <t>“An example 802.11 wireless mesh network is illustrated in Figure s1” implies that the entire figure is a mesh network, but later text suggests that the mesh network is some unidentified subset of the figure.</t>
  </si>
  <si>
    <t>The clause 5.2.12.3 Organization of mesh subclauses seems to be redundunt and it might be better to be removed.</t>
  </si>
  <si>
    <t>Adrian Stephens</t>
  </si>
  <si>
    <t>G-Architecture</t>
  </si>
  <si>
    <t>Nancy Cam-Winget</t>
  </si>
  <si>
    <t>Matthew Fischer</t>
  </si>
  <si>
    <t xml:space="preserve">The Mesh topology does not contain APs, only Mesh STAs. The end station term may be confused with non-AP STA, i.e. with device that is served by the AP.
The main purpose of the MBSS is to create a flexible network between mesh STAs that is capable of backbone operations and direct Device-to-Device connectivity. </t>
  </si>
  <si>
    <t xml:space="preserve">Delete the lines 53-56 or modify the lines 53 -56 to describe how mesh STAs benefit from MBSS use. It is Ok to mention that a mesh STA may have collocated AP functionality, but mesh functionality should not be described as an enhancement to infrastructure mode. </t>
  </si>
  <si>
    <t>13</t>
  </si>
  <si>
    <t>35</t>
  </si>
  <si>
    <t xml:space="preserve">Original Clause </t>
  </si>
  <si>
    <t>MAC</t>
  </si>
  <si>
    <t>Terminology.</t>
  </si>
  <si>
    <t>G-Def</t>
  </si>
  <si>
    <t>G-Editor</t>
  </si>
  <si>
    <t>59</t>
  </si>
  <si>
    <t>30</t>
  </si>
  <si>
    <t>48</t>
  </si>
  <si>
    <t>Channel Selection</t>
  </si>
  <si>
    <t>M-BS</t>
  </si>
  <si>
    <t>Beaconing and Synchronization</t>
  </si>
  <si>
    <t>M-General</t>
  </si>
  <si>
    <t>M-PM</t>
  </si>
  <si>
    <t>Power Management</t>
  </si>
  <si>
    <t>QoS requirements for MP</t>
  </si>
  <si>
    <t>RFI</t>
  </si>
  <si>
    <t>R-HWMP</t>
  </si>
  <si>
    <t>R-General</t>
  </si>
  <si>
    <t>Full Date:</t>
  </si>
  <si>
    <t>Donald E. Eastlake 3rd (Motorola)</t>
  </si>
  <si>
    <t>Comment / Explanation</t>
  </si>
  <si>
    <t>Recommended Change</t>
  </si>
  <si>
    <t>N</t>
  </si>
  <si>
    <t>Define “mesh network” somewhere before using the term. Clearly indicate which parts of the figure are the mesh network and which parts are not.</t>
  </si>
  <si>
    <t>Darwin Engwer</t>
  </si>
  <si>
    <t>NN</t>
  </si>
  <si>
    <t>NN</t>
  </si>
  <si>
    <t>The term "end-stations" is undefined.  Previously this term was described (in D2.0) in the preceding paragraph, which has been removed from D3.0.</t>
  </si>
  <si>
    <t>Insert the first two sentences of the first paragraph of 802.11s D2.0 clause 5.2.11.1 at the beginning of this paragraph.  That will set the context for the sentences that follow and define the term "end-stations".</t>
  </si>
  <si>
    <t>The text uses a term which is not defined, "mesh network".  Define the term or substitute an alternative term (e.g., MBSS).</t>
  </si>
  <si>
    <t>Per comment.</t>
  </si>
  <si>
    <t>In figure s1, there are Mesh STAs (e.g., Mesh STA8) which have dotted lines to more than 1 other mesh STA.  This implies that a Mesh STA can be associated to more than one mesh STA, however, this is not described in the text of clause 5 (at least that I could find).  Since this is very different from how STAs behave in an BSS/IBSS, it should be described.</t>
  </si>
  <si>
    <t>3.s5</t>
  </si>
  <si>
    <t>141</t>
  </si>
  <si>
    <t>doc.: IEEE 802.11-09/977r0</t>
  </si>
  <si>
    <t>September 2009</t>
  </si>
  <si>
    <t>General arch def comment resolution</t>
  </si>
  <si>
    <r>
      <t>C</t>
    </r>
    <r>
      <rPr>
        <sz val="10"/>
        <rFont val="Arial"/>
        <family val="2"/>
      </rPr>
      <t>ounter</t>
    </r>
  </si>
  <si>
    <t>x</t>
  </si>
  <si>
    <r>
      <t>S</t>
    </r>
    <r>
      <rPr>
        <sz val="10"/>
        <rFont val="Arial"/>
        <family val="2"/>
      </rPr>
      <t>ome of the definitions are moved to the clause 3A.
See submission 11-09/978.</t>
    </r>
  </si>
  <si>
    <r>
      <t>T</t>
    </r>
    <r>
      <rPr>
        <sz val="10"/>
        <rFont val="Arial"/>
        <family val="2"/>
      </rPr>
      <t>he definition of WDS remains in the spec.
See submission 11-09/978.</t>
    </r>
  </si>
  <si>
    <r>
      <t>The definition of WDS remains</t>
    </r>
    <r>
      <rPr>
        <sz val="10"/>
        <rFont val="Arial"/>
        <family val="2"/>
      </rPr>
      <t>, although</t>
    </r>
    <r>
      <rPr>
        <sz val="10"/>
        <rFont val="Arial"/>
        <family val="2"/>
      </rPr>
      <t xml:space="preserve"> the definition is changed.
</t>
    </r>
    <r>
      <rPr>
        <sz val="10"/>
        <rFont val="Arial"/>
        <family val="2"/>
      </rPr>
      <t>See submission 11-09/978.</t>
    </r>
  </si>
  <si>
    <r>
      <t>T</t>
    </r>
    <r>
      <rPr>
        <sz val="10"/>
        <rFont val="Arial"/>
        <family val="2"/>
      </rPr>
      <t>he definition of WDS remains, although the definition is changed.
See submission 11-09/978.</t>
    </r>
  </si>
  <si>
    <r>
      <t>T</t>
    </r>
    <r>
      <rPr>
        <sz val="10"/>
        <rFont val="Arial"/>
        <family val="2"/>
      </rPr>
      <t>he definition of mesh facility is added.
See submission 11-09/978.</t>
    </r>
  </si>
  <si>
    <r>
      <t xml:space="preserve">The definition of neighbor STA is refined. Now it reads: A STA that is in direct communication range over a single instance of the wireless medium. This implies that the neighbor means the STA that is in the radio range.
</t>
    </r>
    <r>
      <rPr>
        <sz val="10"/>
        <rFont val="Arial"/>
        <family val="2"/>
      </rPr>
      <t>See submission 11-09/978.</t>
    </r>
  </si>
  <si>
    <r>
      <t>T</t>
    </r>
    <r>
      <rPr>
        <sz val="10"/>
        <rFont val="Arial"/>
        <family val="2"/>
      </rPr>
      <t>he definition of neighbor STA is refined. Now it reads: A STA that is in direct communication range over a single instance of the wireless medium. This implies that the neighbor means the STA that is in the radio range.
See submission 11-09/978.</t>
    </r>
  </si>
  <si>
    <r>
      <t>n</t>
    </r>
    <r>
      <rPr>
        <sz val="10"/>
        <rFont val="Arial"/>
        <family val="2"/>
      </rPr>
      <t>eighbor peer mesh STA, and neighbor mesh STA are deleted. Peer mesh STA remains as it is in D3.0 since the "peer" is a generic term which may be used for non-mesh STAs.
See submission 11-09/978.</t>
    </r>
  </si>
  <si>
    <r>
      <t>T</t>
    </r>
    <r>
      <rPr>
        <sz val="10"/>
        <rFont val="Arial"/>
        <family val="2"/>
      </rPr>
      <t>he text is updated.
See submission 11-09/978.</t>
    </r>
  </si>
  <si>
    <r>
      <t>T</t>
    </r>
    <r>
      <rPr>
        <sz val="10"/>
        <rFont val="Arial"/>
        <family val="2"/>
      </rPr>
      <t>he text is updated. The description of IBSS is removed.
See submission 11-09/978.</t>
    </r>
  </si>
  <si>
    <r>
      <t>T</t>
    </r>
    <r>
      <rPr>
        <sz val="10"/>
        <rFont val="Arial"/>
        <family val="2"/>
      </rPr>
      <t>he interworking related functions are described in 11C.8 (Interworking). The pointer to 11C.8 is given in 5.2.12.4.10.
See submission 11-09/978..</t>
    </r>
  </si>
  <si>
    <t>5.2.12.3 is modified entirely.
See submission 11-09/978.</t>
  </si>
  <si>
    <r>
      <t>T</t>
    </r>
    <r>
      <rPr>
        <sz val="10"/>
        <rFont val="Arial"/>
        <family val="2"/>
      </rPr>
      <t>he text is added in 5.4.1.1.
See submission 11-09/978.</t>
    </r>
  </si>
  <si>
    <r>
      <t>T</t>
    </r>
    <r>
      <rPr>
        <sz val="10"/>
        <rFont val="Arial"/>
        <family val="2"/>
      </rPr>
      <t>he Annex V.1 overview of unified channel graphs has been entirely removed. See D3.03 or later revisions.</t>
    </r>
  </si>
  <si>
    <t>Counter</t>
  </si>
  <si>
    <r>
      <t>T</t>
    </r>
    <r>
      <rPr>
        <sz val="10"/>
        <rFont val="Arial"/>
        <family val="2"/>
      </rPr>
      <t>he definition of mesh BSS is described in Clause 3.
MBSS is added to Clause 4.
The new text in Clause 5 clarifies the mesh STA and its functionalities, differences between mesh STA and non-mesh STA.
See submission 11-09/978.</t>
    </r>
  </si>
  <si>
    <t>Reject</t>
  </si>
  <si>
    <t>Counter</t>
  </si>
  <si>
    <t>2009/9/23 Rename all 802.x LAN to DS and add in brackets to the end of the heading of the figure the following:" Not all DSs are shown."</t>
  </si>
  <si>
    <t xml:space="preserve">2009/9/23 The term mesh neighborhood makes the standard mor readable. The mesh neighborhood is simple and easy-to-understand concept. </t>
  </si>
  <si>
    <t>2009/9/23 Mesh AP is defined in 802.11s, because:
-  Routing needs to be complient to forward traffic trough the MBSS for the associated non-AP STAs in mesh AP. 
- MCCAOP Addvertisement may provide information of the HCCA reservations of the mesh AP. 
- mesh AP definition makes its operation very clear
- non-AP STAs may associate with mesh APs</t>
  </si>
  <si>
    <t xml:space="preserve">2009/9/23 Acronym IBSS is used to describe independent BSS. 
QoS BSS is enhancement to Infrastructure BSS which acronym is usually BSS. Similarly QoS IBSS is enhancement to IBSS.
The used naimg for infrastructure BSS is in contradiction to comment, i.e. name "infrasturcutre BSS" is not applied in the base 802.11. 
By following these naming policies the MBSS name is well defined. </t>
  </si>
  <si>
    <t>20090923 The clause  8.4.1.1.1C is deleted. The following text is given in clause 11C.8.6 to say the same issue: 
A mesh STA collocated with another STA shall use a MAC address that is different from the one used by the
collocated STA.</t>
  </si>
  <si>
    <t>Jarkko Kneckt</t>
  </si>
  <si>
    <t>2009-00-24</t>
  </si>
  <si>
    <t>Nokia</t>
  </si>
  <si>
    <t>Itämerenkatu 11-13 00180 Helsinki</t>
  </si>
  <si>
    <t>Jarkko.Kneckt at Nokia.com</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</si>
</sst>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mm&quot;월&quot;\ dd&quot;일&quot;"/>
    <numFmt numFmtId="185" formatCode="&quot;Yes&quot;;&quot;Yes&quot;;&quot;No&quot;"/>
    <numFmt numFmtId="186" formatCode="&quot;True&quot;;&quot;True&quot;;&quot;False&quot;"/>
    <numFmt numFmtId="187" formatCode="&quot;On&quot;;&quot;On&quot;;&quot;Off&quot;"/>
    <numFmt numFmtId="188" formatCode="[$€-2]\ #,##0.00_);[Red]\([$€-2]\ #,##0.00\)"/>
    <numFmt numFmtId="189" formatCode="[$-409]dddd\,\ mmmm\ dd\,\ yyyy"/>
    <numFmt numFmtId="190" formatCode="yyyy\-mm\-dd;@"/>
    <numFmt numFmtId="191" formatCode="mmm\-yyyy"/>
    <numFmt numFmtId="192" formatCode="mm/dd/yy;@"/>
    <numFmt numFmtId="193" formatCode="m/d/yy;@"/>
    <numFmt numFmtId="194" formatCode="m/d/yyyy"/>
    <numFmt numFmtId="195" formatCode="mm/dd/yy"/>
  </numFmts>
  <fonts count="31">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style="thick">
        <color indexed="8"/>
      </left>
      <right style="thick">
        <color indexed="8"/>
      </right>
      <top style="thick">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20" borderId="1" applyNumberFormat="0" applyAlignment="0" applyProtection="0"/>
    <xf numFmtId="0" fontId="15" fillId="20"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6" fillId="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6" fillId="0" borderId="0" applyNumberFormat="0" applyFill="0" applyBorder="0" applyAlignment="0" applyProtection="0"/>
    <xf numFmtId="0" fontId="19" fillId="4" borderId="0" applyNumberFormat="0" applyBorder="0" applyAlignment="0" applyProtection="0"/>
    <xf numFmtId="0" fontId="5" fillId="0" borderId="0" applyNumberFormat="0" applyFill="0" applyBorder="0" applyAlignment="0" applyProtection="0"/>
    <xf numFmtId="0" fontId="20"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1" fillId="3" borderId="0" applyNumberFormat="0" applyBorder="0" applyAlignment="0" applyProtection="0"/>
    <xf numFmtId="0" fontId="27" fillId="0" borderId="0" applyNumberFormat="0" applyFill="0" applyBorder="0" applyAlignment="0" applyProtection="0"/>
    <xf numFmtId="0" fontId="26"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8" fillId="23" borderId="9" applyNumberFormat="0" applyAlignment="0" applyProtection="0"/>
  </cellStyleXfs>
  <cellXfs count="5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0" applyNumberFormat="1" applyAlignment="1" applyProtection="1">
      <alignment/>
      <protection/>
    </xf>
    <xf numFmtId="49" fontId="1" fillId="0" borderId="0" xfId="0" applyNumberFormat="1" applyFont="1" applyAlignment="1">
      <alignment/>
    </xf>
    <xf numFmtId="0" fontId="0" fillId="0" borderId="0" xfId="0" applyAlignment="1">
      <alignment wrapText="1"/>
    </xf>
    <xf numFmtId="190" fontId="0" fillId="0" borderId="0" xfId="0" applyNumberFormat="1" applyAlignment="1">
      <alignment/>
    </xf>
    <xf numFmtId="0" fontId="4" fillId="0" borderId="0" xfId="0" applyFont="1" applyAlignment="1">
      <alignment horizontal="center"/>
    </xf>
    <xf numFmtId="190"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0" fillId="0" borderId="0" xfId="0" applyAlignment="1">
      <alignment horizontal="left" vertical="top" wrapText="1"/>
    </xf>
    <xf numFmtId="0" fontId="10" fillId="0" borderId="0" xfId="0" applyFont="1" applyAlignment="1">
      <alignment/>
    </xf>
    <xf numFmtId="0" fontId="11" fillId="0" borderId="0" xfId="0" applyFont="1" applyAlignment="1">
      <alignment/>
    </xf>
    <xf numFmtId="0" fontId="0" fillId="0" borderId="0" xfId="0" applyAlignment="1">
      <alignment vertical="top" wrapText="1"/>
    </xf>
    <xf numFmtId="0" fontId="7" fillId="0" borderId="11" xfId="0" applyFont="1" applyFill="1" applyBorder="1" applyAlignment="1">
      <alignment vertical="top" wrapText="1"/>
    </xf>
    <xf numFmtId="49" fontId="7" fillId="0" borderId="11" xfId="0" applyNumberFormat="1" applyFont="1" applyFill="1" applyBorder="1" applyAlignment="1" applyProtection="1">
      <alignment horizontal="center" vertical="top" wrapText="1"/>
      <protection/>
    </xf>
    <xf numFmtId="0" fontId="7" fillId="0" borderId="11" xfId="0" applyFont="1" applyFill="1" applyBorder="1" applyAlignment="1" applyProtection="1">
      <alignment horizontal="center" vertical="top" wrapText="1"/>
      <protection/>
    </xf>
    <xf numFmtId="49" fontId="7" fillId="0" borderId="11" xfId="0" applyNumberFormat="1" applyFont="1" applyFill="1" applyBorder="1" applyAlignment="1" applyProtection="1">
      <alignment vertical="top" wrapText="1"/>
      <protection/>
    </xf>
    <xf numFmtId="0" fontId="7" fillId="0" borderId="11" xfId="0" applyFont="1" applyFill="1" applyBorder="1" applyAlignment="1" applyProtection="1">
      <alignment vertical="top" wrapText="1"/>
      <protection/>
    </xf>
    <xf numFmtId="0" fontId="9" fillId="0" borderId="11" xfId="0" applyFont="1" applyFill="1" applyBorder="1" applyAlignment="1">
      <alignment vertical="top" wrapText="1"/>
    </xf>
    <xf numFmtId="0" fontId="7" fillId="0" borderId="11" xfId="0" applyNumberFormat="1" applyFont="1" applyFill="1" applyBorder="1" applyAlignment="1" applyProtection="1">
      <alignment horizontal="left" vertical="top" wrapText="1"/>
      <protection/>
    </xf>
    <xf numFmtId="195" fontId="7" fillId="0" borderId="11" xfId="0" applyNumberFormat="1" applyFont="1" applyFill="1" applyBorder="1" applyAlignment="1" applyProtection="1">
      <alignment vertical="top" wrapText="1"/>
      <protection/>
    </xf>
    <xf numFmtId="195" fontId="0" fillId="0" borderId="0" xfId="0" applyNumberFormat="1" applyAlignment="1">
      <alignment vertical="top" wrapText="1"/>
    </xf>
    <xf numFmtId="0" fontId="0" fillId="0" borderId="0" xfId="0" applyNumberFormat="1" applyBorder="1" applyAlignment="1">
      <alignment/>
    </xf>
    <xf numFmtId="0" fontId="5" fillId="0" borderId="0" xfId="50" applyAlignment="1" applyProtection="1">
      <alignment/>
      <protection/>
    </xf>
    <xf numFmtId="0" fontId="11" fillId="0" borderId="0" xfId="0" applyFont="1" applyAlignment="1">
      <alignment horizontal="right"/>
    </xf>
    <xf numFmtId="0" fontId="0" fillId="0" borderId="0" xfId="0" applyFont="1" applyAlignment="1">
      <alignmen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Font="1" applyAlignment="1">
      <alignment/>
    </xf>
    <xf numFmtId="0" fontId="0" fillId="0" borderId="12" xfId="0" applyFont="1" applyFill="1" applyBorder="1" applyAlignment="1">
      <alignment horizontal="center" vertical="top" wrapText="1"/>
    </xf>
    <xf numFmtId="0" fontId="0" fillId="0" borderId="12" xfId="0" applyFont="1" applyFill="1" applyBorder="1" applyAlignment="1">
      <alignment horizontal="justify" vertical="top" wrapText="1"/>
    </xf>
    <xf numFmtId="0" fontId="0" fillId="0" borderId="12" xfId="0" applyFont="1" applyFill="1" applyBorder="1" applyAlignment="1">
      <alignment horizontal="left" vertical="top" wrapText="1"/>
    </xf>
    <xf numFmtId="0" fontId="7" fillId="0" borderId="11"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2" xfId="0" applyFont="1" applyFill="1" applyBorder="1" applyAlignment="1">
      <alignment horizontal="right" vertical="top" wrapText="1"/>
    </xf>
    <xf numFmtId="0" fontId="0" fillId="0" borderId="12" xfId="0" applyFill="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Currency" xfId="43"/>
    <cellStyle name="Currency [0]" xfId="44"/>
    <cellStyle name="Eingabe" xfId="45"/>
    <cellStyle name="Ergebnis" xfId="46"/>
    <cellStyle name="Erklärender Text" xfId="47"/>
    <cellStyle name="Followed Hyperlink" xfId="48"/>
    <cellStyle name="Gut" xfId="49"/>
    <cellStyle name="Hyperlink" xfId="50"/>
    <cellStyle name="Neutral" xfId="51"/>
    <cellStyle name="Notiz" xfId="52"/>
    <cellStyle name="Percent" xfId="53"/>
    <cellStyle name="Schlecht" xfId="54"/>
    <cellStyle name="Warnender Text" xfId="55"/>
    <cellStyle name="Verknüpfte Zelle" xfId="56"/>
    <cellStyle name="Überschrift" xfId="57"/>
    <cellStyle name="Überschrift 1" xfId="58"/>
    <cellStyle name="Überschrift 2" xfId="59"/>
    <cellStyle name="Überschrift 3" xfId="60"/>
    <cellStyle name="Überschrift 4" xfId="61"/>
    <cellStyle name="Zelle überprüfen" xfId="62"/>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1210925"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suggested resolutions to general architecture and definition.
This document contains resolutions for comments: 1099, 772, 1102, 1188, 93, 379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21</xdr:row>
      <xdr:rowOff>0</xdr:rowOff>
    </xdr:from>
    <xdr:ext cx="0" cy="0"/>
    <xdr:sp>
      <xdr:nvSpPr>
        <xdr:cNvPr id="1" name="Picture 1"/>
        <xdr:cNvSpPr>
          <a:spLocks noChangeAspect="1"/>
        </xdr:cNvSpPr>
      </xdr:nvSpPr>
      <xdr:spPr>
        <a:xfrm>
          <a:off x="17954625" y="2251710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21</xdr:row>
      <xdr:rowOff>0</xdr:rowOff>
    </xdr:from>
    <xdr:ext cx="0" cy="0"/>
    <xdr:sp>
      <xdr:nvSpPr>
        <xdr:cNvPr id="2" name="Picture 1"/>
        <xdr:cNvSpPr>
          <a:spLocks noChangeAspect="1"/>
        </xdr:cNvSpPr>
      </xdr:nvSpPr>
      <xdr:spPr>
        <a:xfrm>
          <a:off x="17954625" y="2251710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zoomScalePageLayoutView="0" workbookViewId="0" topLeftCell="A2">
      <selection activeCell="C11" sqref="C11"/>
    </sheetView>
  </sheetViews>
  <sheetFormatPr defaultColWidth="9.140625" defaultRowHeight="12.75"/>
  <cols>
    <col min="1" max="1" width="11.28125" style="2" customWidth="1"/>
    <col min="2" max="2" width="45.7109375" style="2" customWidth="1"/>
    <col min="3" max="3" width="40.8515625" style="2" customWidth="1"/>
    <col min="4" max="4" width="36.28125" style="2" customWidth="1"/>
    <col min="5" max="16384" width="9.140625" style="2" customWidth="1"/>
  </cols>
  <sheetData>
    <row r="1" ht="18.75">
      <c r="B1" s="1" t="s">
        <v>123</v>
      </c>
    </row>
    <row r="2" ht="18.75">
      <c r="B2" s="1" t="s">
        <v>121</v>
      </c>
    </row>
    <row r="3" spans="1:2" ht="18.75">
      <c r="A3" s="2" t="s">
        <v>12</v>
      </c>
      <c r="B3" s="1" t="s">
        <v>335</v>
      </c>
    </row>
    <row r="4" spans="1:6" ht="18.75">
      <c r="A4" s="2" t="s">
        <v>122</v>
      </c>
      <c r="B4" s="11" t="s">
        <v>336</v>
      </c>
      <c r="F4" s="7"/>
    </row>
    <row r="5" spans="1:2" ht="15.75">
      <c r="A5" s="2" t="s">
        <v>127</v>
      </c>
      <c r="B5" s="8" t="s">
        <v>320</v>
      </c>
    </row>
    <row r="6" s="3" customFormat="1" ht="16.5" thickBot="1"/>
    <row r="7" spans="1:2" s="4" customFormat="1" ht="18.75">
      <c r="A7" s="4" t="s">
        <v>125</v>
      </c>
      <c r="B7" s="9" t="s">
        <v>337</v>
      </c>
    </row>
    <row r="8" spans="1:2" ht="15.75">
      <c r="A8" s="2" t="s">
        <v>319</v>
      </c>
      <c r="B8" s="8" t="s">
        <v>364</v>
      </c>
    </row>
    <row r="9" spans="1:9" ht="15.75">
      <c r="A9" s="2" t="s">
        <v>126</v>
      </c>
      <c r="B9" s="2" t="s">
        <v>363</v>
      </c>
      <c r="C9" s="8"/>
      <c r="E9" s="8"/>
      <c r="F9" s="8"/>
      <c r="G9" s="8"/>
      <c r="H9" s="8"/>
      <c r="I9" s="8"/>
    </row>
    <row r="10" spans="2:9" ht="15.75">
      <c r="B10" s="2" t="s">
        <v>365</v>
      </c>
      <c r="C10" s="8"/>
      <c r="E10" s="8"/>
      <c r="F10" s="8"/>
      <c r="G10" s="8"/>
      <c r="H10" s="8"/>
      <c r="I10" s="8"/>
    </row>
    <row r="11" spans="2:9" ht="15.75">
      <c r="B11" s="2" t="s">
        <v>366</v>
      </c>
      <c r="C11" s="8"/>
      <c r="E11" s="8"/>
      <c r="F11" s="8"/>
      <c r="G11" s="8"/>
      <c r="H11" s="8"/>
      <c r="I11" s="8"/>
    </row>
    <row r="12" spans="2:9" ht="15.75">
      <c r="B12" s="2" t="s">
        <v>367</v>
      </c>
      <c r="C12" s="8"/>
      <c r="E12" s="8"/>
      <c r="F12" s="8"/>
      <c r="G12" s="8"/>
      <c r="H12" s="8"/>
      <c r="I12" s="8"/>
    </row>
    <row r="13" spans="2:9" ht="15.75">
      <c r="B13" s="32"/>
      <c r="C13" s="10"/>
      <c r="E13" s="8"/>
      <c r="F13" s="8"/>
      <c r="G13" s="8"/>
      <c r="H13" s="8"/>
      <c r="I13" s="8"/>
    </row>
    <row r="14" spans="3:9" ht="15.75">
      <c r="C14" s="8"/>
      <c r="D14" s="8"/>
      <c r="E14" s="8"/>
      <c r="F14" s="8"/>
      <c r="G14" s="8"/>
      <c r="H14" s="8"/>
      <c r="I14" s="8"/>
    </row>
    <row r="15" ht="15.75">
      <c r="A15" s="2" t="s">
        <v>124</v>
      </c>
    </row>
    <row r="27" spans="1:5" ht="15.75" customHeight="1">
      <c r="A27" s="6"/>
      <c r="B27" s="49"/>
      <c r="C27" s="49"/>
      <c r="D27" s="49"/>
      <c r="E27" s="49"/>
    </row>
    <row r="28" spans="1:5" ht="15.75" customHeight="1">
      <c r="A28" s="4"/>
      <c r="B28" s="5"/>
      <c r="C28" s="5"/>
      <c r="D28" s="5"/>
      <c r="E28" s="5"/>
    </row>
    <row r="29" spans="1:5" ht="15.75" customHeight="1">
      <c r="A29" s="4"/>
      <c r="B29" s="48"/>
      <c r="C29" s="48"/>
      <c r="D29" s="48"/>
      <c r="E29" s="48"/>
    </row>
    <row r="30" spans="1:5" ht="15.75" customHeight="1">
      <c r="A30" s="4"/>
      <c r="B30" s="5"/>
      <c r="C30" s="5"/>
      <c r="D30" s="5"/>
      <c r="E30" s="5"/>
    </row>
    <row r="31" spans="1:5" ht="15.75" customHeight="1">
      <c r="A31" s="4"/>
      <c r="B31" s="48"/>
      <c r="C31" s="48"/>
      <c r="D31" s="48"/>
      <c r="E31" s="48"/>
    </row>
    <row r="32" spans="2:5" ht="15.75" customHeight="1">
      <c r="B32" s="48"/>
      <c r="C32" s="48"/>
      <c r="D32" s="48"/>
      <c r="E32" s="48"/>
    </row>
    <row r="33" ht="15.75" customHeight="1"/>
    <row r="34" ht="15.75" customHeight="1"/>
    <row r="35" ht="15.75" customHeight="1"/>
  </sheetData>
  <sheetProtection/>
  <mergeCells count="3">
    <mergeCell ref="B29:E29"/>
    <mergeCell ref="B27:E27"/>
    <mergeCell ref="B31:E32"/>
  </mergeCells>
  <printOptions/>
  <pageMargins left="0.787401575" right="0.787401575" top="0.984251969" bottom="0.984251969"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4"/>
  <dimension ref="A1:AB58"/>
  <sheetViews>
    <sheetView zoomScalePageLayoutView="0" workbookViewId="0" topLeftCell="A1">
      <pane xSplit="2" ySplit="1" topLeftCell="P54" activePane="bottomRight" state="frozen"/>
      <selection pane="topLeft" activeCell="A1" sqref="A1"/>
      <selection pane="topRight" activeCell="C1" sqref="C1"/>
      <selection pane="bottomLeft" activeCell="A2" sqref="A2"/>
      <selection pane="bottomRight" activeCell="V6" sqref="V6"/>
    </sheetView>
  </sheetViews>
  <sheetFormatPr defaultColWidth="9.140625" defaultRowHeight="12.75"/>
  <cols>
    <col min="1" max="1" width="6.421875" style="35" customWidth="1"/>
    <col min="2" max="2" width="16.421875" style="21" customWidth="1"/>
    <col min="3" max="3" width="11.28125" style="21" hidden="1" customWidth="1"/>
    <col min="4" max="4" width="11.00390625" style="18" hidden="1" customWidth="1"/>
    <col min="5" max="5" width="8.7109375" style="36" hidden="1" customWidth="1"/>
    <col min="6" max="6" width="9.28125" style="21" hidden="1" customWidth="1"/>
    <col min="7" max="7" width="6.421875" style="21" customWidth="1"/>
    <col min="8" max="8" width="8.00390625" style="21" customWidth="1"/>
    <col min="9" max="9" width="5.421875" style="45" customWidth="1"/>
    <col min="10" max="10" width="8.00390625" style="36" customWidth="1"/>
    <col min="11" max="11" width="5.421875" style="21" customWidth="1"/>
    <col min="12" max="12" width="10.7109375" style="38" customWidth="1"/>
    <col min="13" max="13" width="19.28125" style="21" customWidth="1"/>
    <col min="14" max="14" width="12.00390625" style="37" customWidth="1"/>
    <col min="15" max="15" width="9.28125" style="37" customWidth="1"/>
    <col min="16" max="16" width="10.00390625" style="39" customWidth="1"/>
    <col min="17" max="17" width="14.421875" style="37" customWidth="1"/>
    <col min="18" max="18" width="11.421875" style="21" customWidth="1"/>
    <col min="19" max="19" width="8.421875" style="30" customWidth="1"/>
    <col min="20" max="20" width="35.7109375" style="34" customWidth="1"/>
    <col min="21" max="21" width="36.28125" style="34" customWidth="1"/>
    <col min="22" max="22" width="9.8515625" style="21" customWidth="1"/>
    <col min="23" max="23" width="35.7109375" style="21" customWidth="1"/>
    <col min="24" max="24" width="10.28125" style="12" customWidth="1"/>
    <col min="25" max="25" width="9.140625" style="12" customWidth="1"/>
    <col min="26" max="26" width="42.8515625" style="12" customWidth="1"/>
    <col min="27" max="27" width="9.140625" style="12" customWidth="1"/>
    <col min="28" max="28" width="11.00390625" style="21" hidden="1" customWidth="1"/>
    <col min="29" max="16384" width="9.140625" style="12" customWidth="1"/>
  </cols>
  <sheetData>
    <row r="1" spans="1:28" s="21" customFormat="1" ht="39" thickTop="1">
      <c r="A1" s="22" t="s">
        <v>128</v>
      </c>
      <c r="B1" s="22" t="s">
        <v>237</v>
      </c>
      <c r="C1" s="23" t="s">
        <v>301</v>
      </c>
      <c r="D1" s="23" t="s">
        <v>139</v>
      </c>
      <c r="E1" s="28" t="s">
        <v>140</v>
      </c>
      <c r="F1" s="24" t="s">
        <v>141</v>
      </c>
      <c r="G1" s="24" t="s">
        <v>129</v>
      </c>
      <c r="H1" s="24" t="s">
        <v>172</v>
      </c>
      <c r="I1" s="44" t="s">
        <v>216</v>
      </c>
      <c r="J1" s="28" t="s">
        <v>218</v>
      </c>
      <c r="K1" s="25" t="s">
        <v>219</v>
      </c>
      <c r="L1" s="25" t="s">
        <v>214</v>
      </c>
      <c r="M1" s="26" t="s">
        <v>215</v>
      </c>
      <c r="N1" s="22" t="s">
        <v>290</v>
      </c>
      <c r="O1" s="22" t="s">
        <v>136</v>
      </c>
      <c r="P1" s="24" t="s">
        <v>138</v>
      </c>
      <c r="Q1" s="26" t="s">
        <v>134</v>
      </c>
      <c r="R1" s="26" t="s">
        <v>121</v>
      </c>
      <c r="S1" s="29" t="s">
        <v>137</v>
      </c>
      <c r="T1" s="24" t="s">
        <v>321</v>
      </c>
      <c r="U1" s="24" t="s">
        <v>322</v>
      </c>
      <c r="V1" s="22" t="s">
        <v>17</v>
      </c>
      <c r="W1" s="22" t="s">
        <v>130</v>
      </c>
      <c r="X1" s="27" t="s">
        <v>13</v>
      </c>
      <c r="Y1" s="26" t="s">
        <v>131</v>
      </c>
      <c r="Z1" s="26" t="s">
        <v>132</v>
      </c>
      <c r="AA1" s="26" t="s">
        <v>133</v>
      </c>
      <c r="AB1" s="22" t="s">
        <v>224</v>
      </c>
    </row>
    <row r="2" spans="1:27" ht="102">
      <c r="A2" s="46">
        <v>1192</v>
      </c>
      <c r="B2" s="42" t="s">
        <v>207</v>
      </c>
      <c r="C2" s="42" t="s">
        <v>208</v>
      </c>
      <c r="D2" s="42" t="s">
        <v>235</v>
      </c>
      <c r="E2" s="42" t="s">
        <v>41</v>
      </c>
      <c r="F2" s="42" t="s">
        <v>221</v>
      </c>
      <c r="G2" s="42" t="s">
        <v>188</v>
      </c>
      <c r="H2" s="42" t="s">
        <v>112</v>
      </c>
      <c r="I2" s="42" t="s">
        <v>235</v>
      </c>
      <c r="J2" s="42" t="s">
        <v>41</v>
      </c>
      <c r="K2" s="42" t="s">
        <v>221</v>
      </c>
      <c r="L2" s="42">
        <v>3</v>
      </c>
      <c r="M2" s="43" t="s">
        <v>25</v>
      </c>
      <c r="N2" s="42" t="s">
        <v>287</v>
      </c>
      <c r="O2" s="42"/>
      <c r="P2" s="41" t="s">
        <v>34</v>
      </c>
      <c r="Q2" s="42"/>
      <c r="R2" s="42"/>
      <c r="S2" s="42"/>
      <c r="T2" s="42" t="s">
        <v>186</v>
      </c>
      <c r="U2" s="42" t="s">
        <v>187</v>
      </c>
      <c r="V2" s="42" t="s">
        <v>170</v>
      </c>
      <c r="W2" s="42" t="s">
        <v>340</v>
      </c>
      <c r="X2" s="42" t="s">
        <v>2</v>
      </c>
      <c r="Y2" s="42"/>
      <c r="Z2" s="42"/>
      <c r="AA2" s="42"/>
    </row>
    <row r="3" spans="1:27" ht="38.25">
      <c r="A3" s="46">
        <v>204</v>
      </c>
      <c r="B3" s="42" t="s">
        <v>245</v>
      </c>
      <c r="C3" s="42" t="s">
        <v>42</v>
      </c>
      <c r="D3" s="42" t="s">
        <v>235</v>
      </c>
      <c r="E3" s="42" t="s">
        <v>69</v>
      </c>
      <c r="F3" s="42" t="s">
        <v>221</v>
      </c>
      <c r="G3" s="42" t="s">
        <v>220</v>
      </c>
      <c r="H3" s="42" t="s">
        <v>112</v>
      </c>
      <c r="I3" s="42" t="s">
        <v>235</v>
      </c>
      <c r="J3" s="42" t="s">
        <v>69</v>
      </c>
      <c r="K3" s="42" t="s">
        <v>221</v>
      </c>
      <c r="L3" s="42" t="s">
        <v>246</v>
      </c>
      <c r="M3" s="43" t="s">
        <v>209</v>
      </c>
      <c r="N3" s="42" t="s">
        <v>287</v>
      </c>
      <c r="O3" s="42"/>
      <c r="P3" s="41" t="s">
        <v>34</v>
      </c>
      <c r="Q3" s="42"/>
      <c r="R3" s="42"/>
      <c r="S3" s="42"/>
      <c r="T3" s="42" t="s">
        <v>153</v>
      </c>
      <c r="U3" s="42" t="s">
        <v>154</v>
      </c>
      <c r="V3" s="42" t="s">
        <v>170</v>
      </c>
      <c r="W3" s="42" t="s">
        <v>341</v>
      </c>
      <c r="X3" s="42" t="s">
        <v>2</v>
      </c>
      <c r="Y3" s="42"/>
      <c r="Z3" s="42"/>
      <c r="AA3" s="42"/>
    </row>
    <row r="4" spans="1:27" ht="51">
      <c r="A4" s="46">
        <v>967</v>
      </c>
      <c r="B4" s="42" t="s">
        <v>191</v>
      </c>
      <c r="C4" s="42" t="s">
        <v>42</v>
      </c>
      <c r="D4" s="42" t="s">
        <v>235</v>
      </c>
      <c r="E4" s="42" t="s">
        <v>69</v>
      </c>
      <c r="F4" s="42" t="s">
        <v>221</v>
      </c>
      <c r="G4" s="42" t="s">
        <v>220</v>
      </c>
      <c r="H4" s="42" t="s">
        <v>112</v>
      </c>
      <c r="I4" s="42" t="s">
        <v>235</v>
      </c>
      <c r="J4" s="42" t="s">
        <v>69</v>
      </c>
      <c r="K4" s="42" t="s">
        <v>221</v>
      </c>
      <c r="L4" s="42" t="s">
        <v>246</v>
      </c>
      <c r="M4" s="43" t="s">
        <v>265</v>
      </c>
      <c r="N4" s="42" t="s">
        <v>287</v>
      </c>
      <c r="O4" s="42"/>
      <c r="P4" s="41" t="s">
        <v>34</v>
      </c>
      <c r="Q4" s="42"/>
      <c r="R4" s="42"/>
      <c r="S4" s="42"/>
      <c r="T4" s="42" t="s">
        <v>192</v>
      </c>
      <c r="U4" s="42" t="s">
        <v>193</v>
      </c>
      <c r="V4" s="42" t="s">
        <v>170</v>
      </c>
      <c r="W4" s="42" t="s">
        <v>342</v>
      </c>
      <c r="X4" s="42" t="s">
        <v>2</v>
      </c>
      <c r="Y4" s="42"/>
      <c r="Z4" s="42"/>
      <c r="AA4" s="42"/>
    </row>
    <row r="5" spans="1:27" ht="51">
      <c r="A5" s="46">
        <v>1151</v>
      </c>
      <c r="B5" s="42" t="s">
        <v>247</v>
      </c>
      <c r="C5" s="42" t="s">
        <v>42</v>
      </c>
      <c r="D5" s="42" t="s">
        <v>235</v>
      </c>
      <c r="E5" s="42" t="s">
        <v>69</v>
      </c>
      <c r="F5" s="42" t="s">
        <v>221</v>
      </c>
      <c r="G5" s="42" t="s">
        <v>220</v>
      </c>
      <c r="H5" s="42" t="s">
        <v>112</v>
      </c>
      <c r="I5" s="42" t="s">
        <v>235</v>
      </c>
      <c r="J5" s="42" t="s">
        <v>69</v>
      </c>
      <c r="K5" s="42" t="s">
        <v>221</v>
      </c>
      <c r="L5" s="42" t="s">
        <v>246</v>
      </c>
      <c r="M5" s="43" t="s">
        <v>265</v>
      </c>
      <c r="N5" s="42" t="s">
        <v>287</v>
      </c>
      <c r="O5" s="42"/>
      <c r="P5" s="41" t="s">
        <v>34</v>
      </c>
      <c r="Q5" s="42"/>
      <c r="R5" s="42"/>
      <c r="S5" s="42"/>
      <c r="T5" s="42" t="s">
        <v>211</v>
      </c>
      <c r="U5" s="42" t="s">
        <v>238</v>
      </c>
      <c r="V5" s="42" t="s">
        <v>24</v>
      </c>
      <c r="W5" s="42" t="s">
        <v>343</v>
      </c>
      <c r="X5" s="42" t="s">
        <v>2</v>
      </c>
      <c r="Y5" s="42"/>
      <c r="Z5" s="42"/>
      <c r="AA5" s="42"/>
    </row>
    <row r="6" spans="1:27" ht="153">
      <c r="A6" s="46">
        <v>1099</v>
      </c>
      <c r="B6" s="42" t="s">
        <v>248</v>
      </c>
      <c r="C6" s="42" t="s">
        <v>29</v>
      </c>
      <c r="D6" s="42" t="s">
        <v>235</v>
      </c>
      <c r="E6" s="42" t="s">
        <v>300</v>
      </c>
      <c r="F6" s="42" t="s">
        <v>221</v>
      </c>
      <c r="G6" s="42" t="s">
        <v>220</v>
      </c>
      <c r="H6" s="42" t="s">
        <v>112</v>
      </c>
      <c r="I6" s="42" t="s">
        <v>235</v>
      </c>
      <c r="J6" s="42" t="s">
        <v>300</v>
      </c>
      <c r="K6" s="42" t="s">
        <v>221</v>
      </c>
      <c r="L6" s="42" t="s">
        <v>249</v>
      </c>
      <c r="M6" s="43" t="s">
        <v>265</v>
      </c>
      <c r="N6" s="42" t="s">
        <v>287</v>
      </c>
      <c r="O6" s="42"/>
      <c r="P6" s="41" t="s">
        <v>34</v>
      </c>
      <c r="Q6" s="42"/>
      <c r="R6" s="42"/>
      <c r="S6" s="42"/>
      <c r="T6" s="42" t="s">
        <v>30</v>
      </c>
      <c r="U6" s="42" t="s">
        <v>239</v>
      </c>
      <c r="V6" s="42" t="s">
        <v>356</v>
      </c>
      <c r="W6" s="42" t="s">
        <v>360</v>
      </c>
      <c r="X6" s="42"/>
      <c r="Y6" s="42"/>
      <c r="Z6" s="42"/>
      <c r="AA6" s="42"/>
    </row>
    <row r="7" spans="1:27" ht="153">
      <c r="A7" s="46">
        <v>772</v>
      </c>
      <c r="B7" s="42" t="s">
        <v>250</v>
      </c>
      <c r="C7" s="42" t="s">
        <v>333</v>
      </c>
      <c r="D7" s="42" t="s">
        <v>235</v>
      </c>
      <c r="E7" s="42" t="s">
        <v>229</v>
      </c>
      <c r="F7" s="42" t="s">
        <v>222</v>
      </c>
      <c r="G7" s="42" t="s">
        <v>220</v>
      </c>
      <c r="H7" s="42" t="s">
        <v>112</v>
      </c>
      <c r="I7" s="42" t="s">
        <v>235</v>
      </c>
      <c r="J7" s="42" t="s">
        <v>229</v>
      </c>
      <c r="K7" s="42" t="s">
        <v>222</v>
      </c>
      <c r="L7" s="42" t="s">
        <v>251</v>
      </c>
      <c r="M7" s="43" t="s">
        <v>265</v>
      </c>
      <c r="N7" s="42" t="s">
        <v>287</v>
      </c>
      <c r="O7" s="42"/>
      <c r="P7" s="41" t="s">
        <v>34</v>
      </c>
      <c r="Q7" s="42"/>
      <c r="R7" s="42"/>
      <c r="S7" s="42"/>
      <c r="T7" s="42" t="s">
        <v>100</v>
      </c>
      <c r="U7" s="42" t="s">
        <v>101</v>
      </c>
      <c r="V7" s="42" t="s">
        <v>356</v>
      </c>
      <c r="W7" s="42" t="s">
        <v>361</v>
      </c>
      <c r="X7" s="42"/>
      <c r="Y7" s="42"/>
      <c r="Z7" s="42"/>
      <c r="AA7" s="42"/>
    </row>
    <row r="8" spans="1:27" ht="89.25">
      <c r="A8" s="46">
        <v>1102</v>
      </c>
      <c r="B8" s="42" t="s">
        <v>248</v>
      </c>
      <c r="C8" s="42" t="s">
        <v>19</v>
      </c>
      <c r="D8" s="42" t="s">
        <v>235</v>
      </c>
      <c r="E8" s="42" t="s">
        <v>264</v>
      </c>
      <c r="F8" s="42" t="s">
        <v>221</v>
      </c>
      <c r="G8" s="42" t="s">
        <v>220</v>
      </c>
      <c r="H8" s="42" t="s">
        <v>112</v>
      </c>
      <c r="I8" s="42" t="s">
        <v>235</v>
      </c>
      <c r="J8" s="42" t="s">
        <v>264</v>
      </c>
      <c r="K8" s="42" t="s">
        <v>221</v>
      </c>
      <c r="L8" s="42" t="s">
        <v>253</v>
      </c>
      <c r="M8" s="43" t="s">
        <v>265</v>
      </c>
      <c r="N8" s="42" t="s">
        <v>287</v>
      </c>
      <c r="O8" s="42"/>
      <c r="P8" s="41" t="s">
        <v>34</v>
      </c>
      <c r="Q8" s="42"/>
      <c r="R8" s="42"/>
      <c r="S8" s="42"/>
      <c r="T8" s="42" t="s">
        <v>184</v>
      </c>
      <c r="U8" s="42" t="s">
        <v>240</v>
      </c>
      <c r="V8" s="42" t="s">
        <v>356</v>
      </c>
      <c r="W8" s="42" t="s">
        <v>359</v>
      </c>
      <c r="X8" s="42"/>
      <c r="Y8" s="42"/>
      <c r="Z8" s="42"/>
      <c r="AA8" s="42"/>
    </row>
    <row r="9" spans="1:27" ht="140.25">
      <c r="A9" s="46">
        <v>4</v>
      </c>
      <c r="B9" s="42" t="s">
        <v>254</v>
      </c>
      <c r="C9" s="42">
        <v>3</v>
      </c>
      <c r="D9" s="42">
        <v>2</v>
      </c>
      <c r="E9" s="42"/>
      <c r="F9" s="42" t="s">
        <v>222</v>
      </c>
      <c r="G9" s="42" t="s">
        <v>40</v>
      </c>
      <c r="H9" s="42" t="s">
        <v>112</v>
      </c>
      <c r="I9" s="42">
        <v>2</v>
      </c>
      <c r="J9" s="42"/>
      <c r="K9" s="42" t="s">
        <v>222</v>
      </c>
      <c r="L9" s="42">
        <v>3</v>
      </c>
      <c r="M9" s="43" t="s">
        <v>209</v>
      </c>
      <c r="N9" s="42" t="s">
        <v>152</v>
      </c>
      <c r="O9" s="42"/>
      <c r="P9" s="41" t="s">
        <v>34</v>
      </c>
      <c r="Q9" s="42"/>
      <c r="R9" s="42"/>
      <c r="S9" s="42"/>
      <c r="T9" s="42" t="s">
        <v>118</v>
      </c>
      <c r="U9" s="42" t="s">
        <v>147</v>
      </c>
      <c r="V9" s="42" t="s">
        <v>171</v>
      </c>
      <c r="W9" s="42" t="s">
        <v>4</v>
      </c>
      <c r="X9" s="42" t="s">
        <v>2</v>
      </c>
      <c r="Y9" s="42"/>
      <c r="Z9" s="42"/>
      <c r="AA9" s="42"/>
    </row>
    <row r="10" spans="1:27" ht="38.25">
      <c r="A10" s="46">
        <v>825</v>
      </c>
      <c r="B10" s="42" t="s">
        <v>49</v>
      </c>
      <c r="C10" s="42" t="s">
        <v>42</v>
      </c>
      <c r="D10" s="42" t="s">
        <v>42</v>
      </c>
      <c r="E10" s="42" t="s">
        <v>43</v>
      </c>
      <c r="F10" s="42" t="s">
        <v>221</v>
      </c>
      <c r="G10" s="42" t="s">
        <v>40</v>
      </c>
      <c r="H10" s="42" t="s">
        <v>112</v>
      </c>
      <c r="I10" s="42" t="s">
        <v>42</v>
      </c>
      <c r="J10" s="42" t="s">
        <v>43</v>
      </c>
      <c r="K10" s="42" t="s">
        <v>221</v>
      </c>
      <c r="L10" s="42" t="s">
        <v>246</v>
      </c>
      <c r="M10" s="43" t="s">
        <v>265</v>
      </c>
      <c r="N10" s="42" t="s">
        <v>287</v>
      </c>
      <c r="O10" s="42"/>
      <c r="P10" s="41" t="s">
        <v>34</v>
      </c>
      <c r="Q10" s="42"/>
      <c r="R10" s="42"/>
      <c r="S10" s="42"/>
      <c r="T10" s="42" t="s">
        <v>36</v>
      </c>
      <c r="U10" s="42" t="s">
        <v>37</v>
      </c>
      <c r="V10" s="42" t="s">
        <v>170</v>
      </c>
      <c r="W10" s="42" t="s">
        <v>344</v>
      </c>
      <c r="X10" s="42" t="s">
        <v>2</v>
      </c>
      <c r="Y10" s="42"/>
      <c r="Z10" s="42"/>
      <c r="AA10" s="42"/>
    </row>
    <row r="11" spans="1:27" ht="38.25">
      <c r="A11" s="46">
        <v>981</v>
      </c>
      <c r="B11" s="42" t="s">
        <v>70</v>
      </c>
      <c r="C11" s="42" t="s">
        <v>42</v>
      </c>
      <c r="D11" s="42" t="s">
        <v>42</v>
      </c>
      <c r="E11" s="42" t="s">
        <v>43</v>
      </c>
      <c r="F11" s="42" t="s">
        <v>221</v>
      </c>
      <c r="G11" s="42" t="s">
        <v>220</v>
      </c>
      <c r="H11" s="42" t="s">
        <v>112</v>
      </c>
      <c r="I11" s="42" t="s">
        <v>42</v>
      </c>
      <c r="J11" s="42" t="s">
        <v>43</v>
      </c>
      <c r="K11" s="42" t="s">
        <v>221</v>
      </c>
      <c r="L11" s="42" t="s">
        <v>246</v>
      </c>
      <c r="M11" s="43" t="s">
        <v>265</v>
      </c>
      <c r="N11" s="42" t="s">
        <v>287</v>
      </c>
      <c r="O11" s="42"/>
      <c r="P11" s="41" t="s">
        <v>34</v>
      </c>
      <c r="Q11" s="42"/>
      <c r="R11" s="42"/>
      <c r="S11" s="42"/>
      <c r="T11" s="42" t="s">
        <v>148</v>
      </c>
      <c r="U11" s="42" t="s">
        <v>238</v>
      </c>
      <c r="V11" s="42" t="s">
        <v>170</v>
      </c>
      <c r="W11" s="42" t="s">
        <v>344</v>
      </c>
      <c r="X11" s="42" t="s">
        <v>2</v>
      </c>
      <c r="Y11" s="42"/>
      <c r="Z11" s="42"/>
      <c r="AA11" s="42"/>
    </row>
    <row r="12" spans="1:27" ht="38.25">
      <c r="A12" s="46">
        <v>1153</v>
      </c>
      <c r="B12" s="42" t="s">
        <v>247</v>
      </c>
      <c r="C12" s="42" t="s">
        <v>42</v>
      </c>
      <c r="D12" s="42" t="s">
        <v>42</v>
      </c>
      <c r="E12" s="42" t="s">
        <v>43</v>
      </c>
      <c r="F12" s="42" t="s">
        <v>221</v>
      </c>
      <c r="G12" s="42" t="s">
        <v>220</v>
      </c>
      <c r="H12" s="42" t="s">
        <v>112</v>
      </c>
      <c r="I12" s="42" t="s">
        <v>42</v>
      </c>
      <c r="J12" s="42" t="s">
        <v>43</v>
      </c>
      <c r="K12" s="42" t="s">
        <v>221</v>
      </c>
      <c r="L12" s="42" t="s">
        <v>246</v>
      </c>
      <c r="M12" s="43" t="s">
        <v>265</v>
      </c>
      <c r="N12" s="42" t="s">
        <v>287</v>
      </c>
      <c r="O12" s="42"/>
      <c r="P12" s="41" t="s">
        <v>34</v>
      </c>
      <c r="Q12" s="42"/>
      <c r="R12" s="42"/>
      <c r="S12" s="42"/>
      <c r="T12" s="42" t="s">
        <v>148</v>
      </c>
      <c r="U12" s="42" t="s">
        <v>238</v>
      </c>
      <c r="V12" s="42" t="s">
        <v>170</v>
      </c>
      <c r="W12" s="42" t="s">
        <v>344</v>
      </c>
      <c r="X12" s="42" t="s">
        <v>2</v>
      </c>
      <c r="Y12" s="42"/>
      <c r="Z12" s="42"/>
      <c r="AA12" s="42"/>
    </row>
    <row r="13" spans="1:27" ht="89.25">
      <c r="A13" s="46">
        <v>977</v>
      </c>
      <c r="B13" s="42" t="s">
        <v>155</v>
      </c>
      <c r="C13" s="42" t="s">
        <v>42</v>
      </c>
      <c r="D13" s="42" t="s">
        <v>42</v>
      </c>
      <c r="E13" s="42" t="s">
        <v>233</v>
      </c>
      <c r="F13" s="42" t="s">
        <v>221</v>
      </c>
      <c r="G13" s="42" t="s">
        <v>220</v>
      </c>
      <c r="H13" s="42" t="s">
        <v>112</v>
      </c>
      <c r="I13" s="42" t="s">
        <v>42</v>
      </c>
      <c r="J13" s="42" t="s">
        <v>233</v>
      </c>
      <c r="K13" s="42" t="s">
        <v>221</v>
      </c>
      <c r="L13" s="42" t="s">
        <v>246</v>
      </c>
      <c r="M13" s="43" t="s">
        <v>265</v>
      </c>
      <c r="N13" s="42" t="s">
        <v>287</v>
      </c>
      <c r="O13" s="42"/>
      <c r="P13" s="41" t="s">
        <v>34</v>
      </c>
      <c r="Q13" s="42"/>
      <c r="R13" s="42"/>
      <c r="S13" s="42"/>
      <c r="T13" s="42" t="s">
        <v>156</v>
      </c>
      <c r="U13" s="42" t="s">
        <v>157</v>
      </c>
      <c r="V13" s="42" t="s">
        <v>170</v>
      </c>
      <c r="W13" s="42" t="s">
        <v>345</v>
      </c>
      <c r="X13" s="42" t="s">
        <v>2</v>
      </c>
      <c r="Y13" s="42"/>
      <c r="Z13" s="42"/>
      <c r="AA13" s="42"/>
    </row>
    <row r="14" spans="1:27" ht="89.25">
      <c r="A14" s="46">
        <v>982</v>
      </c>
      <c r="B14" s="42" t="s">
        <v>70</v>
      </c>
      <c r="C14" s="42" t="s">
        <v>42</v>
      </c>
      <c r="D14" s="42" t="s">
        <v>42</v>
      </c>
      <c r="E14" s="42" t="s">
        <v>233</v>
      </c>
      <c r="F14" s="42" t="s">
        <v>221</v>
      </c>
      <c r="G14" s="42" t="s">
        <v>220</v>
      </c>
      <c r="H14" s="42" t="s">
        <v>112</v>
      </c>
      <c r="I14" s="42" t="s">
        <v>42</v>
      </c>
      <c r="J14" s="42" t="s">
        <v>233</v>
      </c>
      <c r="K14" s="42" t="s">
        <v>221</v>
      </c>
      <c r="L14" s="42" t="s">
        <v>246</v>
      </c>
      <c r="M14" s="43" t="s">
        <v>265</v>
      </c>
      <c r="N14" s="42" t="s">
        <v>287</v>
      </c>
      <c r="O14" s="42"/>
      <c r="P14" s="41" t="s">
        <v>34</v>
      </c>
      <c r="Q14" s="42"/>
      <c r="R14" s="42"/>
      <c r="S14" s="42"/>
      <c r="T14" s="42" t="s">
        <v>72</v>
      </c>
      <c r="U14" s="42" t="s">
        <v>238</v>
      </c>
      <c r="V14" s="42" t="s">
        <v>170</v>
      </c>
      <c r="W14" s="42" t="s">
        <v>345</v>
      </c>
      <c r="X14" s="42" t="s">
        <v>2</v>
      </c>
      <c r="Y14" s="42"/>
      <c r="Z14" s="42"/>
      <c r="AA14" s="42"/>
    </row>
    <row r="15" spans="1:27" ht="89.25">
      <c r="A15" s="46">
        <v>1154</v>
      </c>
      <c r="B15" s="42" t="s">
        <v>247</v>
      </c>
      <c r="C15" s="42" t="s">
        <v>42</v>
      </c>
      <c r="D15" s="42" t="s">
        <v>42</v>
      </c>
      <c r="E15" s="42" t="s">
        <v>233</v>
      </c>
      <c r="F15" s="42" t="s">
        <v>221</v>
      </c>
      <c r="G15" s="42" t="s">
        <v>220</v>
      </c>
      <c r="H15" s="42" t="s">
        <v>112</v>
      </c>
      <c r="I15" s="42" t="s">
        <v>42</v>
      </c>
      <c r="J15" s="42" t="s">
        <v>233</v>
      </c>
      <c r="K15" s="42" t="s">
        <v>221</v>
      </c>
      <c r="L15" s="42" t="s">
        <v>246</v>
      </c>
      <c r="M15" s="43" t="s">
        <v>265</v>
      </c>
      <c r="N15" s="42" t="s">
        <v>287</v>
      </c>
      <c r="O15" s="42"/>
      <c r="P15" s="41" t="s">
        <v>34</v>
      </c>
      <c r="Q15" s="42"/>
      <c r="R15" s="42"/>
      <c r="S15" s="42"/>
      <c r="T15" s="42" t="s">
        <v>72</v>
      </c>
      <c r="U15" s="42" t="s">
        <v>238</v>
      </c>
      <c r="V15" s="42" t="s">
        <v>170</v>
      </c>
      <c r="W15" s="42" t="s">
        <v>345</v>
      </c>
      <c r="X15" s="42" t="s">
        <v>2</v>
      </c>
      <c r="Y15" s="42"/>
      <c r="Z15" s="42"/>
      <c r="AA15" s="42"/>
    </row>
    <row r="16" spans="1:27" ht="102">
      <c r="A16" s="46">
        <v>206</v>
      </c>
      <c r="B16" s="42" t="s">
        <v>245</v>
      </c>
      <c r="C16" s="42" t="s">
        <v>42</v>
      </c>
      <c r="D16" s="42" t="s">
        <v>42</v>
      </c>
      <c r="E16" s="42" t="s">
        <v>44</v>
      </c>
      <c r="F16" s="42" t="s">
        <v>221</v>
      </c>
      <c r="G16" s="42" t="s">
        <v>220</v>
      </c>
      <c r="H16" s="42" t="s">
        <v>112</v>
      </c>
      <c r="I16" s="42" t="s">
        <v>42</v>
      </c>
      <c r="J16" s="42" t="s">
        <v>44</v>
      </c>
      <c r="K16" s="42" t="s">
        <v>221</v>
      </c>
      <c r="L16" s="42" t="s">
        <v>246</v>
      </c>
      <c r="M16" s="43" t="s">
        <v>209</v>
      </c>
      <c r="N16" s="42" t="s">
        <v>287</v>
      </c>
      <c r="O16" s="42"/>
      <c r="P16" s="41" t="s">
        <v>34</v>
      </c>
      <c r="Q16" s="42"/>
      <c r="R16" s="42"/>
      <c r="S16" s="42"/>
      <c r="T16" s="42" t="s">
        <v>182</v>
      </c>
      <c r="U16" s="42" t="s">
        <v>183</v>
      </c>
      <c r="V16" s="42" t="s">
        <v>170</v>
      </c>
      <c r="W16" s="42" t="s">
        <v>345</v>
      </c>
      <c r="X16" s="42" t="s">
        <v>2</v>
      </c>
      <c r="Y16" s="42"/>
      <c r="Z16" s="42"/>
      <c r="AA16" s="42"/>
    </row>
    <row r="17" spans="1:27" ht="89.25">
      <c r="A17" s="46">
        <v>530</v>
      </c>
      <c r="B17" s="42" t="s">
        <v>167</v>
      </c>
      <c r="C17" s="42" t="s">
        <v>42</v>
      </c>
      <c r="D17" s="42" t="s">
        <v>42</v>
      </c>
      <c r="E17" s="42" t="s">
        <v>44</v>
      </c>
      <c r="F17" s="42" t="s">
        <v>221</v>
      </c>
      <c r="G17" s="42" t="s">
        <v>220</v>
      </c>
      <c r="H17" s="42" t="s">
        <v>112</v>
      </c>
      <c r="I17" s="42" t="s">
        <v>42</v>
      </c>
      <c r="J17" s="42" t="s">
        <v>44</v>
      </c>
      <c r="K17" s="42" t="s">
        <v>221</v>
      </c>
      <c r="L17" s="42" t="s">
        <v>246</v>
      </c>
      <c r="M17" s="43" t="s">
        <v>209</v>
      </c>
      <c r="N17" s="42" t="s">
        <v>287</v>
      </c>
      <c r="O17" s="42"/>
      <c r="P17" s="41" t="s">
        <v>34</v>
      </c>
      <c r="Q17" s="42"/>
      <c r="R17" s="42"/>
      <c r="S17" s="42"/>
      <c r="T17" s="42" t="s">
        <v>168</v>
      </c>
      <c r="U17" s="42" t="s">
        <v>169</v>
      </c>
      <c r="V17" s="42" t="s">
        <v>170</v>
      </c>
      <c r="W17" s="42" t="s">
        <v>345</v>
      </c>
      <c r="X17" s="42" t="s">
        <v>2</v>
      </c>
      <c r="Y17" s="42"/>
      <c r="Z17" s="42"/>
      <c r="AA17" s="42"/>
    </row>
    <row r="18" spans="1:27" ht="140.25">
      <c r="A18" s="46">
        <v>1103</v>
      </c>
      <c r="B18" s="42" t="s">
        <v>248</v>
      </c>
      <c r="C18" s="42" t="s">
        <v>185</v>
      </c>
      <c r="D18" s="42" t="s">
        <v>42</v>
      </c>
      <c r="E18" s="42" t="s">
        <v>44</v>
      </c>
      <c r="F18" s="42" t="s">
        <v>221</v>
      </c>
      <c r="G18" s="42" t="s">
        <v>220</v>
      </c>
      <c r="H18" s="42" t="s">
        <v>112</v>
      </c>
      <c r="I18" s="42" t="s">
        <v>42</v>
      </c>
      <c r="J18" s="42" t="s">
        <v>44</v>
      </c>
      <c r="K18" s="42" t="s">
        <v>221</v>
      </c>
      <c r="L18" s="42" t="s">
        <v>255</v>
      </c>
      <c r="M18" s="43" t="s">
        <v>265</v>
      </c>
      <c r="N18" s="42" t="s">
        <v>287</v>
      </c>
      <c r="O18" s="42"/>
      <c r="P18" s="41" t="s">
        <v>34</v>
      </c>
      <c r="Q18" s="42"/>
      <c r="R18" s="42"/>
      <c r="S18" s="42"/>
      <c r="T18" s="42" t="s">
        <v>180</v>
      </c>
      <c r="U18" s="42" t="s">
        <v>241</v>
      </c>
      <c r="V18" s="42" t="s">
        <v>170</v>
      </c>
      <c r="W18" s="42" t="s">
        <v>346</v>
      </c>
      <c r="X18" s="42" t="s">
        <v>2</v>
      </c>
      <c r="Y18" s="42"/>
      <c r="Z18" s="42"/>
      <c r="AA18" s="42"/>
    </row>
    <row r="19" spans="1:27" ht="76.5">
      <c r="A19" s="46">
        <v>1075</v>
      </c>
      <c r="B19" s="42" t="s">
        <v>205</v>
      </c>
      <c r="C19" s="42" t="s">
        <v>42</v>
      </c>
      <c r="D19" s="42" t="s">
        <v>42</v>
      </c>
      <c r="E19" s="42" t="s">
        <v>299</v>
      </c>
      <c r="F19" s="42" t="s">
        <v>221</v>
      </c>
      <c r="G19" s="42" t="s">
        <v>323</v>
      </c>
      <c r="H19" s="42" t="s">
        <v>112</v>
      </c>
      <c r="I19" s="42" t="s">
        <v>42</v>
      </c>
      <c r="J19" s="42" t="s">
        <v>299</v>
      </c>
      <c r="K19" s="42" t="s">
        <v>221</v>
      </c>
      <c r="L19" s="42" t="s">
        <v>246</v>
      </c>
      <c r="M19" s="43" t="s">
        <v>265</v>
      </c>
      <c r="N19" s="42" t="s">
        <v>287</v>
      </c>
      <c r="O19" s="42"/>
      <c r="P19" s="41" t="s">
        <v>34</v>
      </c>
      <c r="Q19" s="42"/>
      <c r="R19" s="42"/>
      <c r="S19" s="42"/>
      <c r="T19" s="42" t="s">
        <v>21</v>
      </c>
      <c r="U19" s="42" t="s">
        <v>166</v>
      </c>
      <c r="V19" s="42" t="s">
        <v>170</v>
      </c>
      <c r="W19" s="42" t="s">
        <v>347</v>
      </c>
      <c r="X19" s="42" t="s">
        <v>2</v>
      </c>
      <c r="Y19" s="42"/>
      <c r="Z19" s="42"/>
      <c r="AA19" s="42"/>
    </row>
    <row r="20" spans="1:27" ht="51">
      <c r="A20" s="46">
        <v>1076</v>
      </c>
      <c r="B20" s="42" t="s">
        <v>205</v>
      </c>
      <c r="C20" s="42" t="s">
        <v>116</v>
      </c>
      <c r="D20" s="42" t="s">
        <v>163</v>
      </c>
      <c r="E20" s="42" t="s">
        <v>202</v>
      </c>
      <c r="F20" s="42" t="s">
        <v>222</v>
      </c>
      <c r="G20" s="42" t="s">
        <v>323</v>
      </c>
      <c r="H20" s="42" t="s">
        <v>112</v>
      </c>
      <c r="I20" s="42" t="s">
        <v>163</v>
      </c>
      <c r="J20" s="42" t="s">
        <v>202</v>
      </c>
      <c r="K20" s="42" t="s">
        <v>222</v>
      </c>
      <c r="L20" s="42" t="s">
        <v>256</v>
      </c>
      <c r="M20" s="43" t="s">
        <v>204</v>
      </c>
      <c r="N20" s="42" t="s">
        <v>90</v>
      </c>
      <c r="O20" s="42"/>
      <c r="P20" s="41" t="s">
        <v>34</v>
      </c>
      <c r="Q20" s="42"/>
      <c r="R20" s="42"/>
      <c r="S20" s="42"/>
      <c r="T20" s="42" t="s">
        <v>165</v>
      </c>
      <c r="U20" s="42" t="s">
        <v>199</v>
      </c>
      <c r="V20" s="42" t="s">
        <v>170</v>
      </c>
      <c r="W20" s="42" t="s">
        <v>348</v>
      </c>
      <c r="X20" s="42" t="s">
        <v>2</v>
      </c>
      <c r="Y20" s="42"/>
      <c r="Z20" s="42"/>
      <c r="AA20" s="42"/>
    </row>
    <row r="21" spans="1:27" ht="114.75">
      <c r="A21" s="46">
        <v>127</v>
      </c>
      <c r="B21" s="42" t="s">
        <v>113</v>
      </c>
      <c r="C21" s="42" t="s">
        <v>116</v>
      </c>
      <c r="D21" s="42" t="s">
        <v>163</v>
      </c>
      <c r="E21" s="42" t="s">
        <v>234</v>
      </c>
      <c r="F21" s="42" t="s">
        <v>221</v>
      </c>
      <c r="G21" s="42" t="s">
        <v>40</v>
      </c>
      <c r="H21" s="42" t="s">
        <v>112</v>
      </c>
      <c r="I21" s="42" t="s">
        <v>163</v>
      </c>
      <c r="J21" s="42" t="s">
        <v>234</v>
      </c>
      <c r="K21" s="42" t="s">
        <v>221</v>
      </c>
      <c r="L21" s="42" t="s">
        <v>256</v>
      </c>
      <c r="M21" s="43" t="s">
        <v>204</v>
      </c>
      <c r="N21" s="42" t="s">
        <v>90</v>
      </c>
      <c r="O21" s="42"/>
      <c r="P21" s="41" t="s">
        <v>34</v>
      </c>
      <c r="Q21" s="42"/>
      <c r="R21" s="42"/>
      <c r="S21" s="42"/>
      <c r="T21" s="42" t="s">
        <v>297</v>
      </c>
      <c r="U21" s="42" t="s">
        <v>298</v>
      </c>
      <c r="V21" s="42" t="s">
        <v>170</v>
      </c>
      <c r="W21" s="42" t="s">
        <v>348</v>
      </c>
      <c r="X21" s="42" t="s">
        <v>2</v>
      </c>
      <c r="Y21" s="42"/>
      <c r="Z21" s="42"/>
      <c r="AA21" s="42"/>
    </row>
    <row r="22" spans="1:27" ht="76.5">
      <c r="A22" s="46">
        <v>1187</v>
      </c>
      <c r="B22" s="42" t="s">
        <v>325</v>
      </c>
      <c r="C22" s="42" t="s">
        <v>116</v>
      </c>
      <c r="D22" s="42" t="s">
        <v>163</v>
      </c>
      <c r="E22" s="42" t="s">
        <v>234</v>
      </c>
      <c r="F22" s="42" t="s">
        <v>222</v>
      </c>
      <c r="G22" s="42" t="s">
        <v>326</v>
      </c>
      <c r="H22" s="42" t="s">
        <v>112</v>
      </c>
      <c r="I22" s="42" t="s">
        <v>163</v>
      </c>
      <c r="J22" s="42" t="s">
        <v>234</v>
      </c>
      <c r="K22" s="42" t="s">
        <v>222</v>
      </c>
      <c r="L22" s="42" t="s">
        <v>256</v>
      </c>
      <c r="M22" s="43" t="s">
        <v>204</v>
      </c>
      <c r="N22" s="42" t="s">
        <v>90</v>
      </c>
      <c r="O22" s="42"/>
      <c r="P22" s="41" t="s">
        <v>34</v>
      </c>
      <c r="Q22" s="42"/>
      <c r="R22" s="42"/>
      <c r="S22" s="42"/>
      <c r="T22" s="42" t="s">
        <v>328</v>
      </c>
      <c r="U22" s="42" t="s">
        <v>329</v>
      </c>
      <c r="V22" s="42" t="s">
        <v>170</v>
      </c>
      <c r="W22" s="42" t="s">
        <v>348</v>
      </c>
      <c r="X22" s="42" t="s">
        <v>2</v>
      </c>
      <c r="Y22" s="42"/>
      <c r="Z22" s="42"/>
      <c r="AA22" s="42"/>
    </row>
    <row r="23" spans="1:27" ht="38.25">
      <c r="A23" s="46">
        <v>986</v>
      </c>
      <c r="B23" s="42" t="s">
        <v>267</v>
      </c>
      <c r="C23" s="42" t="s">
        <v>268</v>
      </c>
      <c r="D23" s="42" t="s">
        <v>163</v>
      </c>
      <c r="E23" s="42" t="s">
        <v>162</v>
      </c>
      <c r="F23" s="42" t="s">
        <v>221</v>
      </c>
      <c r="G23" s="42" t="s">
        <v>220</v>
      </c>
      <c r="H23" s="42" t="s">
        <v>112</v>
      </c>
      <c r="I23" s="42" t="s">
        <v>163</v>
      </c>
      <c r="J23" s="42" t="s">
        <v>162</v>
      </c>
      <c r="K23" s="42" t="s">
        <v>221</v>
      </c>
      <c r="L23" s="42" t="s">
        <v>257</v>
      </c>
      <c r="M23" s="43" t="s">
        <v>204</v>
      </c>
      <c r="N23" s="42" t="s">
        <v>90</v>
      </c>
      <c r="O23" s="42"/>
      <c r="P23" s="41" t="s">
        <v>34</v>
      </c>
      <c r="Q23" s="42"/>
      <c r="R23" s="42"/>
      <c r="S23" s="42"/>
      <c r="T23" s="42" t="s">
        <v>87</v>
      </c>
      <c r="U23" s="42" t="s">
        <v>88</v>
      </c>
      <c r="V23" s="42" t="s">
        <v>170</v>
      </c>
      <c r="W23" s="42" t="s">
        <v>348</v>
      </c>
      <c r="X23" s="42" t="s">
        <v>2</v>
      </c>
      <c r="Y23" s="42"/>
      <c r="Z23" s="42"/>
      <c r="AA23" s="42"/>
    </row>
    <row r="24" spans="1:27" ht="76.5">
      <c r="A24" s="46">
        <v>985</v>
      </c>
      <c r="B24" s="42" t="s">
        <v>267</v>
      </c>
      <c r="C24" s="42" t="s">
        <v>268</v>
      </c>
      <c r="D24" s="42" t="s">
        <v>163</v>
      </c>
      <c r="E24" s="42" t="s">
        <v>306</v>
      </c>
      <c r="F24" s="42" t="s">
        <v>221</v>
      </c>
      <c r="G24" s="42" t="s">
        <v>220</v>
      </c>
      <c r="H24" s="42" t="s">
        <v>112</v>
      </c>
      <c r="I24" s="42" t="s">
        <v>163</v>
      </c>
      <c r="J24" s="42" t="s">
        <v>306</v>
      </c>
      <c r="K24" s="42" t="s">
        <v>221</v>
      </c>
      <c r="L24" s="42" t="s">
        <v>257</v>
      </c>
      <c r="M24" s="43" t="s">
        <v>204</v>
      </c>
      <c r="N24" s="42" t="s">
        <v>90</v>
      </c>
      <c r="O24" s="42"/>
      <c r="P24" s="41" t="s">
        <v>34</v>
      </c>
      <c r="Q24" s="42"/>
      <c r="R24" s="42"/>
      <c r="S24" s="42"/>
      <c r="T24" s="42" t="s">
        <v>271</v>
      </c>
      <c r="U24" s="42" t="s">
        <v>272</v>
      </c>
      <c r="V24" s="42" t="s">
        <v>170</v>
      </c>
      <c r="W24" s="42" t="s">
        <v>348</v>
      </c>
      <c r="X24" s="42" t="s">
        <v>2</v>
      </c>
      <c r="Y24" s="42"/>
      <c r="Z24" s="42"/>
      <c r="AA24" s="42"/>
    </row>
    <row r="25" spans="1:27" ht="38.25">
      <c r="A25" s="46">
        <v>827</v>
      </c>
      <c r="B25" s="42" t="s">
        <v>49</v>
      </c>
      <c r="C25" s="42" t="s">
        <v>116</v>
      </c>
      <c r="D25" s="42" t="s">
        <v>163</v>
      </c>
      <c r="E25" s="42" t="s">
        <v>200</v>
      </c>
      <c r="F25" s="42" t="s">
        <v>221</v>
      </c>
      <c r="G25" s="42" t="s">
        <v>40</v>
      </c>
      <c r="H25" s="42" t="s">
        <v>112</v>
      </c>
      <c r="I25" s="42" t="s">
        <v>163</v>
      </c>
      <c r="J25" s="42" t="s">
        <v>200</v>
      </c>
      <c r="K25" s="42" t="s">
        <v>221</v>
      </c>
      <c r="L25" s="42" t="s">
        <v>256</v>
      </c>
      <c r="M25" s="43" t="s">
        <v>204</v>
      </c>
      <c r="N25" s="42" t="s">
        <v>90</v>
      </c>
      <c r="O25" s="42"/>
      <c r="P25" s="41" t="s">
        <v>34</v>
      </c>
      <c r="Q25" s="42"/>
      <c r="R25" s="42"/>
      <c r="S25" s="42"/>
      <c r="T25" s="42" t="s">
        <v>212</v>
      </c>
      <c r="U25" s="42" t="s">
        <v>213</v>
      </c>
      <c r="V25" s="42" t="s">
        <v>170</v>
      </c>
      <c r="W25" s="42" t="s">
        <v>348</v>
      </c>
      <c r="X25" s="42" t="s">
        <v>2</v>
      </c>
      <c r="Y25" s="42"/>
      <c r="Z25" s="42"/>
      <c r="AA25" s="42"/>
    </row>
    <row r="26" spans="1:27" ht="76.5">
      <c r="A26" s="46">
        <v>118</v>
      </c>
      <c r="B26" s="42" t="s">
        <v>236</v>
      </c>
      <c r="C26" s="42" t="s">
        <v>116</v>
      </c>
      <c r="D26" s="42" t="s">
        <v>45</v>
      </c>
      <c r="E26" s="42" t="s">
        <v>41</v>
      </c>
      <c r="F26" s="42" t="s">
        <v>221</v>
      </c>
      <c r="G26" s="42" t="s">
        <v>220</v>
      </c>
      <c r="H26" s="42" t="s">
        <v>112</v>
      </c>
      <c r="I26" s="42" t="s">
        <v>45</v>
      </c>
      <c r="J26" s="42" t="s">
        <v>41</v>
      </c>
      <c r="K26" s="42" t="s">
        <v>221</v>
      </c>
      <c r="L26" s="42" t="s">
        <v>256</v>
      </c>
      <c r="M26" s="43" t="s">
        <v>194</v>
      </c>
      <c r="N26" s="42" t="s">
        <v>90</v>
      </c>
      <c r="O26" s="42"/>
      <c r="P26" s="41" t="s">
        <v>34</v>
      </c>
      <c r="Q26" s="42"/>
      <c r="R26" s="42"/>
      <c r="S26" s="42"/>
      <c r="T26" s="42" t="s">
        <v>291</v>
      </c>
      <c r="U26" s="42" t="s">
        <v>324</v>
      </c>
      <c r="V26" s="42" t="s">
        <v>170</v>
      </c>
      <c r="W26" s="42" t="s">
        <v>348</v>
      </c>
      <c r="X26" s="42" t="s">
        <v>2</v>
      </c>
      <c r="Y26" s="42"/>
      <c r="Z26" s="42"/>
      <c r="AA26" s="42"/>
    </row>
    <row r="27" spans="1:27" ht="51">
      <c r="A27" s="46">
        <v>983</v>
      </c>
      <c r="B27" s="42" t="s">
        <v>70</v>
      </c>
      <c r="C27" s="42" t="s">
        <v>116</v>
      </c>
      <c r="D27" s="42" t="s">
        <v>45</v>
      </c>
      <c r="E27" s="42" t="s">
        <v>45</v>
      </c>
      <c r="F27" s="42" t="s">
        <v>221</v>
      </c>
      <c r="G27" s="42" t="s">
        <v>220</v>
      </c>
      <c r="H27" s="42" t="s">
        <v>112</v>
      </c>
      <c r="I27" s="42" t="s">
        <v>45</v>
      </c>
      <c r="J27" s="42" t="s">
        <v>45</v>
      </c>
      <c r="K27" s="42" t="s">
        <v>221</v>
      </c>
      <c r="L27" s="42" t="s">
        <v>256</v>
      </c>
      <c r="M27" s="43" t="s">
        <v>204</v>
      </c>
      <c r="N27" s="42" t="s">
        <v>90</v>
      </c>
      <c r="O27" s="42"/>
      <c r="P27" s="41" t="s">
        <v>34</v>
      </c>
      <c r="Q27" s="42"/>
      <c r="R27" s="42"/>
      <c r="S27" s="42"/>
      <c r="T27" s="42" t="s">
        <v>73</v>
      </c>
      <c r="U27" s="42" t="s">
        <v>238</v>
      </c>
      <c r="V27" s="42" t="s">
        <v>170</v>
      </c>
      <c r="W27" s="42" t="s">
        <v>348</v>
      </c>
      <c r="X27" s="42" t="s">
        <v>2</v>
      </c>
      <c r="Y27" s="42"/>
      <c r="Z27" s="42"/>
      <c r="AA27" s="42"/>
    </row>
    <row r="28" spans="1:27" ht="51">
      <c r="A28" s="46">
        <v>1159</v>
      </c>
      <c r="B28" s="42" t="s">
        <v>247</v>
      </c>
      <c r="C28" s="42" t="s">
        <v>116</v>
      </c>
      <c r="D28" s="42" t="s">
        <v>45</v>
      </c>
      <c r="E28" s="42" t="s">
        <v>45</v>
      </c>
      <c r="F28" s="42" t="s">
        <v>221</v>
      </c>
      <c r="G28" s="42" t="s">
        <v>220</v>
      </c>
      <c r="H28" s="42" t="s">
        <v>112</v>
      </c>
      <c r="I28" s="42" t="s">
        <v>45</v>
      </c>
      <c r="J28" s="42" t="s">
        <v>45</v>
      </c>
      <c r="K28" s="42" t="s">
        <v>221</v>
      </c>
      <c r="L28" s="42" t="s">
        <v>256</v>
      </c>
      <c r="M28" s="43" t="s">
        <v>204</v>
      </c>
      <c r="N28" s="42" t="s">
        <v>90</v>
      </c>
      <c r="O28" s="42"/>
      <c r="P28" s="41" t="s">
        <v>34</v>
      </c>
      <c r="Q28" s="42"/>
      <c r="R28" s="42"/>
      <c r="S28" s="42"/>
      <c r="T28" s="42" t="s">
        <v>73</v>
      </c>
      <c r="U28" s="42" t="s">
        <v>238</v>
      </c>
      <c r="V28" s="42" t="s">
        <v>170</v>
      </c>
      <c r="W28" s="42" t="s">
        <v>348</v>
      </c>
      <c r="X28" s="42" t="s">
        <v>2</v>
      </c>
      <c r="Y28" s="42"/>
      <c r="Z28" s="42"/>
      <c r="AA28" s="42"/>
    </row>
    <row r="29" spans="1:27" ht="51">
      <c r="A29" s="46">
        <v>1004</v>
      </c>
      <c r="B29" s="42" t="s">
        <v>259</v>
      </c>
      <c r="C29" s="42" t="s">
        <v>116</v>
      </c>
      <c r="D29" s="42" t="s">
        <v>45</v>
      </c>
      <c r="E29" s="42" t="s">
        <v>43</v>
      </c>
      <c r="F29" s="42" t="s">
        <v>221</v>
      </c>
      <c r="G29" s="42" t="s">
        <v>220</v>
      </c>
      <c r="H29" s="42" t="s">
        <v>112</v>
      </c>
      <c r="I29" s="42" t="s">
        <v>45</v>
      </c>
      <c r="J29" s="42" t="s">
        <v>43</v>
      </c>
      <c r="K29" s="42" t="s">
        <v>221</v>
      </c>
      <c r="L29" s="42" t="s">
        <v>256</v>
      </c>
      <c r="M29" s="43" t="s">
        <v>204</v>
      </c>
      <c r="N29" s="42" t="s">
        <v>90</v>
      </c>
      <c r="O29" s="42"/>
      <c r="P29" s="41" t="s">
        <v>34</v>
      </c>
      <c r="Q29" s="42"/>
      <c r="R29" s="42"/>
      <c r="S29" s="42"/>
      <c r="T29" s="42" t="s">
        <v>74</v>
      </c>
      <c r="U29" s="42" t="s">
        <v>75</v>
      </c>
      <c r="V29" s="42" t="s">
        <v>170</v>
      </c>
      <c r="W29" s="42" t="s">
        <v>348</v>
      </c>
      <c r="X29" s="42" t="s">
        <v>2</v>
      </c>
      <c r="Y29" s="42"/>
      <c r="Z29" s="42"/>
      <c r="AA29" s="42"/>
    </row>
    <row r="30" spans="1:27" ht="51">
      <c r="A30" s="46">
        <v>988</v>
      </c>
      <c r="B30" s="42" t="s">
        <v>267</v>
      </c>
      <c r="C30" s="42" t="s">
        <v>268</v>
      </c>
      <c r="D30" s="42" t="s">
        <v>45</v>
      </c>
      <c r="E30" s="42" t="s">
        <v>226</v>
      </c>
      <c r="F30" s="42" t="s">
        <v>221</v>
      </c>
      <c r="G30" s="42" t="s">
        <v>220</v>
      </c>
      <c r="H30" s="42" t="s">
        <v>112</v>
      </c>
      <c r="I30" s="42" t="s">
        <v>45</v>
      </c>
      <c r="J30" s="42" t="s">
        <v>226</v>
      </c>
      <c r="K30" s="42" t="s">
        <v>221</v>
      </c>
      <c r="L30" s="42" t="s">
        <v>257</v>
      </c>
      <c r="M30" s="43" t="s">
        <v>204</v>
      </c>
      <c r="N30" s="42" t="s">
        <v>90</v>
      </c>
      <c r="O30" s="42"/>
      <c r="P30" s="41" t="s">
        <v>34</v>
      </c>
      <c r="Q30" s="42"/>
      <c r="R30" s="42"/>
      <c r="S30" s="42"/>
      <c r="T30" s="42" t="s">
        <v>330</v>
      </c>
      <c r="U30" s="42" t="s">
        <v>331</v>
      </c>
      <c r="V30" s="42" t="s">
        <v>170</v>
      </c>
      <c r="W30" s="42" t="s">
        <v>348</v>
      </c>
      <c r="X30" s="42" t="s">
        <v>2</v>
      </c>
      <c r="Y30" s="42"/>
      <c r="Z30" s="42"/>
      <c r="AA30" s="42"/>
    </row>
    <row r="31" spans="1:27" ht="38.25">
      <c r="A31" s="46">
        <v>8</v>
      </c>
      <c r="B31" s="42" t="s">
        <v>254</v>
      </c>
      <c r="C31" s="42" t="s">
        <v>116</v>
      </c>
      <c r="D31" s="42" t="s">
        <v>45</v>
      </c>
      <c r="E31" s="42" t="s">
        <v>201</v>
      </c>
      <c r="F31" s="42" t="s">
        <v>222</v>
      </c>
      <c r="G31" s="42" t="s">
        <v>40</v>
      </c>
      <c r="H31" s="42" t="s">
        <v>112</v>
      </c>
      <c r="I31" s="42" t="s">
        <v>45</v>
      </c>
      <c r="J31" s="42" t="s">
        <v>201</v>
      </c>
      <c r="K31" s="42" t="s">
        <v>222</v>
      </c>
      <c r="L31" s="42" t="s">
        <v>256</v>
      </c>
      <c r="M31" s="43" t="s">
        <v>194</v>
      </c>
      <c r="N31" s="42" t="s">
        <v>90</v>
      </c>
      <c r="O31" s="42"/>
      <c r="P31" s="41" t="s">
        <v>34</v>
      </c>
      <c r="Q31" s="42"/>
      <c r="R31" s="42"/>
      <c r="S31" s="42"/>
      <c r="T31" s="42" t="s">
        <v>145</v>
      </c>
      <c r="U31" s="42" t="s">
        <v>146</v>
      </c>
      <c r="V31" s="42" t="s">
        <v>189</v>
      </c>
      <c r="W31" s="42"/>
      <c r="X31" s="42" t="s">
        <v>2</v>
      </c>
      <c r="Y31" s="42"/>
      <c r="Z31" s="42"/>
      <c r="AA31" s="42"/>
    </row>
    <row r="32" spans="1:27" ht="344.25">
      <c r="A32" s="46">
        <v>1188</v>
      </c>
      <c r="B32" s="42" t="s">
        <v>325</v>
      </c>
      <c r="C32" s="42" t="s">
        <v>116</v>
      </c>
      <c r="D32" s="42" t="s">
        <v>45</v>
      </c>
      <c r="E32" s="42" t="s">
        <v>233</v>
      </c>
      <c r="F32" s="42" t="s">
        <v>221</v>
      </c>
      <c r="G32" s="42" t="s">
        <v>327</v>
      </c>
      <c r="H32" s="42" t="s">
        <v>112</v>
      </c>
      <c r="I32" s="42" t="s">
        <v>45</v>
      </c>
      <c r="J32" s="42" t="s">
        <v>233</v>
      </c>
      <c r="K32" s="42" t="s">
        <v>221</v>
      </c>
      <c r="L32" s="42" t="s">
        <v>256</v>
      </c>
      <c r="M32" s="43" t="s">
        <v>204</v>
      </c>
      <c r="N32" s="42" t="s">
        <v>90</v>
      </c>
      <c r="O32" s="42"/>
      <c r="P32" s="41" t="s">
        <v>34</v>
      </c>
      <c r="Q32" s="42"/>
      <c r="R32" s="42"/>
      <c r="S32" s="42"/>
      <c r="T32" s="42" t="s">
        <v>242</v>
      </c>
      <c r="U32" s="42" t="s">
        <v>206</v>
      </c>
      <c r="V32" s="42" t="s">
        <v>357</v>
      </c>
      <c r="W32" s="42" t="s">
        <v>358</v>
      </c>
      <c r="X32" s="42"/>
      <c r="Y32" s="42"/>
      <c r="Z32" s="42"/>
      <c r="AA32" s="42"/>
    </row>
    <row r="33" spans="1:27" ht="76.5">
      <c r="A33" s="46">
        <v>1118</v>
      </c>
      <c r="B33" s="42" t="s">
        <v>252</v>
      </c>
      <c r="C33" s="42" t="s">
        <v>117</v>
      </c>
      <c r="D33" s="42" t="s">
        <v>45</v>
      </c>
      <c r="E33" s="42" t="s">
        <v>181</v>
      </c>
      <c r="F33" s="42" t="s">
        <v>222</v>
      </c>
      <c r="G33" s="42" t="s">
        <v>220</v>
      </c>
      <c r="H33" s="42" t="s">
        <v>112</v>
      </c>
      <c r="I33" s="42" t="s">
        <v>45</v>
      </c>
      <c r="J33" s="42" t="s">
        <v>181</v>
      </c>
      <c r="K33" s="42" t="s">
        <v>222</v>
      </c>
      <c r="L33" s="42" t="s">
        <v>261</v>
      </c>
      <c r="M33" s="43" t="s">
        <v>204</v>
      </c>
      <c r="N33" s="42" t="s">
        <v>90</v>
      </c>
      <c r="O33" s="42"/>
      <c r="P33" s="41" t="s">
        <v>34</v>
      </c>
      <c r="Q33" s="42"/>
      <c r="R33" s="42"/>
      <c r="S33" s="42"/>
      <c r="T33" s="42" t="s">
        <v>52</v>
      </c>
      <c r="U33" s="42" t="s">
        <v>151</v>
      </c>
      <c r="V33" s="42" t="s">
        <v>170</v>
      </c>
      <c r="W33" s="42" t="s">
        <v>348</v>
      </c>
      <c r="X33" s="42" t="s">
        <v>2</v>
      </c>
      <c r="Y33" s="42"/>
      <c r="Z33" s="42"/>
      <c r="AA33" s="42"/>
    </row>
    <row r="34" spans="1:27" ht="89.25">
      <c r="A34" s="46">
        <v>990</v>
      </c>
      <c r="B34" s="42" t="s">
        <v>267</v>
      </c>
      <c r="C34" s="42" t="s">
        <v>268</v>
      </c>
      <c r="D34" s="42" t="s">
        <v>45</v>
      </c>
      <c r="E34" s="42" t="s">
        <v>135</v>
      </c>
      <c r="F34" s="42" t="s">
        <v>221</v>
      </c>
      <c r="G34" s="42" t="s">
        <v>220</v>
      </c>
      <c r="H34" s="42" t="s">
        <v>112</v>
      </c>
      <c r="I34" s="42" t="s">
        <v>45</v>
      </c>
      <c r="J34" s="42" t="s">
        <v>135</v>
      </c>
      <c r="K34" s="42" t="s">
        <v>221</v>
      </c>
      <c r="L34" s="42" t="s">
        <v>257</v>
      </c>
      <c r="M34" s="43" t="s">
        <v>204</v>
      </c>
      <c r="N34" s="42" t="s">
        <v>90</v>
      </c>
      <c r="O34" s="42"/>
      <c r="P34" s="41" t="s">
        <v>34</v>
      </c>
      <c r="Q34" s="42"/>
      <c r="R34" s="42"/>
      <c r="S34" s="42"/>
      <c r="T34" s="42" t="s">
        <v>80</v>
      </c>
      <c r="U34" s="42" t="s">
        <v>230</v>
      </c>
      <c r="V34" s="42" t="s">
        <v>170</v>
      </c>
      <c r="W34" s="42" t="s">
        <v>348</v>
      </c>
      <c r="X34" s="42" t="s">
        <v>2</v>
      </c>
      <c r="Y34" s="42"/>
      <c r="Z34" s="42"/>
      <c r="AA34" s="42"/>
    </row>
    <row r="35" spans="1:27" ht="178.5">
      <c r="A35" s="46">
        <v>1096</v>
      </c>
      <c r="B35" s="42" t="s">
        <v>260</v>
      </c>
      <c r="C35" s="42" t="s">
        <v>117</v>
      </c>
      <c r="D35" s="42" t="s">
        <v>45</v>
      </c>
      <c r="E35" s="42" t="s">
        <v>135</v>
      </c>
      <c r="F35" s="42" t="s">
        <v>221</v>
      </c>
      <c r="G35" s="42" t="s">
        <v>220</v>
      </c>
      <c r="H35" s="42" t="s">
        <v>112</v>
      </c>
      <c r="I35" s="42" t="s">
        <v>45</v>
      </c>
      <c r="J35" s="42" t="s">
        <v>135</v>
      </c>
      <c r="K35" s="42" t="s">
        <v>221</v>
      </c>
      <c r="L35" s="42" t="s">
        <v>261</v>
      </c>
      <c r="M35" s="43" t="s">
        <v>204</v>
      </c>
      <c r="N35" s="42" t="s">
        <v>90</v>
      </c>
      <c r="O35" s="42"/>
      <c r="P35" s="41" t="s">
        <v>34</v>
      </c>
      <c r="Q35" s="42"/>
      <c r="R35" s="42"/>
      <c r="S35" s="42"/>
      <c r="T35" s="42" t="s">
        <v>275</v>
      </c>
      <c r="U35" s="42" t="s">
        <v>276</v>
      </c>
      <c r="V35" s="42" t="s">
        <v>170</v>
      </c>
      <c r="W35" s="42" t="s">
        <v>348</v>
      </c>
      <c r="X35" s="42" t="s">
        <v>2</v>
      </c>
      <c r="Y35" s="42"/>
      <c r="Z35" s="42"/>
      <c r="AA35" s="42"/>
    </row>
    <row r="36" spans="1:27" ht="63.75">
      <c r="A36" s="46">
        <v>10</v>
      </c>
      <c r="B36" s="42" t="s">
        <v>254</v>
      </c>
      <c r="C36" s="42" t="s">
        <v>117</v>
      </c>
      <c r="D36" s="42" t="s">
        <v>45</v>
      </c>
      <c r="E36" s="42" t="s">
        <v>197</v>
      </c>
      <c r="F36" s="42" t="s">
        <v>222</v>
      </c>
      <c r="G36" s="42" t="s">
        <v>40</v>
      </c>
      <c r="H36" s="42" t="s">
        <v>112</v>
      </c>
      <c r="I36" s="42" t="s">
        <v>45</v>
      </c>
      <c r="J36" s="42" t="s">
        <v>197</v>
      </c>
      <c r="K36" s="42" t="s">
        <v>222</v>
      </c>
      <c r="L36" s="42" t="s">
        <v>261</v>
      </c>
      <c r="M36" s="43" t="s">
        <v>194</v>
      </c>
      <c r="N36" s="42" t="s">
        <v>90</v>
      </c>
      <c r="O36" s="42"/>
      <c r="P36" s="41" t="s">
        <v>34</v>
      </c>
      <c r="Q36" s="42"/>
      <c r="R36" s="42"/>
      <c r="S36" s="42"/>
      <c r="T36" s="42" t="s">
        <v>56</v>
      </c>
      <c r="U36" s="42" t="s">
        <v>57</v>
      </c>
      <c r="V36" s="42" t="s">
        <v>170</v>
      </c>
      <c r="W36" s="42" t="s">
        <v>348</v>
      </c>
      <c r="X36" s="42" t="s">
        <v>2</v>
      </c>
      <c r="Y36" s="42"/>
      <c r="Z36" s="42"/>
      <c r="AA36" s="42"/>
    </row>
    <row r="37" spans="1:27" ht="127.5">
      <c r="A37" s="46">
        <v>989</v>
      </c>
      <c r="B37" s="42" t="s">
        <v>267</v>
      </c>
      <c r="C37" s="42" t="s">
        <v>268</v>
      </c>
      <c r="D37" s="42" t="s">
        <v>45</v>
      </c>
      <c r="E37" s="42" t="s">
        <v>269</v>
      </c>
      <c r="F37" s="42" t="s">
        <v>221</v>
      </c>
      <c r="G37" s="42" t="s">
        <v>220</v>
      </c>
      <c r="H37" s="42" t="s">
        <v>112</v>
      </c>
      <c r="I37" s="42" t="s">
        <v>45</v>
      </c>
      <c r="J37" s="42" t="s">
        <v>269</v>
      </c>
      <c r="K37" s="42" t="s">
        <v>221</v>
      </c>
      <c r="L37" s="42" t="s">
        <v>257</v>
      </c>
      <c r="M37" s="43" t="s">
        <v>204</v>
      </c>
      <c r="N37" s="42" t="s">
        <v>90</v>
      </c>
      <c r="O37" s="42"/>
      <c r="P37" s="41" t="s">
        <v>34</v>
      </c>
      <c r="Q37" s="42"/>
      <c r="R37" s="42"/>
      <c r="S37" s="42"/>
      <c r="T37" s="42" t="s">
        <v>332</v>
      </c>
      <c r="U37" s="42" t="s">
        <v>331</v>
      </c>
      <c r="V37" s="42" t="s">
        <v>170</v>
      </c>
      <c r="W37" s="42" t="s">
        <v>348</v>
      </c>
      <c r="X37" s="42" t="s">
        <v>2</v>
      </c>
      <c r="Y37" s="42"/>
      <c r="Z37" s="42"/>
      <c r="AA37" s="42"/>
    </row>
    <row r="38" spans="1:27" ht="38.25">
      <c r="A38" s="46">
        <v>984</v>
      </c>
      <c r="B38" s="42" t="s">
        <v>70</v>
      </c>
      <c r="C38" s="42" t="s">
        <v>116</v>
      </c>
      <c r="D38" s="42" t="s">
        <v>45</v>
      </c>
      <c r="E38" s="42" t="s">
        <v>71</v>
      </c>
      <c r="F38" s="42" t="s">
        <v>221</v>
      </c>
      <c r="G38" s="42" t="s">
        <v>220</v>
      </c>
      <c r="H38" s="42" t="s">
        <v>112</v>
      </c>
      <c r="I38" s="42" t="s">
        <v>45</v>
      </c>
      <c r="J38" s="42" t="s">
        <v>71</v>
      </c>
      <c r="K38" s="42" t="s">
        <v>221</v>
      </c>
      <c r="L38" s="42" t="s">
        <v>256</v>
      </c>
      <c r="M38" s="43" t="s">
        <v>204</v>
      </c>
      <c r="N38" s="42" t="s">
        <v>90</v>
      </c>
      <c r="O38" s="42"/>
      <c r="P38" s="41" t="s">
        <v>34</v>
      </c>
      <c r="Q38" s="42"/>
      <c r="R38" s="42"/>
      <c r="S38" s="42"/>
      <c r="T38" s="42" t="s">
        <v>266</v>
      </c>
      <c r="U38" s="42" t="s">
        <v>238</v>
      </c>
      <c r="V38" s="42" t="s">
        <v>170</v>
      </c>
      <c r="W38" s="42" t="s">
        <v>348</v>
      </c>
      <c r="X38" s="42" t="s">
        <v>2</v>
      </c>
      <c r="Y38" s="42"/>
      <c r="Z38" s="42"/>
      <c r="AA38" s="42"/>
    </row>
    <row r="39" spans="1:27" ht="38.25">
      <c r="A39" s="46">
        <v>1160</v>
      </c>
      <c r="B39" s="42" t="s">
        <v>247</v>
      </c>
      <c r="C39" s="42" t="s">
        <v>116</v>
      </c>
      <c r="D39" s="42" t="s">
        <v>45</v>
      </c>
      <c r="E39" s="42" t="s">
        <v>71</v>
      </c>
      <c r="F39" s="42" t="s">
        <v>221</v>
      </c>
      <c r="G39" s="42" t="s">
        <v>220</v>
      </c>
      <c r="H39" s="42" t="s">
        <v>112</v>
      </c>
      <c r="I39" s="42" t="s">
        <v>45</v>
      </c>
      <c r="J39" s="42" t="s">
        <v>71</v>
      </c>
      <c r="K39" s="42" t="s">
        <v>221</v>
      </c>
      <c r="L39" s="42" t="s">
        <v>256</v>
      </c>
      <c r="M39" s="43" t="s">
        <v>204</v>
      </c>
      <c r="N39" s="42" t="s">
        <v>90</v>
      </c>
      <c r="O39" s="42"/>
      <c r="P39" s="41" t="s">
        <v>34</v>
      </c>
      <c r="Q39" s="42"/>
      <c r="R39" s="42"/>
      <c r="S39" s="42"/>
      <c r="T39" s="42" t="s">
        <v>266</v>
      </c>
      <c r="U39" s="42" t="s">
        <v>238</v>
      </c>
      <c r="V39" s="42" t="s">
        <v>170</v>
      </c>
      <c r="W39" s="42" t="s">
        <v>348</v>
      </c>
      <c r="X39" s="42" t="s">
        <v>2</v>
      </c>
      <c r="Y39" s="42"/>
      <c r="Z39" s="42"/>
      <c r="AA39" s="42"/>
    </row>
    <row r="40" spans="1:27" ht="89.25">
      <c r="A40" s="46">
        <v>11</v>
      </c>
      <c r="B40" s="42" t="s">
        <v>254</v>
      </c>
      <c r="C40" s="42" t="s">
        <v>117</v>
      </c>
      <c r="D40" s="42" t="s">
        <v>43</v>
      </c>
      <c r="E40" s="42" t="s">
        <v>231</v>
      </c>
      <c r="F40" s="42" t="s">
        <v>222</v>
      </c>
      <c r="G40" s="42" t="s">
        <v>40</v>
      </c>
      <c r="H40" s="42" t="s">
        <v>112</v>
      </c>
      <c r="I40" s="42" t="s">
        <v>43</v>
      </c>
      <c r="J40" s="42" t="s">
        <v>231</v>
      </c>
      <c r="K40" s="42" t="s">
        <v>222</v>
      </c>
      <c r="L40" s="42" t="s">
        <v>261</v>
      </c>
      <c r="M40" s="43" t="s">
        <v>194</v>
      </c>
      <c r="N40" s="42" t="s">
        <v>90</v>
      </c>
      <c r="O40" s="42"/>
      <c r="P40" s="41" t="s">
        <v>34</v>
      </c>
      <c r="Q40" s="42"/>
      <c r="R40" s="42"/>
      <c r="S40" s="42"/>
      <c r="T40" s="42" t="s">
        <v>58</v>
      </c>
      <c r="U40" s="42" t="s">
        <v>160</v>
      </c>
      <c r="V40" s="42" t="s">
        <v>170</v>
      </c>
      <c r="W40" s="42" t="s">
        <v>349</v>
      </c>
      <c r="X40" s="42" t="s">
        <v>2</v>
      </c>
      <c r="Y40" s="42"/>
      <c r="Z40" s="42"/>
      <c r="AA40" s="42"/>
    </row>
    <row r="41" spans="1:27" ht="38.25">
      <c r="A41" s="46">
        <v>120</v>
      </c>
      <c r="B41" s="42" t="s">
        <v>236</v>
      </c>
      <c r="C41" s="42" t="s">
        <v>117</v>
      </c>
      <c r="D41" s="42" t="s">
        <v>43</v>
      </c>
      <c r="E41" s="42" t="s">
        <v>231</v>
      </c>
      <c r="F41" s="42" t="s">
        <v>222</v>
      </c>
      <c r="G41" s="42" t="s">
        <v>40</v>
      </c>
      <c r="H41" s="42" t="s">
        <v>112</v>
      </c>
      <c r="I41" s="42" t="s">
        <v>43</v>
      </c>
      <c r="J41" s="42" t="s">
        <v>231</v>
      </c>
      <c r="K41" s="42" t="s">
        <v>222</v>
      </c>
      <c r="L41" s="42" t="s">
        <v>261</v>
      </c>
      <c r="M41" s="43" t="s">
        <v>194</v>
      </c>
      <c r="N41" s="42" t="s">
        <v>90</v>
      </c>
      <c r="O41" s="42"/>
      <c r="P41" s="41" t="s">
        <v>34</v>
      </c>
      <c r="Q41" s="42"/>
      <c r="R41" s="42"/>
      <c r="S41" s="42"/>
      <c r="T41" s="42" t="s">
        <v>280</v>
      </c>
      <c r="U41" s="42" t="s">
        <v>281</v>
      </c>
      <c r="V41" s="42" t="s">
        <v>170</v>
      </c>
      <c r="W41" s="42" t="s">
        <v>349</v>
      </c>
      <c r="X41" s="42" t="s">
        <v>2</v>
      </c>
      <c r="Y41" s="42"/>
      <c r="Z41" s="42"/>
      <c r="AA41" s="42"/>
    </row>
    <row r="42" spans="1:27" ht="38.25">
      <c r="A42" s="46">
        <v>589</v>
      </c>
      <c r="B42" s="42" t="s">
        <v>173</v>
      </c>
      <c r="C42" s="42" t="s">
        <v>117</v>
      </c>
      <c r="D42" s="42">
        <v>6</v>
      </c>
      <c r="E42" s="42">
        <v>26</v>
      </c>
      <c r="F42" s="42" t="s">
        <v>174</v>
      </c>
      <c r="G42" s="42" t="s">
        <v>175</v>
      </c>
      <c r="H42" s="42" t="s">
        <v>112</v>
      </c>
      <c r="I42" s="42">
        <v>6</v>
      </c>
      <c r="J42" s="42">
        <v>26</v>
      </c>
      <c r="K42" s="42" t="s">
        <v>174</v>
      </c>
      <c r="L42" s="42" t="s">
        <v>261</v>
      </c>
      <c r="M42" s="43" t="s">
        <v>204</v>
      </c>
      <c r="N42" s="42" t="s">
        <v>90</v>
      </c>
      <c r="O42" s="42"/>
      <c r="P42" s="41" t="s">
        <v>34</v>
      </c>
      <c r="Q42" s="42"/>
      <c r="R42" s="42"/>
      <c r="S42" s="42"/>
      <c r="T42" s="42" t="s">
        <v>176</v>
      </c>
      <c r="U42" s="42" t="s">
        <v>115</v>
      </c>
      <c r="V42" s="42" t="s">
        <v>170</v>
      </c>
      <c r="W42" s="42" t="s">
        <v>349</v>
      </c>
      <c r="X42" s="42" t="s">
        <v>2</v>
      </c>
      <c r="Y42" s="42"/>
      <c r="Z42" s="42"/>
      <c r="AA42" s="42"/>
    </row>
    <row r="43" spans="1:27" ht="38.25">
      <c r="A43" s="46">
        <v>1005</v>
      </c>
      <c r="B43" s="42" t="s">
        <v>259</v>
      </c>
      <c r="C43" s="42" t="s">
        <v>117</v>
      </c>
      <c r="D43" s="42" t="s">
        <v>43</v>
      </c>
      <c r="E43" s="42" t="s">
        <v>231</v>
      </c>
      <c r="F43" s="42" t="s">
        <v>221</v>
      </c>
      <c r="G43" s="42" t="s">
        <v>220</v>
      </c>
      <c r="H43" s="42" t="s">
        <v>112</v>
      </c>
      <c r="I43" s="42" t="s">
        <v>43</v>
      </c>
      <c r="J43" s="42" t="s">
        <v>231</v>
      </c>
      <c r="K43" s="42" t="s">
        <v>221</v>
      </c>
      <c r="L43" s="42" t="s">
        <v>261</v>
      </c>
      <c r="M43" s="43" t="s">
        <v>204</v>
      </c>
      <c r="N43" s="42" t="s">
        <v>90</v>
      </c>
      <c r="O43" s="42"/>
      <c r="P43" s="41" t="s">
        <v>34</v>
      </c>
      <c r="Q43" s="42"/>
      <c r="R43" s="42"/>
      <c r="S43" s="42"/>
      <c r="T43" s="42" t="s">
        <v>76</v>
      </c>
      <c r="U43" s="42" t="s">
        <v>85</v>
      </c>
      <c r="V43" s="42" t="s">
        <v>170</v>
      </c>
      <c r="W43" s="42" t="s">
        <v>349</v>
      </c>
      <c r="X43" s="42" t="s">
        <v>2</v>
      </c>
      <c r="Y43" s="42"/>
      <c r="Z43" s="42"/>
      <c r="AA43" s="42"/>
    </row>
    <row r="44" spans="1:27" ht="51">
      <c r="A44" s="46">
        <v>1097</v>
      </c>
      <c r="B44" s="42" t="s">
        <v>260</v>
      </c>
      <c r="C44" s="42" t="s">
        <v>117</v>
      </c>
      <c r="D44" s="42" t="s">
        <v>43</v>
      </c>
      <c r="E44" s="42" t="s">
        <v>231</v>
      </c>
      <c r="F44" s="42" t="s">
        <v>222</v>
      </c>
      <c r="G44" s="42" t="s">
        <v>40</v>
      </c>
      <c r="H44" s="42" t="s">
        <v>112</v>
      </c>
      <c r="I44" s="42" t="s">
        <v>43</v>
      </c>
      <c r="J44" s="42" t="s">
        <v>231</v>
      </c>
      <c r="K44" s="42" t="s">
        <v>222</v>
      </c>
      <c r="L44" s="42" t="s">
        <v>261</v>
      </c>
      <c r="M44" s="43" t="s">
        <v>204</v>
      </c>
      <c r="N44" s="42" t="s">
        <v>90</v>
      </c>
      <c r="O44" s="42"/>
      <c r="P44" s="41" t="s">
        <v>34</v>
      </c>
      <c r="Q44" s="42"/>
      <c r="R44" s="42"/>
      <c r="S44" s="42"/>
      <c r="T44" s="42" t="s">
        <v>277</v>
      </c>
      <c r="U44" s="42" t="s">
        <v>278</v>
      </c>
      <c r="V44" s="42" t="s">
        <v>170</v>
      </c>
      <c r="W44" s="42" t="s">
        <v>349</v>
      </c>
      <c r="X44" s="42" t="s">
        <v>2</v>
      </c>
      <c r="Y44" s="42"/>
      <c r="Z44" s="42"/>
      <c r="AA44" s="42"/>
    </row>
    <row r="45" spans="1:27" ht="63.75">
      <c r="A45" s="46">
        <v>625</v>
      </c>
      <c r="B45" s="42" t="s">
        <v>111</v>
      </c>
      <c r="C45" s="42" t="s">
        <v>117</v>
      </c>
      <c r="D45" s="42" t="s">
        <v>43</v>
      </c>
      <c r="E45" s="42" t="s">
        <v>181</v>
      </c>
      <c r="F45" s="42" t="s">
        <v>222</v>
      </c>
      <c r="G45" s="42" t="s">
        <v>23</v>
      </c>
      <c r="H45" s="42" t="s">
        <v>112</v>
      </c>
      <c r="I45" s="42" t="s">
        <v>43</v>
      </c>
      <c r="J45" s="42" t="s">
        <v>181</v>
      </c>
      <c r="K45" s="42" t="s">
        <v>222</v>
      </c>
      <c r="L45" s="42" t="s">
        <v>261</v>
      </c>
      <c r="M45" s="43" t="s">
        <v>204</v>
      </c>
      <c r="N45" s="42" t="s">
        <v>90</v>
      </c>
      <c r="O45" s="42"/>
      <c r="P45" s="41" t="s">
        <v>34</v>
      </c>
      <c r="Q45" s="42"/>
      <c r="R45" s="42"/>
      <c r="S45" s="42"/>
      <c r="T45" s="42" t="s">
        <v>77</v>
      </c>
      <c r="U45" s="42" t="s">
        <v>78</v>
      </c>
      <c r="V45" s="42" t="s">
        <v>170</v>
      </c>
      <c r="W45" s="42" t="s">
        <v>349</v>
      </c>
      <c r="X45" s="42" t="s">
        <v>2</v>
      </c>
      <c r="Y45" s="42"/>
      <c r="Z45" s="42"/>
      <c r="AA45" s="42"/>
    </row>
    <row r="46" spans="1:27" ht="114.75">
      <c r="A46" s="46">
        <v>56</v>
      </c>
      <c r="B46" s="42" t="s">
        <v>258</v>
      </c>
      <c r="C46" s="42" t="s">
        <v>117</v>
      </c>
      <c r="D46" s="42" t="s">
        <v>43</v>
      </c>
      <c r="E46" s="42" t="s">
        <v>307</v>
      </c>
      <c r="F46" s="42" t="s">
        <v>221</v>
      </c>
      <c r="G46" s="42" t="s">
        <v>40</v>
      </c>
      <c r="H46" s="42" t="s">
        <v>112</v>
      </c>
      <c r="I46" s="42" t="s">
        <v>43</v>
      </c>
      <c r="J46" s="42" t="s">
        <v>307</v>
      </c>
      <c r="K46" s="42" t="s">
        <v>221</v>
      </c>
      <c r="L46" s="42" t="s">
        <v>261</v>
      </c>
      <c r="M46" s="43" t="s">
        <v>194</v>
      </c>
      <c r="N46" s="42" t="s">
        <v>90</v>
      </c>
      <c r="O46" s="42"/>
      <c r="P46" s="41" t="s">
        <v>34</v>
      </c>
      <c r="Q46" s="42"/>
      <c r="R46" s="42"/>
      <c r="S46" s="42"/>
      <c r="T46" s="42" t="s">
        <v>274</v>
      </c>
      <c r="U46" s="42" t="s">
        <v>50</v>
      </c>
      <c r="V46" s="42" t="s">
        <v>338</v>
      </c>
      <c r="W46" s="42" t="s">
        <v>350</v>
      </c>
      <c r="X46" s="42" t="s">
        <v>339</v>
      </c>
      <c r="Y46" s="42"/>
      <c r="Z46" s="42"/>
      <c r="AA46" s="42"/>
    </row>
    <row r="47" spans="1:27" ht="51">
      <c r="A47" s="46">
        <v>338</v>
      </c>
      <c r="B47" s="42" t="s">
        <v>225</v>
      </c>
      <c r="C47" s="42" t="s">
        <v>31</v>
      </c>
      <c r="D47" s="42" t="s">
        <v>43</v>
      </c>
      <c r="E47" s="42" t="s">
        <v>164</v>
      </c>
      <c r="F47" s="42" t="s">
        <v>222</v>
      </c>
      <c r="G47" s="42" t="s">
        <v>40</v>
      </c>
      <c r="H47" s="42" t="s">
        <v>112</v>
      </c>
      <c r="I47" s="42" t="s">
        <v>43</v>
      </c>
      <c r="J47" s="42" t="s">
        <v>164</v>
      </c>
      <c r="K47" s="42" t="s">
        <v>222</v>
      </c>
      <c r="L47" s="42" t="s">
        <v>262</v>
      </c>
      <c r="M47" s="43" t="s">
        <v>194</v>
      </c>
      <c r="N47" s="42" t="s">
        <v>90</v>
      </c>
      <c r="O47" s="42"/>
      <c r="P47" s="41" t="s">
        <v>34</v>
      </c>
      <c r="Q47" s="42"/>
      <c r="R47" s="42"/>
      <c r="S47" s="42"/>
      <c r="T47" s="42" t="s">
        <v>292</v>
      </c>
      <c r="U47" s="42" t="s">
        <v>190</v>
      </c>
      <c r="V47" s="42" t="s">
        <v>170</v>
      </c>
      <c r="W47" s="47" t="s">
        <v>351</v>
      </c>
      <c r="X47" s="42" t="s">
        <v>2</v>
      </c>
      <c r="Y47" s="42"/>
      <c r="Z47" s="42"/>
      <c r="AA47" s="42"/>
    </row>
    <row r="48" spans="1:27" ht="38.25">
      <c r="A48" s="46">
        <v>991</v>
      </c>
      <c r="B48" s="42" t="s">
        <v>267</v>
      </c>
      <c r="C48" s="42" t="s">
        <v>31</v>
      </c>
      <c r="D48" s="42" t="s">
        <v>43</v>
      </c>
      <c r="E48" s="42" t="s">
        <v>164</v>
      </c>
      <c r="F48" s="42" t="s">
        <v>222</v>
      </c>
      <c r="G48" s="42" t="s">
        <v>220</v>
      </c>
      <c r="H48" s="42" t="s">
        <v>112</v>
      </c>
      <c r="I48" s="42" t="s">
        <v>43</v>
      </c>
      <c r="J48" s="42" t="s">
        <v>164</v>
      </c>
      <c r="K48" s="42" t="s">
        <v>222</v>
      </c>
      <c r="L48" s="42" t="s">
        <v>262</v>
      </c>
      <c r="M48" s="43" t="s">
        <v>204</v>
      </c>
      <c r="N48" s="42" t="s">
        <v>90</v>
      </c>
      <c r="O48" s="42"/>
      <c r="P48" s="41" t="s">
        <v>34</v>
      </c>
      <c r="Q48" s="42"/>
      <c r="R48" s="42"/>
      <c r="S48" s="42"/>
      <c r="T48" s="42" t="s">
        <v>81</v>
      </c>
      <c r="U48" s="42" t="s">
        <v>86</v>
      </c>
      <c r="V48" s="42" t="s">
        <v>170</v>
      </c>
      <c r="W48" s="47" t="s">
        <v>351</v>
      </c>
      <c r="X48" s="42" t="s">
        <v>2</v>
      </c>
      <c r="Y48" s="42"/>
      <c r="Z48" s="42"/>
      <c r="AA48" s="42"/>
    </row>
    <row r="49" spans="1:27" ht="38.25">
      <c r="A49" s="46">
        <v>833</v>
      </c>
      <c r="B49" s="42" t="s">
        <v>49</v>
      </c>
      <c r="C49" s="42" t="s">
        <v>31</v>
      </c>
      <c r="D49" s="42" t="s">
        <v>43</v>
      </c>
      <c r="E49" s="42" t="s">
        <v>308</v>
      </c>
      <c r="F49" s="42" t="s">
        <v>222</v>
      </c>
      <c r="G49" s="42" t="s">
        <v>40</v>
      </c>
      <c r="H49" s="42" t="s">
        <v>112</v>
      </c>
      <c r="I49" s="42" t="s">
        <v>43</v>
      </c>
      <c r="J49" s="42" t="s">
        <v>308</v>
      </c>
      <c r="K49" s="42" t="s">
        <v>222</v>
      </c>
      <c r="L49" s="42" t="s">
        <v>262</v>
      </c>
      <c r="M49" s="43" t="s">
        <v>204</v>
      </c>
      <c r="N49" s="42" t="s">
        <v>90</v>
      </c>
      <c r="O49" s="42"/>
      <c r="P49" s="41" t="s">
        <v>34</v>
      </c>
      <c r="Q49" s="42"/>
      <c r="R49" s="42"/>
      <c r="S49" s="42"/>
      <c r="T49" s="42" t="s">
        <v>109</v>
      </c>
      <c r="U49" s="42" t="s">
        <v>110</v>
      </c>
      <c r="V49" s="42" t="s">
        <v>170</v>
      </c>
      <c r="W49" s="47" t="s">
        <v>351</v>
      </c>
      <c r="X49" s="42" t="s">
        <v>2</v>
      </c>
      <c r="Y49" s="42"/>
      <c r="Z49" s="42"/>
      <c r="AA49" s="42"/>
    </row>
    <row r="50" spans="1:27" ht="38.25">
      <c r="A50" s="46">
        <v>992</v>
      </c>
      <c r="B50" s="42" t="s">
        <v>267</v>
      </c>
      <c r="C50" s="42" t="s">
        <v>270</v>
      </c>
      <c r="D50" s="42" t="s">
        <v>226</v>
      </c>
      <c r="E50" s="42" t="s">
        <v>41</v>
      </c>
      <c r="F50" s="42" t="s">
        <v>221</v>
      </c>
      <c r="G50" s="42" t="s">
        <v>220</v>
      </c>
      <c r="H50" s="42" t="s">
        <v>112</v>
      </c>
      <c r="I50" s="42" t="s">
        <v>226</v>
      </c>
      <c r="J50" s="42" t="s">
        <v>41</v>
      </c>
      <c r="K50" s="42" t="s">
        <v>221</v>
      </c>
      <c r="L50" s="42" t="s">
        <v>263</v>
      </c>
      <c r="M50" s="43" t="s">
        <v>203</v>
      </c>
      <c r="N50" s="42" t="s">
        <v>90</v>
      </c>
      <c r="O50" s="42"/>
      <c r="P50" s="41" t="s">
        <v>34</v>
      </c>
      <c r="Q50" s="42"/>
      <c r="R50" s="42"/>
      <c r="S50" s="42"/>
      <c r="T50" s="42" t="s">
        <v>82</v>
      </c>
      <c r="U50" s="42" t="s">
        <v>83</v>
      </c>
      <c r="V50" s="42" t="s">
        <v>170</v>
      </c>
      <c r="W50" s="42" t="s">
        <v>352</v>
      </c>
      <c r="X50" s="42" t="s">
        <v>2</v>
      </c>
      <c r="Y50" s="42"/>
      <c r="Z50" s="42"/>
      <c r="AA50" s="42"/>
    </row>
    <row r="51" spans="1:27" ht="51">
      <c r="A51" s="46">
        <v>993</v>
      </c>
      <c r="B51" s="42" t="s">
        <v>267</v>
      </c>
      <c r="C51" s="42" t="s">
        <v>270</v>
      </c>
      <c r="D51" s="42" t="s">
        <v>226</v>
      </c>
      <c r="E51" s="42" t="s">
        <v>41</v>
      </c>
      <c r="F51" s="42" t="s">
        <v>221</v>
      </c>
      <c r="G51" s="42" t="s">
        <v>220</v>
      </c>
      <c r="H51" s="42" t="s">
        <v>112</v>
      </c>
      <c r="I51" s="42" t="s">
        <v>226</v>
      </c>
      <c r="J51" s="42" t="s">
        <v>41</v>
      </c>
      <c r="K51" s="42" t="s">
        <v>221</v>
      </c>
      <c r="L51" s="42" t="s">
        <v>263</v>
      </c>
      <c r="M51" s="43" t="s">
        <v>203</v>
      </c>
      <c r="N51" s="42" t="s">
        <v>90</v>
      </c>
      <c r="O51" s="42"/>
      <c r="P51" s="41" t="s">
        <v>34</v>
      </c>
      <c r="Q51" s="42"/>
      <c r="R51" s="42"/>
      <c r="S51" s="42"/>
      <c r="T51" s="42" t="s">
        <v>84</v>
      </c>
      <c r="U51" s="42" t="s">
        <v>83</v>
      </c>
      <c r="V51" s="42" t="s">
        <v>170</v>
      </c>
      <c r="W51" s="42" t="s">
        <v>352</v>
      </c>
      <c r="X51" s="42" t="s">
        <v>2</v>
      </c>
      <c r="Y51" s="42"/>
      <c r="Z51" s="42"/>
      <c r="AA51" s="42"/>
    </row>
    <row r="52" spans="1:27" ht="102">
      <c r="A52" s="46">
        <v>93</v>
      </c>
      <c r="B52" s="42" t="s">
        <v>258</v>
      </c>
      <c r="C52" s="42" t="s">
        <v>161</v>
      </c>
      <c r="D52" s="42" t="s">
        <v>108</v>
      </c>
      <c r="E52" s="42" t="s">
        <v>135</v>
      </c>
      <c r="F52" s="42" t="s">
        <v>221</v>
      </c>
      <c r="G52" s="42" t="s">
        <v>40</v>
      </c>
      <c r="H52" s="42" t="s">
        <v>112</v>
      </c>
      <c r="I52" s="42" t="s">
        <v>108</v>
      </c>
      <c r="J52" s="42" t="s">
        <v>135</v>
      </c>
      <c r="K52" s="42" t="s">
        <v>221</v>
      </c>
      <c r="L52" s="42" t="s">
        <v>106</v>
      </c>
      <c r="M52" s="43" t="s">
        <v>196</v>
      </c>
      <c r="N52" s="42" t="s">
        <v>107</v>
      </c>
      <c r="O52" s="42"/>
      <c r="P52" s="41" t="s">
        <v>34</v>
      </c>
      <c r="Q52" s="42"/>
      <c r="R52" s="42"/>
      <c r="S52" s="42"/>
      <c r="T52" s="42" t="s">
        <v>46</v>
      </c>
      <c r="U52" s="42" t="s">
        <v>273</v>
      </c>
      <c r="V52" s="42" t="s">
        <v>357</v>
      </c>
      <c r="W52" s="42" t="s">
        <v>362</v>
      </c>
      <c r="X52" s="42"/>
      <c r="Y52" s="42"/>
      <c r="Z52" s="42"/>
      <c r="AA52" s="42"/>
    </row>
    <row r="53" spans="1:27" ht="191.25">
      <c r="A53" s="46">
        <v>379</v>
      </c>
      <c r="B53" s="42" t="s">
        <v>225</v>
      </c>
      <c r="C53" s="42" t="s">
        <v>161</v>
      </c>
      <c r="D53" s="42" t="s">
        <v>334</v>
      </c>
      <c r="E53" s="42" t="s">
        <v>235</v>
      </c>
      <c r="F53" s="42" t="s">
        <v>221</v>
      </c>
      <c r="G53" s="42" t="s">
        <v>40</v>
      </c>
      <c r="H53" s="42" t="s">
        <v>112</v>
      </c>
      <c r="I53" s="42" t="s">
        <v>334</v>
      </c>
      <c r="J53" s="42" t="s">
        <v>235</v>
      </c>
      <c r="K53" s="42" t="s">
        <v>221</v>
      </c>
      <c r="L53" s="42" t="s">
        <v>47</v>
      </c>
      <c r="M53" s="43" t="s">
        <v>105</v>
      </c>
      <c r="N53" s="42" t="s">
        <v>48</v>
      </c>
      <c r="O53" s="42"/>
      <c r="P53" s="41" t="s">
        <v>34</v>
      </c>
      <c r="Q53" s="42"/>
      <c r="R53" s="42"/>
      <c r="S53" s="42"/>
      <c r="T53" s="42" t="s">
        <v>177</v>
      </c>
      <c r="U53" s="42" t="s">
        <v>178</v>
      </c>
      <c r="V53" s="42" t="s">
        <v>357</v>
      </c>
      <c r="W53" s="42" t="s">
        <v>0</v>
      </c>
      <c r="X53" s="42"/>
      <c r="Y53" s="42"/>
      <c r="Z53" s="42"/>
      <c r="AA53" s="42"/>
    </row>
    <row r="54" spans="1:27" ht="38.25">
      <c r="A54" s="46">
        <v>187</v>
      </c>
      <c r="B54" s="42" t="s">
        <v>113</v>
      </c>
      <c r="C54" s="42" t="s">
        <v>114</v>
      </c>
      <c r="D54" s="42" t="s">
        <v>279</v>
      </c>
      <c r="E54" s="42"/>
      <c r="F54" s="42" t="s">
        <v>222</v>
      </c>
      <c r="G54" s="42" t="s">
        <v>40</v>
      </c>
      <c r="H54" s="42" t="s">
        <v>112</v>
      </c>
      <c r="I54" s="42" t="s">
        <v>279</v>
      </c>
      <c r="J54" s="42"/>
      <c r="K54" s="42" t="s">
        <v>222</v>
      </c>
      <c r="L54" s="42" t="s">
        <v>26</v>
      </c>
      <c r="M54" s="43" t="s">
        <v>27</v>
      </c>
      <c r="N54" s="42" t="s">
        <v>28</v>
      </c>
      <c r="O54" s="42"/>
      <c r="P54" s="41" t="s">
        <v>51</v>
      </c>
      <c r="Q54" s="42"/>
      <c r="R54" s="42"/>
      <c r="S54" s="42"/>
      <c r="T54" s="42" t="s">
        <v>149</v>
      </c>
      <c r="U54" s="42" t="s">
        <v>150</v>
      </c>
      <c r="V54" s="42" t="s">
        <v>170</v>
      </c>
      <c r="W54" s="42" t="s">
        <v>353</v>
      </c>
      <c r="X54" s="42" t="s">
        <v>2</v>
      </c>
      <c r="Y54" s="42"/>
      <c r="Z54" s="42"/>
      <c r="AA54" s="42"/>
    </row>
    <row r="55" spans="1:27" ht="153">
      <c r="A55" s="46">
        <v>60</v>
      </c>
      <c r="B55" s="42" t="s">
        <v>293</v>
      </c>
      <c r="C55" s="42" t="s">
        <v>223</v>
      </c>
      <c r="D55" s="42"/>
      <c r="E55" s="42"/>
      <c r="F55" s="42" t="s">
        <v>221</v>
      </c>
      <c r="G55" s="42" t="s">
        <v>40</v>
      </c>
      <c r="H55" s="42" t="s">
        <v>112</v>
      </c>
      <c r="I55" s="42"/>
      <c r="J55" s="42"/>
      <c r="K55" s="42" t="s">
        <v>221</v>
      </c>
      <c r="L55" s="42" t="s">
        <v>112</v>
      </c>
      <c r="M55" s="43" t="s">
        <v>112</v>
      </c>
      <c r="N55" s="42" t="s">
        <v>294</v>
      </c>
      <c r="O55" s="42"/>
      <c r="P55" s="41" t="s">
        <v>34</v>
      </c>
      <c r="Q55" s="42"/>
      <c r="R55" s="42"/>
      <c r="S55" s="42"/>
      <c r="T55" s="42" t="s">
        <v>217</v>
      </c>
      <c r="U55" s="42" t="s">
        <v>210</v>
      </c>
      <c r="V55" s="42"/>
      <c r="W55" s="42"/>
      <c r="X55" s="42"/>
      <c r="Y55" s="42"/>
      <c r="Z55" s="42"/>
      <c r="AA55" s="42"/>
    </row>
    <row r="56" spans="1:27" ht="102">
      <c r="A56" s="46">
        <v>681</v>
      </c>
      <c r="B56" s="42" t="s">
        <v>295</v>
      </c>
      <c r="C56" s="42" t="s">
        <v>223</v>
      </c>
      <c r="D56" s="42"/>
      <c r="E56" s="42"/>
      <c r="F56" s="42" t="s">
        <v>221</v>
      </c>
      <c r="G56" s="42" t="s">
        <v>220</v>
      </c>
      <c r="H56" s="42" t="s">
        <v>112</v>
      </c>
      <c r="I56" s="42"/>
      <c r="J56" s="42"/>
      <c r="K56" s="42" t="s">
        <v>221</v>
      </c>
      <c r="L56" s="42" t="s">
        <v>112</v>
      </c>
      <c r="M56" s="43" t="s">
        <v>112</v>
      </c>
      <c r="N56" s="42" t="s">
        <v>90</v>
      </c>
      <c r="O56" s="42"/>
      <c r="P56" s="41" t="s">
        <v>34</v>
      </c>
      <c r="Q56" s="42"/>
      <c r="R56" s="42"/>
      <c r="S56" s="42"/>
      <c r="T56" s="42" t="s">
        <v>243</v>
      </c>
      <c r="U56" s="42" t="s">
        <v>244</v>
      </c>
      <c r="V56" s="42" t="s">
        <v>354</v>
      </c>
      <c r="W56" s="42" t="s">
        <v>355</v>
      </c>
      <c r="X56" s="42" t="s">
        <v>339</v>
      </c>
      <c r="Y56" s="42"/>
      <c r="Z56" s="42"/>
      <c r="AA56" s="42"/>
    </row>
    <row r="57" spans="1:27" ht="216.75">
      <c r="A57" s="46">
        <v>1009</v>
      </c>
      <c r="B57" s="42" t="s">
        <v>296</v>
      </c>
      <c r="C57" s="42" t="s">
        <v>223</v>
      </c>
      <c r="D57" s="42"/>
      <c r="E57" s="42"/>
      <c r="F57" s="42" t="s">
        <v>221</v>
      </c>
      <c r="G57" s="42" t="s">
        <v>220</v>
      </c>
      <c r="H57" s="42" t="s">
        <v>112</v>
      </c>
      <c r="I57" s="42"/>
      <c r="J57" s="42"/>
      <c r="K57" s="42" t="s">
        <v>221</v>
      </c>
      <c r="L57" s="42" t="s">
        <v>112</v>
      </c>
      <c r="M57" s="43" t="s">
        <v>112</v>
      </c>
      <c r="N57" s="42" t="s">
        <v>294</v>
      </c>
      <c r="O57" s="42"/>
      <c r="P57" s="41" t="s">
        <v>34</v>
      </c>
      <c r="Q57" s="42"/>
      <c r="R57" s="42"/>
      <c r="S57" s="42"/>
      <c r="T57" s="42" t="s">
        <v>35</v>
      </c>
      <c r="U57" s="42" t="s">
        <v>20</v>
      </c>
      <c r="V57" s="42"/>
      <c r="W57" s="42"/>
      <c r="X57" s="42"/>
      <c r="Y57" s="42"/>
      <c r="Z57" s="42"/>
      <c r="AA57" s="42"/>
    </row>
    <row r="58" spans="1:27" ht="76.5">
      <c r="A58" s="46">
        <v>1026</v>
      </c>
      <c r="B58" s="42" t="s">
        <v>296</v>
      </c>
      <c r="C58" s="42" t="s">
        <v>223</v>
      </c>
      <c r="D58" s="42"/>
      <c r="E58" s="42"/>
      <c r="F58" s="42" t="s">
        <v>221</v>
      </c>
      <c r="G58" s="42" t="s">
        <v>220</v>
      </c>
      <c r="H58" s="42" t="s">
        <v>112</v>
      </c>
      <c r="I58" s="42"/>
      <c r="J58" s="42"/>
      <c r="K58" s="42" t="s">
        <v>221</v>
      </c>
      <c r="L58" s="42" t="s">
        <v>112</v>
      </c>
      <c r="M58" s="43" t="s">
        <v>112</v>
      </c>
      <c r="N58" s="42" t="s">
        <v>294</v>
      </c>
      <c r="O58" s="42"/>
      <c r="P58" s="41" t="s">
        <v>34</v>
      </c>
      <c r="Q58" s="42"/>
      <c r="R58" s="42"/>
      <c r="S58" s="42"/>
      <c r="T58" s="42" t="s">
        <v>198</v>
      </c>
      <c r="U58" s="42" t="s">
        <v>53</v>
      </c>
      <c r="V58" s="42"/>
      <c r="W58" s="42"/>
      <c r="X58" s="42"/>
      <c r="Y58" s="42"/>
      <c r="Z58" s="42"/>
      <c r="AA58" s="42"/>
    </row>
  </sheetData>
  <sheetProtection/>
  <autoFilter ref="A1:AB58"/>
  <conditionalFormatting sqref="A1:AB1">
    <cfRule type="expression" priority="1" dxfId="1" stopIfTrue="1">
      <formula>AND($P1="Closed",$Y1="Done")</formula>
    </cfRule>
    <cfRule type="expression" priority="2" dxfId="0" stopIfTrue="1">
      <formula>$P1="Closed"</formula>
    </cfRule>
  </conditionalFormatting>
  <conditionalFormatting sqref="A2:AA58">
    <cfRule type="expression" priority="3" dxfId="15" stopIfTrue="1">
      <formula>AND($P2="Closed",$Y2="Done")</formula>
    </cfRule>
    <cfRule type="expression" priority="4" dxfId="16" stopIfTrue="1">
      <formula>$P2="Closed"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51"/>
  <sheetViews>
    <sheetView zoomScalePageLayoutView="0" workbookViewId="0" topLeftCell="A18">
      <selection activeCell="K18" sqref="K18"/>
    </sheetView>
  </sheetViews>
  <sheetFormatPr defaultColWidth="9.140625" defaultRowHeight="12.75"/>
  <cols>
    <col min="1" max="1" width="2.7109375" style="0" customWidth="1"/>
    <col min="2" max="2" width="11.7109375" style="0" customWidth="1"/>
    <col min="3" max="3" width="27.7109375" style="0" bestFit="1" customWidth="1"/>
    <col min="4" max="16384" width="11.421875" style="0" customWidth="1"/>
  </cols>
  <sheetData>
    <row r="1" s="19" customFormat="1" ht="23.25">
      <c r="A1" s="19" t="s">
        <v>142</v>
      </c>
    </row>
    <row r="3" spans="1:9" s="20" customFormat="1" ht="18">
      <c r="A3" s="20" t="s">
        <v>223</v>
      </c>
      <c r="D3" s="33" t="s">
        <v>103</v>
      </c>
      <c r="E3" s="33" t="s">
        <v>104</v>
      </c>
      <c r="F3" s="33" t="s">
        <v>227</v>
      </c>
      <c r="H3" s="20" t="s">
        <v>179</v>
      </c>
      <c r="I3" s="20" t="s">
        <v>22</v>
      </c>
    </row>
    <row r="4" spans="2:9" s="40" customFormat="1" ht="12.75">
      <c r="B4" s="40" t="s">
        <v>158</v>
      </c>
      <c r="C4" s="40" t="s">
        <v>159</v>
      </c>
      <c r="D4">
        <f>COUNTIF(Comments!$N$2:$N$58,B4)</f>
        <v>0</v>
      </c>
      <c r="E4" s="31">
        <f>SUMPRODUCT((Comments!$N$2:$N$58=B4)*(Comments!$P$2:$P$58="Closed"))</f>
        <v>0</v>
      </c>
      <c r="F4">
        <f>D4-E4</f>
        <v>0</v>
      </c>
      <c r="H4" s="31">
        <f>SUMPRODUCT((Comments!$N$2:$N$58=B4)*(Comments!$V$2:$V$58="Accept"))+SUMPRODUCT((Comments!$N$2:$N$58=B4)*(Comments!$V$2:$V$58="Counter"))+SUMPRODUCT((Comments!$N$2:$N$58=B4)*(Comments!$V$2:$V$58="Reject"))</f>
        <v>0</v>
      </c>
      <c r="I4" s="40">
        <f aca="true" t="shared" si="0" ref="I4:I15">D4-H4</f>
        <v>0</v>
      </c>
    </row>
    <row r="5" spans="2:9" ht="12.75">
      <c r="B5" t="s">
        <v>102</v>
      </c>
      <c r="C5" t="s">
        <v>60</v>
      </c>
      <c r="D5">
        <f>COUNTIF(Comments!$N$2:$N$58,B5)</f>
        <v>0</v>
      </c>
      <c r="E5" s="31">
        <f>SUMPRODUCT((Comments!$N$2:$N$58=B5)*(Comments!$P$2:$P$58="Closed"))</f>
        <v>0</v>
      </c>
      <c r="F5">
        <f>D5-E5</f>
        <v>0</v>
      </c>
      <c r="H5" s="31">
        <f>SUMPRODUCT((Comments!$N$2:$N$58=B5)*(Comments!$V$2:$V$58="Accept"))+SUMPRODUCT((Comments!$N$2:$N$58=B5)*(Comments!$V$2:$V$58="Counter"))+SUMPRODUCT((Comments!$N$2:$N$58=B5)*(Comments!$V$2:$V$58="Reject"))</f>
        <v>0</v>
      </c>
      <c r="I5" s="40">
        <f t="shared" si="0"/>
        <v>0</v>
      </c>
    </row>
    <row r="6" spans="2:9" ht="12.75">
      <c r="B6" t="s">
        <v>304</v>
      </c>
      <c r="C6" t="s">
        <v>303</v>
      </c>
      <c r="D6">
        <f>COUNTIF(Comments!$N$2:$N$58,B6)</f>
        <v>19</v>
      </c>
      <c r="E6" s="31">
        <f>SUMPRODUCT((Comments!$N$2:$N$58=B6)*(Comments!$P$2:$P$58="Closed"))</f>
        <v>0</v>
      </c>
      <c r="F6">
        <f aca="true" t="shared" si="1" ref="F6:F14">D6-E6</f>
        <v>19</v>
      </c>
      <c r="H6" s="31">
        <f>SUMPRODUCT((Comments!$N$2:$N$58=B6)*(Comments!$V$2:$V$58="Accept"))+SUMPRODUCT((Comments!$N$2:$N$58=B6)*(Comments!$V$2:$V$58="Counter"))+SUMPRODUCT((Comments!$N$2:$N$58=B6)*(Comments!$V$2:$V$58="Reject"))</f>
        <v>19</v>
      </c>
      <c r="I6" s="40">
        <f t="shared" si="0"/>
        <v>0</v>
      </c>
    </row>
    <row r="7" spans="2:9" ht="12.75">
      <c r="B7" t="s">
        <v>98</v>
      </c>
      <c r="D7">
        <f>COUNTIF(Comments!$N$2:$N$58,B7)</f>
        <v>0</v>
      </c>
      <c r="E7" s="31">
        <f>SUMPRODUCT((Comments!$N$2:$N$58=B7)*(Comments!$P$2:$P$58="Closed"))</f>
        <v>0</v>
      </c>
      <c r="F7">
        <f t="shared" si="1"/>
        <v>0</v>
      </c>
      <c r="H7" s="31">
        <f>SUMPRODUCT((Comments!$N$2:$N$58=B7)*(Comments!$V$2:$V$58="Accept"))+SUMPRODUCT((Comments!$N$2:$N$58=B7)*(Comments!$V$2:$V$58="Counter"))+SUMPRODUCT((Comments!$N$2:$N$58=B7)*(Comments!$V$2:$V$58="Reject"))</f>
        <v>0</v>
      </c>
      <c r="I7" s="40">
        <f t="shared" si="0"/>
        <v>0</v>
      </c>
    </row>
    <row r="8" spans="2:9" ht="12.75">
      <c r="B8" t="s">
        <v>305</v>
      </c>
      <c r="C8" t="s">
        <v>97</v>
      </c>
      <c r="D8">
        <f>COUNTIF(Comments!$N$2:$N$58,B8)</f>
        <v>0</v>
      </c>
      <c r="E8" s="31">
        <f>SUMPRODUCT((Comments!$N$2:$N$58=B8)*(Comments!$P$2:$P$58="Closed"))</f>
        <v>0</v>
      </c>
      <c r="F8">
        <f t="shared" si="1"/>
        <v>0</v>
      </c>
      <c r="H8" s="31">
        <f>SUMPRODUCT((Comments!$N$2:$N$58=B8)*(Comments!$V$2:$V$58="Accept"))+SUMPRODUCT((Comments!$N$2:$N$58=B8)*(Comments!$V$2:$V$58="Counter"))+SUMPRODUCT((Comments!$N$2:$N$58=B8)*(Comments!$V$2:$V$58="Reject"))</f>
        <v>0</v>
      </c>
      <c r="I8" s="40">
        <f t="shared" si="0"/>
        <v>0</v>
      </c>
    </row>
    <row r="9" spans="2:9" ht="12.75">
      <c r="B9" t="s">
        <v>99</v>
      </c>
      <c r="C9" t="s">
        <v>59</v>
      </c>
      <c r="D9">
        <f>COUNTIF(Comments!$N$2:$N$58,B9)</f>
        <v>0</v>
      </c>
      <c r="E9" s="31">
        <f>SUMPRODUCT((Comments!$N$2:$N$58=B9)*(Comments!$P$2:$P$58="Closed"))</f>
        <v>0</v>
      </c>
      <c r="F9">
        <f t="shared" si="1"/>
        <v>0</v>
      </c>
      <c r="H9" s="31">
        <f>SUMPRODUCT((Comments!$N$2:$N$58=B9)*(Comments!$V$2:$V$58="Accept"))+SUMPRODUCT((Comments!$N$2:$N$58=B9)*(Comments!$V$2:$V$58="Counter"))+SUMPRODUCT((Comments!$N$2:$N$58=B9)*(Comments!$V$2:$V$58="Reject"))</f>
        <v>0</v>
      </c>
      <c r="I9" s="40">
        <f t="shared" si="0"/>
        <v>0</v>
      </c>
    </row>
    <row r="10" spans="2:9" ht="12.75">
      <c r="B10" t="s">
        <v>228</v>
      </c>
      <c r="D10">
        <f>COUNTIF(Comments!$N$2:$N$58,B10)</f>
        <v>0</v>
      </c>
      <c r="E10" s="31">
        <f>SUMPRODUCT((Comments!$N$2:$N$58=B10)*(Comments!$P$2:$P$58="Closed"))</f>
        <v>0</v>
      </c>
      <c r="F10">
        <f t="shared" si="1"/>
        <v>0</v>
      </c>
      <c r="H10" s="31">
        <f>SUMPRODUCT((Comments!$N$2:$N$58=B10)*(Comments!$V$2:$V$58="Accept"))+SUMPRODUCT((Comments!$N$2:$N$58=B10)*(Comments!$V$2:$V$58="Counter"))+SUMPRODUCT((Comments!$N$2:$N$58=B10)*(Comments!$V$2:$V$58="Reject"))</f>
        <v>0</v>
      </c>
      <c r="I10" s="40">
        <f t="shared" si="0"/>
        <v>0</v>
      </c>
    </row>
    <row r="11" spans="2:9" ht="12.75">
      <c r="B11" t="s">
        <v>79</v>
      </c>
      <c r="D11">
        <f>COUNTIF(Comments!$N$2:$N$58,B11)</f>
        <v>0</v>
      </c>
      <c r="E11" s="31">
        <f>SUMPRODUCT((Comments!$N$2:$N$58=B11)*(Comments!$P$2:$P$58="Closed"))</f>
        <v>0</v>
      </c>
      <c r="F11">
        <f t="shared" si="1"/>
        <v>0</v>
      </c>
      <c r="H11" s="31">
        <f>SUMPRODUCT((Comments!$N$2:$N$58=B11)*(Comments!$V$2:$V$58="Accept"))+SUMPRODUCT((Comments!$N$2:$N$58=B11)*(Comments!$V$2:$V$58="Counter"))+SUMPRODUCT((Comments!$N$2:$N$58=B11)*(Comments!$V$2:$V$58="Reject"))</f>
        <v>0</v>
      </c>
      <c r="I11" s="40">
        <f t="shared" si="0"/>
        <v>0</v>
      </c>
    </row>
    <row r="12" spans="2:9" ht="12.75">
      <c r="B12" t="s">
        <v>89</v>
      </c>
      <c r="C12" t="s">
        <v>91</v>
      </c>
      <c r="D12">
        <f>COUNTIF(Comments!$N$2:$N$58,B12)</f>
        <v>38</v>
      </c>
      <c r="E12" s="31">
        <f>SUMPRODUCT((Comments!$N$2:$N$58=B12)*(Comments!$P$2:$P$58="Closed"))</f>
        <v>0</v>
      </c>
      <c r="F12">
        <f>D12-E12</f>
        <v>38</v>
      </c>
      <c r="H12" s="31">
        <f>SUMPRODUCT((Comments!$N$2:$N$58=B12)*(Comments!$V$2:$V$58="Accept"))+SUMPRODUCT((Comments!$N$2:$N$58=B12)*(Comments!$V$2:$V$58="Counter"))+SUMPRODUCT((Comments!$N$2:$N$58=B12)*(Comments!$V$2:$V$58="Reject"))</f>
        <v>35</v>
      </c>
      <c r="I12" s="40">
        <f t="shared" si="0"/>
        <v>3</v>
      </c>
    </row>
    <row r="13" spans="2:9" ht="12.75">
      <c r="B13" t="s">
        <v>92</v>
      </c>
      <c r="D13">
        <f>COUNTIF(Comments!$N$2:$N$58,B13)</f>
        <v>0</v>
      </c>
      <c r="E13" s="31">
        <f>SUMPRODUCT((Comments!$N$2:$N$58=B13)*(Comments!$P$2:$P$58="Closed"))</f>
        <v>0</v>
      </c>
      <c r="F13">
        <f>D13-E13</f>
        <v>0</v>
      </c>
      <c r="H13" s="31">
        <f>SUMPRODUCT((Comments!$N$2:$N$58=B13)*(Comments!$V$2:$V$58="Accept"))+SUMPRODUCT((Comments!$N$2:$N$58=B13)*(Comments!$V$2:$V$58="Counter"))+SUMPRODUCT((Comments!$N$2:$N$58=B13)*(Comments!$V$2:$V$58="Reject"))</f>
        <v>0</v>
      </c>
      <c r="I13" s="40">
        <f t="shared" si="0"/>
        <v>0</v>
      </c>
    </row>
    <row r="14" spans="2:9" ht="12.75">
      <c r="B14" t="s">
        <v>18</v>
      </c>
      <c r="D14">
        <f>COUNTIF(Comments!$N$2:$N$58,B14)</f>
        <v>0</v>
      </c>
      <c r="E14" s="31">
        <f>SUMPRODUCT((Comments!$N$2:$N$58=B14)*(Comments!$P$2:$P$58="Closed"))</f>
        <v>0</v>
      </c>
      <c r="F14">
        <f t="shared" si="1"/>
        <v>0</v>
      </c>
      <c r="H14" s="31">
        <f>SUMPRODUCT((Comments!$N$2:$N$58=B14)*(Comments!$V$2:$V$58="Accept"))+SUMPRODUCT((Comments!$N$2:$N$58=B14)*(Comments!$V$2:$V$58="Counter"))+SUMPRODUCT((Comments!$N$2:$N$58=B14)*(Comments!$V$2:$V$58="Reject"))</f>
        <v>0</v>
      </c>
      <c r="I14" s="40">
        <f t="shared" si="0"/>
        <v>0</v>
      </c>
    </row>
    <row r="15" spans="4:9" ht="12.75">
      <c r="D15">
        <f>SUM(D4:D14)</f>
        <v>57</v>
      </c>
      <c r="E15">
        <f>SUM(E4:E14)</f>
        <v>0</v>
      </c>
      <c r="F15">
        <f>SUM(F4:F14)</f>
        <v>57</v>
      </c>
      <c r="H15">
        <f>SUM(H4:H14)</f>
        <v>54</v>
      </c>
      <c r="I15" s="40">
        <f t="shared" si="0"/>
        <v>3</v>
      </c>
    </row>
    <row r="16" s="20" customFormat="1" ht="18">
      <c r="A16" s="20" t="s">
        <v>302</v>
      </c>
    </row>
    <row r="17" spans="2:9" ht="12.75">
      <c r="B17" t="s">
        <v>310</v>
      </c>
      <c r="C17" t="s">
        <v>311</v>
      </c>
      <c r="D17">
        <f>COUNTIF(Comments!$N$2:$N$58,B17)</f>
        <v>0</v>
      </c>
      <c r="E17" s="31">
        <f>SUMPRODUCT((Comments!$N$2:$N$58=B17)*(Comments!$P$2:$P$58="Closed"))</f>
        <v>0</v>
      </c>
      <c r="F17">
        <f>D17-E17</f>
        <v>0</v>
      </c>
      <c r="H17" s="31">
        <f>SUMPRODUCT((Comments!$N$2:$N$58=B17)*(Comments!$V$2:$V$58="Accept"))+SUMPRODUCT((Comments!$N$2:$N$58=B17)*(Comments!$V$2:$V$58="Counter"))+SUMPRODUCT((Comments!$N$2:$N$58=B17)*(Comments!$V$2:$V$58="Reject"))</f>
        <v>0</v>
      </c>
      <c r="I17" s="40">
        <f aca="true" t="shared" si="2" ref="I17:I26">D17-H17</f>
        <v>0</v>
      </c>
    </row>
    <row r="18" spans="2:9" ht="12.75">
      <c r="B18" t="s">
        <v>61</v>
      </c>
      <c r="C18" t="s">
        <v>62</v>
      </c>
      <c r="D18">
        <f>COUNTIF(Comments!$N$2:$N$58,B18)</f>
        <v>0</v>
      </c>
      <c r="E18" s="31">
        <f>SUMPRODUCT((Comments!$N$2:$N$58=B18)*(Comments!$P$2:$P$58="Closed"))</f>
        <v>0</v>
      </c>
      <c r="F18">
        <f aca="true" t="shared" si="3" ref="F18:F25">D18-E18</f>
        <v>0</v>
      </c>
      <c r="H18" s="31">
        <f>SUMPRODUCT((Comments!$N$2:$N$58=B18)*(Comments!$V$2:$V$58="Accept"))+SUMPRODUCT((Comments!$N$2:$N$58=B18)*(Comments!$V$2:$V$58="Counter"))+SUMPRODUCT((Comments!$N$2:$N$58=B18)*(Comments!$V$2:$V$58="Reject"))</f>
        <v>0</v>
      </c>
      <c r="I18" s="40">
        <f t="shared" si="2"/>
        <v>0</v>
      </c>
    </row>
    <row r="19" spans="2:9" ht="12.75">
      <c r="B19" t="s">
        <v>63</v>
      </c>
      <c r="C19" t="s">
        <v>309</v>
      </c>
      <c r="D19">
        <f>COUNTIF(Comments!$N$2:$N$58,B19)</f>
        <v>0</v>
      </c>
      <c r="E19" s="31">
        <f>SUMPRODUCT((Comments!$N$2:$N$58=B19)*(Comments!$P$2:$P$58="Closed"))</f>
        <v>0</v>
      </c>
      <c r="F19">
        <f t="shared" si="3"/>
        <v>0</v>
      </c>
      <c r="H19" s="31">
        <f>SUMPRODUCT((Comments!$N$2:$N$58=B19)*(Comments!$V$2:$V$58="Accept"))+SUMPRODUCT((Comments!$N$2:$N$58=B19)*(Comments!$V$2:$V$58="Counter"))+SUMPRODUCT((Comments!$N$2:$N$58=B19)*(Comments!$V$2:$V$58="Reject"))</f>
        <v>0</v>
      </c>
      <c r="I19" s="40">
        <f t="shared" si="2"/>
        <v>0</v>
      </c>
    </row>
    <row r="20" spans="2:9" ht="12.75">
      <c r="B20" t="s">
        <v>312</v>
      </c>
      <c r="D20">
        <f>COUNTIF(Comments!$N$2:$N$58,B20)</f>
        <v>0</v>
      </c>
      <c r="E20" s="31">
        <f>SUMPRODUCT((Comments!$N$2:$N$58=B20)*(Comments!$P$2:$P$58="Closed"))</f>
        <v>0</v>
      </c>
      <c r="F20">
        <f t="shared" si="3"/>
        <v>0</v>
      </c>
      <c r="H20" s="31">
        <f>SUMPRODUCT((Comments!$N$2:$N$58=B20)*(Comments!$V$2:$V$58="Accept"))+SUMPRODUCT((Comments!$N$2:$N$58=B20)*(Comments!$V$2:$V$58="Counter"))+SUMPRODUCT((Comments!$N$2:$N$58=B20)*(Comments!$V$2:$V$58="Reject"))</f>
        <v>0</v>
      </c>
      <c r="I20" s="40">
        <f t="shared" si="2"/>
        <v>0</v>
      </c>
    </row>
    <row r="21" spans="2:9" ht="12.75">
      <c r="B21" t="s">
        <v>283</v>
      </c>
      <c r="C21" t="s">
        <v>284</v>
      </c>
      <c r="D21">
        <f>COUNTIF(Comments!$N$2:$N$58,B21)</f>
        <v>0</v>
      </c>
      <c r="E21" s="31">
        <f>SUMPRODUCT((Comments!$N$2:$N$58=B21)*(Comments!$P$2:$P$58="Closed"))</f>
        <v>0</v>
      </c>
      <c r="F21">
        <f t="shared" si="3"/>
        <v>0</v>
      </c>
      <c r="H21" s="31">
        <f>SUMPRODUCT((Comments!$N$2:$N$58=B21)*(Comments!$V$2:$V$58="Accept"))+SUMPRODUCT((Comments!$N$2:$N$58=B21)*(Comments!$V$2:$V$58="Counter"))+SUMPRODUCT((Comments!$N$2:$N$58=B21)*(Comments!$V$2:$V$58="Reject"))</f>
        <v>0</v>
      </c>
      <c r="I21" s="40">
        <f t="shared" si="2"/>
        <v>0</v>
      </c>
    </row>
    <row r="22" spans="2:9" ht="12.75">
      <c r="B22" t="s">
        <v>313</v>
      </c>
      <c r="C22" t="s">
        <v>314</v>
      </c>
      <c r="D22">
        <f>COUNTIF(Comments!$N$2:$N$58,B22)</f>
        <v>0</v>
      </c>
      <c r="E22" s="31">
        <f>SUMPRODUCT((Comments!$N$2:$N$58=B22)*(Comments!$P$2:$P$58="Closed"))</f>
        <v>0</v>
      </c>
      <c r="F22">
        <f t="shared" si="3"/>
        <v>0</v>
      </c>
      <c r="H22" s="31">
        <f>SUMPRODUCT((Comments!$N$2:$N$58=B22)*(Comments!$V$2:$V$58="Accept"))+SUMPRODUCT((Comments!$N$2:$N$58=B22)*(Comments!$V$2:$V$58="Counter"))+SUMPRODUCT((Comments!$N$2:$N$58=B22)*(Comments!$V$2:$V$58="Reject"))</f>
        <v>0</v>
      </c>
      <c r="I22" s="40">
        <f t="shared" si="2"/>
        <v>0</v>
      </c>
    </row>
    <row r="23" spans="2:9" ht="12.75">
      <c r="B23" t="s">
        <v>285</v>
      </c>
      <c r="C23" t="s">
        <v>286</v>
      </c>
      <c r="D23">
        <f>COUNTIF(Comments!$N$2:$N$58,B23)</f>
        <v>0</v>
      </c>
      <c r="E23" s="31">
        <f>SUMPRODUCT((Comments!$N$2:$N$58=B23)*(Comments!$P$2:$P$58="Closed"))</f>
        <v>0</v>
      </c>
      <c r="F23">
        <f>D23-E23</f>
        <v>0</v>
      </c>
      <c r="H23" s="31">
        <f>SUMPRODUCT((Comments!$N$2:$N$58=B23)*(Comments!$V$2:$V$58="Accept"))+SUMPRODUCT((Comments!$N$2:$N$58=B23)*(Comments!$V$2:$V$58="Counter"))+SUMPRODUCT((Comments!$N$2:$N$58=B23)*(Comments!$V$2:$V$58="Reject"))</f>
        <v>0</v>
      </c>
      <c r="I23" s="40">
        <f t="shared" si="2"/>
        <v>0</v>
      </c>
    </row>
    <row r="24" spans="2:9" ht="12.75">
      <c r="B24" t="s">
        <v>288</v>
      </c>
      <c r="C24" t="s">
        <v>289</v>
      </c>
      <c r="D24">
        <f>COUNTIF(Comments!$N$2:$N$58,B24)</f>
        <v>0</v>
      </c>
      <c r="E24" s="31">
        <f>SUMPRODUCT((Comments!$N$2:$N$58=B24)*(Comments!$P$2:$P$58="Closed"))</f>
        <v>0</v>
      </c>
      <c r="F24">
        <f>D24-E24</f>
        <v>0</v>
      </c>
      <c r="H24" s="31">
        <f>SUMPRODUCT((Comments!$N$2:$N$58=B24)*(Comments!$V$2:$V$58="Accept"))+SUMPRODUCT((Comments!$N$2:$N$58=B24)*(Comments!$V$2:$V$58="Counter"))+SUMPRODUCT((Comments!$N$2:$N$58=B24)*(Comments!$V$2:$V$58="Reject"))</f>
        <v>0</v>
      </c>
      <c r="I24" s="40">
        <f t="shared" si="2"/>
        <v>0</v>
      </c>
    </row>
    <row r="25" spans="2:9" ht="12.75">
      <c r="B25" t="s">
        <v>282</v>
      </c>
      <c r="C25" t="s">
        <v>315</v>
      </c>
      <c r="D25">
        <f>COUNTIF(Comments!$N$2:$N$58,B25)</f>
        <v>0</v>
      </c>
      <c r="E25" s="31">
        <f>SUMPRODUCT((Comments!$N$2:$N$58=B25)*(Comments!$P$2:$P$58="Closed"))</f>
        <v>0</v>
      </c>
      <c r="F25">
        <f t="shared" si="3"/>
        <v>0</v>
      </c>
      <c r="H25" s="31">
        <f>SUMPRODUCT((Comments!$N$2:$N$58=B25)*(Comments!$V$2:$V$58="Accept"))+SUMPRODUCT((Comments!$N$2:$N$58=B25)*(Comments!$V$2:$V$58="Counter"))+SUMPRODUCT((Comments!$N$2:$N$58=B25)*(Comments!$V$2:$V$58="Reject"))</f>
        <v>0</v>
      </c>
      <c r="I25" s="40">
        <f t="shared" si="2"/>
        <v>0</v>
      </c>
    </row>
    <row r="26" spans="4:9" ht="12.75">
      <c r="D26">
        <f>SUM(D17:D25)</f>
        <v>0</v>
      </c>
      <c r="E26">
        <f>SUM(E17:E25)</f>
        <v>0</v>
      </c>
      <c r="F26">
        <f>SUM(F17:F25)</f>
        <v>0</v>
      </c>
      <c r="H26">
        <f>SUM(H17:H25)</f>
        <v>0</v>
      </c>
      <c r="I26" s="40">
        <f t="shared" si="2"/>
        <v>0</v>
      </c>
    </row>
    <row r="27" s="20" customFormat="1" ht="18">
      <c r="A27" s="20" t="s">
        <v>316</v>
      </c>
    </row>
    <row r="28" spans="2:9" ht="12.75">
      <c r="B28" t="s">
        <v>94</v>
      </c>
      <c r="C28" t="s">
        <v>93</v>
      </c>
      <c r="D28">
        <f>COUNTIF(Comments!$N$2:$N$58,B28)</f>
        <v>0</v>
      </c>
      <c r="E28" s="31">
        <f>SUMPRODUCT((Comments!$N$2:$N$58=B28)*(Comments!$P$2:$P$58="Closed"))</f>
        <v>0</v>
      </c>
      <c r="F28">
        <f aca="true" t="shared" si="4" ref="F28:F39">D28-E28</f>
        <v>0</v>
      </c>
      <c r="H28" s="31">
        <f>SUMPRODUCT((Comments!$N$2:$N$58=B28)*(Comments!$V$2:$V$58="Accept"))+SUMPRODUCT((Comments!$N$2:$N$58=B28)*(Comments!$V$2:$V$58="Counter"))+SUMPRODUCT((Comments!$N$2:$N$58=B28)*(Comments!$V$2:$V$58="Reject"))</f>
        <v>0</v>
      </c>
      <c r="I28" s="40">
        <f aca="true" t="shared" si="5" ref="I28:I41">D28-H28</f>
        <v>0</v>
      </c>
    </row>
    <row r="29" spans="2:9" ht="12.75">
      <c r="B29" t="s">
        <v>68</v>
      </c>
      <c r="C29" t="s">
        <v>6</v>
      </c>
      <c r="D29">
        <f>COUNTIF(Comments!$N$2:$N$58,B29)</f>
        <v>0</v>
      </c>
      <c r="E29" s="31">
        <f>SUMPRODUCT((Comments!$N$2:$N$58=B29)*(Comments!$P$2:$P$58="Closed"))</f>
        <v>0</v>
      </c>
      <c r="F29">
        <f t="shared" si="4"/>
        <v>0</v>
      </c>
      <c r="H29" s="31">
        <f>SUMPRODUCT((Comments!$N$2:$N$58=B29)*(Comments!$V$2:$V$58="Accept"))+SUMPRODUCT((Comments!$N$2:$N$58=B29)*(Comments!$V$2:$V$58="Counter"))+SUMPRODUCT((Comments!$N$2:$N$58=B29)*(Comments!$V$2:$V$58="Reject"))</f>
        <v>0</v>
      </c>
      <c r="I29" s="40">
        <f t="shared" si="5"/>
        <v>0</v>
      </c>
    </row>
    <row r="30" spans="2:9" ht="12.75">
      <c r="B30" t="s">
        <v>66</v>
      </c>
      <c r="C30" t="s">
        <v>67</v>
      </c>
      <c r="D30">
        <f>COUNTIF(Comments!$N$2:$N$58,B30)</f>
        <v>0</v>
      </c>
      <c r="E30" s="31">
        <f>SUMPRODUCT((Comments!$N$2:$N$58=B30)*(Comments!$P$2:$P$58="Closed"))</f>
        <v>0</v>
      </c>
      <c r="F30">
        <f t="shared" si="4"/>
        <v>0</v>
      </c>
      <c r="H30" s="31">
        <f>SUMPRODUCT((Comments!$N$2:$N$58=B30)*(Comments!$V$2:$V$58="Accept"))+SUMPRODUCT((Comments!$N$2:$N$58=B30)*(Comments!$V$2:$V$58="Counter"))+SUMPRODUCT((Comments!$N$2:$N$58=B30)*(Comments!$V$2:$V$58="Reject"))</f>
        <v>0</v>
      </c>
      <c r="I30" s="40">
        <f t="shared" si="5"/>
        <v>0</v>
      </c>
    </row>
    <row r="31" spans="2:9" ht="12.75">
      <c r="B31" t="s">
        <v>64</v>
      </c>
      <c r="C31" t="s">
        <v>65</v>
      </c>
      <c r="D31">
        <f>COUNTIF(Comments!$N$2:$N$58,B31)</f>
        <v>0</v>
      </c>
      <c r="E31" s="31">
        <f>SUMPRODUCT((Comments!$N$2:$N$58=B31)*(Comments!$P$2:$P$58="Closed"))</f>
        <v>0</v>
      </c>
      <c r="F31">
        <f t="shared" si="4"/>
        <v>0</v>
      </c>
      <c r="H31" s="31">
        <f>SUMPRODUCT((Comments!$N$2:$N$58=B31)*(Comments!$V$2:$V$58="Accept"))+SUMPRODUCT((Comments!$N$2:$N$58=B31)*(Comments!$V$2:$V$58="Counter"))+SUMPRODUCT((Comments!$N$2:$N$58=B31)*(Comments!$V$2:$V$58="Reject"))</f>
        <v>0</v>
      </c>
      <c r="I31" s="40">
        <f t="shared" si="5"/>
        <v>0</v>
      </c>
    </row>
    <row r="32" spans="2:9" ht="12.75">
      <c r="B32" t="s">
        <v>318</v>
      </c>
      <c r="D32">
        <f>COUNTIF(Comments!$N$2:$N$58,B32)</f>
        <v>0</v>
      </c>
      <c r="E32" s="31">
        <f>SUMPRODUCT((Comments!$N$2:$N$58=B32)*(Comments!$P$2:$P$58="Closed"))</f>
        <v>0</v>
      </c>
      <c r="F32">
        <f t="shared" si="4"/>
        <v>0</v>
      </c>
      <c r="H32" s="31">
        <f>SUMPRODUCT((Comments!$N$2:$N$58=B32)*(Comments!$V$2:$V$58="Accept"))+SUMPRODUCT((Comments!$N$2:$N$58=B32)*(Comments!$V$2:$V$58="Counter"))+SUMPRODUCT((Comments!$N$2:$N$58=B32)*(Comments!$V$2:$V$58="Reject"))</f>
        <v>0</v>
      </c>
      <c r="I32" s="40">
        <f t="shared" si="5"/>
        <v>0</v>
      </c>
    </row>
    <row r="33" spans="2:9" ht="12.75">
      <c r="B33" t="s">
        <v>317</v>
      </c>
      <c r="D33">
        <f>COUNTIF(Comments!$N$2:$N$58,B33)</f>
        <v>0</v>
      </c>
      <c r="E33" s="31">
        <f>SUMPRODUCT((Comments!$N$2:$N$58=B33)*(Comments!$P$2:$P$58="Closed"))</f>
        <v>0</v>
      </c>
      <c r="F33">
        <f t="shared" si="4"/>
        <v>0</v>
      </c>
      <c r="H33" s="31">
        <f>SUMPRODUCT((Comments!$N$2:$N$58=B33)*(Comments!$V$2:$V$58="Accept"))+SUMPRODUCT((Comments!$N$2:$N$58=B33)*(Comments!$V$2:$V$58="Counter"))+SUMPRODUCT((Comments!$N$2:$N$58=B33)*(Comments!$V$2:$V$58="Reject"))</f>
        <v>0</v>
      </c>
      <c r="I33" s="40">
        <f t="shared" si="5"/>
        <v>0</v>
      </c>
    </row>
    <row r="34" spans="2:9" ht="12.75">
      <c r="B34" t="s">
        <v>15</v>
      </c>
      <c r="C34" t="s">
        <v>16</v>
      </c>
      <c r="D34">
        <f>COUNTIF(Comments!$N$2:$N$58,B34)</f>
        <v>0</v>
      </c>
      <c r="E34" s="31">
        <f>SUMPRODUCT((Comments!$N$2:$N$58=B34)*(Comments!$P$2:$P$58="Closed"))</f>
        <v>0</v>
      </c>
      <c r="F34">
        <f t="shared" si="4"/>
        <v>0</v>
      </c>
      <c r="H34" s="31">
        <f>SUMPRODUCT((Comments!$N$2:$N$58=B34)*(Comments!$V$2:$V$58="Accept"))+SUMPRODUCT((Comments!$N$2:$N$58=B34)*(Comments!$V$2:$V$58="Counter"))+SUMPRODUCT((Comments!$N$2:$N$58=B34)*(Comments!$V$2:$V$58="Reject"))</f>
        <v>0</v>
      </c>
      <c r="I34" s="40">
        <f t="shared" si="5"/>
        <v>0</v>
      </c>
    </row>
    <row r="35" spans="2:9" ht="12.75">
      <c r="B35" t="s">
        <v>195</v>
      </c>
      <c r="D35">
        <f>COUNTIF(Comments!$N$2:$N$58,B35)</f>
        <v>0</v>
      </c>
      <c r="E35" s="31">
        <f>SUMPRODUCT((Comments!$N$2:$N$58=B35)*(Comments!$P$2:$P$58="Closed"))</f>
        <v>0</v>
      </c>
      <c r="F35">
        <f>D35-E35</f>
        <v>0</v>
      </c>
      <c r="H35" s="31">
        <f>SUMPRODUCT((Comments!$N$2:$N$58=B35)*(Comments!$V$2:$V$58="Accept"))+SUMPRODUCT((Comments!$N$2:$N$58=B35)*(Comments!$V$2:$V$58="Counter"))+SUMPRODUCT((Comments!$N$2:$N$58=B35)*(Comments!$V$2:$V$58="Reject"))</f>
        <v>0</v>
      </c>
      <c r="I35" s="40">
        <f>D35-H35</f>
        <v>0</v>
      </c>
    </row>
    <row r="36" spans="2:9" ht="12.75">
      <c r="B36" t="s">
        <v>14</v>
      </c>
      <c r="D36">
        <f>COUNTIF(Comments!$N$2:$N$58,B36)</f>
        <v>0</v>
      </c>
      <c r="E36" s="31">
        <f>SUMPRODUCT((Comments!$N$2:$N$58=B36)*(Comments!$P$2:$P$58="Closed"))</f>
        <v>0</v>
      </c>
      <c r="F36">
        <f t="shared" si="4"/>
        <v>0</v>
      </c>
      <c r="H36" s="31">
        <f>SUMPRODUCT((Comments!$N$2:$N$58=B36)*(Comments!$V$2:$V$58="Accept"))+SUMPRODUCT((Comments!$N$2:$N$58=B36)*(Comments!$V$2:$V$58="Counter"))+SUMPRODUCT((Comments!$N$2:$N$58=B36)*(Comments!$V$2:$V$58="Reject"))</f>
        <v>0</v>
      </c>
      <c r="I36" s="40">
        <f t="shared" si="5"/>
        <v>0</v>
      </c>
    </row>
    <row r="37" spans="2:9" ht="12.75">
      <c r="B37" t="s">
        <v>95</v>
      </c>
      <c r="D37">
        <f>COUNTIF(Comments!$N$2:$N$58,B37)</f>
        <v>0</v>
      </c>
      <c r="E37" s="31">
        <f>SUMPRODUCT((Comments!$N$2:$N$58=B37)*(Comments!$P$2:$P$58="Closed"))</f>
        <v>0</v>
      </c>
      <c r="F37">
        <f t="shared" si="4"/>
        <v>0</v>
      </c>
      <c r="H37" s="31">
        <f>SUMPRODUCT((Comments!$N$2:$N$58=B37)*(Comments!$V$2:$V$58="Accept"))+SUMPRODUCT((Comments!$N$2:$N$58=B37)*(Comments!$V$2:$V$58="Counter"))+SUMPRODUCT((Comments!$N$2:$N$58=B37)*(Comments!$V$2:$V$58="Reject"))</f>
        <v>0</v>
      </c>
      <c r="I37" s="40">
        <f t="shared" si="5"/>
        <v>0</v>
      </c>
    </row>
    <row r="38" spans="2:9" ht="12.75">
      <c r="B38" t="s">
        <v>7</v>
      </c>
      <c r="C38" t="s">
        <v>5</v>
      </c>
      <c r="D38">
        <f>COUNTIF(Comments!$N$2:$N$58,B38)</f>
        <v>0</v>
      </c>
      <c r="E38" s="31">
        <f>SUMPRODUCT((Comments!$N$2:$N$58=B38)*(Comments!$P$2:$P$58="Closed"))</f>
        <v>0</v>
      </c>
      <c r="F38">
        <f t="shared" si="4"/>
        <v>0</v>
      </c>
      <c r="H38" s="31">
        <f>SUMPRODUCT((Comments!$N$2:$N$58=B38)*(Comments!$V$2:$V$58="Accept"))+SUMPRODUCT((Comments!$N$2:$N$58=B38)*(Comments!$V$2:$V$58="Counter"))+SUMPRODUCT((Comments!$N$2:$N$58=B38)*(Comments!$V$2:$V$58="Reject"))</f>
        <v>0</v>
      </c>
      <c r="I38" s="40">
        <f t="shared" si="5"/>
        <v>0</v>
      </c>
    </row>
    <row r="39" spans="2:9" ht="12.75">
      <c r="B39" t="s">
        <v>32</v>
      </c>
      <c r="C39" t="s">
        <v>289</v>
      </c>
      <c r="D39">
        <f>COUNTIF(Comments!$N$2:$N$58,B39)</f>
        <v>0</v>
      </c>
      <c r="E39" s="31">
        <f>SUMPRODUCT((Comments!$N$2:$N$58=B39)*(Comments!$P$2:$P$58="Closed"))</f>
        <v>0</v>
      </c>
      <c r="F39">
        <f t="shared" si="4"/>
        <v>0</v>
      </c>
      <c r="H39" s="31">
        <f>SUMPRODUCT((Comments!$N$2:$N$58=B39)*(Comments!$V$2:$V$58="Accept"))+SUMPRODUCT((Comments!$N$2:$N$58=B39)*(Comments!$V$2:$V$58="Counter"))+SUMPRODUCT((Comments!$N$2:$N$58=B39)*(Comments!$V$2:$V$58="Reject"))</f>
        <v>0</v>
      </c>
      <c r="I39" s="40">
        <f t="shared" si="5"/>
        <v>0</v>
      </c>
    </row>
    <row r="40" spans="2:9" ht="12.75">
      <c r="B40" t="s">
        <v>96</v>
      </c>
      <c r="D40">
        <f>COUNTIF(Comments!$N$2:$N$58,B40)</f>
        <v>0</v>
      </c>
      <c r="E40" s="31">
        <f>SUMPRODUCT((Comments!$N$2:$N$58=B40)*(Comments!$P$2:$P$58="Closed"))</f>
        <v>0</v>
      </c>
      <c r="F40">
        <f>D40-E40</f>
        <v>0</v>
      </c>
      <c r="H40" s="31">
        <f>SUMPRODUCT((Comments!$N$2:$N$58=B40)*(Comments!$V$2:$V$58="Accept"))+SUMPRODUCT((Comments!$N$2:$N$58=B40)*(Comments!$V$2:$V$58="Counter"))+SUMPRODUCT((Comments!$N$2:$N$58=B40)*(Comments!$V$2:$V$58="Reject"))</f>
        <v>0</v>
      </c>
      <c r="I40" s="40">
        <f t="shared" si="5"/>
        <v>0</v>
      </c>
    </row>
    <row r="41" spans="4:9" ht="12.75">
      <c r="D41">
        <f>SUM(D28:D40)</f>
        <v>0</v>
      </c>
      <c r="E41">
        <f>SUM(E28:E40)</f>
        <v>0</v>
      </c>
      <c r="F41">
        <f>SUM(F28:F40)</f>
        <v>0</v>
      </c>
      <c r="H41">
        <f>SUM(H28:H40)</f>
        <v>0</v>
      </c>
      <c r="I41" s="40">
        <f t="shared" si="5"/>
        <v>0</v>
      </c>
    </row>
    <row r="42" s="20" customFormat="1" ht="18">
      <c r="A42" s="20" t="s">
        <v>8</v>
      </c>
    </row>
    <row r="43" spans="2:9" ht="12.75">
      <c r="B43" t="s">
        <v>38</v>
      </c>
      <c r="D43">
        <f>COUNTIF(Comments!$N$2:$N$58,B43)</f>
        <v>0</v>
      </c>
      <c r="E43" s="31">
        <f>SUMPRODUCT((Comments!$N$2:$N$58=B43)*(Comments!$P$2:$P$58="Closed"))</f>
        <v>0</v>
      </c>
      <c r="F43">
        <f aca="true" t="shared" si="6" ref="F43:F48">D43-E43</f>
        <v>0</v>
      </c>
      <c r="H43" s="31">
        <f>SUMPRODUCT((Comments!$N$2:$N$58=B43)*(Comments!$V$2:$V$58="Accept"))+SUMPRODUCT((Comments!$N$2:$N$58=B43)*(Comments!$V$2:$V$58="Counter"))+SUMPRODUCT((Comments!$N$2:$N$58=B43)*(Comments!$V$2:$V$58="Reject"))</f>
        <v>0</v>
      </c>
      <c r="I43" s="40">
        <f aca="true" t="shared" si="7" ref="I43:I49">D43-H43</f>
        <v>0</v>
      </c>
    </row>
    <row r="44" spans="2:9" ht="12.75">
      <c r="B44" t="s">
        <v>33</v>
      </c>
      <c r="D44">
        <f>COUNTIF(Comments!$N$2:$N$58,B44)</f>
        <v>0</v>
      </c>
      <c r="E44" s="31">
        <f>SUMPRODUCT((Comments!$N$2:$N$58=B44)*(Comments!$P$2:$P$58="Closed"))</f>
        <v>0</v>
      </c>
      <c r="F44">
        <f>D44-E44</f>
        <v>0</v>
      </c>
      <c r="H44" s="31">
        <f>SUMPRODUCT((Comments!$N$2:$N$58=B44)*(Comments!$V$2:$V$58="Accept"))+SUMPRODUCT((Comments!$N$2:$N$58=B44)*(Comments!$V$2:$V$58="Counter"))+SUMPRODUCT((Comments!$N$2:$N$58=B44)*(Comments!$V$2:$V$58="Reject"))</f>
        <v>0</v>
      </c>
      <c r="I44" s="40">
        <f t="shared" si="7"/>
        <v>0</v>
      </c>
    </row>
    <row r="45" spans="2:9" ht="12.75">
      <c r="B45" t="s">
        <v>54</v>
      </c>
      <c r="C45" t="s">
        <v>55</v>
      </c>
      <c r="D45">
        <f>COUNTIF(Comments!$N$2:$N$58,B45)</f>
        <v>0</v>
      </c>
      <c r="E45" s="31">
        <f>SUMPRODUCT((Comments!$N$2:$N$58=B45)*(Comments!$P$2:$P$58="Closed"))</f>
        <v>0</v>
      </c>
      <c r="F45">
        <f t="shared" si="6"/>
        <v>0</v>
      </c>
      <c r="H45" s="31">
        <f>SUMPRODUCT((Comments!$N$2:$N$58=B45)*(Comments!$V$2:$V$58="Accept"))+SUMPRODUCT((Comments!$N$2:$N$58=B45)*(Comments!$V$2:$V$58="Counter"))+SUMPRODUCT((Comments!$N$2:$N$58=B45)*(Comments!$V$2:$V$58="Reject"))</f>
        <v>0</v>
      </c>
      <c r="I45" s="40">
        <f t="shared" si="7"/>
        <v>0</v>
      </c>
    </row>
    <row r="46" spans="2:9" ht="12.75">
      <c r="B46" t="s">
        <v>39</v>
      </c>
      <c r="D46">
        <f>COUNTIF(Comments!$N$2:$N$58,B46)</f>
        <v>0</v>
      </c>
      <c r="E46" s="31">
        <f>SUMPRODUCT((Comments!$N$2:$N$58=B46)*(Comments!$P$2:$P$58="Closed"))</f>
        <v>0</v>
      </c>
      <c r="F46">
        <f t="shared" si="6"/>
        <v>0</v>
      </c>
      <c r="H46" s="31">
        <f>SUMPRODUCT((Comments!$N$2:$N$58=B46)*(Comments!$V$2:$V$58="Accept"))+SUMPRODUCT((Comments!$N$2:$N$58=B46)*(Comments!$V$2:$V$58="Counter"))+SUMPRODUCT((Comments!$N$2:$N$58=B46)*(Comments!$V$2:$V$58="Reject"))</f>
        <v>0</v>
      </c>
      <c r="I46" s="40">
        <f t="shared" si="7"/>
        <v>0</v>
      </c>
    </row>
    <row r="47" spans="2:9" ht="12.75">
      <c r="B47" t="s">
        <v>10</v>
      </c>
      <c r="C47" t="s">
        <v>9</v>
      </c>
      <c r="D47">
        <f>COUNTIF(Comments!$N$2:$N$58,B47)</f>
        <v>0</v>
      </c>
      <c r="E47" s="31">
        <f>SUMPRODUCT((Comments!$N$2:$N$58=B47)*(Comments!$P$2:$P$58="Closed"))</f>
        <v>0</v>
      </c>
      <c r="F47">
        <f t="shared" si="6"/>
        <v>0</v>
      </c>
      <c r="H47" s="31">
        <f>SUMPRODUCT((Comments!$N$2:$N$58=B47)*(Comments!$V$2:$V$58="Accept"))+SUMPRODUCT((Comments!$N$2:$N$58=B47)*(Comments!$V$2:$V$58="Counter"))+SUMPRODUCT((Comments!$N$2:$N$58=B47)*(Comments!$V$2:$V$58="Reject"))</f>
        <v>0</v>
      </c>
      <c r="I47" s="40">
        <f t="shared" si="7"/>
        <v>0</v>
      </c>
    </row>
    <row r="48" spans="2:9" ht="12.75">
      <c r="B48" t="s">
        <v>11</v>
      </c>
      <c r="C48" t="s">
        <v>232</v>
      </c>
      <c r="D48">
        <f>COUNTIF(Comments!$N$2:$N$58,B48)</f>
        <v>0</v>
      </c>
      <c r="E48" s="31">
        <f>SUMPRODUCT((Comments!$N$2:$N$58=B48)*(Comments!$P$2:$P$58="Closed"))</f>
        <v>0</v>
      </c>
      <c r="F48">
        <f t="shared" si="6"/>
        <v>0</v>
      </c>
      <c r="H48" s="31">
        <f>SUMPRODUCT((Comments!$N$2:$N$58=B48)*(Comments!$V$2:$V$58="Accept"))+SUMPRODUCT((Comments!$N$2:$N$58=B48)*(Comments!$V$2:$V$58="Counter"))+SUMPRODUCT((Comments!$N$2:$N$58=B48)*(Comments!$V$2:$V$58="Reject"))</f>
        <v>0</v>
      </c>
      <c r="I48" s="40">
        <f t="shared" si="7"/>
        <v>0</v>
      </c>
    </row>
    <row r="49" spans="4:9" ht="12.75">
      <c r="D49">
        <f>SUM(D43:D48)</f>
        <v>0</v>
      </c>
      <c r="E49">
        <f>SUM(E43:E48)</f>
        <v>0</v>
      </c>
      <c r="F49">
        <f>SUM(F43:F48)</f>
        <v>0</v>
      </c>
      <c r="H49">
        <f>SUM(H43:H48)</f>
        <v>0</v>
      </c>
      <c r="I49" s="40">
        <f t="shared" si="7"/>
        <v>0</v>
      </c>
    </row>
    <row r="51" spans="2:4" ht="12.75">
      <c r="B51" t="s">
        <v>1</v>
      </c>
      <c r="D51">
        <f>COUNTIF(Comments!$X$2:$X$58,B51)</f>
        <v>48</v>
      </c>
    </row>
  </sheetData>
  <sheetProtection/>
  <printOptions/>
  <pageMargins left="0.787401575" right="0.787401575" top="0.984251969" bottom="0.984251969"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sheetPr codeName="Sheet5"/>
  <dimension ref="A1:C3"/>
  <sheetViews>
    <sheetView zoomScale="125" zoomScaleNormal="125" zoomScalePageLayoutView="0" workbookViewId="0" topLeftCell="A1">
      <pane ySplit="1" topLeftCell="BM2" activePane="bottomLeft" state="frozen"/>
      <selection pane="topLeft" activeCell="A1" sqref="A1"/>
      <selection pane="bottomLeft" activeCell="B4" sqref="B4"/>
    </sheetView>
  </sheetViews>
  <sheetFormatPr defaultColWidth="9.140625" defaultRowHeight="12.75"/>
  <cols>
    <col min="1" max="1" width="12.7109375" style="17" bestFit="1" customWidth="1"/>
    <col min="2" max="2" width="11.28125" style="13" bestFit="1" customWidth="1"/>
    <col min="3" max="3" width="64.140625" style="12" customWidth="1"/>
    <col min="4" max="16384" width="11.421875" style="0" customWidth="1"/>
  </cols>
  <sheetData>
    <row r="1" spans="1:3" s="14" customFormat="1" ht="15.75">
      <c r="A1" s="14" t="s">
        <v>119</v>
      </c>
      <c r="B1" s="15" t="s">
        <v>120</v>
      </c>
      <c r="C1" s="16" t="s">
        <v>143</v>
      </c>
    </row>
    <row r="3" spans="1:3" ht="12.75">
      <c r="A3" s="17" t="s">
        <v>144</v>
      </c>
      <c r="B3" s="13">
        <v>40073</v>
      </c>
      <c r="C3" s="12" t="s">
        <v>3</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 Eastlake 3rd</dc:creator>
  <cp:keywords/>
  <dc:description/>
  <cp:lastModifiedBy>Jarkko Kneckt</cp:lastModifiedBy>
  <cp:lastPrinted>2004-11-19T06:33:11Z</cp:lastPrinted>
  <dcterms:created xsi:type="dcterms:W3CDTF">2004-07-14T16:37:20Z</dcterms:created>
  <dcterms:modified xsi:type="dcterms:W3CDTF">2009-09-24T20:28:23Z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