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110" windowHeight="648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'Master'!$A$1:$V$727</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0"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6"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<sst xmlns="http://schemas.openxmlformats.org/spreadsheetml/2006/main" count="2570" uniqueCount="746">
  <si>
    <t>The text provides a mechanism to specify 5 octet OUI's, whereby the first three octets specifies whether the field is 3 or 5 octets.
It is not clear whether or not the method for using the first three octets to specify a field length of 5 octets is globally known.
* If it is then the drfat has effectively succeeded in creating a 2 octet OUI, which is clearly not very useful
* If it is  not then it woudl have been better for the owner of the 3 octet OUI to just use a longer Vendor specific field
The bottom line is that this featrures appears to be ill thought out</t>
  </si>
  <si>
    <t>Remove the 5 octet OUI capability</t>
  </si>
  <si>
    <t>The current draft appears to add nothing of value to 802.11 devicees operating outside the 5.9GHz band and only uses a few 802.11 features for devices operating in the 5.9GHz band.
Even worse, many of the changes to the 802.11 standard make reading the standard in the context of regular 802.11 devices more confusing that it already is.</t>
  </si>
  <si>
    <t>I know this is an old comment, but it is now time to refine 802.11p as a separate document becaise there is only negative value from it being defined as an amendment.</t>
  </si>
  <si>
    <t>Perahia, Eldad</t>
  </si>
  <si>
    <t>J</t>
  </si>
  <si>
    <t>If operation in 2.4GHz taught us anything, it is that partially overlapping channels are an incredible pain to deal with.  TGp currently has channel sets defined such that a channel exists every 5 MHz, just like in 2.4GHz.  This is not acceptable.</t>
  </si>
  <si>
    <t>Disallow partial overlapping channels.  Refer to 802.11-2007, 802.11y, and 802.11n D8.0 as to how to properly define channel sets.</t>
  </si>
  <si>
    <t>What are the rules for 40 MHz operation?</t>
  </si>
  <si>
    <t>please clarify, or remove 40 MHz channelization</t>
  </si>
  <si>
    <t>47</t>
  </si>
  <si>
    <t>ANA+4 uses a new emissions limit set for Part 90, but an existing behavior limits set defined for Part 15 devices</t>
  </si>
  <si>
    <t>please clarify</t>
  </si>
  <si>
    <t>ANA+5 uses a new emissions limit set for Part 90, but an existing behavior limits set defined for Part 15 devices</t>
  </si>
  <si>
    <t>ANA+6 uses a new emissions limit set for Part 90, but an existing behavior limits set defined for Part 15 devices</t>
  </si>
  <si>
    <t>How is coexistence addressed between TGp devices in the 5.47-5.725GHz band and 11a and 11n devices?</t>
  </si>
  <si>
    <t>Address coexistence with legacy 11a and 11n devices, or remove TGp operation in 5.47-5.725GHz band</t>
  </si>
  <si>
    <t>The purpose of TGp is described as "communicate directly with another such device outside of an independent or infrastructure network".  The 5.47-5.725GHz band requires DFS, which is pretty much defined in terms of BSS and IBSS operation.  TGp does not appear to have addressed DFS and TPC in 11.8 and 11.9</t>
  </si>
  <si>
    <t>TGp needs to provide the means to perform DFS outside of an independent or infrastructure network, or remove TGp operation in 5.47-5.725GHz band</t>
  </si>
  <si>
    <t>I'm assuming that TGp is using a clause 17 PHY.  If so, why does it not have a TXOP limit for AC_VI and AC_VO?</t>
  </si>
  <si>
    <t>11.19</t>
  </si>
  <si>
    <t xml:space="preserve">"When dot11OCBEnabled is false a STA shall not transmit data frames outside the context of a BSS."  This statement seems to conflict with concept of class 1 frames. </t>
  </si>
  <si>
    <t>delete sentence</t>
  </si>
  <si>
    <t xml:space="preserve">It is not clear how b0-b2 and b3 are related. What does b0-b2=000b with b4=1 mean? There is an external time source, but it's just not standardized? </t>
  </si>
  <si>
    <t>Clarify</t>
  </si>
  <si>
    <t>Time represented as an offset from TSF seems redundent especially since the field does not get any smaller by doing so. Time can be based of the same clock as TSF and still be presented in a different format. It would appear that the intent is to distribute a more accurrate time (nanosecond resolution) that TSF since the offset and TSF are both present in the same frame, so this seems doubly redundent.</t>
  </si>
  <si>
    <t>Remove the Timestamp field and represent as actual absolute time, not offset from TSF</t>
  </si>
  <si>
    <t>TTOE represents time to nanosecond accuracy. This is not feasible given the defined TSF sync mechanism due to propogation delay, multipath effects and the uncertainty in the relative position of the two devices.</t>
  </si>
  <si>
    <t>Add informative note on feasible accuracy. For example, "Due to uncertainty in propogation delay, timing accuracy can be no greater than 100ns over 100 feet." Or something to that effect.</t>
  </si>
  <si>
    <t>The reserved field in the IE is unecessary. Setting the length field to 16 should be sufficient and allow for future expansion. Future revisions could add additional fields and increase the length.</t>
  </si>
  <si>
    <t>Remove reserved field. Also fix Table 7-26 entry.</t>
  </si>
  <si>
    <t>It is not clear what error the TTOE-STD field represents. Is it the error between actual time and the time represented in the frame at the transmit antenna?</t>
  </si>
  <si>
    <t>Show "3 or 5" (not "j") as the field length for OUI in Figure 7-101.</t>
  </si>
  <si>
    <t>See comment and fix associated text reference to (j).</t>
  </si>
  <si>
    <t>Rosdahl, Jon</t>
  </si>
  <si>
    <t>Title</t>
  </si>
  <si>
    <t xml:space="preserve">Each amendment as it is created should use as it's basis the latest drafts of the amendments and the main standard.  </t>
  </si>
  <si>
    <t>Ensure a review is completed on the proper current version of the dependant amendments and indicate the updated versions used.
•Draft P802.11w_D6.0  (now at version  8)
• Draft P802.11n_D7.0   (now at version 8)
• Draft P802.11z_D2.0 (now at version 4).
Obviously this is a moving target, but this should be kept as current as possible.</t>
  </si>
  <si>
    <t>intro</t>
  </si>
  <si>
    <t>Remove the use of "WAVE" on page 0, line 30; page ii, line 9; page iii, line 21.</t>
  </si>
  <si>
    <t>There is a changebar that is shown in the header.  For the clean version it should be removed.</t>
  </si>
  <si>
    <t>remove the change bar at the beginning of the header (on each page).</t>
  </si>
  <si>
    <t>Roy, Richard</t>
  </si>
  <si>
    <t>In support of the several comments in the previous LB 125 that stated clause 5 should contain more "justification' for the additional functionality in the p amendment, 1375r3 proposes just such changes.</t>
  </si>
  <si>
    <t>As given in 11-08-1375-01-000p-clause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</si>
  <si>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 coexistence with current legacy link states.  </t>
  </si>
  <si>
    <t>Rewrite as suggested in 11-08-1375-03-000p-clause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</si>
  <si>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allowcoexistence with current legacy link states.  </t>
  </si>
  <si>
    <t>Remove these changes to 5.3.1.</t>
  </si>
  <si>
    <t>Here, and elsewhere in the draft, the phrase "public unique organization identifiers" is used with respect to the IEEE-assigned OUIs. Now, the IEEE uses OUI for "Organizationally Unique Identifier", not "unique organization identifier". Using the OUI, one should conform to _that_ standard. The faqs published by the IEEE Standards Association also say "The other names for OUI and IAB are: MAC Address, Vendor Address, Vendor ID, NIC Address, Ethernet Address and others." Suggest that the primary phrasing, "Organizationally Unique Identifier" should be used. Add a note if you wish stating that it's going used as a 'unique organization identifier'. But the basic phrasing of the OUI standard is clearly the way to go. Looking further, IEEE 802.11-2007 lists OUI in clause 4, Abbreviations and acronyms.</t>
  </si>
  <si>
    <t xml:space="preserve">7.4.5 </t>
  </si>
  <si>
    <t>8</t>
  </si>
  <si>
    <t>27</t>
  </si>
  <si>
    <t>Identical text to that in 7.3.2.26 "The IEEE currently assigns both 24-bit (OUI) and 36-bit (OUI-36 and IAB) public unique organization identifiers."</t>
  </si>
  <si>
    <t>A standard should define an item _once_. Then refer to that location. This use of identical text is inappropriate in a standards. Remove it. Comment about the phrasing (re 7.3.2.26) would also apply, were it to be left.</t>
  </si>
  <si>
    <t>7.3.2.26</t>
  </si>
  <si>
    <t>Simply state that the OUI (Organizationally Unique Identifier)" is used to identify the organization that controls the "Vendor-specific content" in the Vendor Specific information element. The clause needs a careful rewrite.</t>
  </si>
  <si>
    <t>ER</t>
  </si>
  <si>
    <t>The use and capabilities of 802.11p should be covered in Clause 5 and generall in the other sections.</t>
  </si>
  <si>
    <t>Provide the user of the specification with sufficient information to understand the main applications of the capability being standardized.</t>
  </si>
  <si>
    <t>Cam-Winget, Nancy</t>
  </si>
  <si>
    <t>frontmatter</t>
  </si>
  <si>
    <t>E</t>
  </si>
  <si>
    <t>There seem to be some unneeded change bars on the header of the frontmatter pages.</t>
  </si>
  <si>
    <t>Remove them.</t>
  </si>
  <si>
    <t>1.2</t>
  </si>
  <si>
    <t>2</t>
  </si>
  <si>
    <t>While this new bullet better sets the stage for a new "mode", it doesn't really provide any more clarity for what this "mode" (or conditions, would be)…and I presume that both devices have to be in the same "mode" to interoperate. So what aspects of 802.11 is being used?</t>
  </si>
  <si>
    <t>Clarify how this "mode" interoperates or uses 802.11 and better summarize the "mode" in use.</t>
  </si>
  <si>
    <t>5.3.1</t>
  </si>
  <si>
    <t>3</t>
  </si>
  <si>
    <t>31</t>
  </si>
  <si>
    <t>By removing the security services, not only has dot11OCBEnabled defined a "mode" that can not be secured, but the state machine under which associations are established changed.</t>
  </si>
  <si>
    <t xml:space="preserve">At minimum, updates to 5.3.1 with a note describing how session establishment and states are modified.  If it is not done here, then Clause 11.3 and it's state machine figures must be updated for this new "mode".  </t>
  </si>
  <si>
    <t>this document seems to obviate the 802.11 security mechanisms performed during session establishment and rules for appropriate session teardown (as defined in TGw).  Without these, it means that this new mode can not be secured!</t>
  </si>
  <si>
    <t>Given the sensitivities around security, this is unacceptable.  A note in 5.3.1 or a subclause in Section 8 need to be added to describe how this new mode can be secured, if at all….and if not, why it is acceptable for this "mode" to run with no Layer 2 security.</t>
  </si>
  <si>
    <t>7.2.2</t>
  </si>
  <si>
    <t>5</t>
  </si>
  <si>
    <t>the editing instructions need to be updated.</t>
  </si>
  <si>
    <t>Underline "and dot11OCBEnabled is true"</t>
  </si>
  <si>
    <t>This sentence seems to imply that the new "mode" dot11OCBEnabled must be set in order of bcast/mcast to work…which is a change in the base standard.  Is this a bit flip, where "true" should really be "false"?</t>
  </si>
  <si>
    <t>Need to fix this to ensure both legacy and this new "mode" are harmonized.</t>
  </si>
  <si>
    <t>7</t>
  </si>
  <si>
    <t>9</t>
  </si>
  <si>
    <t>This new modification to the vendor specific OUI seems to break backward compatibility.  Implementations today may already be hardcoded to presume the length is 3 and not check its proper value, breaking compatibility.</t>
  </si>
  <si>
    <t>Create a new version e.g. new Element ID for this vendor specific IE</t>
  </si>
  <si>
    <t>Given that some fundamental states in 802.11 have been changed in 5.3.1 (e.g. authentication, deauth and data confidentiality)….it seems that a much bigger change to the document is warranted.  While I do not agree that security should be voided….in doing so in 5.3.1, updates to other clauses that describe these services as an inherent part of the core of 802.11.  Some clauses that need to be updated include (but may not be confined to) 5.4 (and its subclauses), 7.2.3 (e.g. 7.2.3.10, 7.2.3.11), 7.3.2, 8, 11.  In addition to these clauses, somewhere (11.3? or clause 7?) the prohibition of some IE's (like RSNIE) also need to be noted.</t>
  </si>
  <si>
    <t>Since security has been eradicated when dot11OCBEnabled is true, this needs to be noted all throughout the 802.11 specification, describing what IE's and what frames are allowed; if they are used, are they discarded? Or is the link broken (e.g. disassociated)?  These behaviors need to be described.</t>
  </si>
  <si>
    <t>Chaplin, Clint</t>
  </si>
  <si>
    <t>T</t>
  </si>
  <si>
    <t>"outside of an independent or infrastructure network"  "Independent" doesn't work for me.  What the heck is an "independent" 802.11 network.  Change to IBSS?</t>
  </si>
  <si>
    <t>"outside of an IBSS or infrastructure network"</t>
  </si>
  <si>
    <t>7.3.2.80</t>
  </si>
  <si>
    <t>1</t>
  </si>
  <si>
    <t>"which, when added to the Timestamp present in the same transmitted frame gives the receiving STA an estimate of the time standard" need a comma</t>
  </si>
  <si>
    <t>"which, when added to the Timestamp present in the same transmitted frame, gives the receiving STA an estimate of the time standard"</t>
  </si>
  <si>
    <t>Chu, Liwen</t>
  </si>
  <si>
    <t>7.2.3</t>
  </si>
  <si>
    <t>18</t>
  </si>
  <si>
    <t>It is not clear what should be put in address 3 (BSSID) in a management frame when dot11OCBEnabled is true. It is also not clear how to accept/discard management frame when dot11OCBEnabled is true.</t>
  </si>
  <si>
    <t>Put wildcard MAC address into address 3 field in a management frame when dot11OCBEnabled is true. Accept the group management frame with wildcard address 3.</t>
  </si>
  <si>
    <t>52</t>
  </si>
  <si>
    <t>It is difficult to understand this table. Split it to multiple tables.</t>
  </si>
  <si>
    <t>as proposed</t>
  </si>
  <si>
    <t>10.3</t>
  </si>
  <si>
    <t>11</t>
  </si>
  <si>
    <t>10</t>
  </si>
  <si>
    <t>The 802.11 Baseline standard only allows unicast vendor specific action frame. If 802.11P need group vendor specific action frame. The PeerMACAddress field in MLME-VSPECIFIC.request should be changed to "Any valid individual MAC address or group MAC address"</t>
  </si>
  <si>
    <t>Clarify it.</t>
  </si>
  <si>
    <t>12</t>
  </si>
  <si>
    <t>It is good to provide a definition of OCB. So please add the OCB definition.</t>
  </si>
  <si>
    <t xml:space="preserve">Clarify the condition when BSSID of the broadcast or multicast frame is used. </t>
  </si>
  <si>
    <t xml:space="preserve">Clarify whether the BSSID of the management frame is also set to Wildcard BSSID or specific BSSID. </t>
  </si>
  <si>
    <t xml:space="preserve">The Timing Advertisement frame is including the capability information elements. Change the name of the management frame, e.g., WAVE Advertisement frame. </t>
  </si>
  <si>
    <t xml:space="preserve">Change the name of the management frame, e.g., WAVE Advertisement frame. </t>
  </si>
  <si>
    <t xml:space="preserve">7.1.3.1.8 </t>
  </si>
  <si>
    <t xml:space="preserve">In WAVE, the data frame can not be encrypted. 
Specify that the Protected Frame field is always set to 0 when dot11OCBEnabled is true.  </t>
  </si>
  <si>
    <t xml:space="preserve">Specify that the Protected Frame field is always set to 0 when dot11OCBEnabled is true.  </t>
  </si>
  <si>
    <t>7.1.3.6</t>
  </si>
  <si>
    <t xml:space="preserve">In WAVE, the station shall be always in active mode. 
Specify that the Power Management field is always set to 0 in frames when when dot11OCBEnabled is true.  </t>
  </si>
  <si>
    <t xml:space="preserve">Specify that the Power Management field is always set to 0 in frames when when dot11OCBEnabled is true. </t>
  </si>
  <si>
    <t xml:space="preserve">11.19 </t>
  </si>
  <si>
    <t xml:space="preserve">In order transmit the data frame to peer STA, the STA shall know the capability information of the peer STA, e.g., supported rate set. 
To this end, a STA may send a requet for receiving Timing Advertisement frame having the capability information from peer STA. 
Add a request frame of Timing Advertisement frame. </t>
  </si>
  <si>
    <t xml:space="preserve">Add a request frame of Timing Advertisement frame. </t>
  </si>
  <si>
    <t>Simon, Francois</t>
  </si>
  <si>
    <t>The word "bands" should be singular as implied in the previous sentence.</t>
  </si>
  <si>
    <t>Correct as per comment</t>
  </si>
  <si>
    <t>In this case, the "out-of-band" communication and frame exchange is implied to use the over-the-air media.</t>
  </si>
  <si>
    <t>Suggest to replace the sentence with "using out-of-band communication or frame exchange"</t>
  </si>
  <si>
    <t>"management entity" is too vague.</t>
  </si>
  <si>
    <t>Replace "management entity" with "Station management entity" or just "SME"</t>
  </si>
  <si>
    <t>It is strongly suggested that any expression relating and meaning Organizationally Unique Identifier(OUI) should be replaced by the standard recognized name.  In addition, once the expression "Organizationally Unique Identifier (OUI)" has been stated in the subclause, "OUI" can be used for the remaining.</t>
  </si>
  <si>
    <t>The amendment to the subclause should be grammatically correct.</t>
  </si>
  <si>
    <t>Add "," after "IBSS";  Delete "and" after "IBSS"; Add "," after "configurations"</t>
  </si>
  <si>
    <t>It appear that a new sentence is started which begin with "the parameter used….."</t>
  </si>
  <si>
    <t>If so then replace "the" with "The".</t>
  </si>
  <si>
    <t>"type" and "Valid range" should be consistent with the request primitive.</t>
  </si>
  <si>
    <t>Replace "As defined in frame format" with "7.3.1.4".</t>
  </si>
  <si>
    <t>Stephens, Adrian</t>
  </si>
  <si>
    <t>"unicast or a groupcast" - there is no such term as groupcast.</t>
  </si>
  <si>
    <t>Replace with "individual or group"</t>
  </si>
  <si>
    <t>There's a lot of unnecessary "will" verbs in this subclause.  For example:  "The BSSID field of a data frame sent by a STA with
dot11OCBEnabled set to true will be the wildcard BSSID value."
Will is only needed when explicit sequencing or knowledge of future time is necessary.</t>
  </si>
  <si>
    <t>Replace cited text with:  "The BSSID field of a data frame sent by a STA with
dot11OCBEnabled set to true is set to the wildcard BSSID value."   Review and replace the 9 "wills" in this draft as necessary.</t>
  </si>
  <si>
    <t>The "correction" to "identifies" is incorrect.   "contents" is incorrect because it means multiple content values.   A BSSID can only contain one value at a time.  Assuming the value of a field is a plural is an error.</t>
  </si>
  <si>
    <t>Rephrase "... is set to false, the value of this field uniquely identifies each BSS"</t>
  </si>
  <si>
    <t xml:space="preserve">P802.11n D9.0 modified this subclause.  </t>
  </si>
  <si>
    <t>Please review and correct any conflicts.</t>
  </si>
  <si>
    <t>Not all subclauses appear in the .pdf bookmarks (e.g. 7.1.3.3.3 is missing)</t>
  </si>
  <si>
    <t>Add them (i.e. check acrobat settings include all relevant paragraph styles for headings).</t>
  </si>
  <si>
    <t>I think the baseline standard is confusing and misleading in description of how the OUI is represented.   Treating the field as a 3-octet integer,  the least significant bit of the least significant octet is transmitted first.   Treating the OUI as a 3-octet sequence,  the least significant bit of the leftmost (which maps to the most significant when converting between the OUI 3-octet sequence and an integer as shown in http://standards.ieee.org/regauth/oui/oui.txt) octet is transmitted first.   Treating the field as a "MAC address" as suggested in STD-2007 7.3.2.25.1,  the I/G bit,  which normally is represented as the most significant bit of the leftmost octet,  is transmitted first.   i.e. we appear to have 3 incompatible encodings.
The correct answer is the second one - i.e. treating it as a sequence of octets transmitted most significant octet and least significant bit first.
This lack of clarity is not necessarily TGp's problem,  but seeing as you are touching this text,  you should at least provide a less ambiguous description of the new encoding.
Same comment in 7.4.5.</t>
  </si>
  <si>
    <t>Definine the Organization Idenfier as carrying carrying an OUI or an IAB field.  (strictly it's not an IAB,  but only 40 bits of an IAB).
Then state for OUI,  "An OUI is specified as a 3-octet sequence as xx-yy-zz.  The OUI field is the 3 octet sequence containing xx,yy,zz. The least significant bit of 'xx' octet is transmitted first."
Then state for IAB,  "The IAB is specified as a 3-octet sequency xx-yy-zz and a 24-bit integer range abc000-abcfff in base 16 representation where a represents the value of the most significant nibble, and so on.   The IAB field is the 5 octet sequence containing xx,yy,zz,a * 16 + b, c * 16 + d,  where d is a 4-bit value specified by the vendor.  The least significant bit of octet 'xx' is transmitted first.</t>
  </si>
  <si>
    <t>2009-04-08</t>
  </si>
  <si>
    <t>doc.: IEEE 802.11-09/0432r1</t>
  </si>
  <si>
    <t>Notes: (Sort 1)</t>
  </si>
  <si>
    <t>Inserted Categories and Clause Assignments.</t>
  </si>
  <si>
    <t>Wfisher</t>
  </si>
  <si>
    <t>4/8/09</t>
  </si>
  <si>
    <t xml:space="preserve">The "dot11OCBenabled" operation is poorly defined thru-out the 11p draft 6.0 doc relative to operation outside of a BSS. </t>
  </si>
  <si>
    <t>define "dot11OCBenabled" operation outside of a BSS</t>
  </si>
  <si>
    <t xml:space="preserve">The "dot11OCBenabled" operation is poorly defined thru-out the 11p draft 6.0 doc relative to security requirements </t>
  </si>
  <si>
    <t>define "dot11OCBenabled" security</t>
  </si>
  <si>
    <t>Table 7-2</t>
  </si>
  <si>
    <t>If either the "To DS" or the "from DS" bit is set to 1 the comment " for data frames outside of a BSS, this standard does not define procedures for using this combination of field values" serves no purpose</t>
  </si>
  <si>
    <t>Remove the 11p comment</t>
  </si>
  <si>
    <t>The concept and use of a "wildcard BSSID" is not defined</t>
  </si>
  <si>
    <t>define the "wildcard BSSID"</t>
  </si>
  <si>
    <t>"multiple vendor specifc information elements may appear in a single frame". "each vendor specific information element can have a different organization identifier value" there is no detail on what this is or why it is here… What is this, over?</t>
  </si>
  <si>
    <t xml:space="preserve">This appears to be a trojan horse in 11p? Either develop a real standard by selecting a specific OUI and/or getting one assigned thru IEEE or elsewhere and describing it in sufficient detail to do something as a standard. Or, consider disbanding 802.11p and let individual proprietary and likely incompatible solutions compete? </t>
  </si>
  <si>
    <t xml:space="preserve">The overall 11p 6.0 document appears to have gone thru a labotomy relative to recent document revisions regarding details and why 11p is doing what it is doing. I believe 802.11p has moved the wrong way by removing basic needed details in order to comprehend what and why 11p exists as the present document now asks far more questions, then it answers. Simply removing entire portions of the document doesn't answer multiple previous technical comments. </t>
  </si>
  <si>
    <t>Increase document detail so that someone skilled in the 802.11 art can read this document and understand what 11p is doing and why.</t>
  </si>
  <si>
    <t>Ecclesine, Peter</t>
  </si>
  <si>
    <t>45</t>
  </si>
  <si>
    <t>The scope of this amendment is restricted from 3.65 GHz bands. The title of this subclause "STA transmission of data frames outside the context of a BSS" is beyond the scope of the PAR, and should be qualified by some language that is within scope. 802.11y Public Action frames are sent "outside the context of a BSS" by an enabling STA.</t>
  </si>
  <si>
    <t>Rewrite this subclause using language that is clearly restricted to operation within the scope of the 802.11p PAR.</t>
  </si>
  <si>
    <t>49</t>
  </si>
  <si>
    <t>The scope of this amendment is restricted from 3.65 GHz bands. The requirement "A STA will transmit a data frame outside the context of a BSS only if dot11OCBEnabled is set to true." is beyond the scope of the PAR, and should be qualified by some statement that is within scope.</t>
  </si>
  <si>
    <t>I.2.3</t>
  </si>
  <si>
    <t>41</t>
  </si>
  <si>
    <t>The scope of this amendment is restricted from 3.65 GHz bands. The requirement "The measurements of transmit spectral density shall be made using a 100 kHz resolution bandwidth and a 30 kHz video bandwidth." is beyond the scope of the PAR, and should be changed to some statement that is within scope.</t>
  </si>
  <si>
    <t>25</t>
  </si>
  <si>
    <t>19</t>
  </si>
  <si>
    <t>Editing instruction has error in Group Name - PhyOprationComplianceGroup</t>
  </si>
  <si>
    <t>change to PhyOperationComplianceGroup</t>
  </si>
  <si>
    <t>26</t>
  </si>
  <si>
    <t>In dot11PhyOFDMEntry, the comma at the end of "dot11PhyOFDMChannelWidth INTEGER," was inserted, so it should be underlined.</t>
  </si>
  <si>
    <t>per comment</t>
  </si>
  <si>
    <t>32</t>
  </si>
  <si>
    <t>There is no need for ANA numbers in Annex I or J. Use the draft amendments to pick correct values.</t>
  </si>
  <si>
    <t>per comment - don't wait for ANA, put the values in now.</t>
  </si>
  <si>
    <t>24</t>
  </si>
  <si>
    <t>I refuse to approve "ANAE" and "ANAD" which are not defined in the draft. You must show all the values to get approval in Sponsor Ballot.</t>
  </si>
  <si>
    <t>Put the correct values in the tables.</t>
  </si>
  <si>
    <t>J.2.3</t>
  </si>
  <si>
    <t>42</t>
  </si>
  <si>
    <t>There is no "ANAR" in this text. Have you covered DFS and TPC requirements with these statements? I don't think so.</t>
  </si>
  <si>
    <t>Put the correct values in the draft.</t>
  </si>
  <si>
    <t>Emeott, Stephen</t>
  </si>
  <si>
    <t>48</t>
  </si>
  <si>
    <t>Modifications are proposed to the format of both the vendor specific IE (Figure 7-75) and the vendor specific action frame (Figure 7-101) to replace a fixed length 3 octet OUI field with a variable length organization identifier field.  The justification used for the proposed change is that the IEEE currently assigns 24 bit OUIs and 36 bit OUI-36 unique organization idenfiers, and that the value of the first 24-bits of the organization identifier may be used to indicate whether the variable length organization identifier field is 5 octets or 3 octets in length.  Changing the format of the OUI field to be variable length adds unnecessary complexity to the specification and to current and future implementations of the frame processing code, which now must perform extra checks while parsing the frame or information element.</t>
  </si>
  <si>
    <t>Delete the proposed change to 7.3.2.26 and 7.2.5 (i.e. eliminate changes to Figures 7-75 and 7-101) and instead insert a note reminding people that 1) the IEEE assigns both 24 bit OUI and 36 bit OUI-36 public unique organization identifiers and 2) reminding people that the 3 octet OUI field may indicate that the first two octets of the vendor specific content contains the second part of a 36 bit OUI-36 formed by concatenating the 3 octet OUI and the first two octets of the vendor specific content.  This solution is more elegant because 1) there is minimal impact to the existing specification, 2) parsing of the organization identifier may occur in two stages and 3) only those assigned a 36 bit OUI-36 need implement the second stage.</t>
  </si>
  <si>
    <t>7.4.5</t>
  </si>
  <si>
    <t>Engwer, Darwin</t>
  </si>
  <si>
    <t>"unicast or groupcast" is undefined (and non-IEEE 802 conformant) terminology.  The preferred usage terms are "individually addressed" and "group addressed".</t>
  </si>
  <si>
    <t>change "unicast or groupcast" to "individually or group addressed"</t>
  </si>
  <si>
    <t>It is not clear from this sentence what type of "network" a STA with OCBEnabled might be conencted to.  Isn't the STA itself part *of* a network, a WAVE network?  Does this sentence mean to say that the STA may be connected to an IEEE 802 network?  In the end I'm not sure of the intended purpose of this sentence.  Perhaps the easier solution is to just leave it out.</t>
  </si>
  <si>
    <t>Remove the sentence that reads "A STA with dot11OCBEnabled set to true might be connected to a network, but the specification of that network is outside the scope of this standard."</t>
  </si>
  <si>
    <t>10.3.9.1.4</t>
  </si>
  <si>
    <t>20</t>
  </si>
  <si>
    <t>Formailize the conditions under which the cited specification applies.</t>
  </si>
  <si>
    <t>Change "For STAs communicating outside the context of a BSS, if" to "If dot11OCBEnabled is true and".</t>
  </si>
  <si>
    <t>10.3.41.1.1</t>
  </si>
  <si>
    <t>38</t>
  </si>
  <si>
    <t>Local SAP .request primitives (which must be defined in accordance with ISO 10731, aka ITU X.210) are not "received".  Instead the SME, acting as the requestor, "submits" the primitive to the MLME.  The MLME accepts the primitive and "delivers" the corresponding .confirm.</t>
  </si>
  <si>
    <t>Change "received" to "submitted" or "accepted" depending on the desired intent.  Based on a similar comment filed against clause 10.3.41.2.4 the intended choice seems to be "accepted", at the instant the primitive is accepted by the MLME.</t>
  </si>
  <si>
    <t>10.3.41.2.4</t>
  </si>
  <si>
    <t>37</t>
  </si>
  <si>
    <t>Change "received" to "accepted".</t>
  </si>
  <si>
    <t>10.3.42.1.2</t>
  </si>
  <si>
    <t>13</t>
  </si>
  <si>
    <t>Missing a comma following the "Power Constraint" primitive in the primitive list.</t>
  </si>
  <si>
    <t>add the comma</t>
  </si>
  <si>
    <t>10.3.42.3.2</t>
  </si>
  <si>
    <t>22</t>
  </si>
  <si>
    <t>A.4.4.4</t>
  </si>
  <si>
    <t>missing preposition</t>
  </si>
  <si>
    <t>change "less than 2 TU" to "in less than 2 TU"</t>
  </si>
  <si>
    <t>Erceg, Vinko</t>
  </si>
  <si>
    <t>17.3.10.2</t>
  </si>
  <si>
    <t>34</t>
  </si>
  <si>
    <t>Please include "optional" in the table 17-13a title.</t>
  </si>
  <si>
    <t>Change the title to "Optional enhanced receiver performance requirements".</t>
  </si>
  <si>
    <t>Fischer, Matthew</t>
  </si>
  <si>
    <t>5.2.6</t>
  </si>
  <si>
    <t>I cannot tell the difference between your 5.2.6 and the baseline 5.2.6</t>
  </si>
  <si>
    <t>Remove the instruction and accompanying text that suggests that 5.2.6 is changing from the baseline.</t>
  </si>
  <si>
    <t>Fix the bullet numbering.</t>
  </si>
  <si>
    <t xml:space="preserve">Clause 1 </t>
  </si>
  <si>
    <t>Clause 3</t>
  </si>
  <si>
    <t>Clause 4</t>
  </si>
  <si>
    <t xml:space="preserve">Clause 5 </t>
  </si>
  <si>
    <t xml:space="preserve">Clause 7 </t>
  </si>
  <si>
    <t xml:space="preserve">Clause 9 </t>
  </si>
  <si>
    <t xml:space="preserve">Clause 10 </t>
  </si>
  <si>
    <t xml:space="preserve">Clause 11 </t>
  </si>
  <si>
    <t xml:space="preserve">Clause 17 </t>
  </si>
  <si>
    <t>Add a new vendor specific action frame having a 36-bit organizational identifier so legacy implementations won't be affected by this change.</t>
  </si>
  <si>
    <t>The use of underlines is incorrect, making the editing difficult to understand.</t>
  </si>
  <si>
    <t>Change "… non-AP STAs.  In an infrastructure …" to "… non-AP STAs.  In an infrastructure …" (note the period and inter-sentence space is underlined)</t>
  </si>
  <si>
    <t>The behavior specified should be conditioned on dot11OCBEnable being set to true.</t>
  </si>
  <si>
    <t>Add the text.</t>
  </si>
  <si>
    <t>The text should state when it is permitted for a STA to transmit a data frame (even if it is always permitted to do so) and when it is not permitted.</t>
  </si>
  <si>
    <t>Clarify the text.</t>
  </si>
  <si>
    <t>The first sentence is informative and adds no value.  Rather the text should describe how to use these new MLME primitives.</t>
  </si>
  <si>
    <t>The term "TTOE" should be added to clause 4.</t>
  </si>
  <si>
    <t>The term "reasonably bounded" is imprecise and can mean different things to different readers.</t>
  </si>
  <si>
    <t>Define the required value of "reasonably bounded" along with measurement accuracy.</t>
  </si>
  <si>
    <t>Thomson, Allan</t>
  </si>
  <si>
    <t xml:space="preserve">The definition of timing advertisement frame is too vague.Is it TSF? What is "timing"? In both Baseline standard and TGv there are multiple uses of timing (e.g. timing measurement). </t>
  </si>
  <si>
    <t>Provide a succinct clear definition of what time is being used and the purpose of that exchange</t>
  </si>
  <si>
    <t>The additional text "…or to interoperate with other STAs when exchanging QoS….etc" is too broad a statement. Does this mean the AP now has to provide QoS to probing STAs? What specific QoS frames are being supported "outside" of the BSS.</t>
  </si>
  <si>
    <t>Clarify what QoS frames are supported "outside" of the BSS for the AP or refer to clause 5.2.11 that defines this behavior</t>
  </si>
  <si>
    <t>By introducing a variable length OUI field this will break implementation on STAs that assume the OUI field is always 3 octets. In addition there is no way to know the field is 3 or 5 octets from the length field as the length field defines the total length of the variable content - 3 whereas that is not true anymore. This change is not backward compatible.</t>
  </si>
  <si>
    <t>Either create a new vendor specific element for the 5 octet variant or remove this change completely.</t>
  </si>
  <si>
    <t>The advertisement of time was added to TGv. This new element in TGp duplicates much of that functionality. Secondly, the complexity of this new element is far beyond what is required.</t>
  </si>
  <si>
    <t>Remove this timing element and just incorporate or rely on changes introduced to TGv to advertise time.</t>
  </si>
  <si>
    <t>Vlantis, George</t>
  </si>
  <si>
    <t xml:space="preserve">In Line 8, the text should read "dot11OCBEnabled is *false*".  ("dot11OCBEnabled is true" is correct in Line 10.) </t>
  </si>
  <si>
    <t>Flip the polarity of the first occurrence of dotOCBEnabled in this paragraph.</t>
  </si>
  <si>
    <t>The way this is written, we are precluding receiving messages from BSSes when dot11OCBEnabled is true.   This seems to be an unintended consequence and probably undesirable if RSUs want to offer BSS services.  I recommend changing "to ensure that the BSSID is the wildcard BSSID" to something like "to additionally allow the BISSID to be the wildcard BSSID".  Needs wordsmithing.</t>
  </si>
  <si>
    <t>The last condition precludes receiving data frames from BSSes when dot11OCBEnabled is true.  Rephrase it to allow BSS traffic.</t>
  </si>
  <si>
    <t>I'm afraid that a rule for management (e.g. Timing Advertisement and Action) and control frames (Block ACK, CF-END) will have to be added for when dot11OCBEnabled is true.  Something similar to the changes that were made for data frames in 7.2.2.  Otherwise, there is no filtering/acceptance rule specified for these frames when dot11OCBEnable is true.</t>
  </si>
  <si>
    <t>Add rules for receiving management and control frames when dot11OCBEnabled is true.</t>
  </si>
  <si>
    <t>Something is missing:  In the table of 10.3.29.1.2 of the base standard, it is stated that for a Vendor Specific Action frame, the "Valid Range" for the "PeerMACAddress" must be "Any valid individual MAC address".  When dot11OCBEnable is true, the Timing Advertisement management frame will want this value changed to "Any valid individual or group MAC address".</t>
  </si>
  <si>
    <t>See Comment.</t>
  </si>
  <si>
    <t>D</t>
  </si>
  <si>
    <t>Need a space between "…Implemented" and "TruthValue"</t>
  </si>
  <si>
    <t>Need a space between "…Enabled" and "TruthValue"</t>
  </si>
  <si>
    <t>The last sentence of the first paragraph refers to clause 11.6a, which has been removed from D6.0.  This sentence isn't really necessary, because clause 7.3.1.10 defines the timestamp field and provides a correct pointer to how its contents are determined</t>
  </si>
  <si>
    <t>Delete "The Timestamp is derived from the TSF timer as defined in 11.6a."</t>
  </si>
  <si>
    <t>1-7</t>
  </si>
  <si>
    <t>The definitions of TTOE and TTOE-STD do not say what contents a sender should use if the actual value exceeds the range allocated (e.g. 80 bits or 40 bits respectively).  Is this realistically possible?</t>
  </si>
  <si>
    <t>Consider stating that if the true value of TTOE (TTOE-STD) exceeds the valid range, the contents of the field should be encoded as the largest magnitude value with the correct sign.  For TTOE this would be either 0x7FFF…FFFF or 0x8000…0000.  For TTOE-STD, since 0xFFFFFFFFFF has an assigned meaning, this would be 0xFFFFFFFFFE</t>
  </si>
  <si>
    <t>It is my understanding that an IAB is neither an OUI nor an Extended OUI, so the last sentence before Figure 7-101 is insufficient.</t>
  </si>
  <si>
    <t>Change "OUI or Extended OUI" to "oganization identifier".</t>
  </si>
  <si>
    <t>9.9.1.3</t>
  </si>
  <si>
    <t>I do not think we should permit a non-AP STA in an infrastructure BSS to advertise an EDCA parameter set via the Timing Advertisement frame, since it is not allowed to advertise an EDCA parameter set at all in the baseline standard.  The sentence that starts "A STA may also advertise" should be qualified to refer only to a STA with dot11OCBEnabled set to true.  Also, the inserted sentence is between two sentences that define behavior for an AP.  It should be moved after the second of these sentences, i.e. it should trade places with the sentence that follows it.</t>
  </si>
  <si>
    <t>Change "A STA may also" to "A STA with dot11OCBEnabled set to true may".  Move this sentence after the sentence that begins "The value of AIFSN[AC] …".</t>
  </si>
  <si>
    <t>The word "an" should be inserted between "an offset between" and "external time standard"</t>
  </si>
  <si>
    <t>Insert "an" as suggested.</t>
  </si>
  <si>
    <t>10.3.42</t>
  </si>
  <si>
    <t>The sentence "The Timing Advertisement primitive is used to send timing and other information from a higher layer or the
SME from a STA" has some problems.  First, there are three Timing Advertisement primitives, not one.  Second, it would be more correct to refer to communication of the information rather than just sending it, since the indication primitive is also included.  Third, the language at the end of the sentence is awkward.</t>
  </si>
  <si>
    <t>Replace the sentence with "The Timing Advertisement primivites are used to communicate timing and other information from the higher layers or SME of one STA to the higher layers or SME of other STAs."</t>
  </si>
  <si>
    <t>There is no way to tell which parameters are always included in the primitive and which parameters might be omitted from the primitive.</t>
  </si>
  <si>
    <t>Indicate, either in text, or in the parameter list, or in the table of parameters what the conditions are under which a given parameter will be included if it is not required.  Currently only the Country information lists a condition and only the VSIE indicates that it might not be included.</t>
  </si>
  <si>
    <t>36</t>
  </si>
  <si>
    <t>The description of the BasicRateSet implies that it is only included in a Timing Advertisement frame that is sent in conjunction with communication outside the context of a BSS.  Is this the intention?</t>
  </si>
  <si>
    <t>Clarify the intention of the use of the Timing Advertisement frame relative to communication outside the context ofa  BSS.  Can TA frame be used for other purposes?  If so, can it include a BasicRateset?  The same comment applies to the OperationalRateSet.  It also applies to the two rate sets in the indication primitive.</t>
  </si>
  <si>
    <t>Why is range of the timestamp listed as "N/A"?  The timestamp over the air has a defined format.  The range in the indication primtive should match that format</t>
  </si>
  <si>
    <t>Change the Range of the timestamp to match the format over the air.</t>
  </si>
  <si>
    <t>The Type and Valid Range of the capability and timing information are described as "as defined in frame format".  The same comment applies to the EDCA parameter set on the next page.  A similar comment applies to the Country element on the next page.  There should be better pointers for all of these entries, as there are for most of the other elements in the table.</t>
  </si>
  <si>
    <t>provide pointers to the clauses where capability, timing information, country, and EDCA parameter set elements are defined.</t>
  </si>
  <si>
    <t>11.20</t>
  </si>
  <si>
    <t>The word "to" is missing between "According" and "11.1.2".</t>
  </si>
  <si>
    <t>Insert "to".</t>
  </si>
  <si>
    <t>In the first sentence of the first paragraph of this subclause, insert "optional" between "including the" and "Timing information element."  In the third sentence of the second paragraph (starts "In order for …")  change "and includes the Timing information element" to ", and this primtive optionally includes the Timing information element."  Finally, in the last sentence of the second paragraph omit the word "optionally" and add "(if included in the frame)" at the end of the sentence.</t>
  </si>
  <si>
    <t>D6.0 calls for the insertion of two sentences at the end of the first paragraph of I.2.3.  The first inserted sentence is redunant with the last sentence of that paragraph in 802.11-2007.</t>
  </si>
  <si>
    <t>Reconcile the language so that the inserted language is not redunant with the current standard.</t>
  </si>
  <si>
    <t>Use "U.S." consistently in 802.11p.</t>
  </si>
  <si>
    <t>D6.0 inserts a new Figure I.2.  The baseline standard already has a figure I.2.</t>
  </si>
  <si>
    <t>In the amendment change references to Figure I.2 to Figure I.3, or whatever figure number is appropriate.</t>
  </si>
  <si>
    <t>J.2.2</t>
  </si>
  <si>
    <t>ULS is not in the abbreviation list in clause 4.</t>
  </si>
  <si>
    <t>Spell out what ULS stands for or put ULS into Clause 4.</t>
  </si>
  <si>
    <t>Lauer, Joseph</t>
  </si>
  <si>
    <t>First sentence is missing a "to" after "According".</t>
  </si>
  <si>
    <t>Add "to" after "According".</t>
  </si>
  <si>
    <t>7.2</t>
  </si>
  <si>
    <t>This paragraph is self-contradictory as to what BSSID a receiving STA should expect when dot11OCBEnabled is true.  If dot11OCBEnabled is true, the STA may not be a member of any BSS, so how does it "ensure that the broadcast or multicast originated from a STA in the BSS of which the receiving STA is a member"?</t>
  </si>
  <si>
    <t>Change "true" to "false" in Line 8.</t>
  </si>
  <si>
    <t>Malarky, Alastair</t>
  </si>
  <si>
    <t>The current text does not restrict the "out of context" operation. Since any STA can transmit a management frame outside the context of a BSS , this applies to all STAs.</t>
  </si>
  <si>
    <t>Change "For STAs operating outside the context of a BSS..." to "For STAs where dot11OCBEnabled is true..."  or "For STAs communicating data frames outside the context of a BSS..."</t>
  </si>
  <si>
    <t>the text "and dot11OCBEnabled is true" is an addition to the base and should be so marked</t>
  </si>
  <si>
    <t>As per comment</t>
  </si>
  <si>
    <t>the text "and dot11OCBEnabled is true" should be "and "dot11OCBEnabled is false"</t>
  </si>
  <si>
    <t>7.2.3.14</t>
  </si>
  <si>
    <t>44</t>
  </si>
  <si>
    <t>This is a Timing Advertisement Frame.  The Timing information element should not be optional</t>
  </si>
  <si>
    <t>The reference "11a" is used but should be "11.20"</t>
  </si>
  <si>
    <t xml:space="preserve">The inserted text is missing the word "shall" that was in 11/09-0098/r8. </t>
  </si>
  <si>
    <t>Wrong polarity of MIB - you have "dot11OCBEnabled is true" but it should be "false" - later in this same sentence is another instance, which is correctly indicated as the "true" case.</t>
  </si>
  <si>
    <t>Change "true" to "false"</t>
  </si>
  <si>
    <t>7.1.3.1.2</t>
  </si>
  <si>
    <t>I think that you need to delete a row from this table. You have defined two new mgmt frames, but the doc only describes one new mgmt frame.</t>
  </si>
  <si>
    <t xml:space="preserve">Delete the first row of the table that contains the "Timing and information" mgmt frame. </t>
  </si>
  <si>
    <t>7.3.2.2</t>
  </si>
  <si>
    <t>Wording is a bit vague. Add an adjective.</t>
  </si>
  <si>
    <t>Change "delivered to the management entity in a STA" to "delivered to the management entity in a receiving STA"</t>
  </si>
  <si>
    <t>It is not clear what the order of the OUI bytes should be in the frame. See 7.1.1 of the baseline, which indicates an ordering for the typical field, and specific instructions for ordering for the CRC field and for MAC address fields. There should be a specific statement for OUI fields.</t>
  </si>
  <si>
    <t>Add a clear definition of the ordering of the OUI bits and octets as they are transmitted - make this definition apply to all OUI fields in all frames - add the description to 7.1.1. Clearly identify which end of the OUI is first delivered to the PLCP.</t>
  </si>
  <si>
    <t>7.3.2.29</t>
  </si>
  <si>
    <t>Where are the default values for the non-BSS case?</t>
  </si>
  <si>
    <t>Provide guidance on default values for EDCA parameter set for STAs outside of a  BSS.</t>
  </si>
  <si>
    <t>11.26</t>
  </si>
  <si>
    <t>Missing preposition and comma</t>
  </si>
  <si>
    <t>change "according 11.1.2" to "according to 11.1.2,"</t>
  </si>
  <si>
    <t>Kenney, John</t>
  </si>
  <si>
    <t>The Timing Information frame is a subtype of management frame.  None of the other management frames are defined in Clause 3.  This definition is not necessary.</t>
  </si>
  <si>
    <t>Delete this definition from Clause 3.</t>
  </si>
  <si>
    <t>By referring to the contents of the field, rather than to the field itself, the rewording of the second sentence slightly changes the meaning from the baseline.  In D6.0 "the contents ... identify" implies we're talking about one instance of the contents, which only identifies one BSS, and thus does not go with "each BSS."  In the baseline "the field ... identifies" implies we're talking about the field generically, though in an awkward and ambiguous way.</t>
  </si>
  <si>
    <t>The best solution is to reword the second sentence as "When dot11OCBEnabled is set to false the contents of this field uniquely identify a BSS."  In other words, change "each" to "a".</t>
  </si>
  <si>
    <t>The statement, "When dot11OCBEnabled is set to true, the value in the BSSID field is the wildcard BSSID" is in the wrong place within this clause.  It falls between statements about BSSId for the infrastrucutre and independent BSS cases, both of which correspond to dot11OCBEnabled = false.  This statement should be moved later within the clause, preferably in the last paragraph after the term "wildcard BSSID" is defined.</t>
  </si>
  <si>
    <t>Move the indicated sentence later within 7.1.3.3.3.  The wording may need to be adjusted depending on where it is located.</t>
  </si>
  <si>
    <t>7.1.3.5.1</t>
  </si>
  <si>
    <t>The phrase "For STAs operating outside the context of a BSS" would be better if it referred instead to dot11OCBEnabled = true.  Also, the editing instruction refers to "the end of paragraph 7.1.3.5.1," but this is ambiguous since the subclause has two paragraphs.</t>
  </si>
  <si>
    <t>Replace the sentence with "A STA with dot11OCBEnabled set to true does not use traffic streams, and the TID always corresponds to a TC."  Change the editing instruction to refer to the end of the second (or final) paragraph of 7.1.3.5.1.</t>
  </si>
  <si>
    <t>7.1.3.5.5</t>
  </si>
  <si>
    <t>In the baseline the words "with bit 4 of the QoS Control field set to 1" are meant to qualify "QoS data frames sent by STAs associated in a BSS".  Our insertion "and QoS data frames sent by STAs outside the context of a BSS" creates ambiguity as to whether the "with bit 4" qualifier applies only to our OCB frames or to both types of QoS data frame.  It should apply to both.</t>
  </si>
  <si>
    <t>This sentence applies to QoS data frames from two sources: STAs associated in a BSS and STAs communicating outside the context of a BSS. If those two cases cover all QoS data frames, then the simplest solution is to delete the words "sent by STAs associated in a BSS and QoS data frames sent by STAs outside the context of a BSS."  If those two cases do not cover all QoS data frames, then the sentence should read: "The Queue Size subfield is present in a QoS data frame that has bit 4 of the QoS Control field set to 1 and that is either sent by a STA associated in a BSS or sent by a STA with dot11OCBEnabled set to true."</t>
  </si>
  <si>
    <t>In the second line of the paragraph the words "and dot11OCBEnabled is true" are unnecessary (and incorrect) since they also appear later in the sentence.</t>
  </si>
  <si>
    <t>Delete "and dot11OCBEnabled is true" after "group address"</t>
  </si>
  <si>
    <t>the words "outside the context ofa BSS when dot11OCBEnabled is true" are redundant</t>
  </si>
  <si>
    <t>Omit the words "outside the context of a BSS" before "when dot11OCBEnabled is true"</t>
  </si>
  <si>
    <t>7.3.1.10</t>
  </si>
  <si>
    <t>The reference to 11.a  may be unclear since we do not have a clause 11.a in D6.0.  Also, while this reference was originally intended to point to what has become 11.19, it should now point to 11.20</t>
  </si>
  <si>
    <t>Change 11.a to 11.20, or otherwise make it clear that this refers to 11.20.</t>
  </si>
  <si>
    <t>33-34</t>
  </si>
  <si>
    <t>For consistency, either change "Supported Rate" to "Supported Rates" in the first sentence, or use lower case s and r.  Later in that first sentence, for clarity insert "receiving" between "management entity in a" and "STA".  The next sentence refers both to the STA sending the TA frame and the STAs receiving that frame, so it is helpful to be more clear in the first sentence which type of STA is meant.</t>
  </si>
  <si>
    <t>As suggested.</t>
  </si>
  <si>
    <t>insert "constrained by" after "The length of the information field (n) is"</t>
  </si>
  <si>
    <t xml:space="preserve">In the baseline there is ambiguity about whether the term "BSS" refers to all types of BSS or only to the infrastructure BSS type.  Given that ambiguity, the phrase "communication within a BSS" is also ambiguous. </t>
  </si>
  <si>
    <t>Change "used by non-AP STAs communicating within a BSS" to "used by a non-AP STA with dot11OCBEnabled set to false."</t>
  </si>
  <si>
    <t>39</t>
  </si>
  <si>
    <t>In the caption for Table 7-37 the phrase "for communication within a BSS" is ambiguous (see my earlier comment) and is also not parallel with the caption on Table 7-37a.</t>
  </si>
  <si>
    <t>Change "for communication within a BSS" to "if dot11OCBEnabled is false".</t>
  </si>
  <si>
    <t>In the second line of the first sentence, change "that" to "which" (it is a non-restrictive clause).</t>
  </si>
  <si>
    <t>change as suggested.</t>
  </si>
  <si>
    <t>In the last sentnce of the paragraph, for clarity insert "receiving" before "STA" in the phrase "may be used by a STA".</t>
  </si>
  <si>
    <t>23</t>
  </si>
  <si>
    <t>The paragraph at the top of page 9 (D6.0) implies that the Timing IE can only be included in a frame that also includes the timestamp field.  This should be stated explicitly</t>
  </si>
  <si>
    <t>At the end of the first paragraph of 7.3.2.80 add the following sentence, "The Timing information element may only be included in a frame that also includes the timestamp field."</t>
  </si>
  <si>
    <t>40</t>
  </si>
  <si>
    <t>UT0 may not be a well-known time standard.</t>
  </si>
  <si>
    <t>provide a reference for UT0 in table 7-95a2 or nearby</t>
  </si>
  <si>
    <t xml:space="preserve">General </t>
  </si>
  <si>
    <t>Strutt, Guenael</t>
  </si>
  <si>
    <t>TGs will require a subtype to indicate that the management frame contains a header that allows it to send an element to a STA that is not its immediate neighbour (the "Multihop Action" frame, see same clause in D2.09 page 10). I understand that all Task Groups are competing for the precious subtype resource, but I'd like to point out that the reason why Task Group 's' did not reuse an existing Action frame is because something before the action frame content (i.e. the MAC header) needs to indicate the presence of the Mesh Control field in the body of the frame.</t>
  </si>
  <si>
    <t>I'm not sure how to proceed with this.  I can think of a variety of solutions: 1) We could overload a subtype and let the type of network determine what to do with the action frame (i.e. the action would be "multihop action" if sent between two STAs that are part of an MBSS, and "Timing Advertisement" if sent between two STAs within the 802.11p framework -- not particularly elegant but it works). 2) Maybe TGp could use a regular action frame?  I mean, why use the last remaining subtype if it doesn't actually have a hardware dependency?  I understand this could be said of many other subtypes but this happens to be the *last one*.</t>
  </si>
  <si>
    <t>Change the last two sentences to read "When a Timing Advertisement frame is received by a STA its MLME reports the transmitted Timestamp and Timing information element along with the Local Time, the receiving STA TSF Timer value when the frame was received, to the SME. The receiving STA's SME can use the Local Time, Timestamp and Timing information element to align its estimate of the time standard to the transmitting STA's estimate of the corresponding time standard."</t>
  </si>
  <si>
    <t>43</t>
  </si>
  <si>
    <t>There is no need for the parentheses on the sentence.</t>
  </si>
  <si>
    <t>Delete the parentheses</t>
  </si>
  <si>
    <t>Timestamp should be initial caps</t>
  </si>
  <si>
    <t>A.4.3</t>
  </si>
  <si>
    <t>"CF&lt;n&gt;:0" should be "CF&lt;n&gt;:O"</t>
  </si>
  <si>
    <t>A.4.15</t>
  </si>
  <si>
    <t>Change "communications outside the context of a BSS" to "communication of data frames outside the context of a BSS"</t>
  </si>
  <si>
    <t>I.2</t>
  </si>
  <si>
    <t>There are a number of instances in this section where initial caps are used inconsistently (e.g. Spectrum mask, Spectrum Mask, spectrum mask) or inappropriately  (e.g. Permitted Power Spectral Density)</t>
  </si>
  <si>
    <t>Apply the normal 802.11 conventions for use of initial caps.</t>
  </si>
  <si>
    <t>Delete "as shown" from the editorial instruction</t>
  </si>
  <si>
    <t>Missing comma after "dot11SpectrumManagementRequired"</t>
  </si>
  <si>
    <t>Add comma</t>
  </si>
  <si>
    <t>Montemurro, Michael</t>
  </si>
  <si>
    <t>It seems bizarre to describe behaviour in clause 5 based on MIB variable settings.</t>
  </si>
  <si>
    <t>I think the description could be re-worded to use a phrase like "data communications outside of a BSS mode" or similar instead of quoting the MIB variable.</t>
  </si>
  <si>
    <t>There is no definition for OCB</t>
  </si>
  <si>
    <t>Add a definition. I assume it means "Out of Context of BSS".</t>
  </si>
  <si>
    <t>The vendor-specific IE uses the OUI as a namespace to avoid collisions between custom IE definitions. This namespace can only be managed by one organization.
Also, making the OUI field variable would make this IE nearly impossible to parse correctly.</t>
  </si>
  <si>
    <t xml:space="preserve">If there is a need to create a different namespace, either define a new IE or have IEEE allocate an OUI specific to the organisation that will be managing the "variable length" vendor identifier.  </t>
  </si>
  <si>
    <t>The vendor-specific action frame  uses the OUI as a namespace to avoid collisions between custom IE definitions. This namespace can only be managed by one organization.
Also, making the OUI field variable would make this these frames nearly impossible to parse correctly.</t>
  </si>
  <si>
    <t xml:space="preserve">IF there is a need to create a different namespace for action frames, either define a new action frame or have IEEE allocate an OUI specific to the organisation that will be managing the "variable length" vendor identifier.  </t>
  </si>
  <si>
    <t>Myles, Andrew</t>
  </si>
  <si>
    <t>The sentence should read "The Organization Identifier field shall contain a public unique organization identifier assigned by the IEEE"</t>
  </si>
  <si>
    <t>The Organization Identifier bit ordering is not clear in the amendment, nor for OUI used in this subclause in the base document.  The IEEE-RA does not specify the order but states in guidelines that "Given the possible confusions of bit ordering and byte positioning, applications must clearly specify a mapping of the OUI value (expressed as hexadecimal digits) to the applicable register or byte-string sequence, in an unambiguous manner."   The examples shown imply the field is numeric and subject to the numeric field ordering of 7.1.1 but this field should be treated as a bit ordered sequence like MAC address.  Other cases in the base standard (e.g 7.3.2.25.1) are explicit.</t>
  </si>
  <si>
    <t xml:space="preserve">Add a sentence "The order of the Organization Identifier field shall follow the ordering convention for MAC addresses from 7.1.1"  </t>
  </si>
  <si>
    <t>Change "For communication outside the context of a BSS…" to "For communication of data frames outside the context of a BSS…"</t>
  </si>
  <si>
    <t>Change table title to "Default EDCA Parameter Set element parameter values if dot11OCBEnabled is false"</t>
  </si>
  <si>
    <t>Change "This EDCA parameter set shall be used by a STA transmitting a frame outside the context of a BSS…" to "This EDCA parameter set shall be used by a STA transmitting a data frame outside  the context of a BSS…" or "This EDCA parameter set shall be used by a STA when dot11OCBEnabled is true…"</t>
  </si>
  <si>
    <t>Other information elements do not show a reserved field since the length specifies the elements length.</t>
  </si>
  <si>
    <t>Delete the reserved field from figure 7-95a1</t>
  </si>
  <si>
    <t>The instruction "[ed: add this reference: ITU-R TF.460-6, and insert the associated pointer here]" from 11/09-0274r3 has not been implemented</t>
  </si>
  <si>
    <t>Implement the instruction</t>
  </si>
  <si>
    <t>The font used for the last two paragraphs is incorrect.</t>
  </si>
  <si>
    <t>Change the font to standard text font</t>
  </si>
  <si>
    <t>Add to end of sentence "at the time the frame was transmitted"</t>
  </si>
  <si>
    <t>The text references subclause 11.6.a which does not exist</t>
  </si>
  <si>
    <t>Change reference to 11.20</t>
  </si>
  <si>
    <t>The font used for the subclause is incorrect.</t>
  </si>
  <si>
    <t>Change the font for paragraphs to standard text font</t>
  </si>
  <si>
    <t>14</t>
  </si>
  <si>
    <t>Replace "OUI or Extended OUI" with "Organization Identifier"</t>
  </si>
  <si>
    <t>16</t>
  </si>
  <si>
    <t>The element name was changed from OUI to Organization Identifier but this is not indicated in Figure 7-101.</t>
  </si>
  <si>
    <t>Show OUI being deleted and being replaced by Organization Identifier.</t>
  </si>
  <si>
    <t>9.1.3.1</t>
  </si>
  <si>
    <t>Change "When communicating outside the context of a BSS…" to "When communicating data frames outside the context of a BSS…"</t>
  </si>
  <si>
    <t>90</t>
  </si>
  <si>
    <t>Change "For STAs communicating outside the context of a BSS…" to "For STAs communicating data frames outside the context of a BSS…"</t>
  </si>
  <si>
    <t>To support the use of Vendor Specific Action frame with dot11OCBEnabled set true, the  frame should be able to support broadcast address.</t>
  </si>
  <si>
    <t xml:space="preserve">Add to 802.11p a change to 10.3.29.1 stating that "Add to the valid range for Peer Mac Address the words "or when dot11OCBEnabled is true the broadcast MAC address" " </t>
  </si>
  <si>
    <t xml:space="preserve">The "Vendor specific info" parameter isn't the same as in the following table. </t>
  </si>
  <si>
    <t>Make them the same including format and also in 10.3.42.3.2</t>
  </si>
  <si>
    <t xml:space="preserve">The "Vendor specific information" parameter isn't the same format (initial caps) as in the following table. </t>
  </si>
  <si>
    <t>Make them the same including format and also in 10.3.42.1.2</t>
  </si>
  <si>
    <t>The description doesn't identify Local Time which is also critical to the estimate.</t>
  </si>
  <si>
    <t>Add text to indicate Local Time is the value of a station's TSF timer at the start of reception of the first octet of the timestamp field of the received Timing Advertisement frame.</t>
  </si>
  <si>
    <t>Move "(using the TTOE field)" to after the word "difference" in the previous line.</t>
  </si>
  <si>
    <t>100</t>
  </si>
  <si>
    <t>i</t>
  </si>
  <si>
    <t>( 7.3.2.26 and elsewhere ) The text reads "The IEEE currently assigns both 24-bit (OUI) and 36-bit (OUI-36 and IAB) public unique organization identifiers."</t>
  </si>
  <si>
    <t>( Annexes I and J ) The baseline standard appears to consistently use the abbreviation "U.S.".  D6.0 uses both "U.S." and "USA".</t>
  </si>
  <si>
    <t>46</t>
  </si>
  <si>
    <t>(pp 31-50 ) This very useful section will be more helpful if it is made more clear that including the Timing IE is optional.  The current text includes the word "optionally" in the last sentence of the 2nd paragraph, in the context of the MLME-TimingAdvertisement.indication primitive.  However, the Timing IE information is not actually optional in that primitive.  If the received Timing Advertisement frame included the Timing IE then the MLME must report it to the SME in the indication primitive (I think).  However, it would be helpful to insert the word "optional" once in each paragraph as a reminder to the reader that while the timestamp is not optional the Timing IE is.</t>
  </si>
  <si>
    <t>WKF: Note this comment appears to be from using the "Redline doc".</t>
  </si>
  <si>
    <t>Your numbering appears to be incorrect.          (WKF Note:  Submittal shows Pg 5, Ln 22. Changed to Pg 3, ln27)</t>
  </si>
  <si>
    <t>54</t>
  </si>
  <si>
    <t>(Pp 6&amp;7, Ln 42 to 16) The clause speaks of an "Organization Identifier" which is evidently the OUI.</t>
  </si>
  <si>
    <t xml:space="preserve">(ln 47-48) The inequality constrains n but does not define n. </t>
  </si>
  <si>
    <t>(Ln 42-53)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</si>
  <si>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(Ln 1-16)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</si>
  <si>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(Ln 13-37)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</si>
  <si>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 Pp 0, ii, iii;  Ln 30, 9, 2, 1) The use of the acronym WAVE has been reduced to 4 times in the intro material.  
It has been removed from the acronyms clause.  
3 of the 4 instances that are left should be removed as well, or the acronym returned to clause 4 for definition.
The one place it is appropriate to leave is in the title of ASTM E 2213-03.</t>
  </si>
  <si>
    <t xml:space="preserve">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</si>
  <si>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Remove the added sentence, and insert the changes to clause 7 found in 11-09-0102-05-000p-clause 7 MAC frame header related changes.doc</t>
  </si>
  <si>
    <t xml:space="preserve">The insertion states that since TSs are not used, the TID always corresponds to a TC.  This conclusion does not follow.  There are other uses of TID values in the range 8-15 other than just identifying a TS.  In particular, these values can be used by peer QoS STAs to identify a set of MSDUs being transmitted using the Block Ack facility.  As this facility couldbe very useful in many 802.11 WLAN environments, it should not be prohibited.  </t>
  </si>
  <si>
    <t>Rewrite the paragraph to allow TID values from 8-15 to identify peer-to-peer Block Ack exchanges.</t>
  </si>
  <si>
    <t>The additional material is apparently intended to result in the requirement that the QoS subfield is present in all QoS data frames sent by STAs whether inside or outside a BSS.  Since that's all QoS data frames, instead of adding text, delete "associated in a BSS".  It's cleaner.</t>
  </si>
  <si>
    <t>Make the suggested change.</t>
  </si>
  <si>
    <t>"dot11OCBEnabled is true" should read "dot11OCBEnabled is false"</t>
  </si>
  <si>
    <t xml:space="preserve">The additional material "if dot11OCBEnabled is true, to ensure that the BSSID is the wildcard BSSID" and the added item c) are directed at changing the value of a parameter (the BSSID) which is unrelated to operation outside of a BSS.  Also, 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</si>
  <si>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Make the changes suggested in 11-09-0102-05-000p-clause 7 MAC frame header related changes.doc and remove the changes in this draft.</t>
  </si>
  <si>
    <t>10.3.29</t>
  </si>
  <si>
    <t xml:space="preserve">Changes to clause 10.3.29 to allow the vendor specific action frame to be sent to groupcast addresses are necessary for the Vendor Specific action frame to be useful for higher layer infromation transmission.  </t>
  </si>
  <si>
    <t>Make changes to 10.3.29 and to the similar clause in 802.11n where the Action No Ack frame is defined to allow transmission of these frames to groupcast addresses (with no ack requried of course).</t>
  </si>
  <si>
    <t xml:space="preserve">The Timing information element is mssing very valluable first and second order terms that account for different oscillator frequencies and drifts. </t>
  </si>
  <si>
    <t>Add the optional first and second order terms and the descriptions as given in 11-08-1165-07-000p-timing-information-element.doc</t>
  </si>
  <si>
    <t>The text reads: "The DCF shall be implemented in all STAs, for use within both IBSS and infrastructure network configurations and for communications when dot11OCBEnabled is set to true."</t>
  </si>
  <si>
    <t xml:space="preserve">Replace it with "The DCF shall be implemented in all STAs." </t>
  </si>
  <si>
    <t xml:space="preserve">As written the text could be misconstrued to imply that reception of an EDCA parameter set in a TA frame requires the receiving  STA to use that EDCA set.  This is not intended (at least it should not be the intent since that's a huge security hole). </t>
  </si>
  <si>
    <t>Make it clear there is no such requirement, or remove the text altogether since it really adds little to the paragraph.  Also, the text in the paragraph states the AIFSN[AC} shall be greater than 2 for non-AP STAs.  For such STAs, a value of 1 should be allowed for transmission outside the context of a BSS. Make that change as well.</t>
  </si>
  <si>
    <t xml:space="preserve">The SET and INC TSF timer primitives were removed unnecessarily and should be replaced.  There were no comments suuggestion they had to be removed; only comments requesting explanation.  These primitives provide very useful functionality in the external time reference distribution mechanism enabled by the TA frame and the TIE.  </t>
  </si>
  <si>
    <t>Restore the SET and INC TSF timer primitives as they were in D5.0 and earlier going back two years.  The explanation material on their use to be added is found in 11-08-1165-07-000p-timing-information-element.doc</t>
  </si>
  <si>
    <t>Rewrite the clause to permit simultaneous operation of BSS and non-BSS links.</t>
  </si>
  <si>
    <t>As written, the text is confusing. Thhe first sentence deals with the TSF timer, the following sentences with the timestamp field in a TA frame. It should be rewritten in two paragraphs, or the timestamp related stuff moved into the description in 11.20.1.</t>
  </si>
  <si>
    <t>make one of the suggested changes.</t>
  </si>
  <si>
    <t>Table J-2 should have a 30MHz channel set for the European allocation.</t>
  </si>
  <si>
    <t>Add a 30 MHz channel set.</t>
  </si>
  <si>
    <t>6.1.1.2</t>
  </si>
  <si>
    <t xml:space="preserve">Material describing how the priority parameter in MAC service primitives is to be interpreted when transmitting data frames outside a BSS is missing.  </t>
  </si>
  <si>
    <t>Add text describing how the TID value is used is such cases including allowance for its use as a peer-to-peer STA Block Ack exchange identifier.</t>
  </si>
  <si>
    <t>The text in this subclause of 802.11-2007 needs to be updated to clarify how EDCA parameter sets are handled outside the context of a BSS, specifically paragraph 3.</t>
  </si>
  <si>
    <t>Add clarification to paragraph 3 of the base document.</t>
  </si>
  <si>
    <t>9.8.1</t>
  </si>
  <si>
    <t>The text in this subclause of 802.11-2007 needs to be updated to clarify how regulatory domain information is handled when communicating outside of a BSS.  In particular, some notion of "known location" and the regulations that apply thereto needs to be added.</t>
  </si>
  <si>
    <t>9.9.1.2</t>
  </si>
  <si>
    <t>The text in this subclause of 802.11-2007 needs to be updated to clarify how TXOP limits are handled outside the context of a BSS, specifically paragraph 2.</t>
  </si>
  <si>
    <t>Clarify, in paragrapoh 2, how TXOP limits are set when there are no Beacon or Probe response framaes sending EDCA parameter sets.</t>
  </si>
  <si>
    <t>Seok, Yongho</t>
  </si>
  <si>
    <t xml:space="preserve">Where the Address 1 field contains a group address and dot11OCBEnabled is ture, the BSSID is validated to ensure that the broadcast or multicast originated from a STA in the BSS of which the receiving STA is a member.  Is it correct?
If I correctly undestand the draft, the BSSID is validated when dot11OCBEnabled is false. 
</t>
  </si>
  <si>
    <t>Change "dot11OCBEnabled is true" to "dot11OCBEnabled is false".</t>
  </si>
  <si>
    <t xml:space="preserve">"In the case where the Address 1 (DA) field contains a group address and the frame type is other than Beacon, the BSSID also is validated to ensure that the broadcast or multicast originated from a STA in the BSS of which the receiving STA is a member"
I think that BSSID of the broadcast or multicast frame is not used when dot11OCBEnabled is false. 
Clarify the condition when BSSID of the broadcast or multicast frame is used. 
</t>
  </si>
  <si>
    <t>April 2009</t>
  </si>
  <si>
    <t>LB141-TGp-Comment Resolution Master</t>
  </si>
  <si>
    <t>MAC sublayer functional</t>
  </si>
  <si>
    <t>Resolution</t>
  </si>
  <si>
    <t>General / Admin</t>
  </si>
  <si>
    <t>General / Document</t>
  </si>
  <si>
    <t>Kain</t>
  </si>
  <si>
    <t>Roebuck</t>
  </si>
  <si>
    <t>Annex A</t>
  </si>
  <si>
    <t>Annex D</t>
  </si>
  <si>
    <t>Kavner</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</si>
  <si>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</si>
  <si>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</si>
  <si>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</si>
  <si>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</si>
  <si>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</si>
  <si>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</si>
  <si>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</si>
  <si>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</si>
  <si>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</si>
  <si>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</si>
  <si>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</si>
  <si>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</si>
  <si>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</si>
  <si>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</si>
  <si>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</si>
  <si>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</si>
  <si>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</si>
  <si>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</si>
  <si>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</si>
  <si>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</si>
  <si>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</si>
  <si>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</si>
  <si>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</si>
  <si>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</si>
  <si>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</si>
  <si>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</si>
  <si>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</si>
  <si>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</si>
  <si>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ID</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</si>
  <si>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</si>
  <si>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</si>
  <si>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</si>
  <si>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</si>
  <si>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</si>
  <si>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</si>
  <si>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</si>
  <si>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</si>
  <si>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</si>
  <si>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</si>
  <si>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</si>
  <si>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</si>
  <si>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</si>
  <si>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</si>
  <si>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</si>
  <si>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</si>
  <si>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</si>
  <si>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</si>
  <si>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</si>
  <si>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</si>
  <si>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</si>
  <si>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</si>
  <si>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</si>
  <si>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</si>
  <si>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</si>
  <si>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</si>
  <si>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</si>
  <si>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</si>
  <si>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</si>
  <si>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</si>
  <si>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</si>
  <si>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</si>
  <si>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</si>
  <si>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</si>
  <si>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</si>
  <si>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</si>
  <si>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</si>
  <si>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</si>
  <si>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</si>
  <si>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</si>
  <si>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</si>
  <si>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</si>
  <si>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</si>
  <si>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</si>
  <si>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</si>
  <si>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</si>
  <si>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</si>
  <si>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</si>
  <si>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</si>
  <si>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</si>
  <si>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</si>
  <si>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</si>
  <si>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</si>
  <si>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</si>
  <si>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</si>
  <si>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</si>
  <si>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</si>
  <si>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</si>
  <si>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</si>
  <si>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</si>
  <si>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</si>
  <si>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</si>
  <si>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</si>
  <si>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</si>
  <si>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</si>
  <si>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</si>
  <si>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</si>
  <si>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</si>
  <si>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</si>
  <si>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</si>
  <si>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</si>
  <si>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</si>
  <si>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</si>
  <si>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</si>
  <si>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</si>
  <si>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</si>
  <si>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</si>
  <si>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</si>
  <si>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</si>
  <si>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</si>
  <si>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</si>
  <si>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</si>
  <si>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Category</t>
  </si>
  <si>
    <t>Editorial</t>
  </si>
  <si>
    <t>Comment Resolution</t>
  </si>
  <si>
    <t>Total</t>
  </si>
  <si>
    <t>Total:</t>
  </si>
  <si>
    <t>Deferred</t>
  </si>
  <si>
    <t>Accepted</t>
  </si>
  <si>
    <t>Counter</t>
  </si>
  <si>
    <t>Editor To Do</t>
  </si>
  <si>
    <t>General</t>
  </si>
  <si>
    <t>References, Errors</t>
  </si>
  <si>
    <t xml:space="preserve"> </t>
  </si>
  <si>
    <t xml:space="preserve">Overview  </t>
  </si>
  <si>
    <t>Dickey</t>
  </si>
  <si>
    <t>MAC service definition</t>
  </si>
  <si>
    <t>Editorial-Required</t>
  </si>
  <si>
    <t xml:space="preserve">Technical-Required </t>
  </si>
  <si>
    <t>Type</t>
  </si>
  <si>
    <t>Adachi, Tomoko</t>
  </si>
  <si>
    <t>TR</t>
  </si>
  <si>
    <t xml:space="preserve">I disagree with the resolution to my comment CID 216 in the previous ballot. 
Reliability should be a key feature to WAVE, but it is said that the solution to interference with overlapping BSSs depends on implementation. 
If there is a probablity or expectation to do multi-channel operation, it is clear to be worse. 
The issue should be addressed somewhere and as the access mechanism is based on 802.11, 802.11p should be the place. </t>
  </si>
  <si>
    <t xml:space="preserve">As in comment. </t>
  </si>
  <si>
    <t>Bumiller, George</t>
  </si>
  <si>
    <t>6</t>
  </si>
  <si>
    <t>Security</t>
  </si>
  <si>
    <t>OUI</t>
  </si>
  <si>
    <t>Timing</t>
  </si>
  <si>
    <t>OCB</t>
  </si>
  <si>
    <t>PAR</t>
  </si>
  <si>
    <t>TRUE/FALSE</t>
  </si>
  <si>
    <t>Fisher/Simon</t>
  </si>
  <si>
    <t>7.3.3.29</t>
  </si>
  <si>
    <t>"This EDCA parameter set shall be used by a STA transmitting a frame outside the context of a
BSS unless overridden by the SME."
There are two problems with this:  1.  Normative behaviour is deprecated in clause 7.  There's a better home for this in clause 9.
2. what comprises "overridden by the SME"?  Across what interface is this "overriding" communicated?   How is the fact that it has taken place be recorded?</t>
  </si>
  <si>
    <t>Specify solely in terms of the initial values of the MIB variables that control EDCA shall be set to the values in this table.   If the SME comes along later and modifies them,  that's up to the SME,  and doesn't need to be described as an "overriding" operation.</t>
  </si>
  <si>
    <t>The structure of Figure 7-95a2 is very odd.   I don't know whether to interpret the blanks as don't cares or some specific unmentioned value.</t>
  </si>
  <si>
    <t>Restructure it into a timing source subfield (b0-b2) a "timing source is available" field b3 and a reserved field b3-b7.  Draw a diagram showing these three subfields.  Then describe the encoding of the subfields below the diagram,  like elsewhere in the standard.</t>
  </si>
  <si>
    <t>"A STA may also advertise AIFSN[AC] using the
EDCA Parameter Set information element in a Timing Advertisement frame."   The effect of this in an IBSS is unknown,  and willy-nilly allowing non-AP STAs to do this in an infrastructure BSS is likely to lead to sub-optimal control of QoS (i.e. turns into a pushing and shoving match targetted at other STA's values of these parameters).
This should be predicated on dot11OCBEnabled is true.</t>
  </si>
  <si>
    <t>Add "When dot11OCBEnabled is true," to start of this sentence.</t>
  </si>
  <si>
    <t>"the STA shall use only one EDCA parameter set for accessing the medium on the current channel." This is unnecessary.  The EDCA should use the values in the MIB.  This standard can define initial values,  but there is no need to define how they are used or updated by the SME.</t>
  </si>
  <si>
    <t>Remove this bullet.</t>
  </si>
  <si>
    <t>"When dot11OCBEnabled is false a STA shall not transmit data frames outside the context of a BSS."
"Outside the context of a BSS" is not defined.   Elsewhere it has been replaced with "when dot11OCBEnabled is true",  which makes no sense here.</t>
  </si>
  <si>
    <t>Remove the cited text - it specifies nothing.</t>
  </si>
  <si>
    <t>"When a STA is a member of a BSS" - there is no normative definition of what it means to be "a member of a BSS"</t>
  </si>
  <si>
    <t>Relate to normative behaviour,  or remove the cited text.</t>
  </si>
  <si>
    <t>"shall be regarded".   Ah, Jim me lad,  I left my regarding irons behind - can I borrow yours?
How do you test "regarding".  What do you really mean in terms of testable normative behaviour?
With Best Regards,   A.N.Commenter</t>
  </si>
  <si>
    <t>Specify something that can be tested,  or remove the cited language.</t>
  </si>
  <si>
    <t>"The SME may change the parameters of the MAC and PHY sublayers by setting MIB attributes as well as
by using the MLME-Reset.request primitive as described in clause 10.3.9."  - true.  And it was true before this normative statement was made.</t>
  </si>
  <si>
    <t>Turn into an informative statement or remove.</t>
  </si>
  <si>
    <t>"Whenever MAC and PHY sublayer
parameters are changed, MAC and PHY sublayer operation shall resume with the appropriate MIB
attributes in less than 2 TU."
This statement has two problems:
1.  It is made,  independent of OCBEnabled - i.e. applies to all future and past implementations of non-11p devices.  i.e. it may make existing devices non-compliant.
2.  It is too general.  Which MIB variables are being changed?  What does "shall resume" mean?
This is way too lazy.  If you need specific behaviour,  specify it.</t>
  </si>
  <si>
    <t>Limit to .11p devices.   Specify which MIB variables are included in this.  Specify what behaviour is implied by "shall resume".    Or remove the cited text.</t>
  </si>
  <si>
    <t>11.22.1</t>
  </si>
  <si>
    <t>The style guide does not allow the labelling of subclauses as "(informative)".</t>
  </si>
  <si>
    <t>Remove this labelling.  Or move to an informative annex.</t>
  </si>
  <si>
    <t>I.1</t>
  </si>
  <si>
    <t>AFAIK,  the ANA does not administer the emissions limits sets.</t>
  </si>
  <si>
    <t>Either choose numbers to go in table I.2,  or get the ANA to agree to administer this resource.</t>
  </si>
  <si>
    <t>"STAs shall have the following elements set to "true":"
You probably want to limit this.  For example,  it requires that 802.11 STAs supporting only the infrared PHY also support spectrum management.</t>
  </si>
  <si>
    <t>Add a statement that limits it to something.   The heading may give a clue as to what to put in this statement.</t>
  </si>
  <si>
    <t>set to "true"
Two problems:
1.  It is not necessary to quote 'immediate values'.  
2.  The immedate value is represented in upper case
Same issue in J.2.2</t>
  </si>
  <si>
    <t>replace with: set to TRUE</t>
  </si>
  <si>
    <t>Stephenson, Dave</t>
  </si>
  <si>
    <t>Intro</t>
  </si>
  <si>
    <t>ii</t>
  </si>
  <si>
    <t>The text is written in the past tense, but I think the present tense is more appropriate.</t>
  </si>
  <si>
    <t>Change the text "The results of these efforts were documented …" to "The results of these efforts are documented …"</t>
  </si>
  <si>
    <t>A timing advertisement frame being transmitted has not been "used" by receiver.</t>
  </si>
  <si>
    <t>Change the text "… and other information used by higher layers." to "… and other information for use by higher layers."</t>
  </si>
  <si>
    <t>"Will" is a statement of intent, not whether a behavior is permitted.</t>
  </si>
  <si>
    <t>Change the text "A STA will transmit a data frame …" to "A STA may transmit a data frame …"</t>
  </si>
  <si>
    <t>The sentence beginning "A STA's SME will determine …", which has an embedded "e.g.", is confusing because the sentence is describing an SME behavior, not how the SME determines the PHY layer parameters.</t>
  </si>
  <si>
    <t>Clarify the sentence.</t>
  </si>
  <si>
    <t>The sentence beginning "The BSSID field …" is a normative behavior which should be included in clause 11 rather than clause 5.</t>
  </si>
  <si>
    <t>Move it.</t>
  </si>
  <si>
    <t>The phrase "and dot11OCBEnabled is true" should be underlined since it's being added to the baseline text.</t>
  </si>
  <si>
    <t>Make it underlined.</t>
  </si>
  <si>
    <t>It doesn't make sense to me why the Timing element is optional in a Timing Advertisement frame?  What is the purpose of the frame?</t>
  </si>
  <si>
    <t>Add explanatory text or make the element mandatory.</t>
  </si>
  <si>
    <t>The text refers to a clause "11.a", but there is no such clause in the 11p draft.</t>
  </si>
  <si>
    <t>Correct the reference.</t>
  </si>
  <si>
    <t>7.3.2</t>
  </si>
  <si>
    <t>The length of the Timing element is incorrect.  It is 18 octets long (including the Element ID and length fields).</t>
  </si>
  <si>
    <t>Correct the text.</t>
  </si>
  <si>
    <t>The changes to the vendor specific element make it un-parsable.  The receiver of this element has no way of knowing the length of the OUI element.</t>
  </si>
  <si>
    <t>Add a new VSIE having a 36-bit OUI so legacy implementations won't be affected by this change.</t>
  </si>
  <si>
    <t>It seems to me having such a small default value of CWmax for AC_BE will lead to an excessive number of collisions.</t>
  </si>
  <si>
    <t>Increase the value of CWmax or provide explanatory text on why it's appropriate (e.g., there will seldom be a large number of devices in radio range of the STAs exchanging frames in this band).</t>
  </si>
  <si>
    <t>What is the purpose of having a reserved field at the end of the element?</t>
  </si>
  <si>
    <t>Remove it.</t>
  </si>
  <si>
    <t>The changes to the vendor specific action frame make it un-parsable.  The receiver of this frame has no way of knowing the length of the organizational identifier.</t>
  </si>
  <si>
    <t xml:space="preserve">The capability for the SME of a STA with dot11OCBEnabled equals true to set the BSSID (with either the default wildcard BSSID or with the BSSID of the MAC address of the STA transmitting a WSA data frame or a Timing Advertisement management frame) is a good feature. This flexibility allows the MAC layer to filter many frames and to decrease the burden on the upper layers for doing filtering.  For example, frames from an unwanted RSU that uses its MAC address in the BSSID field could be filtered.
In order to incorportate this flexibility into draft 6.0, specify the following rules: 1) SME will set the BSSID field to the wildcard BSSID or the MAC address of the STA from which it accepts Timing Advertisement frame. 2) When the BSSID is not wildcard BSSID (in the service channel case of 1609?), a STA which is the source of a  Timing Advertisement frame will accept any unicast frame addressed to it. Other STAs only receive unicast frames from the STA that is the source of a Timing Advertisement frame and transmit unicast frames to the STA from which they accept Timing Advertisement frames. A STA will send group frames with address 3 being set to a BSSID and accept the group frames with address3 being equal to BSSID. 3), When the BSSID is wildcard BSSID (in the control channel case of 1609?), follow the rules defined in 11p D6.0. </t>
  </si>
  <si>
    <t>Change the draft accordingly. Otherwise give me a reason why BSSID always equal to wildcard BSSID is good enough.</t>
  </si>
  <si>
    <t>Cypher, David</t>
  </si>
  <si>
    <t>5.2.11</t>
  </si>
  <si>
    <t>50</t>
  </si>
  <si>
    <t xml:space="preserve">As per 11-09-0190-00-0000-jan-2009-closing-plenary-reports.ptt, Slide 12, third bullet; Booleans should be capitalized: TRUE and FALSE when “set to” </t>
  </si>
  <si>
    <t>Change true to TRUE</t>
  </si>
  <si>
    <t>Change false to FALSE</t>
  </si>
  <si>
    <t>15</t>
  </si>
  <si>
    <t>21</t>
  </si>
  <si>
    <t>Change true to TRUE (two occurrences)</t>
  </si>
  <si>
    <t>7.1.3.3.3</t>
  </si>
  <si>
    <t>4</t>
  </si>
  <si>
    <t>29</t>
  </si>
  <si>
    <t>9.1.1</t>
  </si>
  <si>
    <t>51</t>
  </si>
  <si>
    <t>11.6a was not added by k, r, y, zD3, wD6, nD7 where is this reference pointing?</t>
  </si>
  <si>
    <t>Correct reference</t>
  </si>
  <si>
    <t>11.20.1</t>
  </si>
  <si>
    <t>17</t>
  </si>
  <si>
    <t>28</t>
  </si>
  <si>
    <t>Marking the clause heading as informative is not following IEEE Standards Style Manual 10.1, page 11; "Interspersed normative and informative text is not allowed. As such, neither clauses nor subclauses shall be labeled as informative. Identification of normative or informative text shall be reviewed during the ballot of a document; therefore, it is important that the working group consult an IEEE Standards project editor early with any questions." http://standards.ieee.org/guides/style/</t>
  </si>
  <si>
    <t xml:space="preserve">Delete entire clause 11.20.1 </t>
  </si>
  <si>
    <t>Having an addition level subclause heading without a second is not following IEEE Standards Style Manual 11.1 page 18; "Clauses and subclauses should be divided into further subclauses only when there is to be more than one subclause. In other words, clauses and subclauses should not be broken down into further subclauses if
another subclause of the same level does not exist. For example, Clause 1 should not have a subclause 1.1
unless there is also a subclause 1.2." http://standards.ieee.org/guides/style/</t>
  </si>
  <si>
    <t>Delete clause 11.20.1 heading, just make it part of 11.20</t>
  </si>
  <si>
    <t>If 11.20.1 is not otherwise removed, the use of optionally here is the only place that states that this element is optional for MLME-TIMING_ADVERTISEMENT.  Is it optional or is it mandatory?</t>
  </si>
  <si>
    <t>If 11.20.1 is not otherwise removed, make it clear in the normative text that the Timing information element is optional or mandatory in the MLME-TIMING_ADVERTISEMENT.indication.  Table 7-18a states that the timing is optional in the frame, but states nothing about the primitive.  The primitive defines it (at least lists it). The final determination of it presence for the primitive is the received frame that causes the primitive's generation.</t>
  </si>
  <si>
    <t>33</t>
  </si>
  <si>
    <t>J.2.4</t>
  </si>
  <si>
    <t>53</t>
  </si>
  <si>
    <t>Durand, Roger</t>
  </si>
  <si>
    <t xml:space="preserve">The "dot11OCBenabled" operation is poorly defined thru-out the 11p draft 6.0 doc. Relative to standards expectations for completeness relative to the basic concept of why we need to do this. </t>
  </si>
  <si>
    <t>define "dot11OCBenabled" operation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</si>
</sst>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sz val="12"/>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0" fontId="17" fillId="0" borderId="13" xfId="0" applyFont="1" applyBorder="1" applyAlignment="1">
      <alignment vertical="top" wrapText="1"/>
    </xf>
    <xf numFmtId="0" fontId="6" fillId="0" borderId="0" xfId="0" applyFont="1" applyAlignment="1">
      <alignment vertical="top" wrapText="1"/>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0" fillId="0" borderId="2" xfId="0" applyNumberFormat="1" applyBorder="1" applyAlignment="1">
      <alignment wrapText="1"/>
    </xf>
    <xf numFmtId="0" fontId="17" fillId="0" borderId="11" xfId="0" applyFont="1" applyBorder="1" applyAlignment="1">
      <alignment vertical="top" wrapText="1"/>
    </xf>
    <xf numFmtId="0" fontId="2" fillId="0" borderId="0" xfId="0" applyFont="1" applyAlignment="1">
      <alignment wrapText="1"/>
    </xf>
    <xf numFmtId="49" fontId="17" fillId="0" borderId="2" xfId="0" applyNumberFormat="1" applyFont="1" applyFill="1" applyBorder="1" applyAlignment="1" applyProtection="1">
      <alignment vertical="top" wrapText="1"/>
      <protection locked="0"/>
    </xf>
    <xf numFmtId="0" fontId="1" fillId="0" borderId="0" xfId="0" applyFont="1"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9" fillId="0" borderId="11" xfId="0" applyFont="1" applyFill="1" applyBorder="1" applyAlignment="1">
      <alignment horizontal="center" wrapText="1"/>
    </xf>
    <xf numFmtId="14" fontId="0" fillId="0" borderId="2" xfId="0" applyNumberFormat="1" applyBorder="1" applyAlignment="1" quotePrefix="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Overview!$A$24:$A$36</c:f>
              <c:strCache>
                <c:ptCount val="13"/>
                <c:pt idx="0">
                  <c:v>Total</c:v>
                </c:pt>
                <c:pt idx="1">
                  <c:v>Editorial</c:v>
                </c:pt>
                <c:pt idx="2">
                  <c:v>Editorial-Required</c:v>
                </c:pt>
                <c:pt idx="3">
                  <c:v>Technical </c:v>
                </c:pt>
                <c:pt idx="4">
                  <c:v>Technical-Required </c:v>
                </c:pt>
                <c:pt idx="5">
                  <c:v>Accepted</c:v>
                </c:pt>
                <c:pt idx="6">
                  <c:v>Counter</c:v>
                </c:pt>
                <c:pt idx="7">
                  <c:v>Declined</c:v>
                </c:pt>
                <c:pt idx="8">
                  <c:v>Deferred</c:v>
                </c:pt>
                <c:pt idx="9">
                  <c:v>Duplicates</c:v>
                </c:pt>
                <c:pt idx="10">
                  <c:v>Editor To Do</c:v>
                </c:pt>
                <c:pt idx="11">
                  <c:v>Editor Done</c:v>
                </c:pt>
                <c:pt idx="12">
                  <c:v>Blank</c:v>
                </c:pt>
              </c:strCache>
            </c:strRef>
          </c:cat>
          <c:val>
            <c:numRef>
              <c:f>Overview!$B$24:$B$36</c:f>
              <c:numCache>
                <c:ptCount val="13"/>
                <c:pt idx="0">
                  <c:v>249</c:v>
                </c:pt>
                <c:pt idx="1">
                  <c:v>85</c:v>
                </c:pt>
                <c:pt idx="2">
                  <c:v>20</c:v>
                </c:pt>
                <c:pt idx="3">
                  <c:v>44</c:v>
                </c:pt>
                <c:pt idx="4">
                  <c:v>100</c:v>
                </c:pt>
                <c:pt idx="5">
                  <c:v>0</c:v>
                </c:pt>
                <c:pt idx="6">
                  <c:v>0</c:v>
                </c:pt>
                <c:pt idx="7">
                  <c:v>0</c:v>
                </c:pt>
                <c:pt idx="8">
                  <c:v>0</c:v>
                </c:pt>
                <c:pt idx="9">
                  <c:v>0</c:v>
                </c:pt>
                <c:pt idx="10">
                  <c:v>0</c:v>
                </c:pt>
                <c:pt idx="11">
                  <c:v>0</c:v>
                </c:pt>
                <c:pt idx="12">
                  <c:v>251</c:v>
                </c:pt>
              </c:numCache>
            </c:numRef>
          </c:val>
          <c:shape val="box"/>
        </c:ser>
        <c:shape val="box"/>
        <c:axId val="45834959"/>
        <c:axId val="26482320"/>
      </c:bar3DChart>
      <c:catAx>
        <c:axId val="45834959"/>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6482320"/>
        <c:crosses val="autoZero"/>
        <c:auto val="1"/>
        <c:lblOffset val="100"/>
        <c:tickLblSkip val="1"/>
        <c:noMultiLvlLbl val="0"/>
      </c:catAx>
      <c:valAx>
        <c:axId val="26482320"/>
        <c:scaling>
          <c:orientation val="minMax"/>
        </c:scaling>
        <c:axPos val="l"/>
        <c:majorGridlines/>
        <c:delete val="0"/>
        <c:numFmt formatCode="General" sourceLinked="1"/>
        <c:majorTickMark val="out"/>
        <c:minorTickMark val="none"/>
        <c:tickLblPos val="nextTo"/>
        <c:crossAx val="4583495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Box 1"/>
        <xdr:cNvSpPr txBox="1">
          <a:spLocks noChangeArrowheads="1"/>
        </xdr:cNvSpPr>
      </xdr:nvSpPr>
      <xdr:spPr>
        <a:xfrm>
          <a:off x="752475" y="3152775"/>
          <a:ext cx="48387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LB144.
Rev 1: Includes Category and Clause assignments.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9</xdr:col>
      <xdr:colOff>457200</xdr:colOff>
      <xdr:row>65</xdr:row>
      <xdr:rowOff>95250</xdr:rowOff>
    </xdr:to>
    <xdr:graphicFrame>
      <xdr:nvGraphicFramePr>
        <xdr:cNvPr id="1" name="Chart 4"/>
        <xdr:cNvGraphicFramePr/>
      </xdr:nvGraphicFramePr>
      <xdr:xfrm>
        <a:off x="66675" y="6372225"/>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20</xdr:row>
      <xdr:rowOff>152400</xdr:rowOff>
    </xdr:from>
    <xdr:to>
      <xdr:col>7</xdr:col>
      <xdr:colOff>28575</xdr:colOff>
      <xdr:row>31</xdr:row>
      <xdr:rowOff>123825</xdr:rowOff>
    </xdr:to>
    <xdr:sp>
      <xdr:nvSpPr>
        <xdr:cNvPr id="2" name="Line 5"/>
        <xdr:cNvSpPr>
          <a:spLocks/>
        </xdr:cNvSpPr>
      </xdr:nvSpPr>
      <xdr:spPr>
        <a:xfrm flipV="1">
          <a:off x="3676650" y="35814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I10" sqref="I10"/>
    </sheetView>
  </sheetViews>
  <sheetFormatPr defaultColWidth="9.140625" defaultRowHeight="12.75"/>
  <cols>
    <col min="1" max="1" width="11.28125" style="2" customWidth="1"/>
    <col min="2" max="16384" width="9.140625" style="2" customWidth="1"/>
  </cols>
  <sheetData>
    <row r="1" ht="18.75">
      <c r="B1" s="1" t="s">
        <v>610</v>
      </c>
    </row>
    <row r="2" ht="18.75">
      <c r="B2" s="1" t="s">
        <v>576</v>
      </c>
    </row>
    <row r="3" spans="1:2" ht="18.75">
      <c r="A3" s="2" t="s">
        <v>615</v>
      </c>
      <c r="B3" s="117" t="s">
        <v>152</v>
      </c>
    </row>
    <row r="4" spans="1:6" ht="18.75">
      <c r="A4" s="2" t="s">
        <v>609</v>
      </c>
      <c r="B4" s="103" t="s">
        <v>502</v>
      </c>
      <c r="F4" s="7"/>
    </row>
    <row r="5" spans="1:2" ht="19.5">
      <c r="A5" s="2" t="s">
        <v>614</v>
      </c>
      <c r="B5" s="8" t="s">
        <v>578</v>
      </c>
    </row>
    <row r="6" s="3" customFormat="1" ht="16.5" thickBot="1"/>
    <row r="7" spans="1:2" s="4" customFormat="1" ht="18.75">
      <c r="A7" s="4" t="s">
        <v>612</v>
      </c>
      <c r="B7" s="9" t="s">
        <v>503</v>
      </c>
    </row>
    <row r="8" spans="1:2" ht="15.75">
      <c r="A8" s="2" t="s">
        <v>617</v>
      </c>
      <c r="B8" s="104" t="s">
        <v>151</v>
      </c>
    </row>
    <row r="9" spans="1:9" ht="15.75">
      <c r="A9" s="2" t="s">
        <v>613</v>
      </c>
      <c r="B9" s="8" t="s">
        <v>579</v>
      </c>
      <c r="C9" s="8"/>
      <c r="D9" s="8"/>
      <c r="E9" s="8"/>
      <c r="F9" s="8"/>
      <c r="G9" s="8"/>
      <c r="H9" s="8"/>
      <c r="I9" s="8"/>
    </row>
    <row r="10" spans="2:9" ht="19.5">
      <c r="B10" s="98" t="s">
        <v>580</v>
      </c>
      <c r="C10" s="8"/>
      <c r="D10" s="8"/>
      <c r="E10" s="8"/>
      <c r="F10" s="8"/>
      <c r="G10" s="8"/>
      <c r="H10" s="8"/>
      <c r="I10" s="8"/>
    </row>
    <row r="11" spans="2:9" ht="15.75">
      <c r="B11" s="8" t="s">
        <v>581</v>
      </c>
      <c r="C11" s="8"/>
      <c r="D11" s="8"/>
      <c r="E11" s="8"/>
      <c r="F11" s="8"/>
      <c r="G11" s="8"/>
      <c r="H11" s="8"/>
      <c r="I11" s="8"/>
    </row>
    <row r="12" spans="2:9" ht="15.75">
      <c r="B12" s="8" t="s">
        <v>582</v>
      </c>
      <c r="C12" s="8"/>
      <c r="D12" s="8"/>
      <c r="E12" s="8"/>
      <c r="F12" s="8"/>
      <c r="G12" s="8"/>
      <c r="H12" s="8"/>
      <c r="I12" s="8"/>
    </row>
    <row r="13" spans="2:9" ht="15.75">
      <c r="B13" s="8" t="s">
        <v>583</v>
      </c>
      <c r="C13" s="8"/>
      <c r="D13" s="8"/>
      <c r="E13" s="8"/>
      <c r="F13" s="8"/>
      <c r="G13" s="8"/>
      <c r="H13" s="8"/>
      <c r="I13" s="8"/>
    </row>
    <row r="14" spans="2:9" ht="15.75">
      <c r="B14" s="8" t="s">
        <v>584</v>
      </c>
      <c r="C14" s="8"/>
      <c r="D14" s="8"/>
      <c r="E14" s="8"/>
      <c r="F14" s="8"/>
      <c r="G14" s="8"/>
      <c r="H14" s="8"/>
      <c r="I14" s="8"/>
    </row>
    <row r="15" ht="15.75">
      <c r="A15" s="2" t="s">
        <v>611</v>
      </c>
    </row>
    <row r="27" spans="1:5" ht="15.75" customHeight="1">
      <c r="A27" s="6"/>
      <c r="B27" s="119"/>
      <c r="C27" s="119"/>
      <c r="D27" s="119"/>
      <c r="E27" s="119"/>
    </row>
    <row r="28" spans="1:5" ht="15.75" customHeight="1">
      <c r="A28" s="4"/>
      <c r="B28" s="5"/>
      <c r="C28" s="5"/>
      <c r="D28" s="5"/>
      <c r="E28" s="5"/>
    </row>
    <row r="29" spans="1:5" ht="15.75" customHeight="1">
      <c r="A29" s="4"/>
      <c r="B29" s="118"/>
      <c r="C29" s="118"/>
      <c r="D29" s="118"/>
      <c r="E29" s="118"/>
    </row>
    <row r="30" spans="1:5" ht="15.75" customHeight="1">
      <c r="A30" s="4"/>
      <c r="B30" s="5"/>
      <c r="C30" s="5"/>
      <c r="D30" s="5"/>
      <c r="E30" s="5"/>
    </row>
    <row r="31" spans="1:5" ht="15.75" customHeight="1">
      <c r="A31" s="4"/>
      <c r="B31" s="118"/>
      <c r="C31" s="118"/>
      <c r="D31" s="118"/>
      <c r="E31" s="118"/>
    </row>
    <row r="32" spans="2:5" ht="15.75" customHeight="1">
      <c r="B32" s="118"/>
      <c r="C32" s="118"/>
      <c r="D32" s="118"/>
      <c r="E32" s="11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2009&amp;C&amp;A&amp;Rdoc.: IEEE 802.11-09/0432r0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727"/>
  <sheetViews>
    <sheetView tabSelected="1" zoomScale="85" zoomScaleNormal="85" workbookViewId="0" topLeftCell="A1">
      <pane xSplit="8865" ySplit="795" topLeftCell="L1" activePane="topRight" state="split"/>
      <selection pane="topLeft" activeCell="A1" sqref="A1:IV16384"/>
      <selection pane="topRight" activeCell="U2" sqref="U2"/>
      <selection pane="bottomLeft" activeCell="A1" sqref="A1"/>
      <selection pane="bottomRight" activeCell="V3" sqref="V3"/>
    </sheetView>
  </sheetViews>
  <sheetFormatPr defaultColWidth="9.140625" defaultRowHeight="12.75"/>
  <cols>
    <col min="1" max="1" width="4.710937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8.8515625" style="41" customWidth="1"/>
    <col min="15" max="15" width="10.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2" customWidth="1"/>
    <col min="22" max="22" width="7.140625" style="41" customWidth="1"/>
    <col min="23" max="16384" width="27.00390625" style="41" customWidth="1"/>
  </cols>
  <sheetData>
    <row r="1" spans="1:21" ht="33.75">
      <c r="A1" s="42" t="s">
        <v>541</v>
      </c>
      <c r="B1" s="43" t="s">
        <v>620</v>
      </c>
      <c r="C1" s="54" t="s">
        <v>621</v>
      </c>
      <c r="D1" s="39" t="s">
        <v>590</v>
      </c>
      <c r="E1" s="39" t="s">
        <v>591</v>
      </c>
      <c r="F1" s="44" t="s">
        <v>641</v>
      </c>
      <c r="G1" s="45" t="s">
        <v>622</v>
      </c>
      <c r="H1" s="46" t="s">
        <v>623</v>
      </c>
      <c r="I1" s="114" t="s">
        <v>505</v>
      </c>
      <c r="J1" s="44" t="s">
        <v>626</v>
      </c>
      <c r="K1" s="44" t="s">
        <v>573</v>
      </c>
      <c r="L1" s="44" t="s">
        <v>596</v>
      </c>
      <c r="M1" s="44" t="s">
        <v>577</v>
      </c>
      <c r="N1" s="44" t="s">
        <v>588</v>
      </c>
      <c r="O1" s="44" t="s">
        <v>624</v>
      </c>
      <c r="P1" s="44" t="s">
        <v>592</v>
      </c>
      <c r="Q1" s="44" t="s">
        <v>593</v>
      </c>
      <c r="R1" s="44" t="s">
        <v>535</v>
      </c>
      <c r="S1" s="101" t="s">
        <v>533</v>
      </c>
      <c r="U1" s="102" t="s">
        <v>153</v>
      </c>
    </row>
    <row r="2" spans="1:22" ht="33.75">
      <c r="A2" s="85">
        <v>2</v>
      </c>
      <c r="B2" s="47" t="s">
        <v>60</v>
      </c>
      <c r="C2" s="55" t="s">
        <v>61</v>
      </c>
      <c r="D2" s="40" t="s">
        <v>449</v>
      </c>
      <c r="E2" s="40" t="s">
        <v>93</v>
      </c>
      <c r="F2" s="48" t="s">
        <v>62</v>
      </c>
      <c r="G2" s="49" t="s">
        <v>63</v>
      </c>
      <c r="H2" s="50" t="s">
        <v>64</v>
      </c>
      <c r="I2" s="51"/>
      <c r="J2" s="52"/>
      <c r="K2" s="52"/>
      <c r="L2" s="52"/>
      <c r="M2" s="52"/>
      <c r="N2" s="120" t="s">
        <v>654</v>
      </c>
      <c r="O2" s="90" t="s">
        <v>625</v>
      </c>
      <c r="P2" s="52"/>
      <c r="Q2" s="52"/>
      <c r="R2" s="52"/>
      <c r="S2" s="47"/>
      <c r="V2" s="102"/>
    </row>
    <row r="3" spans="1:22" ht="112.5">
      <c r="A3" s="85">
        <v>3</v>
      </c>
      <c r="B3" s="47" t="s">
        <v>34</v>
      </c>
      <c r="C3" s="55" t="s">
        <v>38</v>
      </c>
      <c r="D3" s="40" t="s">
        <v>449</v>
      </c>
      <c r="E3" s="40" t="s">
        <v>93</v>
      </c>
      <c r="F3" s="48" t="s">
        <v>62</v>
      </c>
      <c r="G3" s="49" t="s">
        <v>462</v>
      </c>
      <c r="H3" s="50" t="s">
        <v>39</v>
      </c>
      <c r="I3" s="51"/>
      <c r="J3" s="52"/>
      <c r="K3" s="52"/>
      <c r="L3" s="52"/>
      <c r="M3" s="52"/>
      <c r="N3" s="120" t="s">
        <v>654</v>
      </c>
      <c r="O3" s="90" t="s">
        <v>625</v>
      </c>
      <c r="P3" s="112"/>
      <c r="Q3" s="52"/>
      <c r="R3" s="52"/>
      <c r="S3" s="47"/>
      <c r="V3" s="102"/>
    </row>
    <row r="4" spans="1:22" ht="33.75">
      <c r="A4" s="85">
        <v>4</v>
      </c>
      <c r="B4" s="47" t="s">
        <v>34</v>
      </c>
      <c r="C4" s="55" t="s">
        <v>633</v>
      </c>
      <c r="D4" s="40" t="s">
        <v>449</v>
      </c>
      <c r="E4" s="40" t="s">
        <v>93</v>
      </c>
      <c r="F4" s="48" t="s">
        <v>62</v>
      </c>
      <c r="G4" s="49" t="s">
        <v>40</v>
      </c>
      <c r="H4" s="50" t="s">
        <v>41</v>
      </c>
      <c r="I4" s="51"/>
      <c r="J4" s="52"/>
      <c r="K4" s="52"/>
      <c r="L4" s="52"/>
      <c r="M4" s="52"/>
      <c r="N4" s="120" t="s">
        <v>654</v>
      </c>
      <c r="O4" s="90" t="s">
        <v>625</v>
      </c>
      <c r="P4" s="112"/>
      <c r="Q4" s="52"/>
      <c r="R4" s="52"/>
      <c r="S4" s="47"/>
      <c r="V4" s="102"/>
    </row>
    <row r="5" spans="1:22" ht="45">
      <c r="A5" s="85">
        <v>5</v>
      </c>
      <c r="B5" s="47" t="s">
        <v>684</v>
      </c>
      <c r="C5" s="55" t="s">
        <v>685</v>
      </c>
      <c r="D5" s="40" t="s">
        <v>686</v>
      </c>
      <c r="E5" s="40" t="s">
        <v>179</v>
      </c>
      <c r="F5" s="48" t="s">
        <v>62</v>
      </c>
      <c r="G5" s="49" t="s">
        <v>687</v>
      </c>
      <c r="H5" s="50" t="s">
        <v>688</v>
      </c>
      <c r="I5" s="51"/>
      <c r="J5" s="52"/>
      <c r="K5" s="52"/>
      <c r="L5" s="52"/>
      <c r="M5" s="52"/>
      <c r="N5" s="120" t="s">
        <v>654</v>
      </c>
      <c r="O5" s="90" t="s">
        <v>625</v>
      </c>
      <c r="P5" s="112"/>
      <c r="Q5" s="52"/>
      <c r="R5" s="52"/>
      <c r="S5" s="47"/>
      <c r="V5" s="102"/>
    </row>
    <row r="6" spans="1:22" ht="146.25">
      <c r="A6" s="85">
        <v>6</v>
      </c>
      <c r="B6" s="47" t="s">
        <v>34</v>
      </c>
      <c r="C6" s="55" t="s">
        <v>35</v>
      </c>
      <c r="D6" s="40" t="s">
        <v>93</v>
      </c>
      <c r="E6" s="40" t="s">
        <v>211</v>
      </c>
      <c r="F6" s="48" t="s">
        <v>89</v>
      </c>
      <c r="G6" s="49" t="s">
        <v>36</v>
      </c>
      <c r="H6" s="50" t="s">
        <v>37</v>
      </c>
      <c r="I6" s="51"/>
      <c r="J6" s="52"/>
      <c r="K6" s="52"/>
      <c r="L6" s="52"/>
      <c r="M6" s="52"/>
      <c r="N6" s="120" t="s">
        <v>654</v>
      </c>
      <c r="O6" s="90" t="s">
        <v>625</v>
      </c>
      <c r="P6" s="112"/>
      <c r="Q6" s="52"/>
      <c r="R6" s="52"/>
      <c r="S6" s="47"/>
      <c r="U6" s="41"/>
      <c r="V6" s="102"/>
    </row>
    <row r="7" spans="1:22" ht="90">
      <c r="A7" s="85">
        <v>7</v>
      </c>
      <c r="B7" s="47" t="s">
        <v>60</v>
      </c>
      <c r="C7" s="55" t="s">
        <v>65</v>
      </c>
      <c r="D7" s="40" t="s">
        <v>66</v>
      </c>
      <c r="E7" s="40" t="s">
        <v>51</v>
      </c>
      <c r="F7" s="48" t="s">
        <v>643</v>
      </c>
      <c r="G7" s="49" t="s">
        <v>67</v>
      </c>
      <c r="H7" s="50" t="s">
        <v>68</v>
      </c>
      <c r="I7" s="51"/>
      <c r="J7" s="52"/>
      <c r="K7" s="52"/>
      <c r="L7" s="52"/>
      <c r="M7" s="52"/>
      <c r="N7" s="96" t="s">
        <v>529</v>
      </c>
      <c r="O7" s="90" t="s">
        <v>236</v>
      </c>
      <c r="P7" s="112"/>
      <c r="Q7" s="52"/>
      <c r="R7" s="52"/>
      <c r="S7" s="47"/>
      <c r="U7" s="41"/>
      <c r="V7" s="102"/>
    </row>
    <row r="8" spans="1:22" ht="56.25">
      <c r="A8" s="85">
        <v>8</v>
      </c>
      <c r="B8" s="47" t="s">
        <v>88</v>
      </c>
      <c r="C8" s="55" t="s">
        <v>65</v>
      </c>
      <c r="D8" s="40" t="s">
        <v>66</v>
      </c>
      <c r="E8" s="40" t="s">
        <v>83</v>
      </c>
      <c r="F8" s="48" t="s">
        <v>89</v>
      </c>
      <c r="G8" s="49" t="s">
        <v>90</v>
      </c>
      <c r="H8" s="50" t="s">
        <v>91</v>
      </c>
      <c r="I8" s="51"/>
      <c r="J8" s="52"/>
      <c r="K8" s="52"/>
      <c r="L8" s="52"/>
      <c r="M8" s="52"/>
      <c r="N8" s="96" t="s">
        <v>529</v>
      </c>
      <c r="O8" s="90" t="s">
        <v>236</v>
      </c>
      <c r="P8" s="112"/>
      <c r="Q8" s="52"/>
      <c r="R8" s="52"/>
      <c r="S8" s="47"/>
      <c r="U8" s="41" t="s">
        <v>651</v>
      </c>
      <c r="V8" s="102"/>
    </row>
    <row r="9" spans="1:22" ht="33.75">
      <c r="A9" s="85">
        <v>9</v>
      </c>
      <c r="B9" s="47" t="s">
        <v>96</v>
      </c>
      <c r="C9" s="55" t="s">
        <v>70</v>
      </c>
      <c r="D9" s="40" t="s">
        <v>66</v>
      </c>
      <c r="E9" s="40" t="s">
        <v>109</v>
      </c>
      <c r="F9" s="48" t="s">
        <v>89</v>
      </c>
      <c r="G9" s="49" t="s">
        <v>110</v>
      </c>
      <c r="H9" s="50" t="s">
        <v>103</v>
      </c>
      <c r="I9" s="51"/>
      <c r="J9" s="52"/>
      <c r="K9" s="52"/>
      <c r="L9" s="52"/>
      <c r="M9" s="52"/>
      <c r="N9" s="96" t="s">
        <v>529</v>
      </c>
      <c r="O9" s="90" t="s">
        <v>237</v>
      </c>
      <c r="P9" s="112"/>
      <c r="Q9" s="52"/>
      <c r="R9" s="52"/>
      <c r="S9" s="47"/>
      <c r="U9" s="41" t="s">
        <v>651</v>
      </c>
      <c r="V9" s="102"/>
    </row>
    <row r="10" spans="1:22" ht="56.25">
      <c r="A10" s="85">
        <v>10</v>
      </c>
      <c r="B10" s="47" t="s">
        <v>346</v>
      </c>
      <c r="C10" s="55" t="s">
        <v>70</v>
      </c>
      <c r="D10" s="40" t="s">
        <v>66</v>
      </c>
      <c r="E10" s="40" t="s">
        <v>732</v>
      </c>
      <c r="F10" s="48" t="s">
        <v>62</v>
      </c>
      <c r="G10" s="49" t="s">
        <v>347</v>
      </c>
      <c r="H10" s="50" t="s">
        <v>348</v>
      </c>
      <c r="I10" s="51"/>
      <c r="J10" s="52"/>
      <c r="K10" s="52"/>
      <c r="L10" s="52"/>
      <c r="M10" s="52"/>
      <c r="N10" s="96" t="s">
        <v>529</v>
      </c>
      <c r="O10" s="90" t="s">
        <v>237</v>
      </c>
      <c r="P10" s="112"/>
      <c r="Q10" s="52"/>
      <c r="R10" s="52"/>
      <c r="S10" s="47"/>
      <c r="U10" s="41" t="s">
        <v>650</v>
      </c>
      <c r="V10" s="102"/>
    </row>
    <row r="11" spans="1:22" ht="56.25">
      <c r="A11" s="85">
        <v>11</v>
      </c>
      <c r="B11" s="47" t="s">
        <v>256</v>
      </c>
      <c r="C11" s="55" t="s">
        <v>70</v>
      </c>
      <c r="D11" s="40" t="s">
        <v>66</v>
      </c>
      <c r="E11" s="40" t="s">
        <v>732</v>
      </c>
      <c r="F11" s="48" t="s">
        <v>643</v>
      </c>
      <c r="G11" s="49" t="s">
        <v>257</v>
      </c>
      <c r="H11" s="50" t="s">
        <v>258</v>
      </c>
      <c r="I11" s="51"/>
      <c r="J11" s="52"/>
      <c r="K11" s="52"/>
      <c r="L11" s="52"/>
      <c r="M11" s="52"/>
      <c r="N11" s="96" t="s">
        <v>529</v>
      </c>
      <c r="O11" s="90" t="s">
        <v>237</v>
      </c>
      <c r="P11" s="112"/>
      <c r="Q11" s="52"/>
      <c r="R11" s="52"/>
      <c r="S11" s="47"/>
      <c r="U11" s="41" t="s">
        <v>650</v>
      </c>
      <c r="V11" s="102"/>
    </row>
    <row r="12" spans="1:22" ht="45">
      <c r="A12" s="85">
        <v>12</v>
      </c>
      <c r="B12" s="47" t="s">
        <v>684</v>
      </c>
      <c r="C12" s="55" t="s">
        <v>70</v>
      </c>
      <c r="D12" s="40" t="s">
        <v>66</v>
      </c>
      <c r="E12" s="40" t="s">
        <v>98</v>
      </c>
      <c r="F12" s="48" t="s">
        <v>62</v>
      </c>
      <c r="G12" s="49" t="s">
        <v>689</v>
      </c>
      <c r="H12" s="50" t="s">
        <v>690</v>
      </c>
      <c r="I12" s="51"/>
      <c r="J12" s="52"/>
      <c r="K12" s="52"/>
      <c r="L12" s="52"/>
      <c r="M12" s="52"/>
      <c r="N12" s="96" t="s">
        <v>529</v>
      </c>
      <c r="O12" s="90" t="s">
        <v>237</v>
      </c>
      <c r="P12" s="52"/>
      <c r="Q12" s="52"/>
      <c r="R12" s="52"/>
      <c r="S12" s="47"/>
      <c r="U12" s="41" t="s">
        <v>650</v>
      </c>
      <c r="V12" s="102"/>
    </row>
    <row r="13" spans="1:22" ht="22.5">
      <c r="A13" s="85">
        <v>13</v>
      </c>
      <c r="B13" s="47" t="s">
        <v>403</v>
      </c>
      <c r="C13" s="55" t="s">
        <v>725</v>
      </c>
      <c r="D13" s="40" t="s">
        <v>66</v>
      </c>
      <c r="E13" s="40" t="s">
        <v>180</v>
      </c>
      <c r="F13" s="48" t="s">
        <v>89</v>
      </c>
      <c r="G13" s="49" t="s">
        <v>406</v>
      </c>
      <c r="H13" s="50" t="s">
        <v>407</v>
      </c>
      <c r="I13" s="51"/>
      <c r="J13" s="52"/>
      <c r="K13" s="52"/>
      <c r="L13" s="52"/>
      <c r="M13" s="52"/>
      <c r="N13" s="96" t="s">
        <v>529</v>
      </c>
      <c r="O13" s="90" t="s">
        <v>238</v>
      </c>
      <c r="P13" s="112"/>
      <c r="Q13" s="52"/>
      <c r="R13" s="52"/>
      <c r="S13" s="47"/>
      <c r="U13" s="41" t="s">
        <v>651</v>
      </c>
      <c r="V13" s="102"/>
    </row>
    <row r="14" spans="1:22" ht="45">
      <c r="A14" s="85">
        <v>14</v>
      </c>
      <c r="B14" s="47" t="s">
        <v>646</v>
      </c>
      <c r="C14" s="100" t="s">
        <v>77</v>
      </c>
      <c r="D14" s="40" t="s">
        <v>66</v>
      </c>
      <c r="E14" s="40" t="s">
        <v>722</v>
      </c>
      <c r="F14" s="48" t="s">
        <v>57</v>
      </c>
      <c r="G14" s="49" t="s">
        <v>58</v>
      </c>
      <c r="H14" s="50" t="s">
        <v>59</v>
      </c>
      <c r="I14" s="51"/>
      <c r="J14" s="52"/>
      <c r="K14" s="52"/>
      <c r="L14" s="52"/>
      <c r="M14" s="52"/>
      <c r="N14" s="96" t="s">
        <v>544</v>
      </c>
      <c r="O14" s="90" t="s">
        <v>239</v>
      </c>
      <c r="P14" s="112"/>
      <c r="Q14" s="52"/>
      <c r="R14" s="52"/>
      <c r="S14" s="47"/>
      <c r="U14" s="41"/>
      <c r="V14" s="102"/>
    </row>
    <row r="15" spans="1:22" ht="67.5">
      <c r="A15" s="85">
        <v>15</v>
      </c>
      <c r="B15" s="47" t="s">
        <v>42</v>
      </c>
      <c r="C15" s="55" t="s">
        <v>77</v>
      </c>
      <c r="D15" s="40" t="s">
        <v>66</v>
      </c>
      <c r="E15" s="40" t="s">
        <v>222</v>
      </c>
      <c r="F15" s="48" t="s">
        <v>62</v>
      </c>
      <c r="G15" s="49" t="s">
        <v>43</v>
      </c>
      <c r="H15" s="50" t="s">
        <v>44</v>
      </c>
      <c r="I15" s="51"/>
      <c r="J15" s="52"/>
      <c r="K15" s="52"/>
      <c r="L15" s="52"/>
      <c r="M15" s="52"/>
      <c r="N15" s="96" t="s">
        <v>544</v>
      </c>
      <c r="O15" s="90" t="s">
        <v>239</v>
      </c>
      <c r="P15" s="52"/>
      <c r="Q15" s="52"/>
      <c r="R15" s="52"/>
      <c r="S15" s="47"/>
      <c r="U15" s="41"/>
      <c r="V15" s="102"/>
    </row>
    <row r="16" spans="1:22" ht="78.75">
      <c r="A16" s="85">
        <v>16</v>
      </c>
      <c r="B16" s="47" t="s">
        <v>256</v>
      </c>
      <c r="C16" s="55" t="s">
        <v>232</v>
      </c>
      <c r="D16" s="40" t="s">
        <v>66</v>
      </c>
      <c r="E16" s="40" t="s">
        <v>215</v>
      </c>
      <c r="F16" s="48" t="s">
        <v>643</v>
      </c>
      <c r="G16" s="49" t="s">
        <v>259</v>
      </c>
      <c r="H16" s="50" t="s">
        <v>260</v>
      </c>
      <c r="I16" s="51"/>
      <c r="J16" s="52"/>
      <c r="K16" s="52"/>
      <c r="L16" s="52"/>
      <c r="M16" s="52"/>
      <c r="N16" s="96" t="s">
        <v>544</v>
      </c>
      <c r="O16" s="90" t="s">
        <v>239</v>
      </c>
      <c r="P16" s="112"/>
      <c r="Q16" s="52"/>
      <c r="R16" s="52"/>
      <c r="S16" s="47"/>
      <c r="U16" s="41"/>
      <c r="V16" s="102"/>
    </row>
    <row r="17" spans="1:22" ht="33.75">
      <c r="A17" s="85">
        <v>17</v>
      </c>
      <c r="B17" s="47" t="s">
        <v>231</v>
      </c>
      <c r="C17" s="55" t="s">
        <v>232</v>
      </c>
      <c r="D17" s="40" t="s">
        <v>66</v>
      </c>
      <c r="E17" s="40" t="s">
        <v>177</v>
      </c>
      <c r="F17" s="48" t="s">
        <v>643</v>
      </c>
      <c r="G17" s="49" t="s">
        <v>233</v>
      </c>
      <c r="H17" s="50" t="s">
        <v>234</v>
      </c>
      <c r="I17" s="51"/>
      <c r="J17" s="52"/>
      <c r="K17" s="52"/>
      <c r="L17" s="52"/>
      <c r="M17" s="52"/>
      <c r="N17" s="96" t="s">
        <v>544</v>
      </c>
      <c r="O17" s="90" t="s">
        <v>239</v>
      </c>
      <c r="P17" s="112"/>
      <c r="Q17" s="52"/>
      <c r="R17" s="52"/>
      <c r="S17" s="47"/>
      <c r="U17" s="41"/>
      <c r="V17" s="102"/>
    </row>
    <row r="18" spans="1:22" ht="101.25">
      <c r="A18" s="85">
        <v>18</v>
      </c>
      <c r="B18" s="47" t="s">
        <v>170</v>
      </c>
      <c r="C18" s="55" t="s">
        <v>716</v>
      </c>
      <c r="D18" s="40" t="s">
        <v>66</v>
      </c>
      <c r="E18" s="40" t="s">
        <v>171</v>
      </c>
      <c r="F18" s="48" t="s">
        <v>643</v>
      </c>
      <c r="G18" s="49" t="s">
        <v>172</v>
      </c>
      <c r="H18" s="50" t="s">
        <v>173</v>
      </c>
      <c r="I18" s="51"/>
      <c r="J18" s="52"/>
      <c r="K18" s="52"/>
      <c r="L18" s="52"/>
      <c r="M18" s="52"/>
      <c r="N18" s="96" t="s">
        <v>544</v>
      </c>
      <c r="O18" s="90" t="s">
        <v>239</v>
      </c>
      <c r="P18" s="112"/>
      <c r="Q18" s="52"/>
      <c r="R18" s="52"/>
      <c r="S18" s="47"/>
      <c r="U18" s="41" t="s">
        <v>652</v>
      </c>
      <c r="V18" s="102"/>
    </row>
    <row r="19" spans="1:22" ht="45">
      <c r="A19" s="85">
        <v>19</v>
      </c>
      <c r="B19" s="47" t="s">
        <v>403</v>
      </c>
      <c r="C19" s="55" t="s">
        <v>716</v>
      </c>
      <c r="D19" s="40" t="s">
        <v>66</v>
      </c>
      <c r="E19" s="40" t="s">
        <v>171</v>
      </c>
      <c r="F19" s="48" t="s">
        <v>62</v>
      </c>
      <c r="G19" s="49" t="s">
        <v>404</v>
      </c>
      <c r="H19" s="50" t="s">
        <v>405</v>
      </c>
      <c r="I19" s="51"/>
      <c r="J19" s="52"/>
      <c r="K19" s="52"/>
      <c r="L19" s="52"/>
      <c r="M19" s="52"/>
      <c r="N19" s="96" t="s">
        <v>544</v>
      </c>
      <c r="O19" s="90" t="s">
        <v>239</v>
      </c>
      <c r="P19" s="112"/>
      <c r="Q19" s="52"/>
      <c r="R19" s="52"/>
      <c r="S19" s="47"/>
      <c r="U19" s="41"/>
      <c r="V19" s="102"/>
    </row>
    <row r="20" spans="1:22" ht="78.75">
      <c r="A20" s="85">
        <v>20</v>
      </c>
      <c r="B20" s="47" t="s">
        <v>170</v>
      </c>
      <c r="C20" s="55" t="s">
        <v>716</v>
      </c>
      <c r="D20" s="40" t="s">
        <v>66</v>
      </c>
      <c r="E20" s="40" t="s">
        <v>174</v>
      </c>
      <c r="F20" s="48" t="s">
        <v>643</v>
      </c>
      <c r="G20" s="49" t="s">
        <v>175</v>
      </c>
      <c r="H20" s="50" t="s">
        <v>173</v>
      </c>
      <c r="I20" s="51"/>
      <c r="J20" s="52"/>
      <c r="K20" s="52"/>
      <c r="L20" s="52"/>
      <c r="M20" s="52"/>
      <c r="N20" s="96" t="s">
        <v>544</v>
      </c>
      <c r="O20" s="90" t="s">
        <v>239</v>
      </c>
      <c r="P20" s="112"/>
      <c r="Q20" s="52"/>
      <c r="R20" s="52"/>
      <c r="S20" s="47"/>
      <c r="U20" s="41" t="s">
        <v>652</v>
      </c>
      <c r="V20" s="102"/>
    </row>
    <row r="21" spans="1:22" ht="45">
      <c r="A21" s="85">
        <v>21</v>
      </c>
      <c r="B21" s="47" t="s">
        <v>715</v>
      </c>
      <c r="C21" s="55" t="s">
        <v>716</v>
      </c>
      <c r="D21" s="40" t="s">
        <v>66</v>
      </c>
      <c r="E21" s="40" t="s">
        <v>717</v>
      </c>
      <c r="F21" s="48" t="s">
        <v>57</v>
      </c>
      <c r="G21" s="49" t="s">
        <v>718</v>
      </c>
      <c r="H21" s="50" t="s">
        <v>719</v>
      </c>
      <c r="I21" s="51"/>
      <c r="J21" s="52"/>
      <c r="K21" s="52"/>
      <c r="L21" s="52"/>
      <c r="M21" s="52"/>
      <c r="N21" s="96" t="s">
        <v>544</v>
      </c>
      <c r="O21" s="90" t="s">
        <v>239</v>
      </c>
      <c r="P21" s="112"/>
      <c r="Q21" s="52"/>
      <c r="R21" s="52"/>
      <c r="S21" s="47"/>
      <c r="U21" s="41" t="s">
        <v>653</v>
      </c>
      <c r="V21" s="102"/>
    </row>
    <row r="22" spans="1:22" ht="33.75">
      <c r="A22" s="85">
        <v>22</v>
      </c>
      <c r="B22" s="47" t="s">
        <v>684</v>
      </c>
      <c r="C22" s="55" t="s">
        <v>716</v>
      </c>
      <c r="D22" s="40" t="s">
        <v>66</v>
      </c>
      <c r="E22" s="40" t="s">
        <v>717</v>
      </c>
      <c r="F22" s="48" t="s">
        <v>62</v>
      </c>
      <c r="G22" s="49" t="s">
        <v>691</v>
      </c>
      <c r="H22" s="50" t="s">
        <v>692</v>
      </c>
      <c r="I22" s="51"/>
      <c r="J22" s="52"/>
      <c r="K22" s="52"/>
      <c r="L22" s="52"/>
      <c r="M22" s="52"/>
      <c r="N22" s="96" t="s">
        <v>544</v>
      </c>
      <c r="O22" s="90" t="s">
        <v>239</v>
      </c>
      <c r="P22" s="112"/>
      <c r="Q22" s="52"/>
      <c r="R22" s="52"/>
      <c r="S22" s="47"/>
      <c r="U22" s="41"/>
      <c r="V22" s="102"/>
    </row>
    <row r="23" spans="1:22" ht="56.25">
      <c r="A23" s="85">
        <v>23</v>
      </c>
      <c r="B23" s="47" t="s">
        <v>201</v>
      </c>
      <c r="C23" s="55" t="s">
        <v>716</v>
      </c>
      <c r="D23" s="40" t="s">
        <v>70</v>
      </c>
      <c r="E23" s="40" t="s">
        <v>93</v>
      </c>
      <c r="F23" s="48" t="s">
        <v>62</v>
      </c>
      <c r="G23" s="49" t="s">
        <v>202</v>
      </c>
      <c r="H23" s="50" t="s">
        <v>203</v>
      </c>
      <c r="I23" s="51"/>
      <c r="J23" s="52"/>
      <c r="K23" s="52"/>
      <c r="L23" s="52"/>
      <c r="M23" s="52"/>
      <c r="N23" s="96" t="s">
        <v>544</v>
      </c>
      <c r="O23" s="90" t="s">
        <v>239</v>
      </c>
      <c r="P23" s="112"/>
      <c r="Q23" s="52"/>
      <c r="R23" s="52"/>
      <c r="S23" s="47"/>
      <c r="U23" s="41"/>
      <c r="V23" s="102"/>
    </row>
    <row r="24" spans="1:22" ht="22.5">
      <c r="A24" s="85">
        <v>24</v>
      </c>
      <c r="B24" s="47" t="s">
        <v>138</v>
      </c>
      <c r="C24" s="55" t="s">
        <v>716</v>
      </c>
      <c r="D24" s="40" t="s">
        <v>70</v>
      </c>
      <c r="E24" s="40" t="s">
        <v>93</v>
      </c>
      <c r="F24" s="48" t="s">
        <v>57</v>
      </c>
      <c r="G24" s="49" t="s">
        <v>139</v>
      </c>
      <c r="H24" s="50" t="s">
        <v>140</v>
      </c>
      <c r="I24" s="51"/>
      <c r="J24" s="52"/>
      <c r="K24" s="52"/>
      <c r="L24" s="52"/>
      <c r="M24" s="52"/>
      <c r="N24" s="96" t="s">
        <v>544</v>
      </c>
      <c r="O24" s="90" t="s">
        <v>239</v>
      </c>
      <c r="P24" s="112"/>
      <c r="Q24" s="52"/>
      <c r="R24" s="52"/>
      <c r="S24" s="47"/>
      <c r="V24" s="102"/>
    </row>
    <row r="25" spans="1:22" ht="45">
      <c r="A25" s="85">
        <v>25</v>
      </c>
      <c r="B25" s="47" t="s">
        <v>715</v>
      </c>
      <c r="C25" s="55" t="s">
        <v>716</v>
      </c>
      <c r="D25" s="40" t="s">
        <v>70</v>
      </c>
      <c r="E25" s="40" t="s">
        <v>105</v>
      </c>
      <c r="F25" s="48" t="s">
        <v>57</v>
      </c>
      <c r="G25" s="49" t="s">
        <v>718</v>
      </c>
      <c r="H25" s="50" t="s">
        <v>720</v>
      </c>
      <c r="I25" s="51"/>
      <c r="J25" s="52"/>
      <c r="K25" s="52"/>
      <c r="L25" s="52"/>
      <c r="M25" s="52"/>
      <c r="N25" s="96" t="s">
        <v>544</v>
      </c>
      <c r="O25" s="90" t="s">
        <v>239</v>
      </c>
      <c r="P25" s="112"/>
      <c r="Q25" s="52"/>
      <c r="R25" s="52"/>
      <c r="S25" s="47"/>
      <c r="U25" s="102" t="s">
        <v>653</v>
      </c>
      <c r="V25" s="102"/>
    </row>
    <row r="26" spans="1:22" ht="22.5">
      <c r="A26" s="85">
        <v>26</v>
      </c>
      <c r="B26" s="47" t="s">
        <v>124</v>
      </c>
      <c r="C26" s="55" t="s">
        <v>716</v>
      </c>
      <c r="D26" s="40" t="s">
        <v>70</v>
      </c>
      <c r="E26" s="40" t="s">
        <v>430</v>
      </c>
      <c r="F26" s="48" t="s">
        <v>62</v>
      </c>
      <c r="G26" s="49" t="s">
        <v>125</v>
      </c>
      <c r="H26" s="50" t="s">
        <v>126</v>
      </c>
      <c r="I26" s="51"/>
      <c r="J26" s="52"/>
      <c r="K26" s="52"/>
      <c r="L26" s="52"/>
      <c r="M26" s="52"/>
      <c r="N26" s="96" t="s">
        <v>544</v>
      </c>
      <c r="O26" s="90" t="s">
        <v>239</v>
      </c>
      <c r="P26" s="52"/>
      <c r="Q26" s="52"/>
      <c r="R26" s="52"/>
      <c r="S26" s="47"/>
      <c r="V26" s="102"/>
    </row>
    <row r="27" spans="1:22" ht="45">
      <c r="A27" s="85">
        <v>27</v>
      </c>
      <c r="B27" s="47" t="s">
        <v>715</v>
      </c>
      <c r="C27" s="55" t="s">
        <v>716</v>
      </c>
      <c r="D27" s="40" t="s">
        <v>70</v>
      </c>
      <c r="E27" s="40" t="s">
        <v>721</v>
      </c>
      <c r="F27" s="48" t="s">
        <v>57</v>
      </c>
      <c r="G27" s="49" t="s">
        <v>718</v>
      </c>
      <c r="H27" s="50" t="s">
        <v>719</v>
      </c>
      <c r="I27" s="51"/>
      <c r="J27" s="52"/>
      <c r="K27" s="52"/>
      <c r="L27" s="52"/>
      <c r="M27" s="52"/>
      <c r="N27" s="96" t="s">
        <v>544</v>
      </c>
      <c r="O27" s="90" t="s">
        <v>239</v>
      </c>
      <c r="P27" s="52"/>
      <c r="Q27" s="52"/>
      <c r="R27" s="52"/>
      <c r="S27" s="47"/>
      <c r="U27" s="102" t="s">
        <v>653</v>
      </c>
      <c r="V27" s="102"/>
    </row>
    <row r="28" spans="1:22" ht="33.75">
      <c r="A28" s="85">
        <v>28</v>
      </c>
      <c r="B28" s="47" t="s">
        <v>124</v>
      </c>
      <c r="C28" s="55" t="s">
        <v>716</v>
      </c>
      <c r="D28" s="40" t="s">
        <v>70</v>
      </c>
      <c r="E28" s="40" t="s">
        <v>732</v>
      </c>
      <c r="F28" s="48" t="s">
        <v>62</v>
      </c>
      <c r="G28" s="49" t="s">
        <v>127</v>
      </c>
      <c r="H28" s="50" t="s">
        <v>128</v>
      </c>
      <c r="I28" s="51"/>
      <c r="J28" s="52"/>
      <c r="K28" s="52"/>
      <c r="L28" s="52"/>
      <c r="M28" s="52"/>
      <c r="N28" s="96" t="s">
        <v>544</v>
      </c>
      <c r="O28" s="90" t="s">
        <v>239</v>
      </c>
      <c r="P28" s="112"/>
      <c r="Q28" s="52"/>
      <c r="R28" s="52"/>
      <c r="S28" s="47"/>
      <c r="V28" s="102"/>
    </row>
    <row r="29" spans="1:22" ht="67.5">
      <c r="A29" s="85">
        <v>29</v>
      </c>
      <c r="B29" s="47" t="s">
        <v>684</v>
      </c>
      <c r="C29" s="55" t="s">
        <v>716</v>
      </c>
      <c r="D29" s="40" t="s">
        <v>70</v>
      </c>
      <c r="E29" s="40" t="s">
        <v>732</v>
      </c>
      <c r="F29" s="48" t="s">
        <v>57</v>
      </c>
      <c r="G29" s="49" t="s">
        <v>693</v>
      </c>
      <c r="H29" s="50" t="s">
        <v>694</v>
      </c>
      <c r="I29" s="51"/>
      <c r="J29" s="52"/>
      <c r="K29" s="52"/>
      <c r="L29" s="52"/>
      <c r="M29" s="52"/>
      <c r="N29" s="96" t="s">
        <v>544</v>
      </c>
      <c r="O29" s="90" t="s">
        <v>239</v>
      </c>
      <c r="P29" s="52"/>
      <c r="Q29" s="52"/>
      <c r="R29" s="52"/>
      <c r="S29" s="47"/>
      <c r="V29" s="102"/>
    </row>
    <row r="30" spans="1:22" ht="112.5">
      <c r="A30" s="85">
        <v>30</v>
      </c>
      <c r="B30" s="47" t="s">
        <v>138</v>
      </c>
      <c r="C30" s="55" t="s">
        <v>716</v>
      </c>
      <c r="D30" s="40" t="s">
        <v>70</v>
      </c>
      <c r="E30" s="40" t="s">
        <v>207</v>
      </c>
      <c r="F30" s="48" t="s">
        <v>89</v>
      </c>
      <c r="G30" s="49" t="s">
        <v>141</v>
      </c>
      <c r="H30" s="50" t="s">
        <v>142</v>
      </c>
      <c r="I30" s="51"/>
      <c r="J30" s="52"/>
      <c r="K30" s="52"/>
      <c r="L30" s="52"/>
      <c r="M30" s="52"/>
      <c r="N30" s="96" t="s">
        <v>544</v>
      </c>
      <c r="O30" s="90" t="s">
        <v>239</v>
      </c>
      <c r="P30" s="112"/>
      <c r="Q30" s="52"/>
      <c r="R30" s="52"/>
      <c r="S30" s="47"/>
      <c r="V30" s="102"/>
    </row>
    <row r="31" spans="1:22" ht="45">
      <c r="A31" s="85">
        <v>31</v>
      </c>
      <c r="B31" s="47" t="s">
        <v>684</v>
      </c>
      <c r="C31" s="55" t="s">
        <v>716</v>
      </c>
      <c r="D31" s="40" t="s">
        <v>70</v>
      </c>
      <c r="E31" s="40" t="s">
        <v>207</v>
      </c>
      <c r="F31" s="48" t="s">
        <v>57</v>
      </c>
      <c r="G31" s="49" t="s">
        <v>695</v>
      </c>
      <c r="H31" s="50" t="s">
        <v>696</v>
      </c>
      <c r="I31" s="51"/>
      <c r="J31" s="52"/>
      <c r="K31" s="52"/>
      <c r="L31" s="52"/>
      <c r="M31" s="52"/>
      <c r="N31" s="96" t="s">
        <v>544</v>
      </c>
      <c r="O31" s="90" t="s">
        <v>239</v>
      </c>
      <c r="P31" s="52"/>
      <c r="Q31" s="52"/>
      <c r="R31" s="52"/>
      <c r="S31" s="47"/>
      <c r="V31" s="102"/>
    </row>
    <row r="32" spans="1:22" ht="45">
      <c r="A32" s="85">
        <v>32</v>
      </c>
      <c r="B32" s="47" t="s">
        <v>715</v>
      </c>
      <c r="C32" s="55" t="s">
        <v>716</v>
      </c>
      <c r="D32" s="40" t="s">
        <v>70</v>
      </c>
      <c r="E32" s="40" t="s">
        <v>722</v>
      </c>
      <c r="F32" s="48" t="s">
        <v>57</v>
      </c>
      <c r="G32" s="49" t="s">
        <v>718</v>
      </c>
      <c r="H32" s="50" t="s">
        <v>723</v>
      </c>
      <c r="I32" s="51"/>
      <c r="J32" s="52"/>
      <c r="K32" s="52"/>
      <c r="L32" s="52"/>
      <c r="M32" s="52"/>
      <c r="N32" s="96" t="s">
        <v>544</v>
      </c>
      <c r="O32" s="90" t="s">
        <v>239</v>
      </c>
      <c r="P32" s="112"/>
      <c r="Q32" s="52"/>
      <c r="R32" s="52"/>
      <c r="S32" s="47"/>
      <c r="U32" s="102" t="s">
        <v>653</v>
      </c>
      <c r="V32" s="102"/>
    </row>
    <row r="33" spans="1:22" ht="112.5">
      <c r="A33" s="85">
        <v>33</v>
      </c>
      <c r="B33" s="47" t="s">
        <v>201</v>
      </c>
      <c r="C33" s="55" t="s">
        <v>716</v>
      </c>
      <c r="D33" s="40" t="s">
        <v>70</v>
      </c>
      <c r="E33" s="40" t="s">
        <v>722</v>
      </c>
      <c r="F33" s="48" t="s">
        <v>62</v>
      </c>
      <c r="G33" s="49" t="s">
        <v>204</v>
      </c>
      <c r="H33" s="50" t="s">
        <v>205</v>
      </c>
      <c r="I33" s="51"/>
      <c r="J33" s="52"/>
      <c r="K33" s="52"/>
      <c r="L33" s="52"/>
      <c r="M33" s="52"/>
      <c r="N33" s="96" t="s">
        <v>544</v>
      </c>
      <c r="O33" s="90" t="s">
        <v>239</v>
      </c>
      <c r="P33" s="112"/>
      <c r="Q33" s="52"/>
      <c r="R33" s="52"/>
      <c r="S33" s="47"/>
      <c r="U33" s="102" t="s">
        <v>651</v>
      </c>
      <c r="V33" s="102"/>
    </row>
    <row r="34" spans="1:22" ht="202.5">
      <c r="A34" s="85">
        <v>34</v>
      </c>
      <c r="B34" s="47" t="s">
        <v>42</v>
      </c>
      <c r="C34" s="55" t="s">
        <v>716</v>
      </c>
      <c r="D34" s="40" t="s">
        <v>70</v>
      </c>
      <c r="E34" s="40" t="s">
        <v>222</v>
      </c>
      <c r="F34" s="48" t="s">
        <v>643</v>
      </c>
      <c r="G34" s="49" t="s">
        <v>45</v>
      </c>
      <c r="H34" s="50" t="s">
        <v>46</v>
      </c>
      <c r="I34" s="51"/>
      <c r="J34" s="52"/>
      <c r="K34" s="52"/>
      <c r="L34" s="52"/>
      <c r="M34" s="52"/>
      <c r="N34" s="96" t="s">
        <v>544</v>
      </c>
      <c r="O34" s="90" t="s">
        <v>239</v>
      </c>
      <c r="P34" s="52"/>
      <c r="Q34" s="52"/>
      <c r="R34" s="52"/>
      <c r="S34" s="47"/>
      <c r="V34" s="102"/>
    </row>
    <row r="35" spans="1:22" ht="33.75">
      <c r="A35" s="85">
        <v>35</v>
      </c>
      <c r="B35" s="47" t="s">
        <v>231</v>
      </c>
      <c r="C35" s="55" t="s">
        <v>69</v>
      </c>
      <c r="D35" s="40" t="s">
        <v>70</v>
      </c>
      <c r="E35" s="40" t="s">
        <v>52</v>
      </c>
      <c r="F35" s="48" t="s">
        <v>643</v>
      </c>
      <c r="G35" s="49" t="s">
        <v>455</v>
      </c>
      <c r="H35" s="50" t="s">
        <v>235</v>
      </c>
      <c r="I35" s="51"/>
      <c r="J35" s="52" t="s">
        <v>454</v>
      </c>
      <c r="K35" s="52"/>
      <c r="L35" s="52"/>
      <c r="M35" s="52"/>
      <c r="N35" s="96" t="s">
        <v>544</v>
      </c>
      <c r="O35" s="90" t="s">
        <v>239</v>
      </c>
      <c r="P35" s="112"/>
      <c r="Q35" s="52"/>
      <c r="R35" s="52"/>
      <c r="S35" s="47"/>
      <c r="V35" s="102"/>
    </row>
    <row r="36" spans="1:22" ht="67.5">
      <c r="A36" s="85">
        <v>36</v>
      </c>
      <c r="B36" s="47" t="s">
        <v>60</v>
      </c>
      <c r="C36" s="55" t="s">
        <v>69</v>
      </c>
      <c r="D36" s="40" t="s">
        <v>70</v>
      </c>
      <c r="E36" s="40" t="s">
        <v>71</v>
      </c>
      <c r="F36" s="48" t="s">
        <v>643</v>
      </c>
      <c r="G36" s="49" t="s">
        <v>72</v>
      </c>
      <c r="H36" s="50" t="s">
        <v>73</v>
      </c>
      <c r="I36" s="51"/>
      <c r="J36" s="52"/>
      <c r="K36" s="52"/>
      <c r="L36" s="52"/>
      <c r="M36" s="52"/>
      <c r="N36" s="96" t="s">
        <v>544</v>
      </c>
      <c r="O36" s="90" t="s">
        <v>239</v>
      </c>
      <c r="P36" s="112"/>
      <c r="Q36" s="52"/>
      <c r="R36" s="52"/>
      <c r="S36" s="47"/>
      <c r="U36" s="102" t="s">
        <v>648</v>
      </c>
      <c r="V36" s="102"/>
    </row>
    <row r="37" spans="1:22" ht="78.75">
      <c r="A37" s="85">
        <v>37</v>
      </c>
      <c r="B37" s="47" t="s">
        <v>60</v>
      </c>
      <c r="C37" s="100" t="s">
        <v>69</v>
      </c>
      <c r="D37" s="40" t="s">
        <v>70</v>
      </c>
      <c r="E37" s="40" t="s">
        <v>71</v>
      </c>
      <c r="F37" s="48" t="s">
        <v>643</v>
      </c>
      <c r="G37" s="49" t="s">
        <v>74</v>
      </c>
      <c r="H37" s="50" t="s">
        <v>75</v>
      </c>
      <c r="I37" s="51"/>
      <c r="J37" s="52"/>
      <c r="K37" s="52"/>
      <c r="L37" s="52"/>
      <c r="M37" s="52"/>
      <c r="N37" s="96" t="s">
        <v>544</v>
      </c>
      <c r="O37" s="90" t="s">
        <v>239</v>
      </c>
      <c r="P37" s="112"/>
      <c r="Q37" s="52"/>
      <c r="R37" s="52"/>
      <c r="S37" s="47"/>
      <c r="U37" s="102" t="s">
        <v>648</v>
      </c>
      <c r="V37" s="102"/>
    </row>
    <row r="38" spans="1:22" ht="202.5">
      <c r="A38" s="85">
        <v>38</v>
      </c>
      <c r="B38" s="47" t="s">
        <v>42</v>
      </c>
      <c r="C38" s="55" t="s">
        <v>69</v>
      </c>
      <c r="D38" s="116" t="s">
        <v>70</v>
      </c>
      <c r="E38" s="116" t="s">
        <v>228</v>
      </c>
      <c r="F38" s="48" t="s">
        <v>643</v>
      </c>
      <c r="G38" s="49" t="s">
        <v>47</v>
      </c>
      <c r="H38" s="50" t="s">
        <v>48</v>
      </c>
      <c r="I38" s="51"/>
      <c r="J38" s="52"/>
      <c r="K38" s="52"/>
      <c r="L38" s="52"/>
      <c r="M38" s="52"/>
      <c r="N38" s="96" t="s">
        <v>544</v>
      </c>
      <c r="O38" s="90" t="s">
        <v>239</v>
      </c>
      <c r="P38" s="52"/>
      <c r="Q38" s="52"/>
      <c r="R38" s="52"/>
      <c r="S38" s="47"/>
      <c r="V38" s="102"/>
    </row>
    <row r="39" spans="1:22" ht="45">
      <c r="A39" s="85">
        <v>39</v>
      </c>
      <c r="B39" s="47" t="s">
        <v>42</v>
      </c>
      <c r="C39" s="55" t="s">
        <v>488</v>
      </c>
      <c r="D39" s="116" t="s">
        <v>70</v>
      </c>
      <c r="E39" s="116" t="s">
        <v>228</v>
      </c>
      <c r="F39" s="48" t="s">
        <v>643</v>
      </c>
      <c r="G39" s="49" t="s">
        <v>489</v>
      </c>
      <c r="H39" s="50" t="s">
        <v>490</v>
      </c>
      <c r="I39" s="51"/>
      <c r="J39" s="52"/>
      <c r="K39" s="52"/>
      <c r="L39" s="52"/>
      <c r="M39" s="52"/>
      <c r="N39" s="96" t="s">
        <v>512</v>
      </c>
      <c r="O39" s="90" t="s">
        <v>545</v>
      </c>
      <c r="P39" s="112"/>
      <c r="Q39" s="52"/>
      <c r="R39" s="52"/>
      <c r="S39" s="47"/>
      <c r="U39" s="102" t="s">
        <v>651</v>
      </c>
      <c r="V39" s="102"/>
    </row>
    <row r="40" spans="1:22" ht="180">
      <c r="A40" s="85">
        <v>40</v>
      </c>
      <c r="B40" s="47" t="s">
        <v>385</v>
      </c>
      <c r="C40" s="55" t="s">
        <v>332</v>
      </c>
      <c r="D40" s="40" t="s">
        <v>725</v>
      </c>
      <c r="E40" s="40" t="s">
        <v>647</v>
      </c>
      <c r="F40" s="48" t="s">
        <v>643</v>
      </c>
      <c r="G40" s="49" t="s">
        <v>386</v>
      </c>
      <c r="H40" s="50" t="s">
        <v>387</v>
      </c>
      <c r="I40" s="51"/>
      <c r="J40" s="52"/>
      <c r="K40" s="52"/>
      <c r="L40" s="52"/>
      <c r="M40" s="52"/>
      <c r="N40" s="96" t="s">
        <v>585</v>
      </c>
      <c r="O40" s="90" t="s">
        <v>240</v>
      </c>
      <c r="P40" s="112"/>
      <c r="Q40" s="52"/>
      <c r="R40" s="52"/>
      <c r="S40" s="47"/>
      <c r="V40" s="102"/>
    </row>
    <row r="41" spans="1:22" ht="67.5">
      <c r="A41" s="85">
        <v>41</v>
      </c>
      <c r="B41" s="47" t="s">
        <v>743</v>
      </c>
      <c r="C41" s="55" t="s">
        <v>161</v>
      </c>
      <c r="D41" s="40" t="s">
        <v>725</v>
      </c>
      <c r="E41" s="40" t="s">
        <v>721</v>
      </c>
      <c r="F41" s="48" t="s">
        <v>643</v>
      </c>
      <c r="G41" s="49" t="s">
        <v>162</v>
      </c>
      <c r="H41" s="50" t="s">
        <v>163</v>
      </c>
      <c r="I41" s="51"/>
      <c r="J41" s="52"/>
      <c r="K41" s="52"/>
      <c r="L41" s="52"/>
      <c r="M41" s="52"/>
      <c r="N41" s="96" t="s">
        <v>585</v>
      </c>
      <c r="O41" s="90" t="s">
        <v>240</v>
      </c>
      <c r="P41" s="52"/>
      <c r="Q41" s="52"/>
      <c r="R41" s="52"/>
      <c r="S41" s="47"/>
      <c r="V41" s="102"/>
    </row>
    <row r="42" spans="1:22" ht="22.5">
      <c r="A42" s="85">
        <v>42</v>
      </c>
      <c r="B42" s="47" t="s">
        <v>138</v>
      </c>
      <c r="C42" s="55" t="s">
        <v>724</v>
      </c>
      <c r="D42" s="116" t="s">
        <v>725</v>
      </c>
      <c r="E42" s="116" t="s">
        <v>189</v>
      </c>
      <c r="F42" s="48" t="s">
        <v>89</v>
      </c>
      <c r="G42" s="49" t="s">
        <v>145</v>
      </c>
      <c r="H42" s="50" t="s">
        <v>146</v>
      </c>
      <c r="I42" s="51"/>
      <c r="J42" s="52"/>
      <c r="K42" s="52"/>
      <c r="L42" s="52"/>
      <c r="M42" s="52"/>
      <c r="N42" s="96" t="s">
        <v>585</v>
      </c>
      <c r="O42" s="90" t="s">
        <v>240</v>
      </c>
      <c r="P42" s="112"/>
      <c r="Q42" s="52"/>
      <c r="R42" s="52"/>
      <c r="S42" s="47"/>
      <c r="V42" s="102"/>
    </row>
    <row r="43" spans="1:22" ht="45">
      <c r="A43" s="85">
        <v>43</v>
      </c>
      <c r="B43" s="47" t="s">
        <v>715</v>
      </c>
      <c r="C43" s="55" t="s">
        <v>724</v>
      </c>
      <c r="D43" s="40" t="s">
        <v>725</v>
      </c>
      <c r="E43" s="40" t="s">
        <v>726</v>
      </c>
      <c r="F43" s="48" t="s">
        <v>57</v>
      </c>
      <c r="G43" s="49" t="s">
        <v>718</v>
      </c>
      <c r="H43" s="50" t="s">
        <v>720</v>
      </c>
      <c r="I43" s="51"/>
      <c r="J43" s="52"/>
      <c r="K43" s="52"/>
      <c r="L43" s="52"/>
      <c r="M43" s="52"/>
      <c r="N43" s="96" t="s">
        <v>585</v>
      </c>
      <c r="O43" s="90" t="s">
        <v>240</v>
      </c>
      <c r="P43" s="52"/>
      <c r="Q43" s="52"/>
      <c r="R43" s="52"/>
      <c r="S43" s="47"/>
      <c r="V43" s="102"/>
    </row>
    <row r="44" spans="1:22" ht="135">
      <c r="A44" s="85">
        <v>44</v>
      </c>
      <c r="B44" s="47" t="s">
        <v>346</v>
      </c>
      <c r="C44" s="55" t="s">
        <v>724</v>
      </c>
      <c r="D44" s="40" t="s">
        <v>725</v>
      </c>
      <c r="E44" s="40" t="s">
        <v>726</v>
      </c>
      <c r="F44" s="48" t="s">
        <v>62</v>
      </c>
      <c r="G44" s="49" t="s">
        <v>349</v>
      </c>
      <c r="H44" s="50" t="s">
        <v>350</v>
      </c>
      <c r="I44" s="51"/>
      <c r="J44" s="52"/>
      <c r="K44" s="52"/>
      <c r="L44" s="52"/>
      <c r="M44" s="52"/>
      <c r="N44" s="96" t="s">
        <v>585</v>
      </c>
      <c r="O44" s="90" t="s">
        <v>240</v>
      </c>
      <c r="P44" s="112"/>
      <c r="Q44" s="52"/>
      <c r="R44" s="52"/>
      <c r="S44" s="47"/>
      <c r="V44" s="102"/>
    </row>
    <row r="45" spans="1:22" ht="67.5">
      <c r="A45" s="85">
        <v>45</v>
      </c>
      <c r="B45" s="47" t="s">
        <v>138</v>
      </c>
      <c r="C45" s="55" t="s">
        <v>724</v>
      </c>
      <c r="D45" s="40" t="s">
        <v>725</v>
      </c>
      <c r="E45" s="40" t="s">
        <v>726</v>
      </c>
      <c r="F45" s="48" t="s">
        <v>62</v>
      </c>
      <c r="G45" s="49" t="s">
        <v>143</v>
      </c>
      <c r="H45" s="50" t="s">
        <v>144</v>
      </c>
      <c r="I45" s="51"/>
      <c r="J45" s="52"/>
      <c r="K45" s="52"/>
      <c r="L45" s="52"/>
      <c r="M45" s="52"/>
      <c r="N45" s="96" t="s">
        <v>585</v>
      </c>
      <c r="O45" s="90" t="s">
        <v>240</v>
      </c>
      <c r="P45" s="112"/>
      <c r="Q45" s="52"/>
      <c r="R45" s="52"/>
      <c r="S45" s="47"/>
      <c r="V45" s="102"/>
    </row>
    <row r="46" spans="1:22" ht="45">
      <c r="A46" s="85">
        <v>46</v>
      </c>
      <c r="B46" s="47" t="s">
        <v>715</v>
      </c>
      <c r="C46" s="55" t="s">
        <v>724</v>
      </c>
      <c r="D46" s="40" t="s">
        <v>725</v>
      </c>
      <c r="E46" s="40" t="s">
        <v>71</v>
      </c>
      <c r="F46" s="48" t="s">
        <v>57</v>
      </c>
      <c r="G46" s="49" t="s">
        <v>718</v>
      </c>
      <c r="H46" s="50" t="s">
        <v>719</v>
      </c>
      <c r="I46" s="51"/>
      <c r="J46" s="52"/>
      <c r="K46" s="52"/>
      <c r="L46" s="52"/>
      <c r="M46" s="52"/>
      <c r="N46" s="96" t="s">
        <v>585</v>
      </c>
      <c r="O46" s="90" t="s">
        <v>240</v>
      </c>
      <c r="P46" s="52"/>
      <c r="Q46" s="52"/>
      <c r="R46" s="52"/>
      <c r="S46" s="47"/>
      <c r="V46" s="102"/>
    </row>
    <row r="47" spans="1:22" ht="123.75">
      <c r="A47" s="85">
        <v>47</v>
      </c>
      <c r="B47" s="47" t="s">
        <v>346</v>
      </c>
      <c r="C47" s="55" t="s">
        <v>724</v>
      </c>
      <c r="D47" s="40" t="s">
        <v>725</v>
      </c>
      <c r="E47" s="40" t="s">
        <v>71</v>
      </c>
      <c r="F47" s="48" t="s">
        <v>62</v>
      </c>
      <c r="G47" s="49" t="s">
        <v>351</v>
      </c>
      <c r="H47" s="50" t="s">
        <v>352</v>
      </c>
      <c r="I47" s="51"/>
      <c r="J47" s="52"/>
      <c r="K47" s="52"/>
      <c r="L47" s="52"/>
      <c r="M47" s="52"/>
      <c r="N47" s="96" t="s">
        <v>585</v>
      </c>
      <c r="O47" s="90" t="s">
        <v>240</v>
      </c>
      <c r="P47" s="112"/>
      <c r="Q47" s="52"/>
      <c r="R47" s="52"/>
      <c r="S47" s="47"/>
      <c r="U47" s="102" t="s">
        <v>651</v>
      </c>
      <c r="V47" s="102"/>
    </row>
    <row r="48" spans="1:20" ht="270">
      <c r="A48" s="85">
        <v>48</v>
      </c>
      <c r="B48" s="47" t="s">
        <v>42</v>
      </c>
      <c r="C48" s="55" t="s">
        <v>724</v>
      </c>
      <c r="D48" s="116" t="s">
        <v>725</v>
      </c>
      <c r="E48" s="40" t="s">
        <v>71</v>
      </c>
      <c r="F48" s="48" t="s">
        <v>643</v>
      </c>
      <c r="G48" s="49" t="s">
        <v>463</v>
      </c>
      <c r="H48" s="50" t="s">
        <v>464</v>
      </c>
      <c r="I48" s="51"/>
      <c r="J48" s="52"/>
      <c r="K48" s="52"/>
      <c r="L48" s="52"/>
      <c r="M48" s="52"/>
      <c r="N48" s="96" t="s">
        <v>585</v>
      </c>
      <c r="O48" s="90" t="s">
        <v>240</v>
      </c>
      <c r="P48" s="52"/>
      <c r="Q48" s="52"/>
      <c r="R48" s="52"/>
      <c r="S48" s="47"/>
      <c r="T48" s="102"/>
    </row>
    <row r="49" spans="1:21" ht="78.75">
      <c r="A49" s="85">
        <v>49</v>
      </c>
      <c r="B49" s="47" t="s">
        <v>346</v>
      </c>
      <c r="C49" s="55" t="s">
        <v>353</v>
      </c>
      <c r="D49" s="40" t="s">
        <v>725</v>
      </c>
      <c r="E49" s="40" t="s">
        <v>193</v>
      </c>
      <c r="F49" s="48" t="s">
        <v>62</v>
      </c>
      <c r="G49" s="49" t="s">
        <v>354</v>
      </c>
      <c r="H49" s="50" t="s">
        <v>355</v>
      </c>
      <c r="I49" s="51"/>
      <c r="J49" s="52"/>
      <c r="K49" s="52"/>
      <c r="L49" s="52"/>
      <c r="M49" s="52"/>
      <c r="N49" s="96" t="s">
        <v>585</v>
      </c>
      <c r="O49" s="90" t="s">
        <v>240</v>
      </c>
      <c r="P49" s="52"/>
      <c r="Q49" s="52"/>
      <c r="R49" s="52"/>
      <c r="S49" s="47"/>
      <c r="T49" s="102"/>
      <c r="U49" s="102" t="s">
        <v>651</v>
      </c>
    </row>
    <row r="50" spans="1:22" ht="56.25">
      <c r="A50" s="85">
        <v>50</v>
      </c>
      <c r="B50" s="47" t="s">
        <v>319</v>
      </c>
      <c r="C50" s="55" t="s">
        <v>353</v>
      </c>
      <c r="D50" s="40" t="s">
        <v>725</v>
      </c>
      <c r="E50" s="40" t="s">
        <v>193</v>
      </c>
      <c r="F50" s="48" t="s">
        <v>89</v>
      </c>
      <c r="G50" s="49" t="s">
        <v>320</v>
      </c>
      <c r="H50" s="50" t="s">
        <v>321</v>
      </c>
      <c r="I50" s="51"/>
      <c r="J50" s="52"/>
      <c r="K50" s="52"/>
      <c r="L50" s="52"/>
      <c r="M50" s="52"/>
      <c r="N50" s="96" t="s">
        <v>585</v>
      </c>
      <c r="O50" s="90" t="s">
        <v>240</v>
      </c>
      <c r="P50" s="52"/>
      <c r="Q50" s="52"/>
      <c r="R50" s="52"/>
      <c r="S50" s="47"/>
      <c r="U50" s="102" t="s">
        <v>651</v>
      </c>
      <c r="V50" s="102"/>
    </row>
    <row r="51" spans="1:22" ht="123.75">
      <c r="A51" s="85">
        <v>51</v>
      </c>
      <c r="B51" s="47" t="s">
        <v>42</v>
      </c>
      <c r="C51" s="55" t="s">
        <v>353</v>
      </c>
      <c r="D51" s="116" t="s">
        <v>725</v>
      </c>
      <c r="E51" s="40" t="s">
        <v>389</v>
      </c>
      <c r="F51" s="48" t="s">
        <v>643</v>
      </c>
      <c r="G51" s="49" t="s">
        <v>465</v>
      </c>
      <c r="H51" s="50" t="s">
        <v>466</v>
      </c>
      <c r="I51" s="51"/>
      <c r="J51" s="52"/>
      <c r="K51" s="52"/>
      <c r="L51" s="52"/>
      <c r="M51" s="52"/>
      <c r="N51" s="96" t="s">
        <v>585</v>
      </c>
      <c r="O51" s="90" t="s">
        <v>240</v>
      </c>
      <c r="P51" s="52"/>
      <c r="Q51" s="52"/>
      <c r="R51" s="52"/>
      <c r="S51" s="47"/>
      <c r="T51" s="102"/>
      <c r="V51" s="102"/>
    </row>
    <row r="52" spans="1:20" ht="180">
      <c r="A52" s="85">
        <v>52</v>
      </c>
      <c r="B52" s="47" t="s">
        <v>346</v>
      </c>
      <c r="C52" s="55" t="s">
        <v>356</v>
      </c>
      <c r="D52" s="40" t="s">
        <v>725</v>
      </c>
      <c r="E52" s="40" t="s">
        <v>717</v>
      </c>
      <c r="F52" s="48" t="s">
        <v>62</v>
      </c>
      <c r="G52" s="49" t="s">
        <v>357</v>
      </c>
      <c r="H52" s="50" t="s">
        <v>358</v>
      </c>
      <c r="I52" s="51"/>
      <c r="J52" s="52"/>
      <c r="K52" s="52"/>
      <c r="L52" s="52"/>
      <c r="M52" s="52"/>
      <c r="N52" s="96" t="s">
        <v>585</v>
      </c>
      <c r="O52" s="90" t="s">
        <v>240</v>
      </c>
      <c r="P52" s="52"/>
      <c r="Q52" s="52"/>
      <c r="R52" s="52"/>
      <c r="S52" s="47"/>
      <c r="T52" s="102"/>
    </row>
    <row r="53" spans="1:22" ht="78.75">
      <c r="A53" s="85">
        <v>53</v>
      </c>
      <c r="B53" s="47" t="s">
        <v>42</v>
      </c>
      <c r="C53" s="55" t="s">
        <v>356</v>
      </c>
      <c r="D53" s="116" t="s">
        <v>725</v>
      </c>
      <c r="E53" s="40" t="s">
        <v>717</v>
      </c>
      <c r="F53" s="48" t="s">
        <v>62</v>
      </c>
      <c r="G53" s="49" t="s">
        <v>467</v>
      </c>
      <c r="H53" s="50" t="s">
        <v>468</v>
      </c>
      <c r="I53" s="51"/>
      <c r="J53" s="52"/>
      <c r="K53" s="52"/>
      <c r="L53" s="52"/>
      <c r="M53" s="52"/>
      <c r="N53" s="96" t="s">
        <v>585</v>
      </c>
      <c r="O53" s="90" t="s">
        <v>240</v>
      </c>
      <c r="P53" s="112"/>
      <c r="Q53" s="52"/>
      <c r="R53" s="52"/>
      <c r="S53" s="47"/>
      <c r="V53" s="102"/>
    </row>
    <row r="54" spans="1:22" ht="56.25">
      <c r="A54" s="85">
        <v>54</v>
      </c>
      <c r="B54" s="47" t="s">
        <v>498</v>
      </c>
      <c r="C54" s="55" t="s">
        <v>115</v>
      </c>
      <c r="D54" s="116" t="s">
        <v>725</v>
      </c>
      <c r="E54" s="116" t="s">
        <v>456</v>
      </c>
      <c r="F54" s="48" t="s">
        <v>643</v>
      </c>
      <c r="G54" s="49" t="s">
        <v>116</v>
      </c>
      <c r="H54" s="50" t="s">
        <v>117</v>
      </c>
      <c r="I54" s="51"/>
      <c r="J54" s="52"/>
      <c r="K54" s="52"/>
      <c r="L54" s="52"/>
      <c r="M54" s="52"/>
      <c r="N54" s="96" t="s">
        <v>585</v>
      </c>
      <c r="O54" s="90" t="s">
        <v>240</v>
      </c>
      <c r="P54" s="112"/>
      <c r="Q54" s="52"/>
      <c r="R54" s="52"/>
      <c r="S54" s="47"/>
      <c r="U54" s="102" t="s">
        <v>651</v>
      </c>
      <c r="V54" s="102"/>
    </row>
    <row r="55" spans="1:22" ht="56.25">
      <c r="A55" s="85">
        <v>55</v>
      </c>
      <c r="B55" s="47" t="s">
        <v>498</v>
      </c>
      <c r="C55" s="55" t="s">
        <v>118</v>
      </c>
      <c r="D55" s="116" t="s">
        <v>725</v>
      </c>
      <c r="E55" s="116" t="s">
        <v>456</v>
      </c>
      <c r="F55" s="48" t="s">
        <v>643</v>
      </c>
      <c r="G55" s="49" t="s">
        <v>119</v>
      </c>
      <c r="H55" s="50" t="s">
        <v>120</v>
      </c>
      <c r="I55" s="51"/>
      <c r="J55" s="52"/>
      <c r="K55" s="52"/>
      <c r="L55" s="52"/>
      <c r="M55" s="52"/>
      <c r="N55" s="96" t="s">
        <v>585</v>
      </c>
      <c r="O55" s="90" t="s">
        <v>240</v>
      </c>
      <c r="P55" s="112"/>
      <c r="Q55" s="52"/>
      <c r="R55" s="52"/>
      <c r="S55" s="47"/>
      <c r="U55" s="102" t="s">
        <v>651</v>
      </c>
      <c r="V55" s="102"/>
    </row>
    <row r="56" spans="1:22" ht="315">
      <c r="A56" s="85">
        <v>56</v>
      </c>
      <c r="B56" s="47" t="s">
        <v>96</v>
      </c>
      <c r="C56" s="55" t="s">
        <v>76</v>
      </c>
      <c r="D56" s="40" t="s">
        <v>77</v>
      </c>
      <c r="E56" s="40" t="s">
        <v>70</v>
      </c>
      <c r="F56" s="48" t="s">
        <v>89</v>
      </c>
      <c r="G56" s="49" t="s">
        <v>713</v>
      </c>
      <c r="H56" s="50" t="s">
        <v>714</v>
      </c>
      <c r="I56" s="51"/>
      <c r="J56" s="52"/>
      <c r="K56" s="52"/>
      <c r="L56" s="52"/>
      <c r="M56" s="52"/>
      <c r="N56" s="96" t="s">
        <v>585</v>
      </c>
      <c r="O56" s="90" t="s">
        <v>240</v>
      </c>
      <c r="P56" s="112"/>
      <c r="Q56" s="52"/>
      <c r="R56" s="52"/>
      <c r="S56" s="47"/>
      <c r="U56" s="102" t="s">
        <v>651</v>
      </c>
      <c r="V56" s="102"/>
    </row>
    <row r="57" spans="1:22" ht="22.5">
      <c r="A57" s="85">
        <v>57</v>
      </c>
      <c r="B57" s="47" t="s">
        <v>743</v>
      </c>
      <c r="C57" s="55" t="s">
        <v>76</v>
      </c>
      <c r="D57" s="116" t="s">
        <v>77</v>
      </c>
      <c r="E57" s="116" t="s">
        <v>70</v>
      </c>
      <c r="F57" s="48" t="s">
        <v>643</v>
      </c>
      <c r="G57" s="49" t="s">
        <v>164</v>
      </c>
      <c r="H57" s="50" t="s">
        <v>165</v>
      </c>
      <c r="I57" s="51"/>
      <c r="J57" s="52"/>
      <c r="K57" s="52"/>
      <c r="L57" s="52"/>
      <c r="M57" s="52"/>
      <c r="N57" s="96" t="s">
        <v>585</v>
      </c>
      <c r="O57" s="90" t="s">
        <v>240</v>
      </c>
      <c r="P57" s="112"/>
      <c r="Q57" s="52"/>
      <c r="R57" s="52"/>
      <c r="S57" s="47"/>
      <c r="V57" s="102"/>
    </row>
    <row r="58" spans="1:21" ht="90">
      <c r="A58" s="85">
        <v>58</v>
      </c>
      <c r="B58" s="47" t="s">
        <v>313</v>
      </c>
      <c r="C58" s="55" t="s">
        <v>316</v>
      </c>
      <c r="D58" s="40" t="s">
        <v>77</v>
      </c>
      <c r="E58" s="40" t="s">
        <v>82</v>
      </c>
      <c r="F58" s="48" t="s">
        <v>89</v>
      </c>
      <c r="G58" s="49" t="s">
        <v>317</v>
      </c>
      <c r="H58" s="50" t="s">
        <v>318</v>
      </c>
      <c r="I58" s="51"/>
      <c r="J58" s="52"/>
      <c r="K58" s="52"/>
      <c r="L58" s="52"/>
      <c r="M58" s="52"/>
      <c r="N58" s="96" t="s">
        <v>585</v>
      </c>
      <c r="O58" s="90" t="s">
        <v>240</v>
      </c>
      <c r="P58" s="52"/>
      <c r="Q58" s="52"/>
      <c r="R58" s="52"/>
      <c r="S58" s="47"/>
      <c r="T58" s="102"/>
      <c r="U58" s="102" t="s">
        <v>653</v>
      </c>
    </row>
    <row r="59" spans="1:22" ht="33.75">
      <c r="A59" s="85">
        <v>59</v>
      </c>
      <c r="B59" s="47" t="s">
        <v>60</v>
      </c>
      <c r="C59" s="55" t="s">
        <v>76</v>
      </c>
      <c r="D59" s="40" t="s">
        <v>77</v>
      </c>
      <c r="E59" s="40" t="s">
        <v>51</v>
      </c>
      <c r="F59" s="48" t="s">
        <v>62</v>
      </c>
      <c r="G59" s="49" t="s">
        <v>78</v>
      </c>
      <c r="H59" s="50" t="s">
        <v>79</v>
      </c>
      <c r="I59" s="51"/>
      <c r="J59" s="52"/>
      <c r="K59" s="52"/>
      <c r="L59" s="52"/>
      <c r="M59" s="52"/>
      <c r="N59" s="96" t="s">
        <v>585</v>
      </c>
      <c r="O59" s="90" t="s">
        <v>240</v>
      </c>
      <c r="P59" s="112"/>
      <c r="Q59" s="52"/>
      <c r="R59" s="52"/>
      <c r="S59" s="47"/>
      <c r="T59" s="102"/>
      <c r="U59" s="102" t="s">
        <v>651</v>
      </c>
      <c r="V59" s="102"/>
    </row>
    <row r="60" spans="1:21" ht="67.5">
      <c r="A60" s="85">
        <v>60</v>
      </c>
      <c r="B60" s="47" t="s">
        <v>60</v>
      </c>
      <c r="C60" s="55" t="s">
        <v>76</v>
      </c>
      <c r="D60" s="40" t="s">
        <v>77</v>
      </c>
      <c r="E60" s="40" t="s">
        <v>51</v>
      </c>
      <c r="F60" s="48" t="s">
        <v>643</v>
      </c>
      <c r="G60" s="49" t="s">
        <v>80</v>
      </c>
      <c r="H60" s="50" t="s">
        <v>81</v>
      </c>
      <c r="I60" s="51"/>
      <c r="J60" s="52"/>
      <c r="K60" s="52"/>
      <c r="L60" s="52"/>
      <c r="M60" s="52"/>
      <c r="N60" s="96" t="s">
        <v>585</v>
      </c>
      <c r="O60" s="90" t="s">
        <v>240</v>
      </c>
      <c r="P60" s="112"/>
      <c r="Q60" s="52"/>
      <c r="R60" s="52"/>
      <c r="S60" s="47"/>
      <c r="T60" s="102"/>
      <c r="U60" s="102" t="s">
        <v>651</v>
      </c>
    </row>
    <row r="61" spans="1:21" ht="45">
      <c r="A61" s="85">
        <v>61</v>
      </c>
      <c r="B61" s="47" t="s">
        <v>346</v>
      </c>
      <c r="C61" s="55" t="s">
        <v>76</v>
      </c>
      <c r="D61" s="40" t="s">
        <v>77</v>
      </c>
      <c r="E61" s="40" t="s">
        <v>51</v>
      </c>
      <c r="F61" s="48" t="s">
        <v>62</v>
      </c>
      <c r="G61" s="49" t="s">
        <v>359</v>
      </c>
      <c r="H61" s="50" t="s">
        <v>360</v>
      </c>
      <c r="I61" s="51"/>
      <c r="J61" s="52"/>
      <c r="K61" s="52"/>
      <c r="L61" s="52"/>
      <c r="M61" s="52"/>
      <c r="N61" s="96" t="s">
        <v>585</v>
      </c>
      <c r="O61" s="90" t="s">
        <v>240</v>
      </c>
      <c r="P61" s="52"/>
      <c r="Q61" s="52"/>
      <c r="R61" s="52"/>
      <c r="S61" s="47"/>
      <c r="T61" s="102"/>
      <c r="U61" s="102" t="s">
        <v>651</v>
      </c>
    </row>
    <row r="62" spans="1:21" ht="33.75">
      <c r="A62" s="85">
        <v>62</v>
      </c>
      <c r="B62" s="47" t="s">
        <v>319</v>
      </c>
      <c r="C62" s="55" t="s">
        <v>76</v>
      </c>
      <c r="D62" s="40" t="s">
        <v>77</v>
      </c>
      <c r="E62" s="40" t="s">
        <v>51</v>
      </c>
      <c r="F62" s="48" t="s">
        <v>62</v>
      </c>
      <c r="G62" s="49" t="s">
        <v>322</v>
      </c>
      <c r="H62" s="50" t="s">
        <v>323</v>
      </c>
      <c r="I62" s="51"/>
      <c r="J62" s="52" t="s">
        <v>635</v>
      </c>
      <c r="K62" s="52"/>
      <c r="L62" s="52"/>
      <c r="M62" s="52"/>
      <c r="N62" s="96" t="s">
        <v>585</v>
      </c>
      <c r="O62" s="90" t="s">
        <v>240</v>
      </c>
      <c r="P62" s="112"/>
      <c r="Q62" s="52"/>
      <c r="R62" s="52"/>
      <c r="S62" s="47"/>
      <c r="T62" s="102"/>
      <c r="U62" s="102" t="s">
        <v>651</v>
      </c>
    </row>
    <row r="63" spans="1:22" ht="33.75">
      <c r="A63" s="85">
        <v>63</v>
      </c>
      <c r="B63" s="47" t="s">
        <v>319</v>
      </c>
      <c r="C63" s="55" t="s">
        <v>76</v>
      </c>
      <c r="D63" s="40" t="s">
        <v>77</v>
      </c>
      <c r="E63" s="40" t="s">
        <v>51</v>
      </c>
      <c r="F63" s="48" t="s">
        <v>89</v>
      </c>
      <c r="G63" s="49" t="s">
        <v>324</v>
      </c>
      <c r="H63" s="50" t="s">
        <v>323</v>
      </c>
      <c r="I63" s="51"/>
      <c r="J63" s="52"/>
      <c r="K63" s="52"/>
      <c r="L63" s="52"/>
      <c r="M63" s="52"/>
      <c r="N63" s="96" t="s">
        <v>585</v>
      </c>
      <c r="O63" s="90" t="s">
        <v>240</v>
      </c>
      <c r="P63" s="52"/>
      <c r="Q63" s="52"/>
      <c r="R63" s="52"/>
      <c r="S63" s="47"/>
      <c r="U63" s="102" t="s">
        <v>651</v>
      </c>
      <c r="V63" s="102"/>
    </row>
    <row r="64" spans="1:22" ht="22.5">
      <c r="A64" s="85">
        <v>64</v>
      </c>
      <c r="B64" s="47" t="s">
        <v>42</v>
      </c>
      <c r="C64" s="55" t="s">
        <v>76</v>
      </c>
      <c r="D64" s="116" t="s">
        <v>77</v>
      </c>
      <c r="E64" s="40" t="s">
        <v>51</v>
      </c>
      <c r="F64" s="48" t="s">
        <v>643</v>
      </c>
      <c r="G64" s="49" t="s">
        <v>469</v>
      </c>
      <c r="H64" s="50" t="s">
        <v>468</v>
      </c>
      <c r="I64" s="51"/>
      <c r="J64" s="52"/>
      <c r="K64" s="52"/>
      <c r="L64" s="52"/>
      <c r="M64" s="52"/>
      <c r="N64" s="96" t="s">
        <v>585</v>
      </c>
      <c r="O64" s="90" t="s">
        <v>240</v>
      </c>
      <c r="P64" s="112"/>
      <c r="Q64" s="52"/>
      <c r="R64" s="52"/>
      <c r="S64" s="47"/>
      <c r="U64" s="102" t="s">
        <v>651</v>
      </c>
      <c r="V64" s="102"/>
    </row>
    <row r="65" spans="1:21" ht="112.5">
      <c r="A65" s="85">
        <v>65</v>
      </c>
      <c r="B65" s="47" t="s">
        <v>498</v>
      </c>
      <c r="C65" s="55" t="s">
        <v>76</v>
      </c>
      <c r="D65" s="40" t="s">
        <v>77</v>
      </c>
      <c r="E65" s="40" t="s">
        <v>51</v>
      </c>
      <c r="F65" s="48" t="s">
        <v>643</v>
      </c>
      <c r="G65" s="49" t="s">
        <v>499</v>
      </c>
      <c r="H65" s="50" t="s">
        <v>500</v>
      </c>
      <c r="I65" s="51"/>
      <c r="J65" s="52"/>
      <c r="K65" s="52"/>
      <c r="L65" s="52"/>
      <c r="M65" s="52"/>
      <c r="N65" s="96" t="s">
        <v>585</v>
      </c>
      <c r="O65" s="90" t="s">
        <v>240</v>
      </c>
      <c r="P65" s="112"/>
      <c r="Q65" s="52"/>
      <c r="R65" s="52"/>
      <c r="S65" s="47"/>
      <c r="T65" s="102"/>
      <c r="U65" s="102" t="s">
        <v>651</v>
      </c>
    </row>
    <row r="66" spans="1:22" ht="33.75">
      <c r="A66" s="85">
        <v>66</v>
      </c>
      <c r="B66" s="47" t="s">
        <v>684</v>
      </c>
      <c r="C66" s="100" t="s">
        <v>76</v>
      </c>
      <c r="D66" s="40" t="s">
        <v>77</v>
      </c>
      <c r="E66" s="40" t="s">
        <v>51</v>
      </c>
      <c r="F66" s="48" t="s">
        <v>57</v>
      </c>
      <c r="G66" s="49" t="s">
        <v>697</v>
      </c>
      <c r="H66" s="50" t="s">
        <v>698</v>
      </c>
      <c r="I66" s="51"/>
      <c r="J66" s="52"/>
      <c r="K66" s="52"/>
      <c r="L66" s="52"/>
      <c r="M66" s="52"/>
      <c r="N66" s="96" t="s">
        <v>585</v>
      </c>
      <c r="O66" s="90" t="s">
        <v>240</v>
      </c>
      <c r="P66" s="52"/>
      <c r="Q66" s="52"/>
      <c r="R66" s="52"/>
      <c r="S66" s="47"/>
      <c r="U66" s="102" t="s">
        <v>651</v>
      </c>
      <c r="V66" s="102"/>
    </row>
    <row r="67" spans="1:22" ht="45">
      <c r="A67" s="85">
        <v>67</v>
      </c>
      <c r="B67" s="47" t="s">
        <v>265</v>
      </c>
      <c r="C67" s="55" t="s">
        <v>76</v>
      </c>
      <c r="D67" s="40" t="s">
        <v>77</v>
      </c>
      <c r="E67" s="40" t="s">
        <v>51</v>
      </c>
      <c r="F67" s="48" t="s">
        <v>89</v>
      </c>
      <c r="G67" s="49" t="s">
        <v>266</v>
      </c>
      <c r="H67" s="50" t="s">
        <v>267</v>
      </c>
      <c r="I67" s="51"/>
      <c r="J67" s="52"/>
      <c r="K67" s="52"/>
      <c r="L67" s="52"/>
      <c r="M67" s="52"/>
      <c r="N67" s="96" t="s">
        <v>585</v>
      </c>
      <c r="O67" s="90" t="s">
        <v>240</v>
      </c>
      <c r="P67" s="112"/>
      <c r="Q67" s="52"/>
      <c r="R67" s="52"/>
      <c r="S67" s="47"/>
      <c r="U67" s="102" t="s">
        <v>651</v>
      </c>
      <c r="V67" s="102"/>
    </row>
    <row r="68" spans="1:22" ht="292.5">
      <c r="A68" s="85">
        <v>68</v>
      </c>
      <c r="B68" s="47" t="s">
        <v>42</v>
      </c>
      <c r="C68" s="55" t="s">
        <v>76</v>
      </c>
      <c r="D68" s="116" t="s">
        <v>77</v>
      </c>
      <c r="E68" s="40" t="s">
        <v>106</v>
      </c>
      <c r="F68" s="48" t="s">
        <v>643</v>
      </c>
      <c r="G68" s="49" t="s">
        <v>470</v>
      </c>
      <c r="H68" s="50" t="s">
        <v>471</v>
      </c>
      <c r="I68" s="51"/>
      <c r="J68" s="52"/>
      <c r="K68" s="52"/>
      <c r="L68" s="52"/>
      <c r="M68" s="52"/>
      <c r="N68" s="96" t="s">
        <v>585</v>
      </c>
      <c r="O68" s="90" t="s">
        <v>240</v>
      </c>
      <c r="P68" s="112"/>
      <c r="Q68" s="52"/>
      <c r="R68" s="52"/>
      <c r="S68" s="47"/>
      <c r="U68" s="102" t="s">
        <v>651</v>
      </c>
      <c r="V68" s="102"/>
    </row>
    <row r="69" spans="1:22" ht="123.75">
      <c r="A69" s="85">
        <v>69</v>
      </c>
      <c r="B69" s="47" t="s">
        <v>265</v>
      </c>
      <c r="C69" s="55" t="s">
        <v>76</v>
      </c>
      <c r="D69" s="40" t="s">
        <v>77</v>
      </c>
      <c r="E69" s="40" t="s">
        <v>106</v>
      </c>
      <c r="F69" s="48" t="s">
        <v>89</v>
      </c>
      <c r="G69" s="49" t="s">
        <v>268</v>
      </c>
      <c r="H69" s="50" t="s">
        <v>269</v>
      </c>
      <c r="I69" s="51"/>
      <c r="J69" s="52"/>
      <c r="K69" s="52"/>
      <c r="L69" s="52"/>
      <c r="M69" s="52"/>
      <c r="N69" s="96" t="s">
        <v>585</v>
      </c>
      <c r="O69" s="90" t="s">
        <v>240</v>
      </c>
      <c r="P69" s="112"/>
      <c r="Q69" s="52"/>
      <c r="R69" s="52"/>
      <c r="S69" s="47"/>
      <c r="U69" s="41" t="s">
        <v>651</v>
      </c>
      <c r="V69" s="102"/>
    </row>
    <row r="70" spans="1:22" ht="33.75">
      <c r="A70" s="85">
        <v>70</v>
      </c>
      <c r="B70" s="47" t="s">
        <v>346</v>
      </c>
      <c r="C70" s="55" t="s">
        <v>76</v>
      </c>
      <c r="D70" s="40" t="s">
        <v>77</v>
      </c>
      <c r="E70" s="40" t="s">
        <v>721</v>
      </c>
      <c r="F70" s="48" t="s">
        <v>62</v>
      </c>
      <c r="G70" s="49" t="s">
        <v>361</v>
      </c>
      <c r="H70" s="50" t="s">
        <v>362</v>
      </c>
      <c r="I70" s="51"/>
      <c r="J70" s="52"/>
      <c r="K70" s="52"/>
      <c r="L70" s="52"/>
      <c r="M70" s="52"/>
      <c r="N70" s="96" t="s">
        <v>585</v>
      </c>
      <c r="O70" s="90" t="s">
        <v>240</v>
      </c>
      <c r="P70" s="112"/>
      <c r="Q70" s="52"/>
      <c r="R70" s="52"/>
      <c r="S70" s="47"/>
      <c r="U70" s="41" t="s">
        <v>651</v>
      </c>
      <c r="V70" s="102"/>
    </row>
    <row r="71" spans="1:21" ht="67.5">
      <c r="A71" s="85">
        <v>71</v>
      </c>
      <c r="B71" s="47" t="s">
        <v>96</v>
      </c>
      <c r="C71" s="55" t="s">
        <v>97</v>
      </c>
      <c r="D71" s="40" t="s">
        <v>77</v>
      </c>
      <c r="E71" s="40" t="s">
        <v>98</v>
      </c>
      <c r="F71" s="48" t="s">
        <v>89</v>
      </c>
      <c r="G71" s="49" t="s">
        <v>99</v>
      </c>
      <c r="H71" s="50" t="s">
        <v>100</v>
      </c>
      <c r="I71" s="51"/>
      <c r="J71" s="52"/>
      <c r="K71" s="52"/>
      <c r="L71" s="52"/>
      <c r="M71" s="52"/>
      <c r="N71" s="96" t="s">
        <v>585</v>
      </c>
      <c r="O71" s="90" t="s">
        <v>240</v>
      </c>
      <c r="P71" s="112"/>
      <c r="Q71" s="52"/>
      <c r="R71" s="52"/>
      <c r="S71" s="47"/>
      <c r="T71" s="102"/>
      <c r="U71" s="41" t="s">
        <v>651</v>
      </c>
    </row>
    <row r="72" spans="1:21" ht="146.25">
      <c r="A72" s="85">
        <v>72</v>
      </c>
      <c r="B72" s="47" t="s">
        <v>498</v>
      </c>
      <c r="C72" s="55" t="s">
        <v>97</v>
      </c>
      <c r="D72" s="40" t="s">
        <v>77</v>
      </c>
      <c r="E72" s="40" t="s">
        <v>180</v>
      </c>
      <c r="F72" s="48" t="s">
        <v>643</v>
      </c>
      <c r="G72" s="49" t="s">
        <v>501</v>
      </c>
      <c r="H72" s="50" t="s">
        <v>111</v>
      </c>
      <c r="I72" s="51"/>
      <c r="J72" s="52"/>
      <c r="K72" s="52"/>
      <c r="L72" s="52"/>
      <c r="M72" s="52"/>
      <c r="N72" s="96" t="s">
        <v>585</v>
      </c>
      <c r="O72" s="90" t="s">
        <v>240</v>
      </c>
      <c r="P72" s="112"/>
      <c r="Q72" s="52"/>
      <c r="R72" s="52"/>
      <c r="S72" s="47"/>
      <c r="T72" s="102"/>
      <c r="U72" s="102" t="s">
        <v>651</v>
      </c>
    </row>
    <row r="73" spans="1:22" ht="33.75">
      <c r="A73" s="85">
        <v>73</v>
      </c>
      <c r="B73" s="47" t="s">
        <v>498</v>
      </c>
      <c r="C73" s="55" t="s">
        <v>97</v>
      </c>
      <c r="D73" s="40" t="s">
        <v>77</v>
      </c>
      <c r="E73" s="40" t="s">
        <v>180</v>
      </c>
      <c r="F73" s="48" t="s">
        <v>643</v>
      </c>
      <c r="G73" s="49" t="s">
        <v>112</v>
      </c>
      <c r="H73" s="50" t="s">
        <v>112</v>
      </c>
      <c r="I73" s="51"/>
      <c r="J73" s="52"/>
      <c r="K73" s="52"/>
      <c r="L73" s="52"/>
      <c r="M73" s="52"/>
      <c r="N73" s="96" t="s">
        <v>585</v>
      </c>
      <c r="O73" s="90" t="s">
        <v>240</v>
      </c>
      <c r="P73" s="112"/>
      <c r="Q73" s="52"/>
      <c r="R73" s="52"/>
      <c r="S73" s="47"/>
      <c r="V73" s="102"/>
    </row>
    <row r="74" spans="1:21" ht="112.5">
      <c r="A74" s="85">
        <v>74</v>
      </c>
      <c r="B74" s="47" t="s">
        <v>265</v>
      </c>
      <c r="C74" s="55" t="s">
        <v>97</v>
      </c>
      <c r="D74" s="40" t="s">
        <v>77</v>
      </c>
      <c r="E74" s="40" t="s">
        <v>207</v>
      </c>
      <c r="F74" s="48" t="s">
        <v>89</v>
      </c>
      <c r="G74" s="49" t="s">
        <v>270</v>
      </c>
      <c r="H74" s="50" t="s">
        <v>271</v>
      </c>
      <c r="I74" s="51"/>
      <c r="J74" s="52"/>
      <c r="K74" s="52"/>
      <c r="L74" s="52"/>
      <c r="M74" s="52"/>
      <c r="N74" s="96" t="s">
        <v>585</v>
      </c>
      <c r="O74" s="90" t="s">
        <v>240</v>
      </c>
      <c r="P74" s="112"/>
      <c r="Q74" s="52"/>
      <c r="R74" s="52"/>
      <c r="S74" s="47"/>
      <c r="T74" s="102"/>
      <c r="U74" s="102" t="s">
        <v>651</v>
      </c>
    </row>
    <row r="75" spans="1:22" ht="56.25">
      <c r="A75" s="85">
        <v>75</v>
      </c>
      <c r="B75" s="47" t="s">
        <v>498</v>
      </c>
      <c r="C75" s="55" t="s">
        <v>325</v>
      </c>
      <c r="D75" s="40" t="s">
        <v>77</v>
      </c>
      <c r="E75" s="40" t="s">
        <v>189</v>
      </c>
      <c r="F75" s="48" t="s">
        <v>57</v>
      </c>
      <c r="G75" s="49" t="s">
        <v>113</v>
      </c>
      <c r="H75" s="50" t="s">
        <v>114</v>
      </c>
      <c r="I75" s="51"/>
      <c r="J75" s="52"/>
      <c r="K75" s="52"/>
      <c r="L75" s="52"/>
      <c r="M75" s="52"/>
      <c r="N75" s="96" t="s">
        <v>585</v>
      </c>
      <c r="O75" s="90" t="s">
        <v>240</v>
      </c>
      <c r="P75" s="52"/>
      <c r="Q75" s="52"/>
      <c r="R75" s="52"/>
      <c r="S75" s="47"/>
      <c r="U75" s="41" t="s">
        <v>650</v>
      </c>
      <c r="V75" s="102"/>
    </row>
    <row r="76" spans="1:21" ht="33.75">
      <c r="A76" s="85">
        <v>76</v>
      </c>
      <c r="B76" s="47" t="s">
        <v>319</v>
      </c>
      <c r="C76" s="55" t="s">
        <v>325</v>
      </c>
      <c r="D76" s="40" t="s">
        <v>77</v>
      </c>
      <c r="E76" s="40" t="s">
        <v>326</v>
      </c>
      <c r="F76" s="48" t="s">
        <v>89</v>
      </c>
      <c r="G76" s="49" t="s">
        <v>327</v>
      </c>
      <c r="H76" s="50"/>
      <c r="I76" s="51"/>
      <c r="J76" s="52"/>
      <c r="K76" s="52"/>
      <c r="L76" s="52"/>
      <c r="M76" s="52"/>
      <c r="N76" s="96" t="s">
        <v>585</v>
      </c>
      <c r="O76" s="90" t="s">
        <v>240</v>
      </c>
      <c r="P76" s="112"/>
      <c r="Q76" s="52"/>
      <c r="R76" s="52"/>
      <c r="S76" s="47"/>
      <c r="T76" s="102"/>
      <c r="U76" s="41" t="s">
        <v>650</v>
      </c>
    </row>
    <row r="77" spans="1:21" ht="45">
      <c r="A77" s="85">
        <v>77</v>
      </c>
      <c r="B77" s="47" t="s">
        <v>684</v>
      </c>
      <c r="C77" s="55" t="s">
        <v>325</v>
      </c>
      <c r="D77" s="40" t="s">
        <v>77</v>
      </c>
      <c r="E77" s="40" t="s">
        <v>326</v>
      </c>
      <c r="F77" s="48" t="s">
        <v>643</v>
      </c>
      <c r="G77" s="49" t="s">
        <v>699</v>
      </c>
      <c r="H77" s="50" t="s">
        <v>700</v>
      </c>
      <c r="I77" s="51"/>
      <c r="J77" s="52"/>
      <c r="K77" s="52"/>
      <c r="L77" s="52"/>
      <c r="M77" s="52"/>
      <c r="N77" s="96" t="s">
        <v>585</v>
      </c>
      <c r="O77" s="90" t="s">
        <v>240</v>
      </c>
      <c r="P77" s="52"/>
      <c r="Q77" s="52"/>
      <c r="R77" s="52"/>
      <c r="S77" s="47"/>
      <c r="T77" s="102"/>
      <c r="U77" s="41" t="s">
        <v>650</v>
      </c>
    </row>
    <row r="78" spans="1:21" ht="45">
      <c r="A78" s="85">
        <v>78</v>
      </c>
      <c r="B78" s="47" t="s">
        <v>231</v>
      </c>
      <c r="C78" s="55" t="s">
        <v>332</v>
      </c>
      <c r="D78" s="40" t="s">
        <v>77</v>
      </c>
      <c r="E78" s="40" t="s">
        <v>174</v>
      </c>
      <c r="F78" s="48" t="s">
        <v>643</v>
      </c>
      <c r="G78" s="49" t="s">
        <v>333</v>
      </c>
      <c r="H78" s="50" t="s">
        <v>334</v>
      </c>
      <c r="I78" s="51"/>
      <c r="J78" s="52"/>
      <c r="K78" s="52"/>
      <c r="L78" s="52"/>
      <c r="M78" s="52"/>
      <c r="N78" s="96" t="s">
        <v>585</v>
      </c>
      <c r="O78" s="90" t="s">
        <v>240</v>
      </c>
      <c r="P78" s="112"/>
      <c r="Q78" s="52"/>
      <c r="R78" s="52"/>
      <c r="S78" s="47"/>
      <c r="T78" s="102"/>
      <c r="U78" s="41"/>
    </row>
    <row r="79" spans="1:21" ht="67.5">
      <c r="A79" s="85">
        <v>79</v>
      </c>
      <c r="B79" s="47" t="s">
        <v>346</v>
      </c>
      <c r="C79" s="55" t="s">
        <v>363</v>
      </c>
      <c r="D79" s="40" t="s">
        <v>647</v>
      </c>
      <c r="E79" s="40" t="s">
        <v>83</v>
      </c>
      <c r="F79" s="48" t="s">
        <v>62</v>
      </c>
      <c r="G79" s="49" t="s">
        <v>364</v>
      </c>
      <c r="H79" s="50" t="s">
        <v>365</v>
      </c>
      <c r="I79" s="51"/>
      <c r="J79" s="52"/>
      <c r="K79" s="52"/>
      <c r="L79" s="52"/>
      <c r="M79" s="52"/>
      <c r="N79" s="96" t="s">
        <v>585</v>
      </c>
      <c r="O79" s="90" t="s">
        <v>240</v>
      </c>
      <c r="P79" s="112"/>
      <c r="Q79" s="52"/>
      <c r="R79" s="52"/>
      <c r="S79" s="47"/>
      <c r="T79" s="102"/>
      <c r="U79" s="41"/>
    </row>
    <row r="80" spans="1:21" ht="22.5">
      <c r="A80" s="85">
        <v>80</v>
      </c>
      <c r="B80" s="47" t="s">
        <v>319</v>
      </c>
      <c r="C80" s="55" t="s">
        <v>363</v>
      </c>
      <c r="D80" s="40" t="s">
        <v>647</v>
      </c>
      <c r="E80" s="40" t="s">
        <v>83</v>
      </c>
      <c r="F80" s="48" t="s">
        <v>62</v>
      </c>
      <c r="G80" s="49" t="s">
        <v>328</v>
      </c>
      <c r="H80" s="50" t="s">
        <v>730</v>
      </c>
      <c r="I80" s="51"/>
      <c r="J80" s="52"/>
      <c r="K80" s="52"/>
      <c r="L80" s="52"/>
      <c r="M80" s="52"/>
      <c r="N80" s="96" t="s">
        <v>585</v>
      </c>
      <c r="O80" s="90" t="s">
        <v>240</v>
      </c>
      <c r="P80" s="52"/>
      <c r="Q80" s="52"/>
      <c r="R80" s="52"/>
      <c r="S80" s="47"/>
      <c r="T80" s="102"/>
      <c r="U80" s="41"/>
    </row>
    <row r="81" spans="1:22" ht="22.5">
      <c r="A81" s="85">
        <v>81</v>
      </c>
      <c r="B81" s="47" t="s">
        <v>684</v>
      </c>
      <c r="C81" s="55" t="s">
        <v>363</v>
      </c>
      <c r="D81" s="40" t="s">
        <v>647</v>
      </c>
      <c r="E81" s="40" t="s">
        <v>83</v>
      </c>
      <c r="F81" s="48" t="s">
        <v>62</v>
      </c>
      <c r="G81" s="49" t="s">
        <v>701</v>
      </c>
      <c r="H81" s="50" t="s">
        <v>702</v>
      </c>
      <c r="I81" s="51"/>
      <c r="J81" s="52"/>
      <c r="K81" s="52"/>
      <c r="L81" s="52"/>
      <c r="M81" s="52"/>
      <c r="N81" s="96" t="s">
        <v>585</v>
      </c>
      <c r="O81" s="90" t="s">
        <v>240</v>
      </c>
      <c r="P81" s="112"/>
      <c r="Q81" s="52"/>
      <c r="R81" s="52"/>
      <c r="S81" s="47"/>
      <c r="T81" s="102"/>
      <c r="U81" s="41"/>
      <c r="V81" s="102"/>
    </row>
    <row r="82" spans="1:21" ht="33.75">
      <c r="A82" s="85">
        <v>82</v>
      </c>
      <c r="B82" s="47" t="s">
        <v>684</v>
      </c>
      <c r="C82" s="55" t="s">
        <v>703</v>
      </c>
      <c r="D82" s="40" t="s">
        <v>647</v>
      </c>
      <c r="E82" s="40" t="s">
        <v>722</v>
      </c>
      <c r="F82" s="48" t="s">
        <v>643</v>
      </c>
      <c r="G82" s="49" t="s">
        <v>704</v>
      </c>
      <c r="H82" s="50" t="s">
        <v>705</v>
      </c>
      <c r="I82" s="51"/>
      <c r="J82" s="52"/>
      <c r="K82" s="52"/>
      <c r="L82" s="52"/>
      <c r="M82" s="52"/>
      <c r="N82" s="96" t="s">
        <v>585</v>
      </c>
      <c r="O82" s="90" t="s">
        <v>240</v>
      </c>
      <c r="P82" s="112"/>
      <c r="Q82" s="52"/>
      <c r="R82" s="52"/>
      <c r="S82" s="47"/>
      <c r="T82" s="102"/>
      <c r="U82" s="41" t="s">
        <v>650</v>
      </c>
    </row>
    <row r="83" spans="1:22" ht="22.5">
      <c r="A83" s="85">
        <v>83</v>
      </c>
      <c r="B83" s="47" t="s">
        <v>124</v>
      </c>
      <c r="C83" s="55" t="s">
        <v>335</v>
      </c>
      <c r="D83" s="40" t="s">
        <v>647</v>
      </c>
      <c r="E83" s="40" t="s">
        <v>740</v>
      </c>
      <c r="F83" s="48" t="s">
        <v>62</v>
      </c>
      <c r="G83" s="49" t="s">
        <v>129</v>
      </c>
      <c r="H83" s="50" t="s">
        <v>130</v>
      </c>
      <c r="I83" s="51"/>
      <c r="J83" s="52"/>
      <c r="K83" s="52"/>
      <c r="L83" s="52"/>
      <c r="M83" s="52"/>
      <c r="N83" s="96" t="s">
        <v>585</v>
      </c>
      <c r="O83" s="90" t="s">
        <v>240</v>
      </c>
      <c r="P83" s="112"/>
      <c r="Q83" s="52"/>
      <c r="R83" s="52"/>
      <c r="S83" s="47"/>
      <c r="U83" s="41"/>
      <c r="V83" s="102"/>
    </row>
    <row r="84" spans="1:22" ht="22.5">
      <c r="A84" s="85">
        <v>84</v>
      </c>
      <c r="B84" s="47" t="s">
        <v>124</v>
      </c>
      <c r="C84" s="55" t="s">
        <v>335</v>
      </c>
      <c r="D84" s="40" t="s">
        <v>647</v>
      </c>
      <c r="E84" s="40" t="s">
        <v>294</v>
      </c>
      <c r="F84" s="48" t="s">
        <v>62</v>
      </c>
      <c r="G84" s="49" t="s">
        <v>129</v>
      </c>
      <c r="H84" s="50" t="s">
        <v>130</v>
      </c>
      <c r="I84" s="51"/>
      <c r="J84" s="52"/>
      <c r="K84" s="52"/>
      <c r="L84" s="52"/>
      <c r="M84" s="52"/>
      <c r="N84" s="96" t="s">
        <v>585</v>
      </c>
      <c r="O84" s="90" t="s">
        <v>240</v>
      </c>
      <c r="P84" s="112"/>
      <c r="Q84" s="52"/>
      <c r="R84" s="52"/>
      <c r="S84" s="47"/>
      <c r="V84" s="102"/>
    </row>
    <row r="85" spans="1:21" ht="78.75">
      <c r="A85" s="85">
        <v>85</v>
      </c>
      <c r="B85" s="47" t="s">
        <v>403</v>
      </c>
      <c r="C85" s="55" t="s">
        <v>55</v>
      </c>
      <c r="D85" s="40" t="s">
        <v>647</v>
      </c>
      <c r="E85" s="40" t="s">
        <v>211</v>
      </c>
      <c r="F85" s="48" t="s">
        <v>643</v>
      </c>
      <c r="G85" s="49" t="s">
        <v>408</v>
      </c>
      <c r="H85" s="50" t="s">
        <v>409</v>
      </c>
      <c r="I85" s="51"/>
      <c r="J85" s="52"/>
      <c r="K85" s="52"/>
      <c r="L85" s="52"/>
      <c r="M85" s="52"/>
      <c r="N85" s="96" t="s">
        <v>585</v>
      </c>
      <c r="O85" s="90" t="s">
        <v>240</v>
      </c>
      <c r="P85" s="112"/>
      <c r="Q85" s="52"/>
      <c r="R85" s="52"/>
      <c r="S85" s="47"/>
      <c r="U85" s="102" t="s">
        <v>649</v>
      </c>
    </row>
    <row r="86" spans="1:22" ht="90">
      <c r="A86" s="85">
        <v>86</v>
      </c>
      <c r="B86" s="47" t="s">
        <v>743</v>
      </c>
      <c r="C86" s="55" t="s">
        <v>55</v>
      </c>
      <c r="D86" s="116" t="s">
        <v>647</v>
      </c>
      <c r="E86" s="116" t="s">
        <v>372</v>
      </c>
      <c r="F86" s="48" t="s">
        <v>643</v>
      </c>
      <c r="G86" s="49" t="s">
        <v>166</v>
      </c>
      <c r="H86" s="50" t="s">
        <v>167</v>
      </c>
      <c r="I86" s="51"/>
      <c r="J86" s="52"/>
      <c r="K86" s="52"/>
      <c r="L86" s="52"/>
      <c r="M86" s="52"/>
      <c r="N86" s="96" t="s">
        <v>585</v>
      </c>
      <c r="O86" s="90" t="s">
        <v>240</v>
      </c>
      <c r="P86" s="112"/>
      <c r="Q86" s="52"/>
      <c r="R86" s="52"/>
      <c r="S86" s="47"/>
      <c r="U86" s="102" t="s">
        <v>649</v>
      </c>
      <c r="V86" s="102"/>
    </row>
    <row r="87" spans="1:21" ht="67.5">
      <c r="A87" s="85">
        <v>87</v>
      </c>
      <c r="B87" s="47" t="s">
        <v>646</v>
      </c>
      <c r="C87" s="55" t="s">
        <v>55</v>
      </c>
      <c r="D87" s="40" t="s">
        <v>647</v>
      </c>
      <c r="E87" s="40" t="s">
        <v>193</v>
      </c>
      <c r="F87" s="48" t="s">
        <v>643</v>
      </c>
      <c r="G87" s="49" t="s">
        <v>457</v>
      </c>
      <c r="H87" s="50" t="s">
        <v>56</v>
      </c>
      <c r="I87" s="51"/>
      <c r="J87" s="52"/>
      <c r="K87" s="52"/>
      <c r="L87" s="52"/>
      <c r="M87" s="52"/>
      <c r="N87" s="96" t="s">
        <v>585</v>
      </c>
      <c r="O87" s="90" t="s">
        <v>240</v>
      </c>
      <c r="P87" s="112"/>
      <c r="Q87" s="52"/>
      <c r="R87" s="52"/>
      <c r="S87" s="47"/>
      <c r="T87" s="102"/>
      <c r="U87" s="102" t="s">
        <v>649</v>
      </c>
    </row>
    <row r="88" spans="1:22" ht="101.25">
      <c r="A88" s="85">
        <v>88</v>
      </c>
      <c r="B88" s="47" t="s">
        <v>124</v>
      </c>
      <c r="C88" s="55" t="s">
        <v>55</v>
      </c>
      <c r="D88" s="40" t="s">
        <v>647</v>
      </c>
      <c r="E88" s="40" t="s">
        <v>193</v>
      </c>
      <c r="F88" s="48" t="s">
        <v>89</v>
      </c>
      <c r="G88" s="49" t="s">
        <v>459</v>
      </c>
      <c r="H88" s="50" t="s">
        <v>131</v>
      </c>
      <c r="I88" s="51"/>
      <c r="J88" s="52"/>
      <c r="K88" s="52"/>
      <c r="L88" s="52"/>
      <c r="M88" s="52"/>
      <c r="N88" s="96" t="s">
        <v>585</v>
      </c>
      <c r="O88" s="90" t="s">
        <v>240</v>
      </c>
      <c r="P88" s="112"/>
      <c r="Q88" s="52"/>
      <c r="R88" s="52"/>
      <c r="S88" s="47"/>
      <c r="T88" s="102"/>
      <c r="U88" s="102" t="s">
        <v>649</v>
      </c>
      <c r="V88" s="102"/>
    </row>
    <row r="89" spans="1:22" ht="22.5">
      <c r="A89" s="85">
        <v>89</v>
      </c>
      <c r="B89" s="47" t="s">
        <v>346</v>
      </c>
      <c r="C89" s="55" t="s">
        <v>55</v>
      </c>
      <c r="D89" s="40" t="s">
        <v>647</v>
      </c>
      <c r="E89" s="40" t="s">
        <v>10</v>
      </c>
      <c r="F89" s="48" t="s">
        <v>62</v>
      </c>
      <c r="G89" s="49" t="s">
        <v>458</v>
      </c>
      <c r="H89" s="50" t="s">
        <v>369</v>
      </c>
      <c r="I89" s="51"/>
      <c r="J89" s="52"/>
      <c r="K89" s="52"/>
      <c r="L89" s="52"/>
      <c r="M89" s="52"/>
      <c r="N89" s="96" t="s">
        <v>585</v>
      </c>
      <c r="O89" s="90" t="s">
        <v>240</v>
      </c>
      <c r="P89" s="112"/>
      <c r="Q89" s="52"/>
      <c r="R89" s="52"/>
      <c r="S89" s="47"/>
      <c r="V89" s="102"/>
    </row>
    <row r="90" spans="1:21" ht="225">
      <c r="A90" s="85">
        <v>90</v>
      </c>
      <c r="B90" s="47" t="s">
        <v>646</v>
      </c>
      <c r="C90" s="55" t="s">
        <v>55</v>
      </c>
      <c r="D90" s="40" t="s">
        <v>647</v>
      </c>
      <c r="E90" s="40" t="s">
        <v>197</v>
      </c>
      <c r="F90" s="48" t="s">
        <v>643</v>
      </c>
      <c r="G90" s="49" t="s">
        <v>450</v>
      </c>
      <c r="H90" s="50" t="s">
        <v>49</v>
      </c>
      <c r="I90" s="51"/>
      <c r="J90" s="52"/>
      <c r="K90" s="52"/>
      <c r="L90" s="52"/>
      <c r="M90" s="52"/>
      <c r="N90" s="96" t="s">
        <v>585</v>
      </c>
      <c r="O90" s="90" t="s">
        <v>240</v>
      </c>
      <c r="P90" s="112"/>
      <c r="Q90" s="52"/>
      <c r="R90" s="52"/>
      <c r="S90" s="47"/>
      <c r="T90" s="102"/>
      <c r="U90" s="102" t="s">
        <v>649</v>
      </c>
    </row>
    <row r="91" spans="1:21" ht="101.25">
      <c r="A91" s="85">
        <v>91</v>
      </c>
      <c r="B91" s="47" t="s">
        <v>256</v>
      </c>
      <c r="C91" s="55" t="s">
        <v>55</v>
      </c>
      <c r="D91" s="40" t="s">
        <v>647</v>
      </c>
      <c r="E91" s="40" t="s">
        <v>197</v>
      </c>
      <c r="F91" s="48" t="s">
        <v>643</v>
      </c>
      <c r="G91" s="49" t="s">
        <v>261</v>
      </c>
      <c r="H91" s="50" t="s">
        <v>262</v>
      </c>
      <c r="I91" s="51"/>
      <c r="J91" s="52"/>
      <c r="K91" s="52"/>
      <c r="L91" s="52"/>
      <c r="M91" s="52"/>
      <c r="N91" s="96" t="s">
        <v>585</v>
      </c>
      <c r="O91" s="90" t="s">
        <v>240</v>
      </c>
      <c r="P91" s="112"/>
      <c r="Q91" s="52"/>
      <c r="R91" s="52"/>
      <c r="S91" s="47"/>
      <c r="T91" s="102"/>
      <c r="U91" s="102" t="s">
        <v>649</v>
      </c>
    </row>
    <row r="92" spans="1:21" ht="45">
      <c r="A92" s="85">
        <v>92</v>
      </c>
      <c r="B92" s="47" t="s">
        <v>319</v>
      </c>
      <c r="C92" s="55" t="s">
        <v>55</v>
      </c>
      <c r="D92" s="40" t="s">
        <v>647</v>
      </c>
      <c r="E92" s="40" t="s">
        <v>717</v>
      </c>
      <c r="F92" s="48" t="s">
        <v>89</v>
      </c>
      <c r="G92" s="49" t="s">
        <v>329</v>
      </c>
      <c r="H92" s="50" t="s">
        <v>413</v>
      </c>
      <c r="I92" s="51"/>
      <c r="J92" s="52"/>
      <c r="K92" s="52"/>
      <c r="L92" s="52"/>
      <c r="M92" s="52"/>
      <c r="N92" s="96" t="s">
        <v>585</v>
      </c>
      <c r="O92" s="90" t="s">
        <v>240</v>
      </c>
      <c r="P92" s="52"/>
      <c r="Q92" s="52"/>
      <c r="R92" s="52"/>
      <c r="S92" s="47"/>
      <c r="T92" s="102"/>
      <c r="U92" s="102" t="s">
        <v>649</v>
      </c>
    </row>
    <row r="93" spans="1:21" ht="191.25">
      <c r="A93" s="85">
        <v>93</v>
      </c>
      <c r="B93" s="47" t="s">
        <v>412</v>
      </c>
      <c r="C93" s="55" t="s">
        <v>55</v>
      </c>
      <c r="D93" s="40" t="s">
        <v>647</v>
      </c>
      <c r="E93" s="40" t="s">
        <v>717</v>
      </c>
      <c r="F93" s="48" t="s">
        <v>643</v>
      </c>
      <c r="G93" s="49" t="s">
        <v>0</v>
      </c>
      <c r="H93" s="50" t="s">
        <v>1</v>
      </c>
      <c r="I93" s="51"/>
      <c r="J93" s="52"/>
      <c r="K93" s="52"/>
      <c r="L93" s="52"/>
      <c r="M93" s="52"/>
      <c r="N93" s="96" t="s">
        <v>585</v>
      </c>
      <c r="O93" s="90" t="s">
        <v>240</v>
      </c>
      <c r="P93" s="112"/>
      <c r="Q93" s="52"/>
      <c r="R93" s="52"/>
      <c r="S93" s="47"/>
      <c r="T93" s="102"/>
      <c r="U93" s="102" t="s">
        <v>649</v>
      </c>
    </row>
    <row r="94" spans="1:19" ht="123.75">
      <c r="A94" s="85">
        <v>94</v>
      </c>
      <c r="B94" s="47" t="s">
        <v>346</v>
      </c>
      <c r="C94" s="55" t="s">
        <v>335</v>
      </c>
      <c r="D94" s="40" t="s">
        <v>647</v>
      </c>
      <c r="E94" s="40" t="s">
        <v>366</v>
      </c>
      <c r="F94" s="48" t="s">
        <v>62</v>
      </c>
      <c r="G94" s="49" t="s">
        <v>367</v>
      </c>
      <c r="H94" s="50" t="s">
        <v>368</v>
      </c>
      <c r="I94" s="51"/>
      <c r="J94" s="52"/>
      <c r="K94" s="52"/>
      <c r="L94" s="52"/>
      <c r="M94" s="52"/>
      <c r="N94" s="96" t="s">
        <v>585</v>
      </c>
      <c r="O94" s="90" t="s">
        <v>240</v>
      </c>
      <c r="P94" s="52"/>
      <c r="Q94" s="52"/>
      <c r="R94" s="52"/>
      <c r="S94" s="47"/>
    </row>
    <row r="95" spans="1:22" ht="101.25">
      <c r="A95" s="85">
        <v>95</v>
      </c>
      <c r="B95" s="47" t="s">
        <v>124</v>
      </c>
      <c r="C95" s="55" t="s">
        <v>55</v>
      </c>
      <c r="D95" s="40" t="s">
        <v>82</v>
      </c>
      <c r="E95" s="40" t="s">
        <v>93</v>
      </c>
      <c r="F95" s="48" t="s">
        <v>89</v>
      </c>
      <c r="G95" s="49" t="s">
        <v>460</v>
      </c>
      <c r="H95" s="50" t="s">
        <v>131</v>
      </c>
      <c r="I95" s="51"/>
      <c r="J95" s="52"/>
      <c r="K95" s="52"/>
      <c r="L95" s="52"/>
      <c r="M95" s="52"/>
      <c r="N95" s="96" t="s">
        <v>585</v>
      </c>
      <c r="O95" s="90" t="s">
        <v>240</v>
      </c>
      <c r="P95" s="112"/>
      <c r="Q95" s="52"/>
      <c r="R95" s="52"/>
      <c r="S95" s="47"/>
      <c r="U95" s="102" t="s">
        <v>649</v>
      </c>
      <c r="V95" s="102"/>
    </row>
    <row r="96" spans="1:21" ht="45">
      <c r="A96" s="85">
        <v>96</v>
      </c>
      <c r="B96" s="47" t="s">
        <v>684</v>
      </c>
      <c r="C96" s="100" t="s">
        <v>55</v>
      </c>
      <c r="D96" s="40" t="s">
        <v>82</v>
      </c>
      <c r="E96" s="40" t="s">
        <v>93</v>
      </c>
      <c r="F96" s="48" t="s">
        <v>643</v>
      </c>
      <c r="G96" s="49" t="s">
        <v>706</v>
      </c>
      <c r="H96" s="50" t="s">
        <v>707</v>
      </c>
      <c r="I96" s="51"/>
      <c r="J96" s="52"/>
      <c r="K96" s="52"/>
      <c r="L96" s="52"/>
      <c r="M96" s="52"/>
      <c r="N96" s="96" t="s">
        <v>585</v>
      </c>
      <c r="O96" s="90" t="s">
        <v>240</v>
      </c>
      <c r="P96" s="112"/>
      <c r="Q96" s="52"/>
      <c r="R96" s="52"/>
      <c r="S96" s="47"/>
      <c r="U96" s="41" t="s">
        <v>649</v>
      </c>
    </row>
    <row r="97" spans="1:21" ht="191.25">
      <c r="A97" s="85">
        <v>97</v>
      </c>
      <c r="B97" s="47" t="s">
        <v>319</v>
      </c>
      <c r="C97" s="55" t="s">
        <v>55</v>
      </c>
      <c r="D97" s="40" t="s">
        <v>82</v>
      </c>
      <c r="E97" s="40" t="s">
        <v>725</v>
      </c>
      <c r="F97" s="48" t="s">
        <v>89</v>
      </c>
      <c r="G97" s="49" t="s">
        <v>414</v>
      </c>
      <c r="H97" s="50" t="s">
        <v>415</v>
      </c>
      <c r="I97" s="51"/>
      <c r="J97" s="52"/>
      <c r="K97" s="52"/>
      <c r="L97" s="52"/>
      <c r="M97" s="52"/>
      <c r="N97" s="96" t="s">
        <v>585</v>
      </c>
      <c r="O97" s="90" t="s">
        <v>240</v>
      </c>
      <c r="P97" s="112"/>
      <c r="Q97" s="52"/>
      <c r="R97" s="52"/>
      <c r="S97" s="47"/>
      <c r="U97" s="41" t="s">
        <v>649</v>
      </c>
    </row>
    <row r="98" spans="1:21" ht="326.25">
      <c r="A98" s="85">
        <v>98</v>
      </c>
      <c r="B98" s="47" t="s">
        <v>138</v>
      </c>
      <c r="C98" s="55" t="s">
        <v>55</v>
      </c>
      <c r="D98" s="40" t="s">
        <v>82</v>
      </c>
      <c r="E98" s="40" t="s">
        <v>725</v>
      </c>
      <c r="F98" s="48" t="s">
        <v>89</v>
      </c>
      <c r="G98" s="49" t="s">
        <v>149</v>
      </c>
      <c r="H98" s="50" t="s">
        <v>150</v>
      </c>
      <c r="I98" s="51"/>
      <c r="J98" s="52"/>
      <c r="K98" s="52"/>
      <c r="L98" s="52"/>
      <c r="M98" s="52"/>
      <c r="N98" s="96" t="s">
        <v>585</v>
      </c>
      <c r="O98" s="90" t="s">
        <v>240</v>
      </c>
      <c r="P98" s="52"/>
      <c r="Q98" s="52"/>
      <c r="R98" s="52"/>
      <c r="S98" s="47"/>
      <c r="U98" s="41" t="s">
        <v>649</v>
      </c>
    </row>
    <row r="99" spans="1:21" ht="67.5">
      <c r="A99" s="85">
        <v>99</v>
      </c>
      <c r="B99" s="47" t="s">
        <v>60</v>
      </c>
      <c r="C99" s="55" t="s">
        <v>55</v>
      </c>
      <c r="D99" s="40" t="s">
        <v>82</v>
      </c>
      <c r="E99" s="40" t="s">
        <v>83</v>
      </c>
      <c r="F99" s="48" t="s">
        <v>643</v>
      </c>
      <c r="G99" s="49" t="s">
        <v>84</v>
      </c>
      <c r="H99" s="50" t="s">
        <v>85</v>
      </c>
      <c r="I99" s="51"/>
      <c r="J99" s="52"/>
      <c r="K99" s="52"/>
      <c r="L99" s="52"/>
      <c r="M99" s="52"/>
      <c r="N99" s="96" t="s">
        <v>585</v>
      </c>
      <c r="O99" s="90" t="s">
        <v>240</v>
      </c>
      <c r="P99" s="112"/>
      <c r="Q99" s="52"/>
      <c r="R99" s="52"/>
      <c r="S99" s="47"/>
      <c r="U99" s="41" t="s">
        <v>649</v>
      </c>
    </row>
    <row r="100" spans="1:21" ht="45">
      <c r="A100" s="85">
        <v>100</v>
      </c>
      <c r="B100" s="47" t="s">
        <v>319</v>
      </c>
      <c r="C100" s="55" t="s">
        <v>340</v>
      </c>
      <c r="D100" s="40" t="s">
        <v>82</v>
      </c>
      <c r="E100" s="40" t="s">
        <v>179</v>
      </c>
      <c r="F100" s="48" t="s">
        <v>89</v>
      </c>
      <c r="G100" s="49" t="s">
        <v>416</v>
      </c>
      <c r="H100" s="50" t="s">
        <v>323</v>
      </c>
      <c r="I100" s="51"/>
      <c r="J100" s="52"/>
      <c r="K100" s="52"/>
      <c r="L100" s="52"/>
      <c r="M100" s="52"/>
      <c r="N100" s="96" t="s">
        <v>585</v>
      </c>
      <c r="O100" s="90" t="s">
        <v>240</v>
      </c>
      <c r="P100" s="112"/>
      <c r="Q100" s="52"/>
      <c r="R100" s="52"/>
      <c r="S100" s="47"/>
      <c r="U100" s="102" t="s">
        <v>651</v>
      </c>
    </row>
    <row r="101" spans="1:21" ht="56.25">
      <c r="A101" s="85">
        <v>101</v>
      </c>
      <c r="B101" s="47" t="s">
        <v>231</v>
      </c>
      <c r="C101" s="55" t="s">
        <v>76</v>
      </c>
      <c r="D101" s="40" t="s">
        <v>82</v>
      </c>
      <c r="E101" s="40" t="s">
        <v>183</v>
      </c>
      <c r="F101" s="48" t="s">
        <v>643</v>
      </c>
      <c r="G101" s="49" t="s">
        <v>330</v>
      </c>
      <c r="H101" s="50" t="s">
        <v>331</v>
      </c>
      <c r="I101" s="51"/>
      <c r="J101" s="52"/>
      <c r="K101" s="52"/>
      <c r="L101" s="52"/>
      <c r="M101" s="52"/>
      <c r="N101" s="96" t="s">
        <v>585</v>
      </c>
      <c r="O101" s="90" t="s">
        <v>240</v>
      </c>
      <c r="P101" s="112"/>
      <c r="Q101" s="52"/>
      <c r="R101" s="52"/>
      <c r="S101" s="47"/>
      <c r="U101" s="102" t="s">
        <v>653</v>
      </c>
    </row>
    <row r="102" spans="1:21" ht="67.5">
      <c r="A102" s="85">
        <v>102</v>
      </c>
      <c r="B102" s="47" t="s">
        <v>346</v>
      </c>
      <c r="C102" s="55" t="s">
        <v>340</v>
      </c>
      <c r="D102" s="40" t="s">
        <v>82</v>
      </c>
      <c r="E102" s="40" t="s">
        <v>228</v>
      </c>
      <c r="F102" s="48" t="s">
        <v>62</v>
      </c>
      <c r="G102" s="49" t="s">
        <v>370</v>
      </c>
      <c r="H102" s="50" t="s">
        <v>371</v>
      </c>
      <c r="I102" s="51"/>
      <c r="J102" s="52"/>
      <c r="K102" s="52"/>
      <c r="L102" s="52"/>
      <c r="M102" s="52"/>
      <c r="N102" s="96" t="s">
        <v>585</v>
      </c>
      <c r="O102" s="90" t="s">
        <v>240</v>
      </c>
      <c r="P102" s="112"/>
      <c r="Q102" s="52"/>
      <c r="R102" s="52"/>
      <c r="S102" s="47"/>
      <c r="U102" s="102" t="s">
        <v>651</v>
      </c>
    </row>
    <row r="103" spans="1:21" ht="56.25">
      <c r="A103" s="85">
        <v>103</v>
      </c>
      <c r="B103" s="47" t="s">
        <v>346</v>
      </c>
      <c r="C103" s="55" t="s">
        <v>340</v>
      </c>
      <c r="D103" s="40" t="s">
        <v>82</v>
      </c>
      <c r="E103" s="40" t="s">
        <v>372</v>
      </c>
      <c r="F103" s="48" t="s">
        <v>62</v>
      </c>
      <c r="G103" s="49" t="s">
        <v>373</v>
      </c>
      <c r="H103" s="50" t="s">
        <v>374</v>
      </c>
      <c r="I103" s="51"/>
      <c r="J103" s="52"/>
      <c r="K103" s="52"/>
      <c r="L103" s="52"/>
      <c r="M103" s="52"/>
      <c r="N103" s="96" t="s">
        <v>585</v>
      </c>
      <c r="O103" s="90" t="s">
        <v>240</v>
      </c>
      <c r="P103" s="112"/>
      <c r="Q103" s="52"/>
      <c r="R103" s="52"/>
      <c r="S103" s="47"/>
      <c r="U103" s="102" t="s">
        <v>651</v>
      </c>
    </row>
    <row r="104" spans="1:21" ht="33.75">
      <c r="A104" s="85">
        <v>104</v>
      </c>
      <c r="B104" s="47" t="s">
        <v>319</v>
      </c>
      <c r="C104" s="55" t="s">
        <v>340</v>
      </c>
      <c r="D104" s="40" t="s">
        <v>82</v>
      </c>
      <c r="E104" s="40" t="s">
        <v>372</v>
      </c>
      <c r="F104" s="48" t="s">
        <v>62</v>
      </c>
      <c r="G104" s="49" t="s">
        <v>417</v>
      </c>
      <c r="H104" s="50" t="s">
        <v>323</v>
      </c>
      <c r="I104" s="51"/>
      <c r="J104" s="52"/>
      <c r="K104" s="52"/>
      <c r="L104" s="52"/>
      <c r="M104" s="52"/>
      <c r="N104" s="96" t="s">
        <v>585</v>
      </c>
      <c r="O104" s="90" t="s">
        <v>240</v>
      </c>
      <c r="P104" s="112"/>
      <c r="Q104" s="52"/>
      <c r="R104" s="52"/>
      <c r="S104" s="47"/>
      <c r="U104" s="102" t="s">
        <v>651</v>
      </c>
    </row>
    <row r="105" spans="1:22" ht="90">
      <c r="A105" s="85">
        <v>105</v>
      </c>
      <c r="B105" s="47" t="s">
        <v>319</v>
      </c>
      <c r="C105" s="55" t="s">
        <v>340</v>
      </c>
      <c r="D105" s="40" t="s">
        <v>82</v>
      </c>
      <c r="E105" s="40" t="s">
        <v>326</v>
      </c>
      <c r="F105" s="48" t="s">
        <v>89</v>
      </c>
      <c r="G105" s="49" t="s">
        <v>418</v>
      </c>
      <c r="H105" s="50" t="s">
        <v>323</v>
      </c>
      <c r="I105" s="51"/>
      <c r="J105" s="52"/>
      <c r="K105" s="52"/>
      <c r="L105" s="52"/>
      <c r="M105" s="52"/>
      <c r="N105" s="96" t="s">
        <v>585</v>
      </c>
      <c r="O105" s="90" t="s">
        <v>240</v>
      </c>
      <c r="P105" s="112"/>
      <c r="Q105" s="52"/>
      <c r="R105" s="52"/>
      <c r="S105" s="47"/>
      <c r="U105" s="41"/>
      <c r="V105" s="102"/>
    </row>
    <row r="106" spans="1:21" ht="146.25">
      <c r="A106" s="85">
        <v>106</v>
      </c>
      <c r="B106" s="47" t="s">
        <v>138</v>
      </c>
      <c r="C106" s="55" t="s">
        <v>655</v>
      </c>
      <c r="D106" s="40" t="s">
        <v>82</v>
      </c>
      <c r="E106" s="40" t="s">
        <v>326</v>
      </c>
      <c r="F106" s="48" t="s">
        <v>643</v>
      </c>
      <c r="G106" s="49" t="s">
        <v>656</v>
      </c>
      <c r="H106" s="50" t="s">
        <v>657</v>
      </c>
      <c r="I106" s="51"/>
      <c r="J106" s="52"/>
      <c r="K106" s="52"/>
      <c r="L106" s="52"/>
      <c r="M106" s="52"/>
      <c r="N106" s="96" t="s">
        <v>585</v>
      </c>
      <c r="O106" s="90" t="s">
        <v>240</v>
      </c>
      <c r="P106" s="112"/>
      <c r="Q106" s="52"/>
      <c r="R106" s="52"/>
      <c r="S106" s="47"/>
      <c r="U106" s="41"/>
    </row>
    <row r="107" spans="1:21" ht="236.25">
      <c r="A107" s="85">
        <v>107</v>
      </c>
      <c r="B107" s="47" t="s">
        <v>196</v>
      </c>
      <c r="C107" s="55" t="s">
        <v>55</v>
      </c>
      <c r="D107" s="40" t="s">
        <v>82</v>
      </c>
      <c r="E107" s="40" t="s">
        <v>197</v>
      </c>
      <c r="F107" s="48" t="s">
        <v>643</v>
      </c>
      <c r="G107" s="49" t="s">
        <v>198</v>
      </c>
      <c r="H107" s="50" t="s">
        <v>199</v>
      </c>
      <c r="I107" s="51"/>
      <c r="J107" s="52"/>
      <c r="K107" s="52"/>
      <c r="L107" s="52"/>
      <c r="M107" s="52"/>
      <c r="N107" s="96" t="s">
        <v>585</v>
      </c>
      <c r="O107" s="90" t="s">
        <v>240</v>
      </c>
      <c r="P107" s="52"/>
      <c r="Q107" s="52"/>
      <c r="R107" s="52"/>
      <c r="S107" s="47"/>
      <c r="U107" s="41" t="s">
        <v>649</v>
      </c>
    </row>
    <row r="108" spans="1:19" ht="33.75">
      <c r="A108" s="85">
        <v>108</v>
      </c>
      <c r="B108" s="47" t="s">
        <v>4</v>
      </c>
      <c r="C108" s="55" t="s">
        <v>340</v>
      </c>
      <c r="D108" s="40" t="s">
        <v>51</v>
      </c>
      <c r="E108" s="40" t="s">
        <v>93</v>
      </c>
      <c r="F108" s="48" t="s">
        <v>643</v>
      </c>
      <c r="G108" s="49" t="s">
        <v>19</v>
      </c>
      <c r="H108" s="50" t="s">
        <v>12</v>
      </c>
      <c r="I108" s="51"/>
      <c r="J108" s="52"/>
      <c r="K108" s="52"/>
      <c r="L108" s="52"/>
      <c r="M108" s="52"/>
      <c r="N108" s="96" t="s">
        <v>585</v>
      </c>
      <c r="O108" s="90" t="s">
        <v>240</v>
      </c>
      <c r="P108" s="52"/>
      <c r="Q108" s="52"/>
      <c r="R108" s="52"/>
      <c r="S108" s="47"/>
    </row>
    <row r="109" spans="1:21" ht="56.25">
      <c r="A109" s="85">
        <v>109</v>
      </c>
      <c r="B109" s="47" t="s">
        <v>684</v>
      </c>
      <c r="C109" s="55" t="s">
        <v>92</v>
      </c>
      <c r="D109" s="40" t="s">
        <v>51</v>
      </c>
      <c r="E109" s="40" t="s">
        <v>93</v>
      </c>
      <c r="F109" s="48" t="s">
        <v>643</v>
      </c>
      <c r="G109" s="49" t="s">
        <v>708</v>
      </c>
      <c r="H109" s="50" t="s">
        <v>709</v>
      </c>
      <c r="I109" s="51"/>
      <c r="J109" s="52"/>
      <c r="K109" s="52"/>
      <c r="L109" s="52"/>
      <c r="M109" s="52"/>
      <c r="N109" s="96" t="s">
        <v>585</v>
      </c>
      <c r="O109" s="90" t="s">
        <v>240</v>
      </c>
      <c r="P109" s="112"/>
      <c r="Q109" s="52"/>
      <c r="R109" s="52"/>
      <c r="S109" s="47"/>
      <c r="U109" s="41"/>
    </row>
    <row r="110" spans="1:21" ht="56.25">
      <c r="A110" s="85">
        <v>110</v>
      </c>
      <c r="B110" s="47" t="s">
        <v>256</v>
      </c>
      <c r="C110" s="55" t="s">
        <v>92</v>
      </c>
      <c r="D110" s="40" t="s">
        <v>51</v>
      </c>
      <c r="E110" s="40" t="s">
        <v>732</v>
      </c>
      <c r="F110" s="48" t="s">
        <v>643</v>
      </c>
      <c r="G110" s="49" t="s">
        <v>263</v>
      </c>
      <c r="H110" s="50" t="s">
        <v>264</v>
      </c>
      <c r="I110" s="51"/>
      <c r="J110" s="52"/>
      <c r="K110" s="52"/>
      <c r="L110" s="52"/>
      <c r="M110" s="52"/>
      <c r="N110" s="96" t="s">
        <v>585</v>
      </c>
      <c r="O110" s="90" t="s">
        <v>240</v>
      </c>
      <c r="P110" s="112"/>
      <c r="Q110" s="52"/>
      <c r="R110" s="52"/>
      <c r="S110" s="47"/>
      <c r="U110" s="102" t="s">
        <v>650</v>
      </c>
    </row>
    <row r="111" spans="1:21" ht="33.75">
      <c r="A111" s="85">
        <v>111</v>
      </c>
      <c r="B111" s="47" t="s">
        <v>346</v>
      </c>
      <c r="C111" s="55" t="s">
        <v>92</v>
      </c>
      <c r="D111" s="40" t="s">
        <v>51</v>
      </c>
      <c r="E111" s="40" t="s">
        <v>207</v>
      </c>
      <c r="F111" s="48" t="s">
        <v>62</v>
      </c>
      <c r="G111" s="49" t="s">
        <v>375</v>
      </c>
      <c r="H111" s="50" t="s">
        <v>376</v>
      </c>
      <c r="I111" s="51"/>
      <c r="J111" s="52"/>
      <c r="K111" s="52"/>
      <c r="L111" s="52"/>
      <c r="M111" s="52"/>
      <c r="N111" s="96" t="s">
        <v>585</v>
      </c>
      <c r="O111" s="90" t="s">
        <v>240</v>
      </c>
      <c r="P111" s="112"/>
      <c r="Q111" s="52"/>
      <c r="R111" s="52"/>
      <c r="S111" s="47"/>
      <c r="U111" s="41"/>
    </row>
    <row r="112" spans="1:19" ht="33.75">
      <c r="A112" s="85">
        <v>112</v>
      </c>
      <c r="B112" s="47" t="s">
        <v>346</v>
      </c>
      <c r="C112" s="55" t="s">
        <v>92</v>
      </c>
      <c r="D112" s="40" t="s">
        <v>51</v>
      </c>
      <c r="E112" s="40" t="s">
        <v>222</v>
      </c>
      <c r="F112" s="48" t="s">
        <v>62</v>
      </c>
      <c r="G112" s="49" t="s">
        <v>377</v>
      </c>
      <c r="H112" s="50" t="s">
        <v>376</v>
      </c>
      <c r="I112" s="51"/>
      <c r="J112" s="52"/>
      <c r="K112" s="52"/>
      <c r="L112" s="52"/>
      <c r="M112" s="52"/>
      <c r="N112" s="96" t="s">
        <v>585</v>
      </c>
      <c r="O112" s="90" t="s">
        <v>240</v>
      </c>
      <c r="P112" s="112"/>
      <c r="Q112" s="52"/>
      <c r="R112" s="52"/>
      <c r="S112" s="47"/>
    </row>
    <row r="113" spans="1:21" ht="56.25">
      <c r="A113" s="85">
        <v>113</v>
      </c>
      <c r="B113" s="47" t="s">
        <v>346</v>
      </c>
      <c r="C113" s="55" t="s">
        <v>92</v>
      </c>
      <c r="D113" s="40" t="s">
        <v>51</v>
      </c>
      <c r="E113" s="40" t="s">
        <v>378</v>
      </c>
      <c r="F113" s="48" t="s">
        <v>89</v>
      </c>
      <c r="G113" s="49" t="s">
        <v>379</v>
      </c>
      <c r="H113" s="50" t="s">
        <v>380</v>
      </c>
      <c r="I113" s="51"/>
      <c r="J113" s="52"/>
      <c r="K113" s="52"/>
      <c r="L113" s="52"/>
      <c r="M113" s="52"/>
      <c r="N113" s="96" t="s">
        <v>585</v>
      </c>
      <c r="O113" s="90" t="s">
        <v>240</v>
      </c>
      <c r="P113" s="52"/>
      <c r="Q113" s="52"/>
      <c r="R113" s="52"/>
      <c r="S113" s="47"/>
      <c r="U113" s="102" t="s">
        <v>650</v>
      </c>
    </row>
    <row r="114" spans="1:21" ht="33.75">
      <c r="A114" s="85">
        <v>114</v>
      </c>
      <c r="B114" s="47" t="s">
        <v>319</v>
      </c>
      <c r="C114" s="55" t="s">
        <v>92</v>
      </c>
      <c r="D114" s="40" t="s">
        <v>51</v>
      </c>
      <c r="E114" s="40" t="s">
        <v>179</v>
      </c>
      <c r="F114" s="48" t="s">
        <v>89</v>
      </c>
      <c r="G114" s="49" t="s">
        <v>419</v>
      </c>
      <c r="H114" s="50" t="s">
        <v>420</v>
      </c>
      <c r="I114" s="51"/>
      <c r="J114" s="52"/>
      <c r="K114" s="52"/>
      <c r="L114" s="52"/>
      <c r="M114" s="52"/>
      <c r="N114" s="96" t="s">
        <v>585</v>
      </c>
      <c r="O114" s="90" t="s">
        <v>240</v>
      </c>
      <c r="P114" s="112"/>
      <c r="Q114" s="52"/>
      <c r="R114" s="52"/>
      <c r="S114" s="47"/>
      <c r="U114" s="102" t="s">
        <v>650</v>
      </c>
    </row>
    <row r="115" spans="1:21" ht="56.25">
      <c r="A115" s="85">
        <v>115</v>
      </c>
      <c r="B115" s="47" t="s">
        <v>4</v>
      </c>
      <c r="C115" s="55" t="s">
        <v>92</v>
      </c>
      <c r="D115" s="40" t="s">
        <v>51</v>
      </c>
      <c r="E115" s="40" t="s">
        <v>183</v>
      </c>
      <c r="F115" s="48" t="s">
        <v>643</v>
      </c>
      <c r="G115" s="49" t="s">
        <v>29</v>
      </c>
      <c r="H115" s="50" t="s">
        <v>30</v>
      </c>
      <c r="I115" s="51"/>
      <c r="J115" s="52"/>
      <c r="K115" s="52"/>
      <c r="L115" s="52"/>
      <c r="M115" s="52"/>
      <c r="N115" s="96" t="s">
        <v>585</v>
      </c>
      <c r="O115" s="90" t="s">
        <v>240</v>
      </c>
      <c r="P115" s="112"/>
      <c r="Q115" s="52"/>
      <c r="R115" s="52"/>
      <c r="S115" s="47"/>
      <c r="U115" s="102" t="s">
        <v>650</v>
      </c>
    </row>
    <row r="116" spans="1:21" ht="67.5">
      <c r="A116" s="85">
        <v>116</v>
      </c>
      <c r="B116" s="47" t="s">
        <v>646</v>
      </c>
      <c r="C116" s="55" t="s">
        <v>50</v>
      </c>
      <c r="D116" s="40" t="s">
        <v>51</v>
      </c>
      <c r="E116" s="40" t="s">
        <v>52</v>
      </c>
      <c r="F116" s="48" t="s">
        <v>643</v>
      </c>
      <c r="G116" s="49" t="s">
        <v>53</v>
      </c>
      <c r="H116" s="50" t="s">
        <v>54</v>
      </c>
      <c r="I116" s="51"/>
      <c r="J116" s="52"/>
      <c r="K116" s="52"/>
      <c r="L116" s="52"/>
      <c r="M116" s="52"/>
      <c r="N116" s="96" t="s">
        <v>585</v>
      </c>
      <c r="O116" s="90" t="s">
        <v>240</v>
      </c>
      <c r="P116" s="112"/>
      <c r="Q116" s="52"/>
      <c r="R116" s="52"/>
      <c r="S116" s="47"/>
      <c r="U116" s="102" t="s">
        <v>649</v>
      </c>
    </row>
    <row r="117" spans="1:21" ht="22.5">
      <c r="A117" s="85">
        <v>117</v>
      </c>
      <c r="B117" s="47" t="s">
        <v>684</v>
      </c>
      <c r="C117" s="55" t="s">
        <v>92</v>
      </c>
      <c r="D117" s="40" t="s">
        <v>51</v>
      </c>
      <c r="E117" s="40" t="s">
        <v>52</v>
      </c>
      <c r="F117" s="48" t="s">
        <v>643</v>
      </c>
      <c r="G117" s="49" t="s">
        <v>710</v>
      </c>
      <c r="H117" s="50" t="s">
        <v>711</v>
      </c>
      <c r="I117" s="51"/>
      <c r="J117" s="52"/>
      <c r="K117" s="52"/>
      <c r="L117" s="52"/>
      <c r="M117" s="52"/>
      <c r="N117" s="96" t="s">
        <v>585</v>
      </c>
      <c r="O117" s="90" t="s">
        <v>240</v>
      </c>
      <c r="P117" s="112"/>
      <c r="Q117" s="52"/>
      <c r="R117" s="52"/>
      <c r="S117" s="47"/>
      <c r="U117" s="102" t="s">
        <v>650</v>
      </c>
    </row>
    <row r="118" spans="1:21" ht="78.75">
      <c r="A118" s="85">
        <v>118</v>
      </c>
      <c r="B118" s="47" t="s">
        <v>138</v>
      </c>
      <c r="C118" s="55" t="s">
        <v>92</v>
      </c>
      <c r="D118" s="40" t="s">
        <v>51</v>
      </c>
      <c r="E118" s="40" t="s">
        <v>228</v>
      </c>
      <c r="F118" s="48" t="s">
        <v>643</v>
      </c>
      <c r="G118" s="49" t="s">
        <v>658</v>
      </c>
      <c r="H118" s="50" t="s">
        <v>659</v>
      </c>
      <c r="I118" s="51"/>
      <c r="J118" s="52"/>
      <c r="K118" s="52"/>
      <c r="L118" s="52"/>
      <c r="M118" s="52"/>
      <c r="N118" s="96" t="s">
        <v>585</v>
      </c>
      <c r="O118" s="90" t="s">
        <v>240</v>
      </c>
      <c r="P118" s="112"/>
      <c r="Q118" s="52"/>
      <c r="R118" s="52"/>
      <c r="S118" s="47"/>
      <c r="U118" s="102" t="s">
        <v>650</v>
      </c>
    </row>
    <row r="119" spans="1:21" ht="45">
      <c r="A119" s="85">
        <v>119</v>
      </c>
      <c r="B119" s="47" t="s">
        <v>4</v>
      </c>
      <c r="C119" s="55" t="s">
        <v>92</v>
      </c>
      <c r="D119" s="40" t="s">
        <v>51</v>
      </c>
      <c r="E119" s="40" t="s">
        <v>372</v>
      </c>
      <c r="F119" s="48" t="s">
        <v>643</v>
      </c>
      <c r="G119" s="49" t="s">
        <v>23</v>
      </c>
      <c r="H119" s="50" t="s">
        <v>24</v>
      </c>
      <c r="I119" s="51"/>
      <c r="J119" s="52"/>
      <c r="K119" s="52"/>
      <c r="L119" s="52"/>
      <c r="M119" s="52"/>
      <c r="N119" s="96" t="s">
        <v>585</v>
      </c>
      <c r="O119" s="90" t="s">
        <v>240</v>
      </c>
      <c r="P119" s="52"/>
      <c r="Q119" s="52"/>
      <c r="R119" s="52"/>
      <c r="S119" s="47"/>
      <c r="U119" s="102" t="s">
        <v>650</v>
      </c>
    </row>
    <row r="120" spans="1:21" ht="22.5">
      <c r="A120" s="85">
        <v>120</v>
      </c>
      <c r="B120" s="47" t="s">
        <v>346</v>
      </c>
      <c r="C120" s="55" t="s">
        <v>92</v>
      </c>
      <c r="D120" s="40" t="s">
        <v>51</v>
      </c>
      <c r="E120" s="40" t="s">
        <v>381</v>
      </c>
      <c r="F120" s="48" t="s">
        <v>62</v>
      </c>
      <c r="G120" s="49" t="s">
        <v>382</v>
      </c>
      <c r="H120" s="50" t="s">
        <v>383</v>
      </c>
      <c r="I120" s="51"/>
      <c r="J120" s="52"/>
      <c r="K120" s="52"/>
      <c r="L120" s="52"/>
      <c r="M120" s="52"/>
      <c r="N120" s="96" t="s">
        <v>585</v>
      </c>
      <c r="O120" s="90" t="s">
        <v>240</v>
      </c>
      <c r="P120" s="52"/>
      <c r="Q120" s="52"/>
      <c r="R120" s="52"/>
      <c r="S120" s="47"/>
      <c r="U120" s="102" t="s">
        <v>650</v>
      </c>
    </row>
    <row r="121" spans="1:22" ht="45">
      <c r="A121" s="85">
        <v>121</v>
      </c>
      <c r="B121" s="47" t="s">
        <v>319</v>
      </c>
      <c r="C121" s="55" t="s">
        <v>92</v>
      </c>
      <c r="D121" s="40" t="s">
        <v>51</v>
      </c>
      <c r="E121" s="40" t="s">
        <v>381</v>
      </c>
      <c r="F121" s="48" t="s">
        <v>62</v>
      </c>
      <c r="G121" s="49" t="s">
        <v>421</v>
      </c>
      <c r="H121" s="50" t="s">
        <v>422</v>
      </c>
      <c r="I121" s="51"/>
      <c r="J121" s="52"/>
      <c r="K121" s="52"/>
      <c r="L121" s="52"/>
      <c r="M121" s="52"/>
      <c r="N121" s="96" t="s">
        <v>585</v>
      </c>
      <c r="O121" s="90" t="s">
        <v>240</v>
      </c>
      <c r="P121" s="112"/>
      <c r="Q121" s="52"/>
      <c r="R121" s="52"/>
      <c r="S121" s="47"/>
      <c r="U121" s="41" t="s">
        <v>650</v>
      </c>
      <c r="V121" s="102"/>
    </row>
    <row r="122" spans="1:22" ht="22.5">
      <c r="A122" s="85">
        <v>122</v>
      </c>
      <c r="B122" s="47" t="s">
        <v>96</v>
      </c>
      <c r="C122" s="55" t="s">
        <v>92</v>
      </c>
      <c r="D122" s="40" t="s">
        <v>51</v>
      </c>
      <c r="E122" s="40" t="s">
        <v>101</v>
      </c>
      <c r="F122" s="48" t="s">
        <v>62</v>
      </c>
      <c r="G122" s="49" t="s">
        <v>102</v>
      </c>
      <c r="H122" s="50" t="s">
        <v>103</v>
      </c>
      <c r="I122" s="51"/>
      <c r="J122" s="52"/>
      <c r="K122" s="52"/>
      <c r="L122" s="52"/>
      <c r="M122" s="52"/>
      <c r="N122" s="96" t="s">
        <v>585</v>
      </c>
      <c r="O122" s="90" t="s">
        <v>240</v>
      </c>
      <c r="P122" s="112"/>
      <c r="Q122" s="52"/>
      <c r="R122" s="52"/>
      <c r="S122" s="47"/>
      <c r="U122" s="41" t="s">
        <v>650</v>
      </c>
      <c r="V122" s="102"/>
    </row>
    <row r="123" spans="1:22" ht="45">
      <c r="A123" s="85">
        <v>123</v>
      </c>
      <c r="B123" s="47" t="s">
        <v>88</v>
      </c>
      <c r="C123" s="55" t="s">
        <v>92</v>
      </c>
      <c r="D123" s="40" t="s">
        <v>83</v>
      </c>
      <c r="E123" s="40" t="s">
        <v>93</v>
      </c>
      <c r="F123" s="48" t="s">
        <v>62</v>
      </c>
      <c r="G123" s="49" t="s">
        <v>94</v>
      </c>
      <c r="H123" s="50" t="s">
        <v>95</v>
      </c>
      <c r="I123" s="51"/>
      <c r="J123" s="52"/>
      <c r="K123" s="52"/>
      <c r="L123" s="52"/>
      <c r="M123" s="52"/>
      <c r="N123" s="96" t="s">
        <v>585</v>
      </c>
      <c r="O123" s="90" t="s">
        <v>240</v>
      </c>
      <c r="P123" s="112"/>
      <c r="Q123" s="52"/>
      <c r="R123" s="52"/>
      <c r="S123" s="47"/>
      <c r="U123" s="41" t="s">
        <v>650</v>
      </c>
      <c r="V123" s="102"/>
    </row>
    <row r="124" spans="1:22" ht="22.5">
      <c r="A124" s="85">
        <v>124</v>
      </c>
      <c r="B124" s="47" t="s">
        <v>319</v>
      </c>
      <c r="C124" s="55" t="s">
        <v>92</v>
      </c>
      <c r="D124" s="40" t="s">
        <v>83</v>
      </c>
      <c r="E124" s="40" t="s">
        <v>93</v>
      </c>
      <c r="F124" s="48" t="s">
        <v>62</v>
      </c>
      <c r="G124" s="49" t="s">
        <v>423</v>
      </c>
      <c r="H124" s="50" t="s">
        <v>424</v>
      </c>
      <c r="I124" s="51"/>
      <c r="J124" s="111"/>
      <c r="K124" s="52"/>
      <c r="L124" s="52"/>
      <c r="M124" s="52"/>
      <c r="N124" s="96" t="s">
        <v>585</v>
      </c>
      <c r="O124" s="90" t="s">
        <v>240</v>
      </c>
      <c r="P124" s="52"/>
      <c r="Q124" s="52"/>
      <c r="R124" s="52"/>
      <c r="S124" s="47"/>
      <c r="V124" s="102"/>
    </row>
    <row r="125" spans="1:21" ht="123.75">
      <c r="A125" s="85">
        <v>125</v>
      </c>
      <c r="B125" s="47" t="s">
        <v>4</v>
      </c>
      <c r="C125" s="55" t="s">
        <v>92</v>
      </c>
      <c r="D125" s="40" t="s">
        <v>83</v>
      </c>
      <c r="E125" s="40" t="s">
        <v>93</v>
      </c>
      <c r="F125" s="48" t="s">
        <v>643</v>
      </c>
      <c r="G125" s="49" t="s">
        <v>25</v>
      </c>
      <c r="H125" s="50" t="s">
        <v>26</v>
      </c>
      <c r="I125" s="51"/>
      <c r="J125" s="52"/>
      <c r="K125" s="52"/>
      <c r="L125" s="52"/>
      <c r="M125" s="52"/>
      <c r="N125" s="96" t="s">
        <v>585</v>
      </c>
      <c r="O125" s="90" t="s">
        <v>240</v>
      </c>
      <c r="P125" s="112"/>
      <c r="Q125" s="52"/>
      <c r="R125" s="52"/>
      <c r="S125" s="47"/>
      <c r="U125" s="102" t="s">
        <v>650</v>
      </c>
    </row>
    <row r="126" spans="1:22" ht="67.5">
      <c r="A126" s="85">
        <v>126</v>
      </c>
      <c r="B126" s="47" t="s">
        <v>4</v>
      </c>
      <c r="C126" s="55" t="s">
        <v>92</v>
      </c>
      <c r="D126" s="40" t="s">
        <v>83</v>
      </c>
      <c r="E126" s="40" t="s">
        <v>93</v>
      </c>
      <c r="F126" s="48" t="s">
        <v>89</v>
      </c>
      <c r="G126" s="49" t="s">
        <v>27</v>
      </c>
      <c r="H126" s="50" t="s">
        <v>28</v>
      </c>
      <c r="I126" s="51"/>
      <c r="J126" s="52"/>
      <c r="K126" s="52"/>
      <c r="L126" s="52"/>
      <c r="M126" s="52"/>
      <c r="N126" s="96" t="s">
        <v>585</v>
      </c>
      <c r="O126" s="90" t="s">
        <v>240</v>
      </c>
      <c r="P126" s="112"/>
      <c r="Q126" s="52"/>
      <c r="R126" s="52"/>
      <c r="S126" s="47"/>
      <c r="U126" s="41" t="s">
        <v>650</v>
      </c>
      <c r="V126" s="102"/>
    </row>
    <row r="127" spans="1:21" ht="22.5">
      <c r="A127" s="85">
        <v>127</v>
      </c>
      <c r="B127" s="47" t="s">
        <v>319</v>
      </c>
      <c r="C127" s="55" t="s">
        <v>92</v>
      </c>
      <c r="D127" s="40" t="s">
        <v>83</v>
      </c>
      <c r="E127" s="40" t="s">
        <v>66</v>
      </c>
      <c r="F127" s="48" t="s">
        <v>62</v>
      </c>
      <c r="G127" s="110" t="s">
        <v>425</v>
      </c>
      <c r="H127" s="50" t="s">
        <v>323</v>
      </c>
      <c r="I127" s="51"/>
      <c r="J127" s="52"/>
      <c r="K127" s="52"/>
      <c r="L127" s="52"/>
      <c r="M127" s="52"/>
      <c r="N127" s="96" t="s">
        <v>585</v>
      </c>
      <c r="O127" s="90" t="s">
        <v>240</v>
      </c>
      <c r="P127" s="52"/>
      <c r="Q127" s="52"/>
      <c r="R127" s="52"/>
      <c r="S127" s="47"/>
      <c r="U127" s="102" t="s">
        <v>650</v>
      </c>
    </row>
    <row r="128" spans="1:19" ht="33.75">
      <c r="A128" s="85">
        <v>128</v>
      </c>
      <c r="B128" s="47" t="s">
        <v>715</v>
      </c>
      <c r="C128" s="55" t="s">
        <v>92</v>
      </c>
      <c r="D128" s="40" t="s">
        <v>83</v>
      </c>
      <c r="E128" s="40" t="s">
        <v>70</v>
      </c>
      <c r="F128" s="48" t="s">
        <v>643</v>
      </c>
      <c r="G128" s="49" t="s">
        <v>729</v>
      </c>
      <c r="H128" s="50" t="s">
        <v>730</v>
      </c>
      <c r="I128" s="51"/>
      <c r="J128" s="52"/>
      <c r="K128" s="52"/>
      <c r="L128" s="52"/>
      <c r="M128" s="52"/>
      <c r="N128" s="96" t="s">
        <v>585</v>
      </c>
      <c r="O128" s="90" t="s">
        <v>240</v>
      </c>
      <c r="P128" s="52"/>
      <c r="Q128" s="52"/>
      <c r="R128" s="52"/>
      <c r="S128" s="47"/>
    </row>
    <row r="129" spans="1:22" ht="78.75">
      <c r="A129" s="85">
        <v>129</v>
      </c>
      <c r="B129" s="47" t="s">
        <v>346</v>
      </c>
      <c r="C129" s="55" t="s">
        <v>92</v>
      </c>
      <c r="D129" s="40" t="s">
        <v>83</v>
      </c>
      <c r="E129" s="40" t="s">
        <v>70</v>
      </c>
      <c r="F129" s="48" t="s">
        <v>62</v>
      </c>
      <c r="G129" s="49" t="s">
        <v>277</v>
      </c>
      <c r="H129" s="50" t="s">
        <v>278</v>
      </c>
      <c r="I129" s="51"/>
      <c r="J129" s="52"/>
      <c r="K129" s="52"/>
      <c r="L129" s="52"/>
      <c r="M129" s="52"/>
      <c r="N129" s="96" t="s">
        <v>585</v>
      </c>
      <c r="O129" s="90" t="s">
        <v>240</v>
      </c>
      <c r="P129" s="52"/>
      <c r="Q129" s="52"/>
      <c r="R129" s="52"/>
      <c r="S129" s="47"/>
      <c r="U129" s="41"/>
      <c r="V129" s="102"/>
    </row>
    <row r="130" spans="1:19" ht="22.5">
      <c r="A130" s="85">
        <v>130</v>
      </c>
      <c r="B130" s="47" t="s">
        <v>319</v>
      </c>
      <c r="C130" s="55" t="s">
        <v>92</v>
      </c>
      <c r="D130" s="40" t="s">
        <v>83</v>
      </c>
      <c r="E130" s="40" t="s">
        <v>70</v>
      </c>
      <c r="F130" s="48" t="s">
        <v>62</v>
      </c>
      <c r="G130" s="49" t="s">
        <v>426</v>
      </c>
      <c r="H130" s="50" t="s">
        <v>427</v>
      </c>
      <c r="I130" s="51"/>
      <c r="J130" s="52"/>
      <c r="K130" s="52"/>
      <c r="L130" s="52"/>
      <c r="M130" s="52"/>
      <c r="N130" s="96" t="s">
        <v>585</v>
      </c>
      <c r="O130" s="90" t="s">
        <v>240</v>
      </c>
      <c r="P130" s="52"/>
      <c r="Q130" s="52"/>
      <c r="R130" s="52"/>
      <c r="S130" s="47"/>
    </row>
    <row r="131" spans="1:21" ht="45">
      <c r="A131" s="85">
        <v>131</v>
      </c>
      <c r="B131" s="47" t="s">
        <v>4</v>
      </c>
      <c r="C131" s="55" t="s">
        <v>92</v>
      </c>
      <c r="D131" s="40" t="s">
        <v>83</v>
      </c>
      <c r="E131" s="40" t="s">
        <v>77</v>
      </c>
      <c r="F131" s="48" t="s">
        <v>643</v>
      </c>
      <c r="G131" s="49" t="s">
        <v>31</v>
      </c>
      <c r="H131" s="50" t="s">
        <v>24</v>
      </c>
      <c r="I131" s="51"/>
      <c r="J131" s="52"/>
      <c r="K131" s="52"/>
      <c r="L131" s="52"/>
      <c r="M131" s="52"/>
      <c r="N131" s="96" t="s">
        <v>585</v>
      </c>
      <c r="O131" s="90" t="s">
        <v>240</v>
      </c>
      <c r="P131" s="112"/>
      <c r="Q131" s="52"/>
      <c r="R131" s="52"/>
      <c r="S131" s="47"/>
      <c r="U131" s="102" t="s">
        <v>650</v>
      </c>
    </row>
    <row r="132" spans="1:21" ht="45">
      <c r="A132" s="85">
        <v>132</v>
      </c>
      <c r="B132" s="47" t="s">
        <v>42</v>
      </c>
      <c r="C132" s="55" t="s">
        <v>92</v>
      </c>
      <c r="D132" s="116" t="s">
        <v>83</v>
      </c>
      <c r="E132" s="116" t="s">
        <v>51</v>
      </c>
      <c r="F132" s="48" t="s">
        <v>643</v>
      </c>
      <c r="G132" s="49" t="s">
        <v>475</v>
      </c>
      <c r="H132" s="50" t="s">
        <v>476</v>
      </c>
      <c r="I132" s="51"/>
      <c r="J132" s="52"/>
      <c r="K132" s="52"/>
      <c r="L132" s="52"/>
      <c r="M132" s="52"/>
      <c r="N132" s="96" t="s">
        <v>585</v>
      </c>
      <c r="O132" s="90" t="s">
        <v>240</v>
      </c>
      <c r="P132" s="112"/>
      <c r="Q132" s="52"/>
      <c r="R132" s="52"/>
      <c r="S132" s="47"/>
      <c r="U132" s="102" t="s">
        <v>650</v>
      </c>
    </row>
    <row r="133" spans="1:21" ht="90">
      <c r="A133" s="85">
        <v>133</v>
      </c>
      <c r="B133" s="47" t="s">
        <v>403</v>
      </c>
      <c r="C133" s="55" t="s">
        <v>200</v>
      </c>
      <c r="D133" s="40" t="s">
        <v>83</v>
      </c>
      <c r="E133" s="40" t="s">
        <v>83</v>
      </c>
      <c r="F133" s="48" t="s">
        <v>643</v>
      </c>
      <c r="G133" s="49" t="s">
        <v>410</v>
      </c>
      <c r="H133" s="50" t="s">
        <v>411</v>
      </c>
      <c r="I133" s="51"/>
      <c r="J133" s="52"/>
      <c r="K133" s="52"/>
      <c r="L133" s="52"/>
      <c r="M133" s="52"/>
      <c r="N133" s="96" t="s">
        <v>585</v>
      </c>
      <c r="O133" s="90" t="s">
        <v>240</v>
      </c>
      <c r="P133" s="112"/>
      <c r="Q133" s="52"/>
      <c r="R133" s="52"/>
      <c r="S133" s="47"/>
      <c r="U133" s="102" t="s">
        <v>649</v>
      </c>
    </row>
    <row r="134" spans="1:22" ht="45">
      <c r="A134" s="85">
        <v>134</v>
      </c>
      <c r="B134" s="47" t="s">
        <v>346</v>
      </c>
      <c r="C134" s="55" t="s">
        <v>200</v>
      </c>
      <c r="D134" s="40" t="s">
        <v>83</v>
      </c>
      <c r="E134" s="40" t="s">
        <v>218</v>
      </c>
      <c r="F134" s="48" t="s">
        <v>89</v>
      </c>
      <c r="G134" s="49" t="s">
        <v>282</v>
      </c>
      <c r="H134" s="50" t="s">
        <v>283</v>
      </c>
      <c r="I134" s="51"/>
      <c r="J134" s="52"/>
      <c r="K134" s="52"/>
      <c r="L134" s="52"/>
      <c r="M134" s="52"/>
      <c r="N134" s="96" t="s">
        <v>585</v>
      </c>
      <c r="O134" s="90" t="s">
        <v>240</v>
      </c>
      <c r="P134" s="52"/>
      <c r="Q134" s="52"/>
      <c r="R134" s="52"/>
      <c r="S134" s="47"/>
      <c r="U134" s="41" t="s">
        <v>649</v>
      </c>
      <c r="V134" s="102"/>
    </row>
    <row r="135" spans="1:19" ht="22.5">
      <c r="A135" s="85">
        <v>135</v>
      </c>
      <c r="B135" s="47" t="s">
        <v>319</v>
      </c>
      <c r="C135" s="55" t="s">
        <v>200</v>
      </c>
      <c r="D135" s="40" t="s">
        <v>83</v>
      </c>
      <c r="E135" s="40" t="s">
        <v>218</v>
      </c>
      <c r="F135" s="48" t="s">
        <v>62</v>
      </c>
      <c r="G135" s="49" t="s">
        <v>428</v>
      </c>
      <c r="H135" s="50" t="s">
        <v>429</v>
      </c>
      <c r="I135" s="51"/>
      <c r="J135" s="52"/>
      <c r="K135" s="52"/>
      <c r="L135" s="52"/>
      <c r="M135" s="52"/>
      <c r="N135" s="96" t="s">
        <v>585</v>
      </c>
      <c r="O135" s="90" t="s">
        <v>240</v>
      </c>
      <c r="P135" s="112"/>
      <c r="Q135" s="52"/>
      <c r="R135" s="52"/>
      <c r="S135" s="47"/>
    </row>
    <row r="136" spans="1:21" ht="101.25">
      <c r="A136" s="85">
        <v>136</v>
      </c>
      <c r="B136" s="47" t="s">
        <v>124</v>
      </c>
      <c r="C136" s="100" t="s">
        <v>200</v>
      </c>
      <c r="D136" s="40" t="s">
        <v>83</v>
      </c>
      <c r="E136" s="40" t="s">
        <v>218</v>
      </c>
      <c r="F136" s="48" t="s">
        <v>89</v>
      </c>
      <c r="G136" s="49" t="s">
        <v>461</v>
      </c>
      <c r="H136" s="50" t="s">
        <v>131</v>
      </c>
      <c r="I136" s="51"/>
      <c r="J136" s="52"/>
      <c r="K136" s="52"/>
      <c r="L136" s="52"/>
      <c r="M136" s="52"/>
      <c r="N136" s="96" t="s">
        <v>585</v>
      </c>
      <c r="O136" s="90" t="s">
        <v>240</v>
      </c>
      <c r="P136" s="112"/>
      <c r="Q136" s="52"/>
      <c r="R136" s="52"/>
      <c r="S136" s="47"/>
      <c r="U136" s="41" t="s">
        <v>649</v>
      </c>
    </row>
    <row r="137" spans="1:21" ht="22.5">
      <c r="A137" s="85">
        <v>137</v>
      </c>
      <c r="B137" s="47" t="s">
        <v>319</v>
      </c>
      <c r="C137" s="55" t="s">
        <v>200</v>
      </c>
      <c r="D137" s="40" t="s">
        <v>83</v>
      </c>
      <c r="E137" s="40" t="s">
        <v>430</v>
      </c>
      <c r="F137" s="48" t="s">
        <v>89</v>
      </c>
      <c r="G137" s="49" t="s">
        <v>431</v>
      </c>
      <c r="H137" s="50"/>
      <c r="I137" s="51"/>
      <c r="J137" s="52"/>
      <c r="K137" s="52"/>
      <c r="L137" s="52"/>
      <c r="M137" s="52"/>
      <c r="N137" s="96" t="s">
        <v>585</v>
      </c>
      <c r="O137" s="90" t="s">
        <v>240</v>
      </c>
      <c r="P137" s="52"/>
      <c r="Q137" s="52"/>
      <c r="R137" s="52"/>
      <c r="S137" s="47"/>
      <c r="U137" s="41" t="s">
        <v>649</v>
      </c>
    </row>
    <row r="138" spans="1:21" ht="45">
      <c r="A138" s="85">
        <v>138</v>
      </c>
      <c r="B138" s="47" t="s">
        <v>684</v>
      </c>
      <c r="C138" s="55" t="s">
        <v>200</v>
      </c>
      <c r="D138" s="40" t="s">
        <v>83</v>
      </c>
      <c r="E138" s="40" t="s">
        <v>430</v>
      </c>
      <c r="F138" s="48" t="s">
        <v>643</v>
      </c>
      <c r="G138" s="49" t="s">
        <v>712</v>
      </c>
      <c r="H138" s="50" t="s">
        <v>245</v>
      </c>
      <c r="I138" s="51"/>
      <c r="J138" s="52"/>
      <c r="K138" s="52"/>
      <c r="L138" s="52"/>
      <c r="M138" s="52"/>
      <c r="N138" s="96" t="s">
        <v>585</v>
      </c>
      <c r="O138" s="90" t="s">
        <v>240</v>
      </c>
      <c r="P138" s="112"/>
      <c r="Q138" s="52"/>
      <c r="R138" s="52"/>
      <c r="S138" s="47"/>
      <c r="U138" s="41" t="s">
        <v>649</v>
      </c>
    </row>
    <row r="139" spans="1:21" ht="33.75">
      <c r="A139" s="85">
        <v>139</v>
      </c>
      <c r="B139" s="47" t="s">
        <v>319</v>
      </c>
      <c r="C139" s="55" t="s">
        <v>200</v>
      </c>
      <c r="D139" s="40" t="s">
        <v>83</v>
      </c>
      <c r="E139" s="40" t="s">
        <v>432</v>
      </c>
      <c r="F139" s="48" t="s">
        <v>62</v>
      </c>
      <c r="G139" s="49" t="s">
        <v>433</v>
      </c>
      <c r="H139" s="50" t="s">
        <v>434</v>
      </c>
      <c r="I139" s="51"/>
      <c r="J139" s="52"/>
      <c r="K139" s="52"/>
      <c r="L139" s="52"/>
      <c r="M139" s="52"/>
      <c r="N139" s="96" t="s">
        <v>585</v>
      </c>
      <c r="O139" s="90" t="s">
        <v>240</v>
      </c>
      <c r="P139" s="112"/>
      <c r="Q139" s="52"/>
      <c r="R139" s="52"/>
      <c r="S139" s="47"/>
      <c r="U139" s="102" t="s">
        <v>649</v>
      </c>
    </row>
    <row r="140" spans="1:21" ht="22.5">
      <c r="A140" s="85">
        <v>140</v>
      </c>
      <c r="B140" s="47" t="s">
        <v>4</v>
      </c>
      <c r="C140" s="55" t="s">
        <v>200</v>
      </c>
      <c r="D140" s="40" t="s">
        <v>83</v>
      </c>
      <c r="E140" s="40" t="s">
        <v>98</v>
      </c>
      <c r="F140" s="48" t="s">
        <v>643</v>
      </c>
      <c r="G140" s="49" t="s">
        <v>32</v>
      </c>
      <c r="H140" s="50" t="s">
        <v>33</v>
      </c>
      <c r="I140" s="51"/>
      <c r="J140" s="52"/>
      <c r="K140" s="52"/>
      <c r="L140" s="52"/>
      <c r="M140" s="52"/>
      <c r="N140" s="96" t="s">
        <v>585</v>
      </c>
      <c r="O140" s="90" t="s">
        <v>240</v>
      </c>
      <c r="P140" s="112"/>
      <c r="Q140" s="52"/>
      <c r="R140" s="52"/>
      <c r="S140" s="47"/>
      <c r="U140" s="102" t="s">
        <v>649</v>
      </c>
    </row>
    <row r="141" spans="1:21" ht="236.25">
      <c r="A141" s="85">
        <v>141</v>
      </c>
      <c r="B141" s="47" t="s">
        <v>196</v>
      </c>
      <c r="C141" s="55" t="s">
        <v>200</v>
      </c>
      <c r="D141" s="40" t="s">
        <v>83</v>
      </c>
      <c r="E141" s="40" t="s">
        <v>189</v>
      </c>
      <c r="F141" s="48" t="s">
        <v>643</v>
      </c>
      <c r="G141" s="49" t="s">
        <v>198</v>
      </c>
      <c r="H141" s="50" t="s">
        <v>199</v>
      </c>
      <c r="I141" s="51"/>
      <c r="J141" s="52"/>
      <c r="K141" s="52"/>
      <c r="L141" s="52"/>
      <c r="M141" s="52"/>
      <c r="N141" s="96" t="s">
        <v>585</v>
      </c>
      <c r="O141" s="90" t="s">
        <v>240</v>
      </c>
      <c r="P141" s="112"/>
      <c r="Q141" s="52"/>
      <c r="R141" s="52"/>
      <c r="S141" s="47"/>
      <c r="U141" s="102" t="s">
        <v>649</v>
      </c>
    </row>
    <row r="142" spans="1:21" ht="191.25">
      <c r="A142" s="85">
        <v>142</v>
      </c>
      <c r="B142" s="47" t="s">
        <v>412</v>
      </c>
      <c r="C142" s="55" t="s">
        <v>200</v>
      </c>
      <c r="D142" s="40" t="s">
        <v>83</v>
      </c>
      <c r="E142" s="40" t="s">
        <v>52</v>
      </c>
      <c r="F142" s="48" t="s">
        <v>643</v>
      </c>
      <c r="G142" s="49" t="s">
        <v>0</v>
      </c>
      <c r="H142" s="50" t="s">
        <v>1</v>
      </c>
      <c r="I142" s="51"/>
      <c r="J142" s="52"/>
      <c r="K142" s="52"/>
      <c r="L142" s="52"/>
      <c r="M142" s="52"/>
      <c r="N142" s="96" t="s">
        <v>585</v>
      </c>
      <c r="O142" s="90" t="s">
        <v>240</v>
      </c>
      <c r="P142" s="112"/>
      <c r="Q142" s="52"/>
      <c r="R142" s="52"/>
      <c r="S142" s="47"/>
      <c r="U142" s="102" t="s">
        <v>649</v>
      </c>
    </row>
    <row r="143" spans="1:21" ht="33.75">
      <c r="A143" s="85">
        <v>143</v>
      </c>
      <c r="B143" s="47" t="s">
        <v>231</v>
      </c>
      <c r="C143" s="55" t="s">
        <v>335</v>
      </c>
      <c r="D143" s="40" t="s">
        <v>83</v>
      </c>
      <c r="E143" s="40" t="s">
        <v>726</v>
      </c>
      <c r="F143" s="48" t="s">
        <v>643</v>
      </c>
      <c r="G143" s="49" t="s">
        <v>336</v>
      </c>
      <c r="H143" s="50" t="s">
        <v>337</v>
      </c>
      <c r="I143" s="51"/>
      <c r="J143" s="52"/>
      <c r="K143" s="52"/>
      <c r="L143" s="52"/>
      <c r="M143" s="52"/>
      <c r="N143" s="96" t="s">
        <v>585</v>
      </c>
      <c r="O143" s="90" t="s">
        <v>240</v>
      </c>
      <c r="P143" s="112"/>
      <c r="Q143" s="52"/>
      <c r="R143" s="52"/>
      <c r="S143" s="47"/>
      <c r="U143" s="102" t="s">
        <v>649</v>
      </c>
    </row>
    <row r="144" spans="1:21" ht="191.25">
      <c r="A144" s="85">
        <v>144</v>
      </c>
      <c r="B144" s="47" t="s">
        <v>319</v>
      </c>
      <c r="C144" s="55" t="s">
        <v>200</v>
      </c>
      <c r="D144" s="40" t="s">
        <v>83</v>
      </c>
      <c r="E144" s="40" t="s">
        <v>740</v>
      </c>
      <c r="F144" s="48" t="s">
        <v>89</v>
      </c>
      <c r="G144" s="49" t="s">
        <v>414</v>
      </c>
      <c r="H144" s="50" t="s">
        <v>415</v>
      </c>
      <c r="I144" s="51"/>
      <c r="J144" s="52"/>
      <c r="K144" s="52"/>
      <c r="L144" s="52"/>
      <c r="M144" s="52"/>
      <c r="N144" s="96" t="s">
        <v>585</v>
      </c>
      <c r="O144" s="90" t="s">
        <v>240</v>
      </c>
      <c r="P144" s="52"/>
      <c r="Q144" s="52"/>
      <c r="R144" s="52"/>
      <c r="S144" s="47"/>
      <c r="U144" s="102" t="s">
        <v>649</v>
      </c>
    </row>
    <row r="145" spans="1:19" ht="22.5">
      <c r="A145" s="85">
        <v>145</v>
      </c>
      <c r="B145" s="47" t="s">
        <v>124</v>
      </c>
      <c r="C145" s="55" t="s">
        <v>727</v>
      </c>
      <c r="D145" s="40" t="s">
        <v>83</v>
      </c>
      <c r="E145" s="40" t="s">
        <v>717</v>
      </c>
      <c r="F145" s="48" t="s">
        <v>62</v>
      </c>
      <c r="G145" s="49" t="s">
        <v>132</v>
      </c>
      <c r="H145" s="50" t="s">
        <v>133</v>
      </c>
      <c r="I145" s="51"/>
      <c r="J145" s="52"/>
      <c r="K145" s="52"/>
      <c r="L145" s="52"/>
      <c r="M145" s="52"/>
      <c r="N145" s="96" t="s">
        <v>585</v>
      </c>
      <c r="O145" s="90" t="s">
        <v>240</v>
      </c>
      <c r="P145" s="112"/>
      <c r="Q145" s="52"/>
      <c r="R145" s="52"/>
      <c r="S145" s="47"/>
    </row>
    <row r="146" spans="1:21" ht="45">
      <c r="A146" s="85">
        <v>146</v>
      </c>
      <c r="B146" s="47" t="s">
        <v>715</v>
      </c>
      <c r="C146" s="55" t="s">
        <v>727</v>
      </c>
      <c r="D146" s="40" t="s">
        <v>83</v>
      </c>
      <c r="E146" s="40" t="s">
        <v>728</v>
      </c>
      <c r="F146" s="48" t="s">
        <v>57</v>
      </c>
      <c r="G146" s="49" t="s">
        <v>718</v>
      </c>
      <c r="H146" s="50" t="s">
        <v>719</v>
      </c>
      <c r="I146" s="51"/>
      <c r="J146" s="52"/>
      <c r="K146" s="52"/>
      <c r="L146" s="52"/>
      <c r="M146" s="52"/>
      <c r="N146" s="96" t="s">
        <v>585</v>
      </c>
      <c r="O146" s="90" t="s">
        <v>240</v>
      </c>
      <c r="P146" s="112"/>
      <c r="Q146" s="52"/>
      <c r="R146" s="52"/>
      <c r="S146" s="47"/>
      <c r="U146" s="102" t="s">
        <v>653</v>
      </c>
    </row>
    <row r="147" spans="1:21" ht="56.25">
      <c r="A147" s="85">
        <v>147</v>
      </c>
      <c r="B147" s="47" t="s">
        <v>42</v>
      </c>
      <c r="C147" s="55" t="s">
        <v>727</v>
      </c>
      <c r="D147" s="116" t="s">
        <v>83</v>
      </c>
      <c r="E147" s="40" t="s">
        <v>728</v>
      </c>
      <c r="F147" s="48" t="s">
        <v>62</v>
      </c>
      <c r="G147" s="49" t="s">
        <v>477</v>
      </c>
      <c r="H147" s="50" t="s">
        <v>478</v>
      </c>
      <c r="I147" s="51"/>
      <c r="J147" s="52"/>
      <c r="K147" s="52"/>
      <c r="L147" s="52"/>
      <c r="M147" s="52"/>
      <c r="N147" s="96" t="s">
        <v>585</v>
      </c>
      <c r="O147" s="90" t="s">
        <v>240</v>
      </c>
      <c r="P147" s="112"/>
      <c r="Q147" s="52"/>
      <c r="R147" s="52"/>
      <c r="S147" s="47"/>
      <c r="U147" s="102" t="s">
        <v>651</v>
      </c>
    </row>
    <row r="148" spans="1:21" ht="101.25">
      <c r="A148" s="85">
        <v>148</v>
      </c>
      <c r="B148" s="47" t="s">
        <v>346</v>
      </c>
      <c r="C148" s="55" t="s">
        <v>92</v>
      </c>
      <c r="D148" s="40" t="s">
        <v>83</v>
      </c>
      <c r="E148" s="40" t="s">
        <v>279</v>
      </c>
      <c r="F148" s="48" t="s">
        <v>89</v>
      </c>
      <c r="G148" s="49" t="s">
        <v>280</v>
      </c>
      <c r="H148" s="50" t="s">
        <v>281</v>
      </c>
      <c r="I148" s="51"/>
      <c r="J148" s="52"/>
      <c r="K148" s="52"/>
      <c r="L148" s="52"/>
      <c r="M148" s="52"/>
      <c r="N148" s="96" t="s">
        <v>585</v>
      </c>
      <c r="O148" s="90" t="s">
        <v>240</v>
      </c>
      <c r="P148" s="112"/>
      <c r="Q148" s="52"/>
      <c r="R148" s="52"/>
      <c r="S148" s="47"/>
      <c r="U148" s="102" t="s">
        <v>650</v>
      </c>
    </row>
    <row r="149" spans="1:21" ht="45">
      <c r="A149" s="85">
        <v>149</v>
      </c>
      <c r="B149" s="47" t="s">
        <v>319</v>
      </c>
      <c r="C149" s="55" t="s">
        <v>435</v>
      </c>
      <c r="D149" s="40" t="s">
        <v>106</v>
      </c>
      <c r="E149" s="40" t="s">
        <v>82</v>
      </c>
      <c r="F149" s="48" t="s">
        <v>89</v>
      </c>
      <c r="G149" s="49" t="s">
        <v>436</v>
      </c>
      <c r="H149" s="50" t="s">
        <v>323</v>
      </c>
      <c r="I149" s="51"/>
      <c r="J149" s="52"/>
      <c r="K149" s="52"/>
      <c r="L149" s="52"/>
      <c r="M149" s="52"/>
      <c r="N149" s="96" t="s">
        <v>585</v>
      </c>
      <c r="O149" s="90" t="s">
        <v>241</v>
      </c>
      <c r="P149" s="52"/>
      <c r="Q149" s="52"/>
      <c r="R149" s="52"/>
      <c r="S149" s="47"/>
      <c r="U149" s="102" t="s">
        <v>651</v>
      </c>
    </row>
    <row r="150" spans="1:21" ht="78.75">
      <c r="A150" s="85">
        <v>150</v>
      </c>
      <c r="B150" s="47" t="s">
        <v>231</v>
      </c>
      <c r="C150" s="55" t="s">
        <v>55</v>
      </c>
      <c r="D150" s="40" t="s">
        <v>106</v>
      </c>
      <c r="E150" s="40" t="s">
        <v>51</v>
      </c>
      <c r="F150" s="48" t="s">
        <v>643</v>
      </c>
      <c r="G150" s="49" t="s">
        <v>338</v>
      </c>
      <c r="H150" s="50" t="s">
        <v>339</v>
      </c>
      <c r="I150" s="51"/>
      <c r="J150" s="52"/>
      <c r="K150" s="52"/>
      <c r="L150" s="52"/>
      <c r="M150" s="52"/>
      <c r="N150" s="96" t="s">
        <v>585</v>
      </c>
      <c r="O150" s="90" t="s">
        <v>240</v>
      </c>
      <c r="P150" s="112"/>
      <c r="Q150" s="52"/>
      <c r="R150" s="52"/>
      <c r="S150" s="47"/>
      <c r="U150" s="102" t="s">
        <v>649</v>
      </c>
    </row>
    <row r="151" spans="1:19" ht="33.75">
      <c r="A151" s="85">
        <v>151</v>
      </c>
      <c r="B151" s="47" t="s">
        <v>124</v>
      </c>
      <c r="C151" s="55" t="s">
        <v>435</v>
      </c>
      <c r="D151" s="40" t="s">
        <v>106</v>
      </c>
      <c r="E151" s="40" t="s">
        <v>109</v>
      </c>
      <c r="F151" s="48" t="s">
        <v>62</v>
      </c>
      <c r="G151" s="49" t="s">
        <v>134</v>
      </c>
      <c r="H151" s="50" t="s">
        <v>135</v>
      </c>
      <c r="I151" s="51"/>
      <c r="J151" s="52"/>
      <c r="K151" s="52"/>
      <c r="L151" s="52"/>
      <c r="M151" s="52"/>
      <c r="N151" s="96" t="s">
        <v>585</v>
      </c>
      <c r="O151" s="90" t="s">
        <v>241</v>
      </c>
      <c r="P151" s="52"/>
      <c r="Q151" s="52"/>
      <c r="R151" s="52"/>
      <c r="S151" s="47"/>
    </row>
    <row r="152" spans="1:19" ht="56.25">
      <c r="A152" s="85">
        <v>152</v>
      </c>
      <c r="B152" s="47" t="s">
        <v>42</v>
      </c>
      <c r="C152" s="55" t="s">
        <v>435</v>
      </c>
      <c r="D152" s="116" t="s">
        <v>106</v>
      </c>
      <c r="E152" s="116" t="s">
        <v>222</v>
      </c>
      <c r="F152" s="48" t="s">
        <v>643</v>
      </c>
      <c r="G152" s="49" t="s">
        <v>491</v>
      </c>
      <c r="H152" s="50" t="s">
        <v>492</v>
      </c>
      <c r="I152" s="51"/>
      <c r="J152" s="52"/>
      <c r="K152" s="52"/>
      <c r="L152" s="52"/>
      <c r="M152" s="52"/>
      <c r="N152" s="96" t="s">
        <v>585</v>
      </c>
      <c r="O152" s="90" t="s">
        <v>241</v>
      </c>
      <c r="P152" s="112"/>
      <c r="Q152" s="52"/>
      <c r="R152" s="52"/>
      <c r="S152" s="47"/>
    </row>
    <row r="153" spans="1:21" ht="78.75">
      <c r="A153" s="85">
        <v>153</v>
      </c>
      <c r="B153" s="47" t="s">
        <v>42</v>
      </c>
      <c r="C153" s="55" t="s">
        <v>493</v>
      </c>
      <c r="D153" s="116" t="s">
        <v>106</v>
      </c>
      <c r="E153" s="116" t="s">
        <v>228</v>
      </c>
      <c r="F153" s="48" t="s">
        <v>643</v>
      </c>
      <c r="G153" s="49" t="s">
        <v>494</v>
      </c>
      <c r="H153" s="50" t="s">
        <v>468</v>
      </c>
      <c r="I153" s="51"/>
      <c r="J153" s="52"/>
      <c r="K153" s="52"/>
      <c r="L153" s="52"/>
      <c r="M153" s="52"/>
      <c r="N153" s="96" t="s">
        <v>585</v>
      </c>
      <c r="O153" s="90" t="s">
        <v>241</v>
      </c>
      <c r="P153" s="52"/>
      <c r="Q153" s="52"/>
      <c r="R153" s="52"/>
      <c r="S153" s="47"/>
      <c r="U153" s="102" t="s">
        <v>651</v>
      </c>
    </row>
    <row r="154" spans="1:21" ht="45">
      <c r="A154" s="85">
        <v>154</v>
      </c>
      <c r="B154" s="47" t="s">
        <v>42</v>
      </c>
      <c r="C154" s="55" t="s">
        <v>495</v>
      </c>
      <c r="D154" s="116" t="s">
        <v>106</v>
      </c>
      <c r="E154" s="116" t="s">
        <v>326</v>
      </c>
      <c r="F154" s="48" t="s">
        <v>643</v>
      </c>
      <c r="G154" s="49" t="s">
        <v>496</v>
      </c>
      <c r="H154" s="50" t="s">
        <v>497</v>
      </c>
      <c r="I154" s="51"/>
      <c r="J154" s="52"/>
      <c r="K154" s="52"/>
      <c r="L154" s="52"/>
      <c r="M154" s="52"/>
      <c r="N154" s="96" t="s">
        <v>585</v>
      </c>
      <c r="O154" s="90" t="s">
        <v>241</v>
      </c>
      <c r="P154" s="52"/>
      <c r="Q154" s="52"/>
      <c r="R154" s="52"/>
      <c r="S154" s="47"/>
      <c r="U154" s="102" t="s">
        <v>650</v>
      </c>
    </row>
    <row r="155" spans="1:19" ht="45">
      <c r="A155" s="85">
        <v>155</v>
      </c>
      <c r="B155" s="47" t="s">
        <v>684</v>
      </c>
      <c r="C155" s="55" t="s">
        <v>284</v>
      </c>
      <c r="D155" s="40" t="s">
        <v>106</v>
      </c>
      <c r="E155" s="40" t="s">
        <v>174</v>
      </c>
      <c r="F155" s="48" t="s">
        <v>57</v>
      </c>
      <c r="G155" s="49" t="s">
        <v>246</v>
      </c>
      <c r="H155" s="50" t="s">
        <v>247</v>
      </c>
      <c r="I155" s="51"/>
      <c r="J155" s="52"/>
      <c r="K155" s="52"/>
      <c r="L155" s="52"/>
      <c r="M155" s="52"/>
      <c r="N155" s="96" t="s">
        <v>585</v>
      </c>
      <c r="O155" s="90" t="s">
        <v>241</v>
      </c>
      <c r="P155" s="112"/>
      <c r="Q155" s="52"/>
      <c r="R155" s="52"/>
      <c r="S155" s="47"/>
    </row>
    <row r="156" spans="1:21" ht="168.75">
      <c r="A156" s="85">
        <v>156</v>
      </c>
      <c r="B156" s="47" t="s">
        <v>346</v>
      </c>
      <c r="C156" s="55" t="s">
        <v>284</v>
      </c>
      <c r="D156" s="40" t="s">
        <v>106</v>
      </c>
      <c r="E156" s="40" t="s">
        <v>728</v>
      </c>
      <c r="F156" s="48" t="s">
        <v>89</v>
      </c>
      <c r="G156" s="49" t="s">
        <v>285</v>
      </c>
      <c r="H156" s="50" t="s">
        <v>286</v>
      </c>
      <c r="I156" s="51"/>
      <c r="J156" s="52"/>
      <c r="K156" s="52"/>
      <c r="L156" s="52"/>
      <c r="M156" s="52"/>
      <c r="N156" s="96" t="s">
        <v>585</v>
      </c>
      <c r="O156" s="90" t="s">
        <v>241</v>
      </c>
      <c r="P156" s="52"/>
      <c r="Q156" s="52"/>
      <c r="R156" s="52"/>
      <c r="S156" s="47"/>
      <c r="U156" s="102" t="s">
        <v>651</v>
      </c>
    </row>
    <row r="157" spans="1:19" ht="101.25">
      <c r="A157" s="85">
        <v>157</v>
      </c>
      <c r="B157" s="47" t="s">
        <v>42</v>
      </c>
      <c r="C157" s="55" t="s">
        <v>284</v>
      </c>
      <c r="D157" s="116" t="s">
        <v>106</v>
      </c>
      <c r="E157" s="40" t="s">
        <v>101</v>
      </c>
      <c r="F157" s="48" t="s">
        <v>62</v>
      </c>
      <c r="G157" s="49" t="s">
        <v>479</v>
      </c>
      <c r="H157" s="50" t="s">
        <v>480</v>
      </c>
      <c r="I157" s="51"/>
      <c r="J157" s="52"/>
      <c r="K157" s="52"/>
      <c r="L157" s="52"/>
      <c r="M157" s="52"/>
      <c r="N157" s="96" t="s">
        <v>585</v>
      </c>
      <c r="O157" s="90" t="s">
        <v>241</v>
      </c>
      <c r="P157" s="112"/>
      <c r="Q157" s="52"/>
      <c r="R157" s="52"/>
      <c r="S157" s="47"/>
    </row>
    <row r="158" spans="1:22" ht="146.25">
      <c r="A158" s="85">
        <v>158</v>
      </c>
      <c r="B158" s="47" t="s">
        <v>138</v>
      </c>
      <c r="C158" s="55" t="s">
        <v>284</v>
      </c>
      <c r="D158" s="40" t="s">
        <v>106</v>
      </c>
      <c r="E158" s="40" t="s">
        <v>101</v>
      </c>
      <c r="F158" s="48" t="s">
        <v>643</v>
      </c>
      <c r="G158" s="49" t="s">
        <v>660</v>
      </c>
      <c r="H158" s="50" t="s">
        <v>661</v>
      </c>
      <c r="I158" s="51"/>
      <c r="J158" s="52"/>
      <c r="K158" s="52"/>
      <c r="L158" s="52"/>
      <c r="M158" s="52"/>
      <c r="N158" s="96" t="s">
        <v>585</v>
      </c>
      <c r="O158" s="90" t="s">
        <v>241</v>
      </c>
      <c r="P158" s="112"/>
      <c r="Q158" s="52"/>
      <c r="R158" s="52"/>
      <c r="S158" s="47"/>
      <c r="U158" s="41" t="s">
        <v>651</v>
      </c>
      <c r="V158" s="102"/>
    </row>
    <row r="159" spans="1:22" ht="33.75">
      <c r="A159" s="85">
        <v>159</v>
      </c>
      <c r="B159" s="47" t="s">
        <v>231</v>
      </c>
      <c r="C159" s="55" t="s">
        <v>340</v>
      </c>
      <c r="D159" s="40" t="s">
        <v>106</v>
      </c>
      <c r="E159" s="40" t="s">
        <v>742</v>
      </c>
      <c r="F159" s="48" t="s">
        <v>643</v>
      </c>
      <c r="G159" s="49" t="s">
        <v>341</v>
      </c>
      <c r="H159" s="50" t="s">
        <v>342</v>
      </c>
      <c r="I159" s="51"/>
      <c r="J159" s="52"/>
      <c r="K159" s="52"/>
      <c r="L159" s="52"/>
      <c r="M159" s="52"/>
      <c r="N159" s="96" t="s">
        <v>585</v>
      </c>
      <c r="O159" s="90" t="s">
        <v>240</v>
      </c>
      <c r="P159" s="112"/>
      <c r="Q159" s="52"/>
      <c r="R159" s="52"/>
      <c r="S159" s="47"/>
      <c r="U159" s="41" t="s">
        <v>651</v>
      </c>
      <c r="V159" s="102"/>
    </row>
    <row r="160" spans="1:21" ht="78.75">
      <c r="A160" s="85">
        <v>160</v>
      </c>
      <c r="B160" s="47" t="s">
        <v>96</v>
      </c>
      <c r="C160" s="55" t="s">
        <v>104</v>
      </c>
      <c r="D160" s="40" t="s">
        <v>105</v>
      </c>
      <c r="E160" s="40" t="s">
        <v>106</v>
      </c>
      <c r="F160" s="48" t="s">
        <v>89</v>
      </c>
      <c r="G160" s="49" t="s">
        <v>107</v>
      </c>
      <c r="H160" s="50" t="s">
        <v>108</v>
      </c>
      <c r="I160" s="51"/>
      <c r="J160" s="52"/>
      <c r="K160" s="52"/>
      <c r="L160" s="52"/>
      <c r="M160" s="52"/>
      <c r="N160" s="96" t="s">
        <v>585</v>
      </c>
      <c r="O160" s="99" t="s">
        <v>242</v>
      </c>
      <c r="P160" s="112"/>
      <c r="Q160" s="52"/>
      <c r="R160" s="52"/>
      <c r="S160" s="47"/>
      <c r="U160" s="102" t="s">
        <v>650</v>
      </c>
    </row>
    <row r="161" spans="1:21" ht="112.5">
      <c r="A161" s="85">
        <v>161</v>
      </c>
      <c r="B161" s="47" t="s">
        <v>265</v>
      </c>
      <c r="C161" s="55" t="s">
        <v>104</v>
      </c>
      <c r="D161" s="40" t="s">
        <v>105</v>
      </c>
      <c r="E161" s="40" t="s">
        <v>106</v>
      </c>
      <c r="F161" s="48" t="s">
        <v>89</v>
      </c>
      <c r="G161" s="49" t="s">
        <v>272</v>
      </c>
      <c r="H161" s="50" t="s">
        <v>273</v>
      </c>
      <c r="I161" s="51"/>
      <c r="J161" s="52"/>
      <c r="K161" s="52"/>
      <c r="L161" s="52"/>
      <c r="M161" s="52"/>
      <c r="N161" s="96" t="s">
        <v>585</v>
      </c>
      <c r="O161" s="99" t="s">
        <v>242</v>
      </c>
      <c r="P161" s="52"/>
      <c r="Q161" s="52"/>
      <c r="R161" s="52"/>
      <c r="S161" s="47"/>
      <c r="U161" s="102" t="s">
        <v>650</v>
      </c>
    </row>
    <row r="162" spans="1:22" ht="101.25">
      <c r="A162" s="85">
        <v>162</v>
      </c>
      <c r="B162" s="47" t="s">
        <v>42</v>
      </c>
      <c r="C162" s="55" t="s">
        <v>104</v>
      </c>
      <c r="D162" s="40" t="s">
        <v>105</v>
      </c>
      <c r="E162" s="40" t="s">
        <v>105</v>
      </c>
      <c r="F162" s="48" t="s">
        <v>643</v>
      </c>
      <c r="G162" s="49" t="s">
        <v>481</v>
      </c>
      <c r="H162" s="50" t="s">
        <v>482</v>
      </c>
      <c r="I162" s="51"/>
      <c r="J162" s="52"/>
      <c r="K162" s="52"/>
      <c r="L162" s="52"/>
      <c r="M162" s="52"/>
      <c r="N162" s="96" t="s">
        <v>585</v>
      </c>
      <c r="O162" s="99" t="s">
        <v>242</v>
      </c>
      <c r="P162" s="52"/>
      <c r="Q162" s="52"/>
      <c r="R162" s="52"/>
      <c r="S162" s="47"/>
      <c r="U162" s="41" t="s">
        <v>650</v>
      </c>
      <c r="V162" s="102"/>
    </row>
    <row r="163" spans="1:21" ht="33.75">
      <c r="A163" s="85">
        <v>163</v>
      </c>
      <c r="B163" s="47" t="s">
        <v>201</v>
      </c>
      <c r="C163" s="55" t="s">
        <v>206</v>
      </c>
      <c r="D163" s="40" t="s">
        <v>105</v>
      </c>
      <c r="E163" s="40" t="s">
        <v>207</v>
      </c>
      <c r="F163" s="48" t="s">
        <v>62</v>
      </c>
      <c r="G163" s="49" t="s">
        <v>208</v>
      </c>
      <c r="H163" s="50" t="s">
        <v>209</v>
      </c>
      <c r="I163" s="51"/>
      <c r="J163" s="52"/>
      <c r="K163" s="52"/>
      <c r="L163" s="52"/>
      <c r="M163" s="52"/>
      <c r="N163" s="96" t="s">
        <v>585</v>
      </c>
      <c r="O163" s="99" t="s">
        <v>242</v>
      </c>
      <c r="P163" s="112"/>
      <c r="Q163" s="52"/>
      <c r="R163" s="52"/>
      <c r="S163" s="47"/>
      <c r="U163" s="102" t="s">
        <v>651</v>
      </c>
    </row>
    <row r="164" spans="1:22" ht="67.5">
      <c r="A164" s="85">
        <v>164</v>
      </c>
      <c r="B164" s="47" t="s">
        <v>42</v>
      </c>
      <c r="C164" s="55" t="s">
        <v>472</v>
      </c>
      <c r="D164" s="40" t="s">
        <v>105</v>
      </c>
      <c r="E164" s="40" t="s">
        <v>189</v>
      </c>
      <c r="F164" s="48" t="s">
        <v>643</v>
      </c>
      <c r="G164" s="49" t="s">
        <v>473</v>
      </c>
      <c r="H164" s="50" t="s">
        <v>474</v>
      </c>
      <c r="I164" s="51"/>
      <c r="J164" s="52"/>
      <c r="K164" s="52"/>
      <c r="L164" s="52"/>
      <c r="M164" s="52"/>
      <c r="N164" s="96" t="s">
        <v>585</v>
      </c>
      <c r="O164" s="99" t="s">
        <v>242</v>
      </c>
      <c r="P164" s="112"/>
      <c r="Q164" s="52"/>
      <c r="R164" s="52"/>
      <c r="S164" s="47"/>
      <c r="U164" s="41"/>
      <c r="V164" s="102"/>
    </row>
    <row r="165" spans="1:19" ht="78.75">
      <c r="A165" s="85">
        <v>165</v>
      </c>
      <c r="B165" s="47" t="s">
        <v>201</v>
      </c>
      <c r="C165" s="55" t="s">
        <v>210</v>
      </c>
      <c r="D165" s="40" t="s">
        <v>105</v>
      </c>
      <c r="E165" s="40" t="s">
        <v>211</v>
      </c>
      <c r="F165" s="48" t="s">
        <v>62</v>
      </c>
      <c r="G165" s="49" t="s">
        <v>212</v>
      </c>
      <c r="H165" s="50" t="s">
        <v>213</v>
      </c>
      <c r="I165" s="51"/>
      <c r="J165" s="52"/>
      <c r="K165" s="52"/>
      <c r="L165" s="52"/>
      <c r="M165" s="52"/>
      <c r="N165" s="96" t="s">
        <v>585</v>
      </c>
      <c r="O165" s="99" t="s">
        <v>242</v>
      </c>
      <c r="P165" s="52"/>
      <c r="Q165" s="52"/>
      <c r="R165" s="52"/>
      <c r="S165" s="47"/>
    </row>
    <row r="166" spans="1:21" ht="45">
      <c r="A166" s="85">
        <v>166</v>
      </c>
      <c r="B166" s="47" t="s">
        <v>319</v>
      </c>
      <c r="C166" s="55" t="s">
        <v>206</v>
      </c>
      <c r="D166" s="40" t="s">
        <v>105</v>
      </c>
      <c r="E166" s="40" t="s">
        <v>437</v>
      </c>
      <c r="F166" s="48" t="s">
        <v>89</v>
      </c>
      <c r="G166" s="49" t="s">
        <v>438</v>
      </c>
      <c r="H166" s="50" t="s">
        <v>323</v>
      </c>
      <c r="I166" s="51"/>
      <c r="J166" s="52"/>
      <c r="K166" s="52"/>
      <c r="L166" s="52"/>
      <c r="M166" s="52"/>
      <c r="N166" s="96" t="s">
        <v>585</v>
      </c>
      <c r="O166" s="99" t="s">
        <v>242</v>
      </c>
      <c r="P166" s="112"/>
      <c r="Q166" s="52"/>
      <c r="R166" s="52"/>
      <c r="S166" s="47"/>
      <c r="U166" s="102" t="s">
        <v>651</v>
      </c>
    </row>
    <row r="167" spans="1:21" ht="78.75">
      <c r="A167" s="85">
        <v>167</v>
      </c>
      <c r="B167" s="47" t="s">
        <v>201</v>
      </c>
      <c r="C167" s="55" t="s">
        <v>214</v>
      </c>
      <c r="D167" s="40" t="s">
        <v>109</v>
      </c>
      <c r="E167" s="40" t="s">
        <v>215</v>
      </c>
      <c r="F167" s="48" t="s">
        <v>62</v>
      </c>
      <c r="G167" s="49" t="s">
        <v>212</v>
      </c>
      <c r="H167" s="50" t="s">
        <v>216</v>
      </c>
      <c r="I167" s="51"/>
      <c r="J167" s="52"/>
      <c r="K167" s="52"/>
      <c r="L167" s="52"/>
      <c r="M167" s="52"/>
      <c r="N167" s="96" t="s">
        <v>585</v>
      </c>
      <c r="O167" s="99" t="s">
        <v>242</v>
      </c>
      <c r="P167" s="112"/>
      <c r="Q167" s="52"/>
      <c r="R167" s="52"/>
      <c r="S167" s="47"/>
      <c r="U167" s="102" t="s">
        <v>650</v>
      </c>
    </row>
    <row r="168" spans="1:19" ht="33.75">
      <c r="A168" s="85">
        <v>168</v>
      </c>
      <c r="B168" s="47" t="s">
        <v>346</v>
      </c>
      <c r="C168" s="100" t="s">
        <v>214</v>
      </c>
      <c r="D168" s="40" t="s">
        <v>109</v>
      </c>
      <c r="E168" s="40" t="s">
        <v>193</v>
      </c>
      <c r="F168" s="48" t="s">
        <v>62</v>
      </c>
      <c r="G168" s="49" t="s">
        <v>287</v>
      </c>
      <c r="H168" s="50" t="s">
        <v>288</v>
      </c>
      <c r="I168" s="51"/>
      <c r="J168" s="52"/>
      <c r="K168" s="52"/>
      <c r="L168" s="52"/>
      <c r="M168" s="52"/>
      <c r="N168" s="96" t="s">
        <v>585</v>
      </c>
      <c r="O168" s="99" t="s">
        <v>242</v>
      </c>
      <c r="P168" s="112"/>
      <c r="Q168" s="52"/>
      <c r="R168" s="52"/>
      <c r="S168" s="47"/>
    </row>
    <row r="169" spans="1:21" ht="135">
      <c r="A169" s="85">
        <v>169</v>
      </c>
      <c r="B169" s="47" t="s">
        <v>346</v>
      </c>
      <c r="C169" s="55" t="s">
        <v>289</v>
      </c>
      <c r="D169" s="40" t="s">
        <v>109</v>
      </c>
      <c r="E169" s="40" t="s">
        <v>452</v>
      </c>
      <c r="F169" s="48" t="s">
        <v>62</v>
      </c>
      <c r="G169" s="49" t="s">
        <v>290</v>
      </c>
      <c r="H169" s="50" t="s">
        <v>291</v>
      </c>
      <c r="I169" s="51"/>
      <c r="J169" s="52"/>
      <c r="K169" s="52"/>
      <c r="L169" s="52"/>
      <c r="M169" s="52"/>
      <c r="N169" s="96" t="s">
        <v>585</v>
      </c>
      <c r="O169" s="99" t="s">
        <v>242</v>
      </c>
      <c r="P169" s="112"/>
      <c r="Q169" s="52"/>
      <c r="R169" s="52"/>
      <c r="S169" s="47"/>
      <c r="U169" s="102" t="s">
        <v>650</v>
      </c>
    </row>
    <row r="170" spans="1:19" ht="22.5">
      <c r="A170" s="85">
        <v>170</v>
      </c>
      <c r="B170" s="47" t="s">
        <v>201</v>
      </c>
      <c r="C170" s="55" t="s">
        <v>217</v>
      </c>
      <c r="D170" s="40" t="s">
        <v>218</v>
      </c>
      <c r="E170" s="40" t="s">
        <v>207</v>
      </c>
      <c r="F170" s="48" t="s">
        <v>62</v>
      </c>
      <c r="G170" s="49" t="s">
        <v>219</v>
      </c>
      <c r="H170" s="50" t="s">
        <v>220</v>
      </c>
      <c r="I170" s="51"/>
      <c r="J170" s="52"/>
      <c r="K170" s="52"/>
      <c r="L170" s="52"/>
      <c r="M170" s="52"/>
      <c r="N170" s="96" t="s">
        <v>585</v>
      </c>
      <c r="O170" s="99" t="s">
        <v>242</v>
      </c>
      <c r="P170" s="112"/>
      <c r="Q170" s="52"/>
      <c r="R170" s="52"/>
      <c r="S170" s="47"/>
    </row>
    <row r="171" spans="1:21" ht="78.75">
      <c r="A171" s="85">
        <v>171</v>
      </c>
      <c r="B171" s="47" t="s">
        <v>346</v>
      </c>
      <c r="C171" s="55" t="s">
        <v>217</v>
      </c>
      <c r="D171" s="40" t="s">
        <v>218</v>
      </c>
      <c r="E171" s="40" t="s">
        <v>207</v>
      </c>
      <c r="F171" s="48" t="s">
        <v>62</v>
      </c>
      <c r="G171" s="49" t="s">
        <v>292</v>
      </c>
      <c r="H171" s="50" t="s">
        <v>293</v>
      </c>
      <c r="I171" s="51"/>
      <c r="J171" s="52"/>
      <c r="K171" s="52"/>
      <c r="L171" s="52"/>
      <c r="M171" s="52"/>
      <c r="N171" s="96" t="s">
        <v>585</v>
      </c>
      <c r="O171" s="99" t="s">
        <v>242</v>
      </c>
      <c r="P171" s="112"/>
      <c r="Q171" s="52"/>
      <c r="R171" s="52"/>
      <c r="S171" s="47"/>
      <c r="U171" s="41"/>
    </row>
    <row r="172" spans="1:21" ht="22.5">
      <c r="A172" s="85">
        <v>172</v>
      </c>
      <c r="B172" s="47" t="s">
        <v>319</v>
      </c>
      <c r="C172" s="55" t="s">
        <v>217</v>
      </c>
      <c r="D172" s="40" t="s">
        <v>218</v>
      </c>
      <c r="E172" s="40" t="s">
        <v>722</v>
      </c>
      <c r="F172" s="48" t="s">
        <v>62</v>
      </c>
      <c r="G172" s="49" t="s">
        <v>441</v>
      </c>
      <c r="H172" s="50" t="s">
        <v>442</v>
      </c>
      <c r="I172" s="51"/>
      <c r="J172" s="52"/>
      <c r="K172" s="52"/>
      <c r="L172" s="52"/>
      <c r="M172" s="52"/>
      <c r="N172" s="96" t="s">
        <v>585</v>
      </c>
      <c r="O172" s="99" t="s">
        <v>242</v>
      </c>
      <c r="P172" s="52"/>
      <c r="Q172" s="52"/>
      <c r="R172" s="52"/>
      <c r="S172" s="47"/>
      <c r="U172" s="41"/>
    </row>
    <row r="173" spans="1:22" ht="101.25">
      <c r="A173" s="85">
        <v>173</v>
      </c>
      <c r="B173" s="47" t="s">
        <v>346</v>
      </c>
      <c r="C173" s="55" t="s">
        <v>217</v>
      </c>
      <c r="D173" s="40" t="s">
        <v>218</v>
      </c>
      <c r="E173" s="40" t="s">
        <v>294</v>
      </c>
      <c r="F173" s="48" t="s">
        <v>62</v>
      </c>
      <c r="G173" s="49" t="s">
        <v>295</v>
      </c>
      <c r="H173" s="50" t="s">
        <v>296</v>
      </c>
      <c r="I173" s="51"/>
      <c r="J173" s="52"/>
      <c r="K173" s="52"/>
      <c r="L173" s="52"/>
      <c r="M173" s="52"/>
      <c r="N173" s="96" t="s">
        <v>585</v>
      </c>
      <c r="O173" s="99" t="s">
        <v>242</v>
      </c>
      <c r="P173" s="112"/>
      <c r="Q173" s="52"/>
      <c r="R173" s="52"/>
      <c r="S173" s="47"/>
      <c r="U173" s="41" t="s">
        <v>651</v>
      </c>
      <c r="V173" s="102"/>
    </row>
    <row r="174" spans="1:19" ht="33.75">
      <c r="A174" s="85">
        <v>174</v>
      </c>
      <c r="B174" s="47" t="s">
        <v>319</v>
      </c>
      <c r="C174" s="55" t="s">
        <v>221</v>
      </c>
      <c r="D174" s="40" t="s">
        <v>430</v>
      </c>
      <c r="E174" s="40" t="s">
        <v>106</v>
      </c>
      <c r="F174" s="48" t="s">
        <v>62</v>
      </c>
      <c r="G174" s="49" t="s">
        <v>443</v>
      </c>
      <c r="H174" s="50" t="s">
        <v>444</v>
      </c>
      <c r="I174" s="51"/>
      <c r="J174" s="52"/>
      <c r="K174" s="52"/>
      <c r="L174" s="52"/>
      <c r="M174" s="52"/>
      <c r="N174" s="96" t="s">
        <v>585</v>
      </c>
      <c r="O174" s="99" t="s">
        <v>242</v>
      </c>
      <c r="P174" s="112"/>
      <c r="Q174" s="52"/>
      <c r="R174" s="52"/>
      <c r="S174" s="47"/>
    </row>
    <row r="175" spans="1:19" ht="22.5">
      <c r="A175" s="85">
        <v>175</v>
      </c>
      <c r="B175" s="47" t="s">
        <v>201</v>
      </c>
      <c r="C175" s="55" t="s">
        <v>221</v>
      </c>
      <c r="D175" s="40" t="s">
        <v>721</v>
      </c>
      <c r="E175" s="40" t="s">
        <v>222</v>
      </c>
      <c r="F175" s="48" t="s">
        <v>62</v>
      </c>
      <c r="G175" s="49" t="s">
        <v>219</v>
      </c>
      <c r="H175" s="50" t="s">
        <v>220</v>
      </c>
      <c r="I175" s="51"/>
      <c r="J175" s="52"/>
      <c r="K175" s="52"/>
      <c r="L175" s="52"/>
      <c r="M175" s="52"/>
      <c r="N175" s="96" t="s">
        <v>585</v>
      </c>
      <c r="O175" s="99" t="s">
        <v>242</v>
      </c>
      <c r="P175" s="112"/>
      <c r="Q175" s="52"/>
      <c r="R175" s="52"/>
      <c r="S175" s="47"/>
    </row>
    <row r="176" spans="1:21" ht="56.25">
      <c r="A176" s="85">
        <v>176</v>
      </c>
      <c r="B176" s="47" t="s">
        <v>346</v>
      </c>
      <c r="C176" s="55" t="s">
        <v>221</v>
      </c>
      <c r="D176" s="40" t="s">
        <v>721</v>
      </c>
      <c r="E176" s="40" t="s">
        <v>740</v>
      </c>
      <c r="F176" s="48" t="s">
        <v>89</v>
      </c>
      <c r="G176" s="49" t="s">
        <v>297</v>
      </c>
      <c r="H176" s="50" t="s">
        <v>298</v>
      </c>
      <c r="I176" s="51"/>
      <c r="J176" s="52"/>
      <c r="K176" s="52"/>
      <c r="L176" s="52"/>
      <c r="M176" s="52"/>
      <c r="N176" s="96" t="s">
        <v>585</v>
      </c>
      <c r="O176" s="99" t="s">
        <v>242</v>
      </c>
      <c r="P176" s="112"/>
      <c r="Q176" s="52"/>
      <c r="R176" s="52"/>
      <c r="S176" s="47"/>
      <c r="U176" s="102" t="s">
        <v>650</v>
      </c>
    </row>
    <row r="177" spans="1:21" ht="112.5">
      <c r="A177" s="85">
        <v>177</v>
      </c>
      <c r="B177" s="47" t="s">
        <v>346</v>
      </c>
      <c r="C177" s="55" t="s">
        <v>221</v>
      </c>
      <c r="D177" s="40" t="s">
        <v>721</v>
      </c>
      <c r="E177" s="40" t="s">
        <v>211</v>
      </c>
      <c r="F177" s="48" t="s">
        <v>89</v>
      </c>
      <c r="G177" s="49" t="s">
        <v>299</v>
      </c>
      <c r="H177" s="50" t="s">
        <v>300</v>
      </c>
      <c r="I177" s="51"/>
      <c r="J177" s="52"/>
      <c r="K177" s="52"/>
      <c r="L177" s="52"/>
      <c r="M177" s="52"/>
      <c r="N177" s="96" t="s">
        <v>585</v>
      </c>
      <c r="O177" s="99" t="s">
        <v>242</v>
      </c>
      <c r="P177" s="112"/>
      <c r="Q177" s="52"/>
      <c r="R177" s="52"/>
      <c r="S177" s="47"/>
      <c r="U177" s="102" t="s">
        <v>650</v>
      </c>
    </row>
    <row r="178" spans="1:19" ht="22.5">
      <c r="A178" s="85">
        <v>178</v>
      </c>
      <c r="B178" s="47" t="s">
        <v>124</v>
      </c>
      <c r="C178" s="55" t="s">
        <v>221</v>
      </c>
      <c r="D178" s="40" t="s">
        <v>721</v>
      </c>
      <c r="E178" s="40" t="s">
        <v>372</v>
      </c>
      <c r="F178" s="48" t="s">
        <v>62</v>
      </c>
      <c r="G178" s="49" t="s">
        <v>136</v>
      </c>
      <c r="H178" s="50" t="s">
        <v>137</v>
      </c>
      <c r="I178" s="51"/>
      <c r="J178" s="52"/>
      <c r="K178" s="52"/>
      <c r="L178" s="52"/>
      <c r="M178" s="52"/>
      <c r="N178" s="96" t="s">
        <v>585</v>
      </c>
      <c r="O178" s="99" t="s">
        <v>242</v>
      </c>
      <c r="P178" s="52"/>
      <c r="Q178" s="52"/>
      <c r="R178" s="52"/>
      <c r="S178" s="47"/>
    </row>
    <row r="179" spans="1:21" ht="45">
      <c r="A179" s="85">
        <v>179</v>
      </c>
      <c r="B179" s="47" t="s">
        <v>684</v>
      </c>
      <c r="C179" s="55" t="s">
        <v>20</v>
      </c>
      <c r="D179" s="40" t="s">
        <v>732</v>
      </c>
      <c r="E179" s="40" t="s">
        <v>70</v>
      </c>
      <c r="F179" s="48" t="s">
        <v>643</v>
      </c>
      <c r="G179" s="49" t="s">
        <v>250</v>
      </c>
      <c r="H179" s="50" t="s">
        <v>251</v>
      </c>
      <c r="I179" s="51"/>
      <c r="J179" s="52"/>
      <c r="K179" s="52"/>
      <c r="L179" s="52"/>
      <c r="M179" s="52"/>
      <c r="N179" s="96" t="s">
        <v>637</v>
      </c>
      <c r="O179" s="90" t="s">
        <v>243</v>
      </c>
      <c r="P179" s="52"/>
      <c r="Q179" s="52"/>
      <c r="R179" s="52"/>
      <c r="S179" s="47"/>
      <c r="U179" s="102" t="s">
        <v>651</v>
      </c>
    </row>
    <row r="180" spans="1:21" ht="90">
      <c r="A180" s="85">
        <v>180</v>
      </c>
      <c r="B180" s="47" t="s">
        <v>138</v>
      </c>
      <c r="C180" s="55" t="s">
        <v>20</v>
      </c>
      <c r="D180" s="40" t="s">
        <v>732</v>
      </c>
      <c r="E180" s="40" t="s">
        <v>77</v>
      </c>
      <c r="F180" s="48" t="s">
        <v>643</v>
      </c>
      <c r="G180" s="49" t="s">
        <v>662</v>
      </c>
      <c r="H180" s="50" t="s">
        <v>663</v>
      </c>
      <c r="I180" s="51"/>
      <c r="J180" s="52"/>
      <c r="K180" s="52"/>
      <c r="L180" s="52"/>
      <c r="M180" s="52"/>
      <c r="N180" s="96" t="s">
        <v>637</v>
      </c>
      <c r="O180" s="90" t="s">
        <v>243</v>
      </c>
      <c r="P180" s="112"/>
      <c r="Q180" s="52"/>
      <c r="R180" s="52"/>
      <c r="S180" s="47"/>
      <c r="U180" s="102" t="s">
        <v>651</v>
      </c>
    </row>
    <row r="181" spans="1:21" ht="45">
      <c r="A181" s="85">
        <v>181</v>
      </c>
      <c r="B181" s="47" t="s">
        <v>4</v>
      </c>
      <c r="C181" s="55" t="s">
        <v>20</v>
      </c>
      <c r="D181" s="40" t="s">
        <v>732</v>
      </c>
      <c r="E181" s="40" t="s">
        <v>105</v>
      </c>
      <c r="F181" s="48" t="s">
        <v>643</v>
      </c>
      <c r="G181" s="49" t="s">
        <v>21</v>
      </c>
      <c r="H181" s="50" t="s">
        <v>22</v>
      </c>
      <c r="I181" s="51"/>
      <c r="J181" s="52"/>
      <c r="K181" s="52"/>
      <c r="L181" s="52"/>
      <c r="M181" s="52"/>
      <c r="N181" s="96" t="s">
        <v>637</v>
      </c>
      <c r="O181" s="90" t="s">
        <v>243</v>
      </c>
      <c r="P181" s="112"/>
      <c r="Q181" s="52"/>
      <c r="R181" s="52"/>
      <c r="S181" s="47"/>
      <c r="U181" s="102" t="s">
        <v>651</v>
      </c>
    </row>
    <row r="182" spans="1:21" ht="90">
      <c r="A182" s="85">
        <v>182</v>
      </c>
      <c r="B182" s="47" t="s">
        <v>138</v>
      </c>
      <c r="C182" s="100" t="s">
        <v>20</v>
      </c>
      <c r="D182" s="40" t="s">
        <v>732</v>
      </c>
      <c r="E182" s="40" t="s">
        <v>105</v>
      </c>
      <c r="F182" s="48" t="s">
        <v>643</v>
      </c>
      <c r="G182" s="49" t="s">
        <v>664</v>
      </c>
      <c r="H182" s="50" t="s">
        <v>665</v>
      </c>
      <c r="I182" s="51"/>
      <c r="J182" s="52"/>
      <c r="K182" s="52"/>
      <c r="L182" s="52"/>
      <c r="M182" s="52"/>
      <c r="N182" s="96" t="s">
        <v>637</v>
      </c>
      <c r="O182" s="90" t="s">
        <v>243</v>
      </c>
      <c r="P182" s="112"/>
      <c r="Q182" s="52"/>
      <c r="R182" s="52"/>
      <c r="S182" s="47"/>
      <c r="U182" s="102" t="s">
        <v>651</v>
      </c>
    </row>
    <row r="183" spans="1:21" ht="202.5">
      <c r="A183" s="85">
        <v>183</v>
      </c>
      <c r="B183" s="47" t="s">
        <v>42</v>
      </c>
      <c r="C183" s="55" t="s">
        <v>20</v>
      </c>
      <c r="D183" s="40" t="s">
        <v>732</v>
      </c>
      <c r="E183" s="40" t="s">
        <v>109</v>
      </c>
      <c r="F183" s="48" t="s">
        <v>643</v>
      </c>
      <c r="G183" s="49" t="s">
        <v>45</v>
      </c>
      <c r="H183" s="50" t="s">
        <v>483</v>
      </c>
      <c r="I183" s="51"/>
      <c r="J183" s="52"/>
      <c r="K183" s="52"/>
      <c r="L183" s="52"/>
      <c r="M183" s="52"/>
      <c r="N183" s="96" t="s">
        <v>637</v>
      </c>
      <c r="O183" s="90" t="s">
        <v>243</v>
      </c>
      <c r="P183" s="52"/>
      <c r="Q183" s="52"/>
      <c r="R183" s="52"/>
      <c r="S183" s="47"/>
      <c r="U183" s="102" t="s">
        <v>651</v>
      </c>
    </row>
    <row r="184" spans="1:21" ht="33.75">
      <c r="A184" s="85">
        <v>184</v>
      </c>
      <c r="B184" s="47" t="s">
        <v>138</v>
      </c>
      <c r="C184" s="55" t="s">
        <v>20</v>
      </c>
      <c r="D184" s="40" t="s">
        <v>732</v>
      </c>
      <c r="E184" s="40" t="s">
        <v>109</v>
      </c>
      <c r="F184" s="48" t="s">
        <v>643</v>
      </c>
      <c r="G184" s="49" t="s">
        <v>666</v>
      </c>
      <c r="H184" s="50" t="s">
        <v>667</v>
      </c>
      <c r="I184" s="51"/>
      <c r="J184" s="52"/>
      <c r="K184" s="52"/>
      <c r="L184" s="52"/>
      <c r="M184" s="52"/>
      <c r="N184" s="96" t="s">
        <v>637</v>
      </c>
      <c r="O184" s="90" t="s">
        <v>243</v>
      </c>
      <c r="P184" s="112"/>
      <c r="Q184" s="52"/>
      <c r="R184" s="52"/>
      <c r="S184" s="47"/>
      <c r="U184" s="102" t="s">
        <v>651</v>
      </c>
    </row>
    <row r="185" spans="1:21" ht="101.25">
      <c r="A185" s="85">
        <v>185</v>
      </c>
      <c r="B185" s="47" t="s">
        <v>138</v>
      </c>
      <c r="C185" s="55" t="s">
        <v>20</v>
      </c>
      <c r="D185" s="40" t="s">
        <v>732</v>
      </c>
      <c r="E185" s="40" t="s">
        <v>218</v>
      </c>
      <c r="F185" s="48" t="s">
        <v>643</v>
      </c>
      <c r="G185" s="49" t="s">
        <v>668</v>
      </c>
      <c r="H185" s="50" t="s">
        <v>669</v>
      </c>
      <c r="I185" s="51"/>
      <c r="J185" s="52"/>
      <c r="K185" s="52"/>
      <c r="L185" s="52"/>
      <c r="M185" s="52"/>
      <c r="N185" s="96" t="s">
        <v>637</v>
      </c>
      <c r="O185" s="90" t="s">
        <v>243</v>
      </c>
      <c r="P185" s="112"/>
      <c r="Q185" s="52"/>
      <c r="R185" s="52"/>
      <c r="S185" s="47"/>
      <c r="U185" s="102" t="s">
        <v>651</v>
      </c>
    </row>
    <row r="186" spans="1:21" ht="78.75">
      <c r="A186" s="85">
        <v>186</v>
      </c>
      <c r="B186" s="47" t="s">
        <v>138</v>
      </c>
      <c r="C186" s="100" t="s">
        <v>20</v>
      </c>
      <c r="D186" s="40" t="s">
        <v>732</v>
      </c>
      <c r="E186" s="40" t="s">
        <v>721</v>
      </c>
      <c r="F186" s="48" t="s">
        <v>643</v>
      </c>
      <c r="G186" s="49" t="s">
        <v>670</v>
      </c>
      <c r="H186" s="50" t="s">
        <v>671</v>
      </c>
      <c r="I186" s="51"/>
      <c r="J186" s="52"/>
      <c r="K186" s="52"/>
      <c r="L186" s="52"/>
      <c r="M186" s="52"/>
      <c r="N186" s="96" t="s">
        <v>637</v>
      </c>
      <c r="O186" s="90" t="s">
        <v>243</v>
      </c>
      <c r="P186" s="112"/>
      <c r="Q186" s="52"/>
      <c r="R186" s="52"/>
      <c r="S186" s="47"/>
      <c r="U186" s="102" t="s">
        <v>651</v>
      </c>
    </row>
    <row r="187" spans="1:21" ht="191.25">
      <c r="A187" s="85">
        <v>187</v>
      </c>
      <c r="B187" s="47" t="s">
        <v>138</v>
      </c>
      <c r="C187" s="55" t="s">
        <v>20</v>
      </c>
      <c r="D187" s="40" t="s">
        <v>732</v>
      </c>
      <c r="E187" s="40" t="s">
        <v>732</v>
      </c>
      <c r="F187" s="48" t="s">
        <v>643</v>
      </c>
      <c r="G187" s="49" t="s">
        <v>672</v>
      </c>
      <c r="H187" s="50" t="s">
        <v>673</v>
      </c>
      <c r="I187" s="51"/>
      <c r="J187" s="52"/>
      <c r="K187" s="52"/>
      <c r="L187" s="52"/>
      <c r="M187" s="52"/>
      <c r="N187" s="96" t="s">
        <v>637</v>
      </c>
      <c r="O187" s="90" t="s">
        <v>243</v>
      </c>
      <c r="P187" s="52"/>
      <c r="Q187" s="52"/>
      <c r="R187" s="52"/>
      <c r="S187" s="47"/>
      <c r="U187" s="102" t="s">
        <v>651</v>
      </c>
    </row>
    <row r="188" spans="1:21" ht="112.5">
      <c r="A188" s="85">
        <v>188</v>
      </c>
      <c r="B188" s="47" t="s">
        <v>498</v>
      </c>
      <c r="C188" s="55" t="s">
        <v>121</v>
      </c>
      <c r="D188" s="40" t="s">
        <v>732</v>
      </c>
      <c r="E188" s="40" t="s">
        <v>207</v>
      </c>
      <c r="F188" s="48" t="s">
        <v>643</v>
      </c>
      <c r="G188" s="49" t="s">
        <v>122</v>
      </c>
      <c r="H188" s="50" t="s">
        <v>123</v>
      </c>
      <c r="I188" s="51"/>
      <c r="J188" s="52"/>
      <c r="K188" s="52"/>
      <c r="L188" s="52"/>
      <c r="M188" s="52"/>
      <c r="N188" s="96" t="s">
        <v>637</v>
      </c>
      <c r="O188" s="90" t="s">
        <v>243</v>
      </c>
      <c r="P188" s="112"/>
      <c r="Q188" s="52"/>
      <c r="R188" s="52"/>
      <c r="S188" s="47"/>
      <c r="U188" s="102" t="s">
        <v>651</v>
      </c>
    </row>
    <row r="189" spans="1:21" ht="22.5">
      <c r="A189" s="85">
        <v>189</v>
      </c>
      <c r="B189" s="47" t="s">
        <v>346</v>
      </c>
      <c r="C189" s="55" t="s">
        <v>301</v>
      </c>
      <c r="D189" s="40" t="s">
        <v>732</v>
      </c>
      <c r="E189" s="40" t="s">
        <v>222</v>
      </c>
      <c r="F189" s="48" t="s">
        <v>62</v>
      </c>
      <c r="G189" s="49" t="s">
        <v>302</v>
      </c>
      <c r="H189" s="50" t="s">
        <v>303</v>
      </c>
      <c r="I189" s="51"/>
      <c r="J189" s="52"/>
      <c r="K189" s="52"/>
      <c r="L189" s="52"/>
      <c r="M189" s="52"/>
      <c r="N189" s="96" t="s">
        <v>637</v>
      </c>
      <c r="O189" s="90" t="s">
        <v>243</v>
      </c>
      <c r="P189" s="112"/>
      <c r="Q189" s="52"/>
      <c r="R189" s="52"/>
      <c r="S189" s="47"/>
      <c r="U189" s="41"/>
    </row>
    <row r="190" spans="1:22" ht="22.5">
      <c r="A190" s="85">
        <v>190</v>
      </c>
      <c r="B190" s="47" t="s">
        <v>313</v>
      </c>
      <c r="C190" s="55" t="s">
        <v>301</v>
      </c>
      <c r="D190" s="40" t="s">
        <v>732</v>
      </c>
      <c r="E190" s="40" t="s">
        <v>222</v>
      </c>
      <c r="F190" s="48" t="s">
        <v>62</v>
      </c>
      <c r="G190" s="49" t="s">
        <v>314</v>
      </c>
      <c r="H190" s="50" t="s">
        <v>315</v>
      </c>
      <c r="I190" s="51"/>
      <c r="J190" s="52"/>
      <c r="K190" s="52"/>
      <c r="L190" s="52"/>
      <c r="M190" s="52"/>
      <c r="N190" s="96" t="s">
        <v>637</v>
      </c>
      <c r="O190" s="90" t="s">
        <v>243</v>
      </c>
      <c r="P190" s="112"/>
      <c r="Q190" s="52"/>
      <c r="R190" s="52"/>
      <c r="S190" s="47"/>
      <c r="U190" s="41"/>
      <c r="V190" s="102"/>
    </row>
    <row r="191" spans="1:21" ht="78.75">
      <c r="A191" s="85">
        <v>191</v>
      </c>
      <c r="B191" s="47" t="s">
        <v>42</v>
      </c>
      <c r="C191" s="55" t="s">
        <v>301</v>
      </c>
      <c r="D191" s="116" t="s">
        <v>732</v>
      </c>
      <c r="E191" s="40" t="s">
        <v>222</v>
      </c>
      <c r="F191" s="48" t="s">
        <v>62</v>
      </c>
      <c r="G191" s="49" t="s">
        <v>484</v>
      </c>
      <c r="H191" s="50" t="s">
        <v>485</v>
      </c>
      <c r="I191" s="51"/>
      <c r="J191" s="52"/>
      <c r="K191" s="52"/>
      <c r="L191" s="52"/>
      <c r="M191" s="52"/>
      <c r="N191" s="96" t="s">
        <v>637</v>
      </c>
      <c r="O191" s="90" t="s">
        <v>243</v>
      </c>
      <c r="P191" s="112"/>
      <c r="Q191" s="52"/>
      <c r="R191" s="52"/>
      <c r="S191" s="47"/>
      <c r="U191" s="41"/>
    </row>
    <row r="192" spans="1:21" ht="56.25">
      <c r="A192" s="85">
        <v>192</v>
      </c>
      <c r="B192" s="47" t="s">
        <v>319</v>
      </c>
      <c r="C192" s="55" t="s">
        <v>301</v>
      </c>
      <c r="D192" s="40" t="s">
        <v>732</v>
      </c>
      <c r="E192" s="40" t="s">
        <v>183</v>
      </c>
      <c r="F192" s="48" t="s">
        <v>89</v>
      </c>
      <c r="G192" s="49" t="s">
        <v>445</v>
      </c>
      <c r="H192" s="50" t="s">
        <v>446</v>
      </c>
      <c r="I192" s="51"/>
      <c r="J192" s="52"/>
      <c r="K192" s="52"/>
      <c r="L192" s="52"/>
      <c r="M192" s="52"/>
      <c r="N192" s="96" t="s">
        <v>637</v>
      </c>
      <c r="O192" s="90" t="s">
        <v>243</v>
      </c>
      <c r="P192" s="112"/>
      <c r="Q192" s="52"/>
      <c r="R192" s="52"/>
      <c r="S192" s="47"/>
      <c r="U192" s="102" t="s">
        <v>650</v>
      </c>
    </row>
    <row r="193" spans="1:19" ht="146.25">
      <c r="A193" s="85">
        <v>193</v>
      </c>
      <c r="B193" s="47" t="s">
        <v>715</v>
      </c>
      <c r="C193" s="55" t="s">
        <v>731</v>
      </c>
      <c r="D193" s="40" t="s">
        <v>732</v>
      </c>
      <c r="E193" s="40" t="s">
        <v>733</v>
      </c>
      <c r="F193" s="48" t="s">
        <v>643</v>
      </c>
      <c r="G193" s="49" t="s">
        <v>734</v>
      </c>
      <c r="H193" s="50" t="s">
        <v>735</v>
      </c>
      <c r="I193" s="51"/>
      <c r="J193" s="52"/>
      <c r="K193" s="52"/>
      <c r="L193" s="52"/>
      <c r="M193" s="52"/>
      <c r="N193" s="96" t="s">
        <v>637</v>
      </c>
      <c r="O193" s="90" t="s">
        <v>243</v>
      </c>
      <c r="P193" s="112"/>
      <c r="Q193" s="52"/>
      <c r="R193" s="52"/>
      <c r="S193" s="47"/>
    </row>
    <row r="194" spans="1:22" ht="157.5">
      <c r="A194" s="85">
        <v>194</v>
      </c>
      <c r="B194" s="47" t="s">
        <v>715</v>
      </c>
      <c r="C194" s="55" t="s">
        <v>731</v>
      </c>
      <c r="D194" s="40" t="s">
        <v>732</v>
      </c>
      <c r="E194" s="40" t="s">
        <v>733</v>
      </c>
      <c r="F194" s="48" t="s">
        <v>643</v>
      </c>
      <c r="G194" s="49" t="s">
        <v>736</v>
      </c>
      <c r="H194" s="50" t="s">
        <v>737</v>
      </c>
      <c r="I194" s="51"/>
      <c r="J194" s="52"/>
      <c r="K194" s="52"/>
      <c r="L194" s="52"/>
      <c r="M194" s="52"/>
      <c r="N194" s="96" t="s">
        <v>637</v>
      </c>
      <c r="O194" s="90" t="s">
        <v>243</v>
      </c>
      <c r="P194" s="112"/>
      <c r="Q194" s="52"/>
      <c r="R194" s="52"/>
      <c r="S194" s="47"/>
      <c r="U194" s="41"/>
      <c r="V194" s="102"/>
    </row>
    <row r="195" spans="1:22" ht="191.25">
      <c r="A195" s="85">
        <v>195</v>
      </c>
      <c r="B195" s="47" t="s">
        <v>346</v>
      </c>
      <c r="C195" s="55" t="s">
        <v>731</v>
      </c>
      <c r="D195" s="40" t="s">
        <v>732</v>
      </c>
      <c r="E195" s="40" t="s">
        <v>71</v>
      </c>
      <c r="F195" s="48" t="s">
        <v>62</v>
      </c>
      <c r="G195" s="49" t="s">
        <v>453</v>
      </c>
      <c r="H195" s="50" t="s">
        <v>304</v>
      </c>
      <c r="I195" s="51"/>
      <c r="J195" s="52"/>
      <c r="K195" s="52"/>
      <c r="L195" s="52"/>
      <c r="M195" s="52"/>
      <c r="N195" s="96" t="s">
        <v>637</v>
      </c>
      <c r="O195" s="90" t="s">
        <v>243</v>
      </c>
      <c r="P195" s="112"/>
      <c r="Q195" s="52"/>
      <c r="R195" s="52"/>
      <c r="S195" s="47"/>
      <c r="U195" s="102" t="s">
        <v>650</v>
      </c>
      <c r="V195" s="102"/>
    </row>
    <row r="196" spans="1:21" ht="22.5">
      <c r="A196" s="85">
        <v>196</v>
      </c>
      <c r="B196" s="47" t="s">
        <v>319</v>
      </c>
      <c r="C196" s="55" t="s">
        <v>731</v>
      </c>
      <c r="D196" s="40" t="s">
        <v>732</v>
      </c>
      <c r="E196" s="40" t="s">
        <v>228</v>
      </c>
      <c r="F196" s="48" t="s">
        <v>62</v>
      </c>
      <c r="G196" s="49" t="s">
        <v>447</v>
      </c>
      <c r="H196" s="50" t="s">
        <v>323</v>
      </c>
      <c r="I196" s="51"/>
      <c r="J196" s="52"/>
      <c r="K196" s="52"/>
      <c r="L196" s="52"/>
      <c r="M196" s="52"/>
      <c r="N196" s="96" t="s">
        <v>637</v>
      </c>
      <c r="O196" s="90" t="s">
        <v>243</v>
      </c>
      <c r="P196" s="52"/>
      <c r="Q196" s="52"/>
      <c r="R196" s="52"/>
      <c r="S196" s="47"/>
      <c r="U196" s="41"/>
    </row>
    <row r="197" spans="1:21" ht="146.25">
      <c r="A197" s="85">
        <v>197</v>
      </c>
      <c r="B197" s="47" t="s">
        <v>319</v>
      </c>
      <c r="C197" s="55" t="s">
        <v>731</v>
      </c>
      <c r="D197" s="40" t="s">
        <v>732</v>
      </c>
      <c r="E197" s="40" t="s">
        <v>211</v>
      </c>
      <c r="F197" s="48" t="s">
        <v>89</v>
      </c>
      <c r="G197" s="49" t="s">
        <v>445</v>
      </c>
      <c r="H197" s="50" t="s">
        <v>388</v>
      </c>
      <c r="I197" s="51"/>
      <c r="J197" s="52"/>
      <c r="K197" s="52"/>
      <c r="L197" s="52"/>
      <c r="M197" s="52"/>
      <c r="N197" s="96" t="s">
        <v>637</v>
      </c>
      <c r="O197" s="90" t="s">
        <v>243</v>
      </c>
      <c r="P197" s="52"/>
      <c r="Q197" s="52"/>
      <c r="R197" s="52"/>
      <c r="S197" s="47"/>
      <c r="U197" s="102" t="s">
        <v>650</v>
      </c>
    </row>
    <row r="198" spans="1:22" ht="33.75">
      <c r="A198" s="85">
        <v>198</v>
      </c>
      <c r="B198" s="47" t="s">
        <v>684</v>
      </c>
      <c r="C198" s="55" t="s">
        <v>20</v>
      </c>
      <c r="D198" s="40" t="s">
        <v>732</v>
      </c>
      <c r="E198" s="40" t="s">
        <v>193</v>
      </c>
      <c r="F198" s="48" t="s">
        <v>62</v>
      </c>
      <c r="G198" s="49" t="s">
        <v>252</v>
      </c>
      <c r="H198" s="50" t="s">
        <v>251</v>
      </c>
      <c r="I198" s="51"/>
      <c r="J198" s="52"/>
      <c r="K198" s="52"/>
      <c r="L198" s="52"/>
      <c r="M198" s="52"/>
      <c r="N198" s="96" t="s">
        <v>637</v>
      </c>
      <c r="O198" s="90" t="s">
        <v>243</v>
      </c>
      <c r="P198" s="112"/>
      <c r="Q198" s="52"/>
      <c r="R198" s="52"/>
      <c r="S198" s="47"/>
      <c r="U198" s="41"/>
      <c r="V198" s="102"/>
    </row>
    <row r="199" spans="1:21" ht="22.5">
      <c r="A199" s="85">
        <v>199</v>
      </c>
      <c r="B199" s="47" t="s">
        <v>319</v>
      </c>
      <c r="C199" s="55" t="s">
        <v>731</v>
      </c>
      <c r="D199" s="40" t="s">
        <v>732</v>
      </c>
      <c r="E199" s="40" t="s">
        <v>389</v>
      </c>
      <c r="F199" s="48" t="s">
        <v>62</v>
      </c>
      <c r="G199" s="49" t="s">
        <v>390</v>
      </c>
      <c r="H199" s="50" t="s">
        <v>391</v>
      </c>
      <c r="I199" s="51"/>
      <c r="J199" s="52"/>
      <c r="K199" s="52"/>
      <c r="L199" s="52"/>
      <c r="M199" s="52"/>
      <c r="N199" s="96" t="s">
        <v>637</v>
      </c>
      <c r="O199" s="90" t="s">
        <v>243</v>
      </c>
      <c r="P199" s="52"/>
      <c r="Q199" s="52"/>
      <c r="R199" s="52"/>
      <c r="S199" s="47"/>
      <c r="U199" s="41"/>
    </row>
    <row r="200" spans="1:21" ht="22.5">
      <c r="A200" s="85">
        <v>200</v>
      </c>
      <c r="B200" s="47" t="s">
        <v>684</v>
      </c>
      <c r="C200" s="55" t="s">
        <v>20</v>
      </c>
      <c r="D200" s="40" t="s">
        <v>732</v>
      </c>
      <c r="E200" s="40" t="s">
        <v>326</v>
      </c>
      <c r="F200" s="48" t="s">
        <v>89</v>
      </c>
      <c r="G200" s="49" t="s">
        <v>253</v>
      </c>
      <c r="H200" s="50" t="s">
        <v>249</v>
      </c>
      <c r="I200" s="51"/>
      <c r="J200" s="52"/>
      <c r="K200" s="52"/>
      <c r="L200" s="52"/>
      <c r="M200" s="52"/>
      <c r="N200" s="96" t="s">
        <v>637</v>
      </c>
      <c r="O200" s="90" t="s">
        <v>243</v>
      </c>
      <c r="P200" s="112"/>
      <c r="Q200" s="52"/>
      <c r="R200" s="52"/>
      <c r="S200" s="47"/>
      <c r="U200" s="102" t="s">
        <v>650</v>
      </c>
    </row>
    <row r="201" spans="1:21" ht="33.75">
      <c r="A201" s="85">
        <v>201</v>
      </c>
      <c r="B201" s="47" t="s">
        <v>684</v>
      </c>
      <c r="C201" s="55" t="s">
        <v>20</v>
      </c>
      <c r="D201" s="40" t="s">
        <v>732</v>
      </c>
      <c r="E201" s="40" t="s">
        <v>171</v>
      </c>
      <c r="F201" s="48" t="s">
        <v>89</v>
      </c>
      <c r="G201" s="49" t="s">
        <v>254</v>
      </c>
      <c r="H201" s="50" t="s">
        <v>255</v>
      </c>
      <c r="I201" s="51"/>
      <c r="J201" s="52"/>
      <c r="K201" s="52"/>
      <c r="L201" s="52"/>
      <c r="M201" s="52"/>
      <c r="N201" s="96" t="s">
        <v>637</v>
      </c>
      <c r="O201" s="90" t="s">
        <v>243</v>
      </c>
      <c r="P201" s="112"/>
      <c r="Q201" s="52"/>
      <c r="R201" s="52"/>
      <c r="S201" s="47"/>
      <c r="U201" s="102" t="s">
        <v>650</v>
      </c>
    </row>
    <row r="202" spans="1:19" ht="22.5">
      <c r="A202" s="85">
        <v>202</v>
      </c>
      <c r="B202" s="47" t="s">
        <v>319</v>
      </c>
      <c r="C202" s="55" t="s">
        <v>731</v>
      </c>
      <c r="D202" s="40" t="s">
        <v>732</v>
      </c>
      <c r="E202" s="40" t="s">
        <v>174</v>
      </c>
      <c r="F202" s="48" t="s">
        <v>62</v>
      </c>
      <c r="G202" s="49" t="s">
        <v>392</v>
      </c>
      <c r="H202" s="50" t="s">
        <v>323</v>
      </c>
      <c r="I202" s="51"/>
      <c r="J202" s="52"/>
      <c r="K202" s="52"/>
      <c r="L202" s="52"/>
      <c r="M202" s="52"/>
      <c r="N202" s="96" t="s">
        <v>637</v>
      </c>
      <c r="O202" s="90" t="s">
        <v>243</v>
      </c>
      <c r="P202" s="112"/>
      <c r="Q202" s="52"/>
      <c r="R202" s="52"/>
      <c r="S202" s="47"/>
    </row>
    <row r="203" spans="1:21" ht="135">
      <c r="A203" s="85">
        <v>203</v>
      </c>
      <c r="B203" s="47" t="s">
        <v>715</v>
      </c>
      <c r="C203" s="55" t="s">
        <v>731</v>
      </c>
      <c r="D203" s="40" t="s">
        <v>732</v>
      </c>
      <c r="E203" s="40" t="s">
        <v>717</v>
      </c>
      <c r="F203" s="48" t="s">
        <v>643</v>
      </c>
      <c r="G203" s="49" t="s">
        <v>738</v>
      </c>
      <c r="H203" s="50" t="s">
        <v>739</v>
      </c>
      <c r="I203" s="51"/>
      <c r="J203" s="52"/>
      <c r="K203" s="52"/>
      <c r="L203" s="52"/>
      <c r="M203" s="52"/>
      <c r="N203" s="96" t="s">
        <v>637</v>
      </c>
      <c r="O203" s="90" t="s">
        <v>243</v>
      </c>
      <c r="P203" s="112"/>
      <c r="Q203" s="52"/>
      <c r="R203" s="52"/>
      <c r="S203" s="47"/>
      <c r="U203" s="102" t="s">
        <v>650</v>
      </c>
    </row>
    <row r="204" spans="1:19" ht="22.5">
      <c r="A204" s="85">
        <v>204</v>
      </c>
      <c r="B204" s="47" t="s">
        <v>226</v>
      </c>
      <c r="C204" s="55" t="s">
        <v>227</v>
      </c>
      <c r="D204" s="40" t="s">
        <v>98</v>
      </c>
      <c r="E204" s="40" t="s">
        <v>228</v>
      </c>
      <c r="F204" s="48" t="s">
        <v>89</v>
      </c>
      <c r="G204" s="49" t="s">
        <v>229</v>
      </c>
      <c r="H204" s="50" t="s">
        <v>230</v>
      </c>
      <c r="I204" s="51"/>
      <c r="J204" s="52"/>
      <c r="K204" s="52"/>
      <c r="L204" s="52"/>
      <c r="M204" s="52"/>
      <c r="N204" s="96" t="s">
        <v>508</v>
      </c>
      <c r="O204" s="90" t="s">
        <v>244</v>
      </c>
      <c r="P204" s="112"/>
      <c r="Q204" s="52"/>
      <c r="R204" s="52"/>
      <c r="S204" s="47"/>
    </row>
    <row r="205" spans="1:19" ht="22.5">
      <c r="A205" s="85">
        <v>205</v>
      </c>
      <c r="B205" s="47" t="s">
        <v>319</v>
      </c>
      <c r="C205" s="55" t="s">
        <v>393</v>
      </c>
      <c r="D205" s="40" t="s">
        <v>207</v>
      </c>
      <c r="E205" s="40" t="s">
        <v>207</v>
      </c>
      <c r="F205" s="48" t="s">
        <v>62</v>
      </c>
      <c r="G205" s="49" t="s">
        <v>394</v>
      </c>
      <c r="H205" s="50" t="s">
        <v>323</v>
      </c>
      <c r="I205" s="51"/>
      <c r="J205" s="52"/>
      <c r="K205" s="52"/>
      <c r="L205" s="52"/>
      <c r="M205" s="52"/>
      <c r="N205" s="96" t="s">
        <v>509</v>
      </c>
      <c r="O205" s="90" t="s">
        <v>510</v>
      </c>
      <c r="P205" s="112"/>
      <c r="Q205" s="52"/>
      <c r="R205" s="52"/>
      <c r="S205" s="47"/>
    </row>
    <row r="206" spans="1:22" ht="22.5">
      <c r="A206" s="85">
        <v>206</v>
      </c>
      <c r="B206" s="47" t="s">
        <v>201</v>
      </c>
      <c r="C206" s="55" t="s">
        <v>223</v>
      </c>
      <c r="D206" s="40" t="s">
        <v>722</v>
      </c>
      <c r="E206" s="40" t="s">
        <v>189</v>
      </c>
      <c r="F206" s="48" t="s">
        <v>62</v>
      </c>
      <c r="G206" s="49" t="s">
        <v>224</v>
      </c>
      <c r="H206" s="50" t="s">
        <v>225</v>
      </c>
      <c r="I206" s="51"/>
      <c r="J206" s="52"/>
      <c r="K206" s="52"/>
      <c r="L206" s="52"/>
      <c r="M206" s="52"/>
      <c r="N206" s="96" t="s">
        <v>509</v>
      </c>
      <c r="O206" s="90" t="s">
        <v>510</v>
      </c>
      <c r="P206" s="112"/>
      <c r="Q206" s="52"/>
      <c r="R206" s="52"/>
      <c r="S206" s="47"/>
      <c r="U206" s="41"/>
      <c r="V206" s="102"/>
    </row>
    <row r="207" spans="1:21" ht="22.5">
      <c r="A207" s="85">
        <v>207</v>
      </c>
      <c r="B207" s="47" t="s">
        <v>231</v>
      </c>
      <c r="C207" s="55" t="s">
        <v>343</v>
      </c>
      <c r="D207" s="40" t="s">
        <v>722</v>
      </c>
      <c r="E207" s="40" t="s">
        <v>189</v>
      </c>
      <c r="F207" s="48" t="s">
        <v>62</v>
      </c>
      <c r="G207" s="49" t="s">
        <v>344</v>
      </c>
      <c r="H207" s="50" t="s">
        <v>345</v>
      </c>
      <c r="I207" s="51"/>
      <c r="J207" s="52"/>
      <c r="K207" s="52"/>
      <c r="L207" s="52"/>
      <c r="M207" s="52"/>
      <c r="N207" s="96" t="s">
        <v>637</v>
      </c>
      <c r="O207" s="90" t="s">
        <v>243</v>
      </c>
      <c r="P207" s="112"/>
      <c r="Q207" s="52"/>
      <c r="R207" s="52"/>
      <c r="S207" s="47"/>
      <c r="U207" s="41"/>
    </row>
    <row r="208" spans="1:21" ht="33.75">
      <c r="A208" s="85">
        <v>208</v>
      </c>
      <c r="B208" s="47" t="s">
        <v>319</v>
      </c>
      <c r="C208" s="55" t="s">
        <v>395</v>
      </c>
      <c r="D208" s="40" t="s">
        <v>222</v>
      </c>
      <c r="E208" s="40" t="s">
        <v>381</v>
      </c>
      <c r="F208" s="48" t="s">
        <v>89</v>
      </c>
      <c r="G208" s="49" t="s">
        <v>396</v>
      </c>
      <c r="H208" s="50" t="s">
        <v>323</v>
      </c>
      <c r="I208" s="51"/>
      <c r="J208" s="52"/>
      <c r="K208" s="52"/>
      <c r="L208" s="52"/>
      <c r="M208" s="52"/>
      <c r="N208" s="96" t="s">
        <v>509</v>
      </c>
      <c r="O208" s="90" t="s">
        <v>510</v>
      </c>
      <c r="P208" s="52"/>
      <c r="Q208" s="52"/>
      <c r="R208" s="52"/>
      <c r="S208" s="47"/>
      <c r="U208" s="41" t="s">
        <v>651</v>
      </c>
    </row>
    <row r="209" spans="1:19" ht="22.5">
      <c r="A209" s="85">
        <v>209</v>
      </c>
      <c r="B209" s="47" t="s">
        <v>265</v>
      </c>
      <c r="C209" s="55" t="s">
        <v>274</v>
      </c>
      <c r="D209" s="40" t="s">
        <v>378</v>
      </c>
      <c r="E209" s="40" t="s">
        <v>197</v>
      </c>
      <c r="F209" s="48" t="s">
        <v>62</v>
      </c>
      <c r="G209" s="49" t="s">
        <v>275</v>
      </c>
      <c r="H209" s="50" t="s">
        <v>273</v>
      </c>
      <c r="I209" s="51"/>
      <c r="J209" s="52"/>
      <c r="K209" s="52"/>
      <c r="L209" s="52"/>
      <c r="M209" s="52"/>
      <c r="N209" s="96" t="s">
        <v>585</v>
      </c>
      <c r="O209" s="90" t="s">
        <v>511</v>
      </c>
      <c r="P209" s="52"/>
      <c r="Q209" s="52"/>
      <c r="R209" s="52"/>
      <c r="S209" s="47"/>
    </row>
    <row r="210" spans="1:21" ht="22.5">
      <c r="A210" s="85">
        <v>210</v>
      </c>
      <c r="B210" s="47" t="s">
        <v>265</v>
      </c>
      <c r="C210" s="55" t="s">
        <v>274</v>
      </c>
      <c r="D210" s="40" t="s">
        <v>189</v>
      </c>
      <c r="E210" s="40" t="s">
        <v>179</v>
      </c>
      <c r="F210" s="48" t="s">
        <v>62</v>
      </c>
      <c r="G210" s="49" t="s">
        <v>276</v>
      </c>
      <c r="H210" s="50" t="s">
        <v>273</v>
      </c>
      <c r="I210" s="51"/>
      <c r="J210" s="52"/>
      <c r="K210" s="52"/>
      <c r="L210" s="52"/>
      <c r="M210" s="52"/>
      <c r="N210" s="96" t="s">
        <v>585</v>
      </c>
      <c r="O210" s="90" t="s">
        <v>511</v>
      </c>
      <c r="P210" s="112"/>
      <c r="Q210" s="52"/>
      <c r="R210" s="52"/>
      <c r="S210" s="47"/>
      <c r="U210" s="41"/>
    </row>
    <row r="211" spans="1:19" ht="22.5">
      <c r="A211" s="85">
        <v>211</v>
      </c>
      <c r="B211" s="47" t="s">
        <v>170</v>
      </c>
      <c r="C211" s="55" t="s">
        <v>511</v>
      </c>
      <c r="D211" s="40" t="s">
        <v>179</v>
      </c>
      <c r="E211" s="40" t="s">
        <v>180</v>
      </c>
      <c r="F211" s="48" t="s">
        <v>62</v>
      </c>
      <c r="G211" s="49" t="s">
        <v>181</v>
      </c>
      <c r="H211" s="50" t="s">
        <v>182</v>
      </c>
      <c r="I211" s="51"/>
      <c r="J211" s="52"/>
      <c r="K211" s="52"/>
      <c r="L211" s="52"/>
      <c r="M211" s="52"/>
      <c r="N211" s="96" t="s">
        <v>585</v>
      </c>
      <c r="O211" s="90" t="s">
        <v>511</v>
      </c>
      <c r="P211" s="112"/>
      <c r="Q211" s="52"/>
      <c r="R211" s="52"/>
      <c r="S211" s="47"/>
    </row>
    <row r="212" spans="1:21" ht="45">
      <c r="A212" s="85">
        <v>212</v>
      </c>
      <c r="B212" s="47" t="s">
        <v>170</v>
      </c>
      <c r="C212" s="55" t="s">
        <v>511</v>
      </c>
      <c r="D212" s="40" t="s">
        <v>183</v>
      </c>
      <c r="E212" s="40" t="s">
        <v>71</v>
      </c>
      <c r="F212" s="48" t="s">
        <v>62</v>
      </c>
      <c r="G212" s="49" t="s">
        <v>184</v>
      </c>
      <c r="H212" s="50" t="s">
        <v>185</v>
      </c>
      <c r="I212" s="51"/>
      <c r="J212" s="52"/>
      <c r="K212" s="52"/>
      <c r="L212" s="52"/>
      <c r="M212" s="52"/>
      <c r="N212" s="96" t="s">
        <v>585</v>
      </c>
      <c r="O212" s="90" t="s">
        <v>511</v>
      </c>
      <c r="P212" s="112"/>
      <c r="Q212" s="52"/>
      <c r="R212" s="52"/>
      <c r="S212" s="47"/>
      <c r="U212" s="41"/>
    </row>
    <row r="213" spans="1:19" ht="22.5">
      <c r="A213" s="85">
        <v>213</v>
      </c>
      <c r="B213" s="47" t="s">
        <v>138</v>
      </c>
      <c r="C213" s="55" t="s">
        <v>674</v>
      </c>
      <c r="D213" s="40" t="s">
        <v>183</v>
      </c>
      <c r="E213" s="40" t="s">
        <v>193</v>
      </c>
      <c r="F213" s="48" t="s">
        <v>57</v>
      </c>
      <c r="G213" s="110" t="s">
        <v>675</v>
      </c>
      <c r="H213" s="50" t="s">
        <v>676</v>
      </c>
      <c r="I213" s="51"/>
      <c r="J213" s="52"/>
      <c r="K213" s="52"/>
      <c r="L213" s="52"/>
      <c r="M213" s="52"/>
      <c r="N213" s="96" t="s">
        <v>637</v>
      </c>
      <c r="O213" s="90" t="s">
        <v>243</v>
      </c>
      <c r="P213" s="112"/>
      <c r="Q213" s="52"/>
      <c r="R213" s="52"/>
      <c r="S213" s="47"/>
    </row>
    <row r="214" spans="1:19" ht="45">
      <c r="A214" s="85">
        <v>214</v>
      </c>
      <c r="B214" s="47" t="s">
        <v>346</v>
      </c>
      <c r="C214" s="55" t="s">
        <v>513</v>
      </c>
      <c r="D214" s="116" t="s">
        <v>52</v>
      </c>
      <c r="E214" s="116" t="s">
        <v>647</v>
      </c>
      <c r="F214" s="48" t="s">
        <v>62</v>
      </c>
      <c r="G214" s="49" t="s">
        <v>451</v>
      </c>
      <c r="H214" s="50" t="s">
        <v>307</v>
      </c>
      <c r="I214" s="51"/>
      <c r="J214" s="52"/>
      <c r="K214" s="52"/>
      <c r="L214" s="52"/>
      <c r="M214" s="52"/>
      <c r="N214" s="96" t="s">
        <v>526</v>
      </c>
      <c r="O214" s="90" t="s">
        <v>513</v>
      </c>
      <c r="P214" s="52"/>
      <c r="Q214" s="52"/>
      <c r="R214" s="52"/>
      <c r="S214" s="47"/>
    </row>
    <row r="215" spans="1:19" ht="33.75">
      <c r="A215" s="85">
        <v>215</v>
      </c>
      <c r="B215" s="47" t="s">
        <v>170</v>
      </c>
      <c r="C215" s="55" t="s">
        <v>513</v>
      </c>
      <c r="D215" s="40" t="s">
        <v>52</v>
      </c>
      <c r="E215" s="40" t="s">
        <v>186</v>
      </c>
      <c r="F215" s="48" t="s">
        <v>57</v>
      </c>
      <c r="G215" s="49" t="s">
        <v>187</v>
      </c>
      <c r="H215" s="50" t="s">
        <v>188</v>
      </c>
      <c r="I215" s="51"/>
      <c r="J215" s="52"/>
      <c r="K215" s="52"/>
      <c r="L215" s="52"/>
      <c r="M215" s="52"/>
      <c r="N215" s="96" t="s">
        <v>526</v>
      </c>
      <c r="O215" s="90" t="s">
        <v>513</v>
      </c>
      <c r="P215" s="112"/>
      <c r="Q215" s="52"/>
      <c r="R215" s="52"/>
      <c r="S215" s="47"/>
    </row>
    <row r="216" spans="1:19" ht="33.75">
      <c r="A216" s="85">
        <v>216</v>
      </c>
      <c r="B216" s="47" t="s">
        <v>138</v>
      </c>
      <c r="C216" s="55" t="s">
        <v>677</v>
      </c>
      <c r="D216" s="40" t="s">
        <v>52</v>
      </c>
      <c r="E216" s="40" t="s">
        <v>381</v>
      </c>
      <c r="F216" s="48" t="s">
        <v>57</v>
      </c>
      <c r="G216" s="49" t="s">
        <v>678</v>
      </c>
      <c r="H216" s="50" t="s">
        <v>679</v>
      </c>
      <c r="I216" s="51"/>
      <c r="J216" s="52"/>
      <c r="K216" s="52"/>
      <c r="L216" s="52"/>
      <c r="M216" s="52"/>
      <c r="N216" s="96" t="s">
        <v>526</v>
      </c>
      <c r="O216" s="90" t="s">
        <v>513</v>
      </c>
      <c r="P216" s="112"/>
      <c r="Q216" s="52"/>
      <c r="R216" s="52"/>
      <c r="S216" s="47"/>
    </row>
    <row r="217" spans="1:19" ht="67.5">
      <c r="A217" s="85">
        <v>217</v>
      </c>
      <c r="B217" s="47" t="s">
        <v>319</v>
      </c>
      <c r="C217" s="55" t="s">
        <v>397</v>
      </c>
      <c r="D217" s="40" t="s">
        <v>733</v>
      </c>
      <c r="E217" s="40" t="s">
        <v>180</v>
      </c>
      <c r="F217" s="48" t="s">
        <v>62</v>
      </c>
      <c r="G217" s="49" t="s">
        <v>398</v>
      </c>
      <c r="H217" s="50" t="s">
        <v>399</v>
      </c>
      <c r="I217" s="51"/>
      <c r="J217" s="52"/>
      <c r="K217" s="52"/>
      <c r="L217" s="52"/>
      <c r="M217" s="52"/>
      <c r="N217" s="96" t="s">
        <v>526</v>
      </c>
      <c r="O217" s="90" t="s">
        <v>513</v>
      </c>
      <c r="P217" s="112"/>
      <c r="Q217" s="52"/>
      <c r="R217" s="52"/>
      <c r="S217" s="47"/>
    </row>
    <row r="218" spans="1:19" ht="22.5">
      <c r="A218" s="85">
        <v>218</v>
      </c>
      <c r="B218" s="47" t="s">
        <v>319</v>
      </c>
      <c r="C218" s="55" t="s">
        <v>176</v>
      </c>
      <c r="D218" s="40" t="s">
        <v>726</v>
      </c>
      <c r="E218" s="40" t="s">
        <v>372</v>
      </c>
      <c r="F218" s="48" t="s">
        <v>62</v>
      </c>
      <c r="G218" s="49" t="s">
        <v>400</v>
      </c>
      <c r="H218" s="50" t="s">
        <v>323</v>
      </c>
      <c r="I218" s="51"/>
      <c r="J218" s="52"/>
      <c r="K218" s="52"/>
      <c r="L218" s="52"/>
      <c r="M218" s="52"/>
      <c r="N218" s="96" t="s">
        <v>526</v>
      </c>
      <c r="O218" s="90" t="s">
        <v>513</v>
      </c>
      <c r="P218" s="112"/>
      <c r="Q218" s="52"/>
      <c r="R218" s="52"/>
      <c r="S218" s="47"/>
    </row>
    <row r="219" spans="1:21" ht="90">
      <c r="A219" s="85">
        <v>219</v>
      </c>
      <c r="B219" s="47" t="s">
        <v>170</v>
      </c>
      <c r="C219" s="55" t="s">
        <v>176</v>
      </c>
      <c r="D219" s="40" t="s">
        <v>726</v>
      </c>
      <c r="E219" s="40" t="s">
        <v>177</v>
      </c>
      <c r="F219" s="48" t="s">
        <v>643</v>
      </c>
      <c r="G219" s="49" t="s">
        <v>178</v>
      </c>
      <c r="H219" s="50" t="s">
        <v>173</v>
      </c>
      <c r="I219" s="51"/>
      <c r="J219" s="52"/>
      <c r="K219" s="52"/>
      <c r="L219" s="52"/>
      <c r="M219" s="52"/>
      <c r="N219" s="96" t="s">
        <v>526</v>
      </c>
      <c r="O219" s="90" t="s">
        <v>513</v>
      </c>
      <c r="P219" s="112"/>
      <c r="Q219" s="52"/>
      <c r="R219" s="52"/>
      <c r="S219" s="47"/>
      <c r="U219" s="102" t="s">
        <v>652</v>
      </c>
    </row>
    <row r="220" spans="1:19" ht="67.5">
      <c r="A220" s="85">
        <v>220</v>
      </c>
      <c r="B220" s="47" t="s">
        <v>346</v>
      </c>
      <c r="C220" s="55" t="s">
        <v>176</v>
      </c>
      <c r="D220" s="40" t="s">
        <v>726</v>
      </c>
      <c r="E220" s="40" t="s">
        <v>193</v>
      </c>
      <c r="F220" s="48" t="s">
        <v>62</v>
      </c>
      <c r="G220" s="49" t="s">
        <v>305</v>
      </c>
      <c r="H220" s="50" t="s">
        <v>306</v>
      </c>
      <c r="I220" s="51"/>
      <c r="J220" s="52"/>
      <c r="K220" s="52"/>
      <c r="L220" s="52"/>
      <c r="M220" s="52"/>
      <c r="N220" s="96" t="s">
        <v>526</v>
      </c>
      <c r="O220" s="90" t="s">
        <v>513</v>
      </c>
      <c r="P220" s="52"/>
      <c r="Q220" s="52"/>
      <c r="R220" s="52"/>
      <c r="S220" s="47"/>
    </row>
    <row r="221" spans="1:19" ht="33.75">
      <c r="A221" s="85">
        <v>221</v>
      </c>
      <c r="B221" s="47" t="s">
        <v>346</v>
      </c>
      <c r="C221" s="55" t="s">
        <v>176</v>
      </c>
      <c r="D221" s="40" t="s">
        <v>71</v>
      </c>
      <c r="E221" s="116" t="s">
        <v>722</v>
      </c>
      <c r="F221" s="48" t="s">
        <v>62</v>
      </c>
      <c r="G221" s="49" t="s">
        <v>308</v>
      </c>
      <c r="H221" s="50" t="s">
        <v>309</v>
      </c>
      <c r="I221" s="51"/>
      <c r="J221" s="52"/>
      <c r="K221" s="52"/>
      <c r="L221" s="52"/>
      <c r="M221" s="52"/>
      <c r="N221" s="96" t="s">
        <v>526</v>
      </c>
      <c r="O221" s="90" t="s">
        <v>513</v>
      </c>
      <c r="P221" s="52"/>
      <c r="Q221" s="52"/>
      <c r="R221" s="52"/>
      <c r="S221" s="47"/>
    </row>
    <row r="222" spans="1:22" ht="67.5">
      <c r="A222" s="85">
        <v>222</v>
      </c>
      <c r="B222" s="47" t="s">
        <v>4</v>
      </c>
      <c r="C222" s="55" t="s">
        <v>5</v>
      </c>
      <c r="D222" s="40" t="s">
        <v>186</v>
      </c>
      <c r="E222" s="40" t="s">
        <v>93</v>
      </c>
      <c r="F222" s="48" t="s">
        <v>643</v>
      </c>
      <c r="G222" s="49" t="s">
        <v>6</v>
      </c>
      <c r="H222" s="50" t="s">
        <v>7</v>
      </c>
      <c r="I222" s="51"/>
      <c r="J222" s="52"/>
      <c r="K222" s="52"/>
      <c r="L222" s="52"/>
      <c r="M222" s="52"/>
      <c r="N222" s="96" t="s">
        <v>525</v>
      </c>
      <c r="O222" s="90" t="s">
        <v>514</v>
      </c>
      <c r="P222" s="112"/>
      <c r="Q222" s="52"/>
      <c r="R222" s="52"/>
      <c r="S222" s="47"/>
      <c r="U222" s="41"/>
      <c r="V222" s="102"/>
    </row>
    <row r="223" spans="1:22" ht="22.5">
      <c r="A223" s="85">
        <v>223</v>
      </c>
      <c r="B223" s="47" t="s">
        <v>4</v>
      </c>
      <c r="C223" s="55" t="s">
        <v>5</v>
      </c>
      <c r="D223" s="40" t="s">
        <v>186</v>
      </c>
      <c r="E223" s="40" t="s">
        <v>430</v>
      </c>
      <c r="F223" s="48" t="s">
        <v>643</v>
      </c>
      <c r="G223" s="49" t="s">
        <v>8</v>
      </c>
      <c r="H223" s="50" t="s">
        <v>9</v>
      </c>
      <c r="I223" s="51"/>
      <c r="J223" s="52"/>
      <c r="K223" s="52"/>
      <c r="L223" s="52"/>
      <c r="M223" s="52"/>
      <c r="N223" s="96" t="s">
        <v>525</v>
      </c>
      <c r="O223" s="90" t="s">
        <v>514</v>
      </c>
      <c r="P223" s="112"/>
      <c r="Q223" s="52"/>
      <c r="R223" s="52"/>
      <c r="S223" s="47"/>
      <c r="U223" s="41"/>
      <c r="V223" s="102"/>
    </row>
    <row r="224" spans="1:22" ht="45">
      <c r="A224" s="85">
        <v>224</v>
      </c>
      <c r="B224" s="47" t="s">
        <v>170</v>
      </c>
      <c r="C224" s="55" t="s">
        <v>514</v>
      </c>
      <c r="D224" s="40" t="s">
        <v>186</v>
      </c>
      <c r="E224" s="40" t="s">
        <v>189</v>
      </c>
      <c r="F224" s="48" t="s">
        <v>643</v>
      </c>
      <c r="G224" s="49" t="s">
        <v>190</v>
      </c>
      <c r="H224" s="50" t="s">
        <v>191</v>
      </c>
      <c r="I224" s="51"/>
      <c r="J224" s="52"/>
      <c r="K224" s="52"/>
      <c r="L224" s="52"/>
      <c r="M224" s="52"/>
      <c r="N224" s="96" t="s">
        <v>525</v>
      </c>
      <c r="O224" s="90" t="s">
        <v>514</v>
      </c>
      <c r="P224" s="112"/>
      <c r="Q224" s="52"/>
      <c r="R224" s="52"/>
      <c r="S224" s="47"/>
      <c r="U224" s="41"/>
      <c r="V224" s="102"/>
    </row>
    <row r="225" spans="1:22" ht="67.5">
      <c r="A225" s="85">
        <v>225</v>
      </c>
      <c r="B225" s="47" t="s">
        <v>4</v>
      </c>
      <c r="C225" s="55" t="s">
        <v>5</v>
      </c>
      <c r="D225" s="40" t="s">
        <v>186</v>
      </c>
      <c r="E225" s="40" t="s">
        <v>71</v>
      </c>
      <c r="F225" s="48" t="s">
        <v>643</v>
      </c>
      <c r="G225" s="49" t="s">
        <v>6</v>
      </c>
      <c r="H225" s="50" t="s">
        <v>7</v>
      </c>
      <c r="I225" s="51"/>
      <c r="J225" s="111"/>
      <c r="K225" s="52"/>
      <c r="L225" s="52"/>
      <c r="M225" s="52"/>
      <c r="N225" s="96" t="s">
        <v>525</v>
      </c>
      <c r="O225" s="90" t="s">
        <v>514</v>
      </c>
      <c r="P225" s="52"/>
      <c r="Q225" s="52"/>
      <c r="R225" s="52"/>
      <c r="S225" s="47"/>
      <c r="V225" s="102"/>
    </row>
    <row r="226" spans="1:19" ht="22.5">
      <c r="A226" s="85">
        <v>226</v>
      </c>
      <c r="B226" s="47" t="s">
        <v>42</v>
      </c>
      <c r="C226" s="55" t="s">
        <v>514</v>
      </c>
      <c r="D226" s="116" t="s">
        <v>186</v>
      </c>
      <c r="E226" s="40" t="s">
        <v>186</v>
      </c>
      <c r="F226" s="48" t="s">
        <v>643</v>
      </c>
      <c r="G226" s="49" t="s">
        <v>486</v>
      </c>
      <c r="H226" s="50" t="s">
        <v>487</v>
      </c>
      <c r="I226" s="51"/>
      <c r="J226" s="52"/>
      <c r="K226" s="52"/>
      <c r="L226" s="52"/>
      <c r="M226" s="52"/>
      <c r="N226" s="96" t="s">
        <v>525</v>
      </c>
      <c r="O226" s="90" t="s">
        <v>514</v>
      </c>
      <c r="P226" s="112"/>
      <c r="Q226" s="52"/>
      <c r="R226" s="52"/>
      <c r="S226" s="47"/>
    </row>
    <row r="227" spans="1:22" ht="22.5">
      <c r="A227" s="85">
        <v>227</v>
      </c>
      <c r="B227" s="47" t="s">
        <v>4</v>
      </c>
      <c r="C227" s="55" t="s">
        <v>5</v>
      </c>
      <c r="D227" s="40" t="s">
        <v>186</v>
      </c>
      <c r="E227" s="40" t="s">
        <v>10</v>
      </c>
      <c r="F227" s="48" t="s">
        <v>643</v>
      </c>
      <c r="G227" s="49" t="s">
        <v>8</v>
      </c>
      <c r="H227" s="50" t="s">
        <v>9</v>
      </c>
      <c r="I227" s="51"/>
      <c r="J227" s="52"/>
      <c r="K227" s="52"/>
      <c r="L227" s="52"/>
      <c r="M227" s="52"/>
      <c r="N227" s="96" t="s">
        <v>525</v>
      </c>
      <c r="O227" s="90" t="s">
        <v>514</v>
      </c>
      <c r="P227" s="112"/>
      <c r="Q227" s="52"/>
      <c r="R227" s="52"/>
      <c r="S227" s="47"/>
      <c r="U227" s="41"/>
      <c r="V227" s="102"/>
    </row>
    <row r="228" spans="1:19" ht="33.75">
      <c r="A228" s="85">
        <v>228</v>
      </c>
      <c r="B228" s="47" t="s">
        <v>4</v>
      </c>
      <c r="C228" s="55" t="s">
        <v>5</v>
      </c>
      <c r="D228" s="40" t="s">
        <v>186</v>
      </c>
      <c r="E228" s="40" t="s">
        <v>717</v>
      </c>
      <c r="F228" s="48" t="s">
        <v>643</v>
      </c>
      <c r="G228" s="49" t="s">
        <v>11</v>
      </c>
      <c r="H228" s="50" t="s">
        <v>12</v>
      </c>
      <c r="I228" s="51"/>
      <c r="J228" s="52"/>
      <c r="K228" s="52"/>
      <c r="L228" s="52"/>
      <c r="M228" s="52"/>
      <c r="N228" s="96" t="s">
        <v>525</v>
      </c>
      <c r="O228" s="90" t="s">
        <v>514</v>
      </c>
      <c r="P228" s="52"/>
      <c r="Q228" s="52"/>
      <c r="R228" s="52"/>
      <c r="S228" s="47"/>
    </row>
    <row r="229" spans="1:19" ht="33.75">
      <c r="A229" s="85">
        <v>229</v>
      </c>
      <c r="B229" s="47" t="s">
        <v>4</v>
      </c>
      <c r="C229" s="55" t="s">
        <v>5</v>
      </c>
      <c r="D229" s="40" t="s">
        <v>186</v>
      </c>
      <c r="E229" s="40" t="s">
        <v>717</v>
      </c>
      <c r="F229" s="48" t="s">
        <v>643</v>
      </c>
      <c r="G229" s="49" t="s">
        <v>15</v>
      </c>
      <c r="H229" s="50" t="s">
        <v>16</v>
      </c>
      <c r="I229" s="51"/>
      <c r="J229" s="52"/>
      <c r="K229" s="52"/>
      <c r="L229" s="52"/>
      <c r="M229" s="52"/>
      <c r="N229" s="96" t="s">
        <v>525</v>
      </c>
      <c r="O229" s="90" t="s">
        <v>514</v>
      </c>
      <c r="P229" s="52"/>
      <c r="Q229" s="52"/>
      <c r="R229" s="52"/>
      <c r="S229" s="47"/>
    </row>
    <row r="230" spans="1:22" ht="101.25">
      <c r="A230" s="85">
        <v>230</v>
      </c>
      <c r="B230" s="47" t="s">
        <v>4</v>
      </c>
      <c r="C230" s="55" t="s">
        <v>5</v>
      </c>
      <c r="D230" s="40" t="s">
        <v>186</v>
      </c>
      <c r="E230" s="40" t="s">
        <v>717</v>
      </c>
      <c r="F230" s="48" t="s">
        <v>643</v>
      </c>
      <c r="G230" s="49" t="s">
        <v>17</v>
      </c>
      <c r="H230" s="50" t="s">
        <v>18</v>
      </c>
      <c r="I230" s="51"/>
      <c r="J230" s="52"/>
      <c r="K230" s="52"/>
      <c r="L230" s="52"/>
      <c r="M230" s="52"/>
      <c r="N230" s="96" t="s">
        <v>525</v>
      </c>
      <c r="O230" s="90" t="s">
        <v>514</v>
      </c>
      <c r="P230" s="52"/>
      <c r="Q230" s="52"/>
      <c r="R230" s="52"/>
      <c r="S230" s="47"/>
      <c r="U230" s="41"/>
      <c r="V230" s="102"/>
    </row>
    <row r="231" spans="1:19" ht="33.75">
      <c r="A231" s="85">
        <v>231</v>
      </c>
      <c r="B231" s="47" t="s">
        <v>4</v>
      </c>
      <c r="C231" s="55" t="s">
        <v>5</v>
      </c>
      <c r="D231" s="40" t="s">
        <v>186</v>
      </c>
      <c r="E231" s="40" t="s">
        <v>101</v>
      </c>
      <c r="F231" s="48" t="s">
        <v>643</v>
      </c>
      <c r="G231" s="49" t="s">
        <v>13</v>
      </c>
      <c r="H231" s="50" t="s">
        <v>12</v>
      </c>
      <c r="I231" s="51"/>
      <c r="J231" s="52"/>
      <c r="K231" s="52"/>
      <c r="L231" s="52"/>
      <c r="M231" s="52"/>
      <c r="N231" s="96" t="s">
        <v>525</v>
      </c>
      <c r="O231" s="90" t="s">
        <v>514</v>
      </c>
      <c r="P231" s="52"/>
      <c r="Q231" s="52"/>
      <c r="R231" s="52"/>
      <c r="S231" s="47"/>
    </row>
    <row r="232" spans="1:19" ht="22.5">
      <c r="A232" s="85">
        <v>232</v>
      </c>
      <c r="B232" s="47" t="s">
        <v>4</v>
      </c>
      <c r="C232" s="55" t="s">
        <v>5</v>
      </c>
      <c r="D232" s="40" t="s">
        <v>186</v>
      </c>
      <c r="E232" s="40" t="s">
        <v>742</v>
      </c>
      <c r="F232" s="48" t="s">
        <v>643</v>
      </c>
      <c r="G232" s="49" t="s">
        <v>8</v>
      </c>
      <c r="H232" s="50" t="s">
        <v>9</v>
      </c>
      <c r="I232" s="51"/>
      <c r="J232" s="52"/>
      <c r="K232" s="52"/>
      <c r="L232" s="52"/>
      <c r="M232" s="52"/>
      <c r="N232" s="96" t="s">
        <v>525</v>
      </c>
      <c r="O232" s="90" t="s">
        <v>514</v>
      </c>
      <c r="P232" s="112"/>
      <c r="Q232" s="52"/>
      <c r="R232" s="52"/>
      <c r="S232" s="47"/>
    </row>
    <row r="233" spans="1:19" ht="33.75">
      <c r="A233" s="85">
        <v>233</v>
      </c>
      <c r="B233" s="47" t="s">
        <v>4</v>
      </c>
      <c r="C233" s="55" t="s">
        <v>5</v>
      </c>
      <c r="D233" s="40" t="s">
        <v>186</v>
      </c>
      <c r="E233" s="40" t="s">
        <v>742</v>
      </c>
      <c r="F233" s="48" t="s">
        <v>643</v>
      </c>
      <c r="G233" s="49" t="s">
        <v>14</v>
      </c>
      <c r="H233" s="50" t="s">
        <v>12</v>
      </c>
      <c r="I233" s="51"/>
      <c r="J233" s="52"/>
      <c r="K233" s="52"/>
      <c r="L233" s="52"/>
      <c r="M233" s="52"/>
      <c r="N233" s="96" t="s">
        <v>525</v>
      </c>
      <c r="O233" s="90" t="s">
        <v>514</v>
      </c>
      <c r="P233" s="112"/>
      <c r="Q233" s="52"/>
      <c r="R233" s="52"/>
      <c r="S233" s="47"/>
    </row>
    <row r="234" spans="1:19" ht="22.5">
      <c r="A234" s="85">
        <v>234</v>
      </c>
      <c r="B234" s="47" t="s">
        <v>346</v>
      </c>
      <c r="C234" s="55" t="s">
        <v>310</v>
      </c>
      <c r="D234" s="40" t="s">
        <v>740</v>
      </c>
      <c r="E234" s="40" t="s">
        <v>222</v>
      </c>
      <c r="F234" s="48" t="s">
        <v>62</v>
      </c>
      <c r="G234" s="49" t="s">
        <v>311</v>
      </c>
      <c r="H234" s="50" t="s">
        <v>312</v>
      </c>
      <c r="I234" s="51"/>
      <c r="J234" s="52"/>
      <c r="K234" s="52"/>
      <c r="L234" s="52"/>
      <c r="M234" s="52"/>
      <c r="N234" s="96" t="s">
        <v>525</v>
      </c>
      <c r="O234" s="90" t="s">
        <v>514</v>
      </c>
      <c r="P234" s="112"/>
      <c r="Q234" s="52"/>
      <c r="R234" s="52"/>
      <c r="S234" s="47"/>
    </row>
    <row r="235" spans="1:22" ht="45">
      <c r="A235" s="85">
        <v>235</v>
      </c>
      <c r="B235" s="47" t="s">
        <v>715</v>
      </c>
      <c r="C235" s="55" t="s">
        <v>310</v>
      </c>
      <c r="D235" s="40" t="s">
        <v>740</v>
      </c>
      <c r="E235" s="40" t="s">
        <v>71</v>
      </c>
      <c r="F235" s="48" t="s">
        <v>57</v>
      </c>
      <c r="G235" s="49" t="s">
        <v>718</v>
      </c>
      <c r="H235" s="50" t="s">
        <v>719</v>
      </c>
      <c r="I235" s="51"/>
      <c r="J235" s="52"/>
      <c r="K235" s="52"/>
      <c r="L235" s="52"/>
      <c r="M235" s="52"/>
      <c r="N235" s="96" t="s">
        <v>525</v>
      </c>
      <c r="O235" s="90" t="s">
        <v>514</v>
      </c>
      <c r="P235" s="52"/>
      <c r="Q235" s="52"/>
      <c r="R235" s="52"/>
      <c r="S235" s="47"/>
      <c r="U235" s="41"/>
      <c r="V235" s="102"/>
    </row>
    <row r="236" spans="1:19" ht="33.75">
      <c r="A236" s="85">
        <v>236</v>
      </c>
      <c r="B236" s="47" t="s">
        <v>170</v>
      </c>
      <c r="C236" s="55" t="s">
        <v>192</v>
      </c>
      <c r="D236" s="40" t="s">
        <v>740</v>
      </c>
      <c r="E236" s="40" t="s">
        <v>193</v>
      </c>
      <c r="F236" s="48" t="s">
        <v>643</v>
      </c>
      <c r="G236" s="49" t="s">
        <v>194</v>
      </c>
      <c r="H236" s="50" t="s">
        <v>195</v>
      </c>
      <c r="I236" s="51"/>
      <c r="J236" s="52"/>
      <c r="K236" s="52"/>
      <c r="L236" s="52"/>
      <c r="M236" s="52"/>
      <c r="N236" s="96" t="s">
        <v>525</v>
      </c>
      <c r="O236" s="90" t="s">
        <v>514</v>
      </c>
      <c r="P236" s="112"/>
      <c r="Q236" s="52"/>
      <c r="R236" s="52"/>
      <c r="S236" s="47"/>
    </row>
    <row r="237" spans="1:21" ht="22.5">
      <c r="A237" s="85">
        <v>237</v>
      </c>
      <c r="B237" s="47" t="s">
        <v>319</v>
      </c>
      <c r="C237" s="55" t="s">
        <v>192</v>
      </c>
      <c r="D237" s="40" t="s">
        <v>740</v>
      </c>
      <c r="E237" s="40" t="s">
        <v>197</v>
      </c>
      <c r="F237" s="48" t="s">
        <v>62</v>
      </c>
      <c r="G237" s="49" t="s">
        <v>401</v>
      </c>
      <c r="H237" s="50" t="s">
        <v>402</v>
      </c>
      <c r="I237" s="51"/>
      <c r="J237" s="52"/>
      <c r="K237" s="52"/>
      <c r="L237" s="52"/>
      <c r="M237" s="52"/>
      <c r="N237" s="96" t="s">
        <v>525</v>
      </c>
      <c r="O237" s="90" t="s">
        <v>514</v>
      </c>
      <c r="P237" s="112"/>
      <c r="Q237" s="52"/>
      <c r="R237" s="52"/>
      <c r="S237" s="47"/>
      <c r="U237" s="41"/>
    </row>
    <row r="238" spans="1:21" ht="45">
      <c r="A238" s="85">
        <v>238</v>
      </c>
      <c r="B238" s="47" t="s">
        <v>715</v>
      </c>
      <c r="C238" s="55" t="s">
        <v>741</v>
      </c>
      <c r="D238" s="40" t="s">
        <v>740</v>
      </c>
      <c r="E238" s="40" t="s">
        <v>742</v>
      </c>
      <c r="F238" s="48" t="s">
        <v>57</v>
      </c>
      <c r="G238" s="49" t="s">
        <v>718</v>
      </c>
      <c r="H238" s="50" t="s">
        <v>719</v>
      </c>
      <c r="I238" s="51"/>
      <c r="J238" s="52"/>
      <c r="K238" s="52"/>
      <c r="L238" s="52"/>
      <c r="M238" s="52"/>
      <c r="N238" s="96" t="s">
        <v>525</v>
      </c>
      <c r="O238" s="90" t="s">
        <v>514</v>
      </c>
      <c r="P238" s="52"/>
      <c r="Q238" s="52"/>
      <c r="R238" s="52"/>
      <c r="S238" s="47"/>
      <c r="U238" s="41"/>
    </row>
    <row r="239" spans="1:21" ht="78.75">
      <c r="A239" s="85">
        <v>239</v>
      </c>
      <c r="B239" s="47" t="s">
        <v>138</v>
      </c>
      <c r="C239" s="55" t="s">
        <v>741</v>
      </c>
      <c r="D239" s="40" t="s">
        <v>740</v>
      </c>
      <c r="E239" s="40" t="s">
        <v>742</v>
      </c>
      <c r="F239" s="48" t="s">
        <v>643</v>
      </c>
      <c r="G239" s="49" t="s">
        <v>680</v>
      </c>
      <c r="H239" s="50" t="s">
        <v>681</v>
      </c>
      <c r="I239" s="51"/>
      <c r="J239" s="52"/>
      <c r="K239" s="52"/>
      <c r="L239" s="52"/>
      <c r="M239" s="52"/>
      <c r="N239" s="96" t="s">
        <v>525</v>
      </c>
      <c r="O239" s="90" t="s">
        <v>514</v>
      </c>
      <c r="P239" s="112"/>
      <c r="Q239" s="52"/>
      <c r="R239" s="52"/>
      <c r="S239" s="47"/>
      <c r="U239" s="41"/>
    </row>
    <row r="240" spans="1:19" ht="101.25">
      <c r="A240" s="85">
        <v>240</v>
      </c>
      <c r="B240" s="47" t="s">
        <v>138</v>
      </c>
      <c r="C240" s="55" t="s">
        <v>741</v>
      </c>
      <c r="D240" s="40" t="s">
        <v>740</v>
      </c>
      <c r="E240" s="40" t="s">
        <v>742</v>
      </c>
      <c r="F240" s="48" t="s">
        <v>62</v>
      </c>
      <c r="G240" s="49" t="s">
        <v>682</v>
      </c>
      <c r="H240" s="50" t="s">
        <v>683</v>
      </c>
      <c r="I240" s="51"/>
      <c r="J240" s="52"/>
      <c r="K240" s="52"/>
      <c r="L240" s="52"/>
      <c r="M240" s="52"/>
      <c r="N240" s="96" t="s">
        <v>525</v>
      </c>
      <c r="O240" s="90" t="s">
        <v>514</v>
      </c>
      <c r="P240" s="112"/>
      <c r="Q240" s="52"/>
      <c r="R240" s="52"/>
      <c r="S240" s="47"/>
    </row>
    <row r="241" spans="1:21" ht="33.75">
      <c r="A241" s="85">
        <v>241</v>
      </c>
      <c r="B241" s="47" t="s">
        <v>684</v>
      </c>
      <c r="C241" s="55" t="s">
        <v>284</v>
      </c>
      <c r="D241" s="40" t="s">
        <v>728</v>
      </c>
      <c r="E241" s="40" t="s">
        <v>174</v>
      </c>
      <c r="F241" s="48" t="s">
        <v>643</v>
      </c>
      <c r="G241" s="49" t="s">
        <v>248</v>
      </c>
      <c r="H241" s="50" t="s">
        <v>249</v>
      </c>
      <c r="I241" s="51"/>
      <c r="J241" s="52"/>
      <c r="K241" s="52"/>
      <c r="L241" s="52"/>
      <c r="M241" s="52"/>
      <c r="N241" s="96" t="s">
        <v>585</v>
      </c>
      <c r="O241" s="90" t="s">
        <v>241</v>
      </c>
      <c r="P241" s="112"/>
      <c r="Q241" s="52"/>
      <c r="R241" s="52"/>
      <c r="S241" s="47"/>
      <c r="U241" s="102" t="s">
        <v>651</v>
      </c>
    </row>
    <row r="242" spans="1:21" ht="146.25">
      <c r="A242" s="85">
        <v>242</v>
      </c>
      <c r="B242" s="47" t="s">
        <v>642</v>
      </c>
      <c r="C242" s="55" t="s">
        <v>633</v>
      </c>
      <c r="D242" s="40" t="s">
        <v>448</v>
      </c>
      <c r="E242" s="40" t="s">
        <v>93</v>
      </c>
      <c r="F242" s="48" t="s">
        <v>643</v>
      </c>
      <c r="G242" s="49" t="s">
        <v>644</v>
      </c>
      <c r="H242" s="50" t="s">
        <v>645</v>
      </c>
      <c r="I242" s="51"/>
      <c r="J242" s="52"/>
      <c r="K242" s="52"/>
      <c r="L242" s="52"/>
      <c r="M242" s="52"/>
      <c r="N242" s="96" t="s">
        <v>529</v>
      </c>
      <c r="O242" s="90" t="s">
        <v>633</v>
      </c>
      <c r="P242" s="112"/>
      <c r="Q242" s="52"/>
      <c r="R242" s="52"/>
      <c r="S242" s="47"/>
      <c r="U242" s="102" t="s">
        <v>633</v>
      </c>
    </row>
    <row r="243" spans="1:21" ht="191.25">
      <c r="A243" s="85">
        <v>243</v>
      </c>
      <c r="B243" s="47" t="s">
        <v>60</v>
      </c>
      <c r="C243" s="55" t="s">
        <v>633</v>
      </c>
      <c r="D243" s="40" t="s">
        <v>448</v>
      </c>
      <c r="E243" s="40" t="s">
        <v>66</v>
      </c>
      <c r="F243" s="48" t="s">
        <v>643</v>
      </c>
      <c r="G243" s="49" t="s">
        <v>86</v>
      </c>
      <c r="H243" s="50" t="s">
        <v>87</v>
      </c>
      <c r="I243" s="51"/>
      <c r="J243" s="52"/>
      <c r="K243" s="52"/>
      <c r="L243" s="52"/>
      <c r="M243" s="52"/>
      <c r="N243" s="96" t="s">
        <v>529</v>
      </c>
      <c r="O243" s="90" t="s">
        <v>633</v>
      </c>
      <c r="P243" s="112"/>
      <c r="Q243" s="52"/>
      <c r="R243" s="52"/>
      <c r="S243" s="47"/>
      <c r="U243" s="102" t="s">
        <v>648</v>
      </c>
    </row>
    <row r="244" spans="1:21" ht="56.25">
      <c r="A244" s="85">
        <v>244</v>
      </c>
      <c r="B244" s="47" t="s">
        <v>743</v>
      </c>
      <c r="C244" s="55" t="s">
        <v>633</v>
      </c>
      <c r="D244" s="40" t="s">
        <v>448</v>
      </c>
      <c r="E244" s="40" t="s">
        <v>70</v>
      </c>
      <c r="F244" s="48" t="s">
        <v>643</v>
      </c>
      <c r="G244" s="49" t="s">
        <v>744</v>
      </c>
      <c r="H244" s="50" t="s">
        <v>745</v>
      </c>
      <c r="I244" s="51"/>
      <c r="J244" s="52"/>
      <c r="K244" s="52"/>
      <c r="L244" s="52"/>
      <c r="M244" s="52"/>
      <c r="N244" s="96" t="s">
        <v>529</v>
      </c>
      <c r="O244" s="90" t="s">
        <v>633</v>
      </c>
      <c r="P244" s="112"/>
      <c r="Q244" s="52"/>
      <c r="R244" s="52"/>
      <c r="S244" s="47"/>
      <c r="U244" s="102" t="s">
        <v>651</v>
      </c>
    </row>
    <row r="245" spans="1:21" ht="33.75">
      <c r="A245" s="85">
        <v>245</v>
      </c>
      <c r="B245" s="47" t="s">
        <v>743</v>
      </c>
      <c r="C245" s="55" t="s">
        <v>384</v>
      </c>
      <c r="D245" s="40" t="s">
        <v>448</v>
      </c>
      <c r="E245" s="40" t="s">
        <v>725</v>
      </c>
      <c r="F245" s="48" t="s">
        <v>643</v>
      </c>
      <c r="G245" s="49" t="s">
        <v>157</v>
      </c>
      <c r="H245" s="50" t="s">
        <v>158</v>
      </c>
      <c r="I245" s="51"/>
      <c r="J245" s="52"/>
      <c r="K245" s="52"/>
      <c r="L245" s="52"/>
      <c r="M245" s="52"/>
      <c r="N245" s="96" t="s">
        <v>529</v>
      </c>
      <c r="O245" s="90" t="s">
        <v>633</v>
      </c>
      <c r="P245" s="52"/>
      <c r="Q245" s="52"/>
      <c r="R245" s="52"/>
      <c r="S245" s="47"/>
      <c r="U245" s="102" t="s">
        <v>651</v>
      </c>
    </row>
    <row r="246" spans="1:21" ht="33.75">
      <c r="A246" s="85">
        <v>246</v>
      </c>
      <c r="B246" s="47" t="s">
        <v>743</v>
      </c>
      <c r="C246" s="55" t="s">
        <v>633</v>
      </c>
      <c r="D246" s="40" t="s">
        <v>448</v>
      </c>
      <c r="E246" s="40" t="s">
        <v>77</v>
      </c>
      <c r="F246" s="48" t="s">
        <v>643</v>
      </c>
      <c r="G246" s="49" t="s">
        <v>159</v>
      </c>
      <c r="H246" s="50" t="s">
        <v>160</v>
      </c>
      <c r="I246" s="51"/>
      <c r="J246" s="52"/>
      <c r="K246" s="52"/>
      <c r="L246" s="52"/>
      <c r="M246" s="52"/>
      <c r="N246" s="96" t="s">
        <v>529</v>
      </c>
      <c r="O246" s="90" t="s">
        <v>633</v>
      </c>
      <c r="P246" s="112"/>
      <c r="Q246" s="52"/>
      <c r="R246" s="52"/>
      <c r="S246" s="47"/>
      <c r="U246" s="102" t="s">
        <v>651</v>
      </c>
    </row>
    <row r="247" spans="1:21" ht="135">
      <c r="A247" s="85">
        <v>247</v>
      </c>
      <c r="B247" s="47" t="s">
        <v>743</v>
      </c>
      <c r="C247" s="55" t="s">
        <v>633</v>
      </c>
      <c r="D247" s="40" t="s">
        <v>448</v>
      </c>
      <c r="E247" s="40" t="s">
        <v>647</v>
      </c>
      <c r="F247" s="48" t="s">
        <v>57</v>
      </c>
      <c r="G247" s="49" t="s">
        <v>168</v>
      </c>
      <c r="H247" s="50" t="s">
        <v>169</v>
      </c>
      <c r="I247" s="51"/>
      <c r="J247" s="52"/>
      <c r="K247" s="52"/>
      <c r="L247" s="52"/>
      <c r="M247" s="52"/>
      <c r="N247" s="96" t="s">
        <v>529</v>
      </c>
      <c r="O247" s="90" t="s">
        <v>633</v>
      </c>
      <c r="P247" s="112"/>
      <c r="Q247" s="52"/>
      <c r="R247" s="52"/>
      <c r="S247" s="47"/>
      <c r="U247" s="102" t="s">
        <v>633</v>
      </c>
    </row>
    <row r="248" spans="1:21" ht="56.25">
      <c r="A248" s="85">
        <v>248</v>
      </c>
      <c r="B248" s="47" t="s">
        <v>319</v>
      </c>
      <c r="C248" s="55" t="s">
        <v>633</v>
      </c>
      <c r="D248" s="40" t="s">
        <v>448</v>
      </c>
      <c r="E248" s="40" t="s">
        <v>82</v>
      </c>
      <c r="F248" s="48" t="s">
        <v>89</v>
      </c>
      <c r="G248" s="49" t="s">
        <v>439</v>
      </c>
      <c r="H248" s="50" t="s">
        <v>440</v>
      </c>
      <c r="I248" s="51"/>
      <c r="J248" s="52"/>
      <c r="K248" s="52"/>
      <c r="L248" s="52"/>
      <c r="M248" s="52"/>
      <c r="N248" s="96" t="s">
        <v>529</v>
      </c>
      <c r="O248" s="90" t="s">
        <v>633</v>
      </c>
      <c r="P248" s="112"/>
      <c r="Q248" s="52"/>
      <c r="R248" s="52"/>
      <c r="S248" s="47"/>
      <c r="U248" s="102" t="s">
        <v>651</v>
      </c>
    </row>
    <row r="249" spans="1:21" ht="112.5">
      <c r="A249" s="85">
        <v>249</v>
      </c>
      <c r="B249" s="47" t="s">
        <v>412</v>
      </c>
      <c r="C249" s="55" t="s">
        <v>633</v>
      </c>
      <c r="D249" s="40" t="s">
        <v>448</v>
      </c>
      <c r="E249" s="40" t="s">
        <v>51</v>
      </c>
      <c r="F249" s="48" t="s">
        <v>643</v>
      </c>
      <c r="G249" s="49" t="s">
        <v>2</v>
      </c>
      <c r="H249" s="50" t="s">
        <v>3</v>
      </c>
      <c r="I249" s="51"/>
      <c r="J249" s="52"/>
      <c r="K249" s="52"/>
      <c r="L249" s="52"/>
      <c r="M249" s="52"/>
      <c r="N249" s="96" t="s">
        <v>529</v>
      </c>
      <c r="O249" s="90" t="s">
        <v>633</v>
      </c>
      <c r="P249" s="112"/>
      <c r="Q249" s="52"/>
      <c r="R249" s="52"/>
      <c r="S249" s="47"/>
      <c r="U249" s="102" t="s">
        <v>633</v>
      </c>
    </row>
    <row r="250" spans="1:19" ht="33.75">
      <c r="A250" s="85">
        <v>250</v>
      </c>
      <c r="B250" s="47" t="s">
        <v>138</v>
      </c>
      <c r="C250" s="55" t="s">
        <v>633</v>
      </c>
      <c r="D250" s="40" t="s">
        <v>448</v>
      </c>
      <c r="E250" s="40" t="s">
        <v>83</v>
      </c>
      <c r="F250" s="48" t="s">
        <v>62</v>
      </c>
      <c r="G250" s="49" t="s">
        <v>147</v>
      </c>
      <c r="H250" s="50" t="s">
        <v>148</v>
      </c>
      <c r="I250" s="51"/>
      <c r="J250" s="52"/>
      <c r="K250" s="52"/>
      <c r="L250" s="52"/>
      <c r="M250" s="52"/>
      <c r="N250" s="96" t="s">
        <v>529</v>
      </c>
      <c r="O250" s="90" t="s">
        <v>633</v>
      </c>
      <c r="P250" s="52"/>
      <c r="Q250" s="52"/>
      <c r="R250" s="52"/>
      <c r="S250" s="47"/>
    </row>
    <row r="251" spans="1:19" ht="12.75">
      <c r="A251" s="85">
        <v>251</v>
      </c>
      <c r="B251" s="47"/>
      <c r="C251" s="55"/>
      <c r="D251" s="116"/>
      <c r="E251" s="40"/>
      <c r="F251" s="48"/>
      <c r="G251" s="49"/>
      <c r="H251" s="50"/>
      <c r="I251" s="51"/>
      <c r="J251" s="52"/>
      <c r="K251" s="52"/>
      <c r="L251" s="52"/>
      <c r="M251" s="52"/>
      <c r="N251" s="96"/>
      <c r="O251" s="90"/>
      <c r="P251" s="112"/>
      <c r="Q251" s="52"/>
      <c r="R251" s="52"/>
      <c r="S251" s="47"/>
    </row>
    <row r="252" spans="1:19" ht="12.75">
      <c r="A252" s="85"/>
      <c r="B252" s="47"/>
      <c r="C252" s="55"/>
      <c r="D252" s="40"/>
      <c r="E252" s="40"/>
      <c r="F252" s="48"/>
      <c r="G252" s="49"/>
      <c r="H252" s="50"/>
      <c r="I252" s="51"/>
      <c r="J252" s="52"/>
      <c r="K252" s="52"/>
      <c r="L252" s="52"/>
      <c r="M252" s="52"/>
      <c r="N252" s="96"/>
      <c r="O252" s="90"/>
      <c r="P252" s="52"/>
      <c r="Q252" s="52"/>
      <c r="R252" s="52"/>
      <c r="S252" s="47"/>
    </row>
    <row r="253" spans="1:19" ht="12.75">
      <c r="A253" s="85"/>
      <c r="B253" s="47"/>
      <c r="C253" s="55"/>
      <c r="D253" s="40"/>
      <c r="E253" s="40"/>
      <c r="F253" s="48"/>
      <c r="G253" s="49"/>
      <c r="H253" s="50"/>
      <c r="I253" s="51"/>
      <c r="J253" s="52"/>
      <c r="K253" s="52"/>
      <c r="L253" s="52"/>
      <c r="M253" s="52"/>
      <c r="N253" s="96"/>
      <c r="O253" s="90"/>
      <c r="P253" s="112"/>
      <c r="Q253" s="52"/>
      <c r="R253" s="52"/>
      <c r="S253" s="47"/>
    </row>
    <row r="254" spans="1:19" ht="12.75">
      <c r="A254" s="85"/>
      <c r="B254" s="47"/>
      <c r="C254" s="55"/>
      <c r="D254" s="40"/>
      <c r="E254" s="40"/>
      <c r="F254" s="48"/>
      <c r="G254" s="49"/>
      <c r="H254" s="50"/>
      <c r="I254" s="51"/>
      <c r="J254" s="52"/>
      <c r="K254" s="52"/>
      <c r="L254" s="52"/>
      <c r="M254" s="52"/>
      <c r="N254" s="96"/>
      <c r="O254" s="90"/>
      <c r="P254" s="52"/>
      <c r="Q254" s="52"/>
      <c r="R254" s="52"/>
      <c r="S254" s="47"/>
    </row>
    <row r="255" spans="1:19" ht="12.75">
      <c r="A255" s="85"/>
      <c r="B255" s="47"/>
      <c r="C255" s="55"/>
      <c r="D255" s="40"/>
      <c r="E255" s="40"/>
      <c r="F255" s="48"/>
      <c r="G255" s="49"/>
      <c r="H255" s="50"/>
      <c r="I255" s="51"/>
      <c r="J255" s="52"/>
      <c r="K255" s="52"/>
      <c r="L255" s="52"/>
      <c r="M255" s="52"/>
      <c r="N255" s="96"/>
      <c r="O255" s="90"/>
      <c r="P255" s="52"/>
      <c r="Q255" s="52"/>
      <c r="R255" s="52"/>
      <c r="S255" s="47"/>
    </row>
    <row r="256" spans="1:19" ht="12.75">
      <c r="A256" s="85"/>
      <c r="B256" s="47"/>
      <c r="C256" s="55"/>
      <c r="D256" s="40"/>
      <c r="E256" s="40"/>
      <c r="F256" s="48"/>
      <c r="G256" s="49"/>
      <c r="H256" s="50"/>
      <c r="I256" s="51"/>
      <c r="J256" s="52"/>
      <c r="K256" s="52"/>
      <c r="L256" s="52"/>
      <c r="M256" s="52"/>
      <c r="N256" s="96"/>
      <c r="O256" s="90"/>
      <c r="P256" s="112"/>
      <c r="Q256" s="52"/>
      <c r="R256" s="52"/>
      <c r="S256" s="47"/>
    </row>
    <row r="257" spans="1:19" ht="12.75">
      <c r="A257" s="85"/>
      <c r="B257" s="47"/>
      <c r="C257" s="55"/>
      <c r="D257" s="40"/>
      <c r="E257" s="40"/>
      <c r="F257" s="48"/>
      <c r="G257" s="49"/>
      <c r="H257" s="50"/>
      <c r="I257" s="51"/>
      <c r="J257" s="52"/>
      <c r="K257" s="52"/>
      <c r="L257" s="52"/>
      <c r="M257" s="52"/>
      <c r="N257" s="96"/>
      <c r="O257" s="90"/>
      <c r="P257" s="52"/>
      <c r="Q257" s="52"/>
      <c r="R257" s="52"/>
      <c r="S257" s="47"/>
    </row>
    <row r="258" spans="1:19" ht="12.75">
      <c r="A258" s="85"/>
      <c r="B258" s="47"/>
      <c r="C258" s="55"/>
      <c r="D258" s="40"/>
      <c r="E258" s="40"/>
      <c r="F258" s="48"/>
      <c r="G258" s="49"/>
      <c r="H258" s="50"/>
      <c r="I258" s="51"/>
      <c r="J258" s="52"/>
      <c r="K258" s="52"/>
      <c r="L258" s="52"/>
      <c r="M258" s="52"/>
      <c r="N258" s="96"/>
      <c r="O258" s="90"/>
      <c r="P258" s="112"/>
      <c r="Q258" s="52"/>
      <c r="R258" s="52"/>
      <c r="S258" s="47"/>
    </row>
    <row r="259" spans="1:22" ht="12.75">
      <c r="A259" s="85"/>
      <c r="B259" s="47"/>
      <c r="C259" s="55"/>
      <c r="D259" s="40"/>
      <c r="E259" s="40"/>
      <c r="F259" s="48"/>
      <c r="G259" s="49"/>
      <c r="H259" s="50"/>
      <c r="I259" s="51"/>
      <c r="J259" s="52"/>
      <c r="K259" s="52"/>
      <c r="L259" s="52"/>
      <c r="M259" s="52"/>
      <c r="N259" s="96"/>
      <c r="O259" s="90"/>
      <c r="P259" s="112"/>
      <c r="Q259" s="52"/>
      <c r="R259" s="52"/>
      <c r="S259" s="47"/>
      <c r="U259" s="41"/>
      <c r="V259" s="102"/>
    </row>
    <row r="260" spans="1:22" ht="12.75">
      <c r="A260" s="85"/>
      <c r="B260" s="47"/>
      <c r="C260" s="55"/>
      <c r="D260" s="40"/>
      <c r="E260" s="40"/>
      <c r="F260" s="48"/>
      <c r="G260" s="49"/>
      <c r="H260" s="50"/>
      <c r="I260" s="51"/>
      <c r="J260" s="52"/>
      <c r="K260" s="52"/>
      <c r="L260" s="52"/>
      <c r="M260" s="52"/>
      <c r="N260" s="96"/>
      <c r="O260" s="90"/>
      <c r="P260" s="112"/>
      <c r="Q260" s="52"/>
      <c r="R260" s="52"/>
      <c r="S260" s="47"/>
      <c r="U260" s="41"/>
      <c r="V260" s="102"/>
    </row>
    <row r="261" spans="1:19" ht="12.75">
      <c r="A261" s="85"/>
      <c r="B261" s="47"/>
      <c r="C261" s="55"/>
      <c r="D261" s="40"/>
      <c r="E261" s="40"/>
      <c r="F261" s="48"/>
      <c r="G261" s="49"/>
      <c r="H261" s="50"/>
      <c r="I261" s="51"/>
      <c r="J261" s="52"/>
      <c r="K261" s="52"/>
      <c r="L261" s="52"/>
      <c r="M261" s="52"/>
      <c r="N261" s="96"/>
      <c r="O261" s="90"/>
      <c r="P261" s="112"/>
      <c r="Q261" s="52"/>
      <c r="R261" s="52"/>
      <c r="S261" s="47"/>
    </row>
    <row r="262" spans="1:19" ht="12.75">
      <c r="A262" s="85"/>
      <c r="B262" s="47"/>
      <c r="C262" s="55"/>
      <c r="D262" s="40"/>
      <c r="E262" s="40"/>
      <c r="F262" s="48"/>
      <c r="G262" s="49"/>
      <c r="H262" s="50"/>
      <c r="I262" s="51"/>
      <c r="J262" s="52"/>
      <c r="K262" s="52"/>
      <c r="L262" s="52"/>
      <c r="M262" s="52"/>
      <c r="N262" s="96"/>
      <c r="O262" s="90"/>
      <c r="P262" s="52"/>
      <c r="Q262" s="52"/>
      <c r="R262" s="52"/>
      <c r="S262" s="47"/>
    </row>
    <row r="263" spans="1:22" ht="12.75">
      <c r="A263" s="85"/>
      <c r="B263" s="47"/>
      <c r="C263" s="55"/>
      <c r="D263" s="40"/>
      <c r="E263" s="40"/>
      <c r="F263" s="48"/>
      <c r="G263" s="49"/>
      <c r="H263" s="50"/>
      <c r="I263" s="51"/>
      <c r="J263" s="52"/>
      <c r="K263" s="52"/>
      <c r="L263" s="52"/>
      <c r="M263" s="52"/>
      <c r="N263" s="96"/>
      <c r="O263" s="90"/>
      <c r="P263" s="52"/>
      <c r="Q263" s="52"/>
      <c r="R263" s="52"/>
      <c r="S263" s="47"/>
      <c r="U263" s="41"/>
      <c r="V263" s="102"/>
    </row>
    <row r="264" spans="1:19" ht="12.75">
      <c r="A264" s="85"/>
      <c r="B264" s="47"/>
      <c r="C264" s="55"/>
      <c r="D264" s="40"/>
      <c r="E264" s="40"/>
      <c r="F264" s="48"/>
      <c r="G264" s="49"/>
      <c r="H264" s="50"/>
      <c r="I264" s="51"/>
      <c r="J264" s="52"/>
      <c r="K264" s="52"/>
      <c r="L264" s="52"/>
      <c r="M264" s="52"/>
      <c r="N264" s="96"/>
      <c r="O264" s="90"/>
      <c r="P264" s="112"/>
      <c r="Q264" s="52"/>
      <c r="R264" s="52"/>
      <c r="S264" s="47"/>
    </row>
    <row r="265" spans="1:22" ht="12.75">
      <c r="A265" s="85"/>
      <c r="B265" s="47"/>
      <c r="C265" s="55"/>
      <c r="D265" s="40"/>
      <c r="E265" s="40"/>
      <c r="F265" s="48"/>
      <c r="G265" s="49"/>
      <c r="H265" s="50"/>
      <c r="I265" s="51"/>
      <c r="J265" s="52"/>
      <c r="K265" s="52"/>
      <c r="L265" s="52"/>
      <c r="M265" s="52"/>
      <c r="N265" s="96"/>
      <c r="O265" s="90"/>
      <c r="P265" s="112"/>
      <c r="Q265" s="52"/>
      <c r="R265" s="52"/>
      <c r="S265" s="47"/>
      <c r="U265" s="41"/>
      <c r="V265" s="102"/>
    </row>
    <row r="266" spans="1:19" ht="12.75">
      <c r="A266" s="85"/>
      <c r="B266" s="47"/>
      <c r="C266" s="55"/>
      <c r="D266" s="40"/>
      <c r="E266" s="40"/>
      <c r="F266" s="48"/>
      <c r="G266" s="49"/>
      <c r="H266" s="50"/>
      <c r="I266" s="51"/>
      <c r="J266" s="52"/>
      <c r="K266" s="52"/>
      <c r="L266" s="52"/>
      <c r="M266" s="52"/>
      <c r="N266" s="96"/>
      <c r="O266" s="90"/>
      <c r="P266" s="52"/>
      <c r="Q266" s="52"/>
      <c r="R266" s="52"/>
      <c r="S266" s="47"/>
    </row>
    <row r="267" spans="1:19" ht="12.75">
      <c r="A267" s="85"/>
      <c r="B267" s="47"/>
      <c r="C267" s="55"/>
      <c r="D267" s="40"/>
      <c r="E267" s="40"/>
      <c r="F267" s="48"/>
      <c r="G267" s="49"/>
      <c r="H267" s="50"/>
      <c r="I267" s="51"/>
      <c r="J267" s="52"/>
      <c r="K267" s="52"/>
      <c r="L267" s="52"/>
      <c r="M267" s="52"/>
      <c r="N267" s="96"/>
      <c r="O267" s="90"/>
      <c r="P267" s="112"/>
      <c r="Q267" s="52"/>
      <c r="R267" s="52"/>
      <c r="S267" s="47"/>
    </row>
    <row r="268" spans="1:19" ht="12.75">
      <c r="A268" s="85"/>
      <c r="B268" s="47"/>
      <c r="C268" s="55"/>
      <c r="D268" s="40"/>
      <c r="E268" s="40"/>
      <c r="F268" s="48"/>
      <c r="G268" s="49"/>
      <c r="H268" s="50"/>
      <c r="I268" s="51"/>
      <c r="J268" s="52"/>
      <c r="K268" s="52"/>
      <c r="L268" s="52"/>
      <c r="M268" s="52"/>
      <c r="N268" s="96"/>
      <c r="O268" s="90"/>
      <c r="P268" s="112"/>
      <c r="Q268" s="52"/>
      <c r="R268" s="52"/>
      <c r="S268" s="47"/>
    </row>
    <row r="269" spans="1:19" ht="12.75">
      <c r="A269" s="85"/>
      <c r="B269" s="47"/>
      <c r="C269" s="55"/>
      <c r="D269" s="40"/>
      <c r="E269" s="40"/>
      <c r="F269" s="48"/>
      <c r="G269" s="49"/>
      <c r="H269" s="50"/>
      <c r="I269" s="51"/>
      <c r="J269" s="52"/>
      <c r="K269" s="52"/>
      <c r="L269" s="52"/>
      <c r="M269" s="52"/>
      <c r="N269" s="96"/>
      <c r="O269" s="90"/>
      <c r="P269" s="112"/>
      <c r="Q269" s="52"/>
      <c r="R269" s="52"/>
      <c r="S269" s="47"/>
    </row>
    <row r="270" spans="1:19" ht="12.75">
      <c r="A270" s="85"/>
      <c r="B270" s="47"/>
      <c r="C270" s="55"/>
      <c r="D270" s="40"/>
      <c r="E270" s="40"/>
      <c r="F270" s="48"/>
      <c r="G270" s="49"/>
      <c r="H270" s="50"/>
      <c r="I270" s="51"/>
      <c r="J270" s="52"/>
      <c r="K270" s="52"/>
      <c r="L270" s="52"/>
      <c r="M270" s="52"/>
      <c r="N270" s="96"/>
      <c r="O270" s="90"/>
      <c r="P270" s="112"/>
      <c r="Q270" s="52"/>
      <c r="R270" s="52"/>
      <c r="S270" s="47"/>
    </row>
    <row r="271" spans="1:19" ht="12.75">
      <c r="A271" s="85"/>
      <c r="B271" s="47"/>
      <c r="C271" s="55"/>
      <c r="D271" s="40"/>
      <c r="E271" s="40"/>
      <c r="F271" s="48"/>
      <c r="G271" s="49"/>
      <c r="H271" s="50"/>
      <c r="I271" s="51"/>
      <c r="J271" s="52"/>
      <c r="K271" s="52"/>
      <c r="L271" s="52"/>
      <c r="M271" s="52"/>
      <c r="N271" s="96"/>
      <c r="O271" s="90"/>
      <c r="P271" s="112"/>
      <c r="Q271" s="52"/>
      <c r="R271" s="52"/>
      <c r="S271" s="47"/>
    </row>
    <row r="272" spans="1:21" ht="12.75">
      <c r="A272" s="85"/>
      <c r="B272" s="47"/>
      <c r="C272" s="55"/>
      <c r="D272" s="40"/>
      <c r="E272" s="40"/>
      <c r="F272" s="48"/>
      <c r="G272" s="49"/>
      <c r="H272" s="50"/>
      <c r="I272" s="51"/>
      <c r="J272" s="52"/>
      <c r="K272" s="52"/>
      <c r="L272" s="52"/>
      <c r="M272" s="52"/>
      <c r="N272" s="96"/>
      <c r="O272" s="90"/>
      <c r="P272" s="112"/>
      <c r="Q272" s="52"/>
      <c r="R272" s="52"/>
      <c r="S272" s="47"/>
      <c r="U272" s="41"/>
    </row>
    <row r="273" spans="1:21" ht="12.75">
      <c r="A273" s="85"/>
      <c r="B273" s="47"/>
      <c r="C273" s="55"/>
      <c r="D273" s="40"/>
      <c r="E273" s="40"/>
      <c r="F273" s="48"/>
      <c r="G273" s="49"/>
      <c r="H273" s="50"/>
      <c r="I273" s="51"/>
      <c r="J273" s="52"/>
      <c r="K273" s="52"/>
      <c r="L273" s="52"/>
      <c r="M273" s="52"/>
      <c r="N273" s="96"/>
      <c r="O273" s="90"/>
      <c r="P273" s="52"/>
      <c r="Q273" s="52"/>
      <c r="R273" s="52"/>
      <c r="S273" s="47"/>
      <c r="U273" s="41"/>
    </row>
    <row r="274" spans="1:22" ht="12.75">
      <c r="A274" s="85"/>
      <c r="B274" s="47"/>
      <c r="C274" s="55"/>
      <c r="D274" s="40"/>
      <c r="E274" s="40"/>
      <c r="F274" s="48"/>
      <c r="G274" s="49"/>
      <c r="H274" s="50"/>
      <c r="I274" s="51"/>
      <c r="J274" s="52"/>
      <c r="K274" s="52"/>
      <c r="L274" s="52"/>
      <c r="M274" s="52"/>
      <c r="N274" s="96"/>
      <c r="O274" s="90"/>
      <c r="P274" s="112"/>
      <c r="Q274" s="52"/>
      <c r="R274" s="52"/>
      <c r="S274" s="47"/>
      <c r="U274" s="41"/>
      <c r="V274" s="102"/>
    </row>
    <row r="275" spans="1:19" ht="12.75">
      <c r="A275" s="85"/>
      <c r="B275" s="47"/>
      <c r="C275" s="55"/>
      <c r="D275" s="40"/>
      <c r="E275" s="40"/>
      <c r="F275" s="48"/>
      <c r="G275" s="49"/>
      <c r="H275" s="50"/>
      <c r="I275" s="51"/>
      <c r="J275" s="52"/>
      <c r="K275" s="52"/>
      <c r="L275" s="52"/>
      <c r="M275" s="52"/>
      <c r="N275" s="96"/>
      <c r="O275" s="90"/>
      <c r="P275" s="112"/>
      <c r="Q275" s="52"/>
      <c r="R275" s="52"/>
      <c r="S275" s="47"/>
    </row>
    <row r="276" spans="1:19" ht="12.75">
      <c r="A276" s="85"/>
      <c r="B276" s="47"/>
      <c r="C276" s="55"/>
      <c r="D276" s="40"/>
      <c r="E276" s="40"/>
      <c r="F276" s="48"/>
      <c r="G276" s="49"/>
      <c r="H276" s="50"/>
      <c r="I276" s="51"/>
      <c r="J276" s="52"/>
      <c r="K276" s="52"/>
      <c r="L276" s="52"/>
      <c r="M276" s="52"/>
      <c r="N276" s="96"/>
      <c r="O276" s="90"/>
      <c r="P276" s="112"/>
      <c r="Q276" s="52"/>
      <c r="R276" s="52"/>
      <c r="S276" s="47"/>
    </row>
    <row r="277" spans="1:19" ht="12.75">
      <c r="A277" s="85"/>
      <c r="B277" s="47"/>
      <c r="C277" s="55"/>
      <c r="D277" s="40"/>
      <c r="E277" s="40"/>
      <c r="F277" s="48"/>
      <c r="G277" s="49"/>
      <c r="H277" s="50"/>
      <c r="I277" s="51"/>
      <c r="J277" s="52"/>
      <c r="K277" s="52"/>
      <c r="L277" s="52"/>
      <c r="M277" s="52"/>
      <c r="N277" s="96"/>
      <c r="O277" s="90"/>
      <c r="P277" s="112"/>
      <c r="Q277" s="52"/>
      <c r="R277" s="52"/>
      <c r="S277" s="47"/>
    </row>
    <row r="278" spans="1:19" ht="12.75">
      <c r="A278" s="85"/>
      <c r="B278" s="47"/>
      <c r="C278" s="55"/>
      <c r="D278" s="40"/>
      <c r="E278" s="40"/>
      <c r="F278" s="48"/>
      <c r="G278" s="49"/>
      <c r="H278" s="50"/>
      <c r="I278" s="51"/>
      <c r="J278" s="52"/>
      <c r="K278" s="52"/>
      <c r="L278" s="52"/>
      <c r="M278" s="52"/>
      <c r="N278" s="96"/>
      <c r="O278" s="90"/>
      <c r="P278" s="112"/>
      <c r="Q278" s="52"/>
      <c r="R278" s="52"/>
      <c r="S278" s="47"/>
    </row>
    <row r="279" spans="1:19" ht="12.75">
      <c r="A279" s="85"/>
      <c r="B279" s="47"/>
      <c r="C279" s="55"/>
      <c r="D279" s="40"/>
      <c r="E279" s="40"/>
      <c r="F279" s="48"/>
      <c r="G279" s="49"/>
      <c r="H279" s="50"/>
      <c r="I279" s="51"/>
      <c r="J279" s="52"/>
      <c r="K279" s="52"/>
      <c r="L279" s="52"/>
      <c r="M279" s="52"/>
      <c r="N279" s="96"/>
      <c r="O279" s="90"/>
      <c r="P279" s="52"/>
      <c r="Q279" s="52"/>
      <c r="R279" s="52"/>
      <c r="S279" s="47"/>
    </row>
    <row r="280" spans="1:19" ht="12.75">
      <c r="A280" s="85"/>
      <c r="B280" s="47"/>
      <c r="C280" s="55"/>
      <c r="D280" s="40"/>
      <c r="E280" s="40"/>
      <c r="F280" s="48"/>
      <c r="G280" s="49"/>
      <c r="H280" s="50"/>
      <c r="I280" s="51"/>
      <c r="J280" s="52"/>
      <c r="K280" s="52"/>
      <c r="L280" s="52"/>
      <c r="M280" s="52"/>
      <c r="N280" s="96"/>
      <c r="O280" s="90"/>
      <c r="P280" s="52"/>
      <c r="Q280" s="52"/>
      <c r="R280" s="52"/>
      <c r="S280" s="47"/>
    </row>
    <row r="281" spans="1:19" ht="12.75">
      <c r="A281" s="85"/>
      <c r="B281" s="47"/>
      <c r="C281" s="55"/>
      <c r="D281" s="40"/>
      <c r="E281" s="40"/>
      <c r="F281" s="48"/>
      <c r="G281" s="49"/>
      <c r="H281" s="50"/>
      <c r="I281" s="51"/>
      <c r="J281" s="52"/>
      <c r="K281" s="52"/>
      <c r="L281" s="52"/>
      <c r="M281" s="52"/>
      <c r="N281" s="96"/>
      <c r="O281" s="90"/>
      <c r="P281" s="112"/>
      <c r="Q281" s="52"/>
      <c r="R281" s="52"/>
      <c r="S281" s="47"/>
    </row>
    <row r="282" spans="1:19" ht="12.75">
      <c r="A282" s="85"/>
      <c r="B282" s="47"/>
      <c r="C282" s="55"/>
      <c r="D282" s="40"/>
      <c r="E282" s="40"/>
      <c r="F282" s="48"/>
      <c r="G282" s="49"/>
      <c r="H282" s="50"/>
      <c r="I282" s="51"/>
      <c r="J282" s="52"/>
      <c r="K282" s="52"/>
      <c r="L282" s="52"/>
      <c r="M282" s="52"/>
      <c r="N282" s="96"/>
      <c r="O282" s="90"/>
      <c r="P282" s="112"/>
      <c r="Q282" s="52"/>
      <c r="R282" s="52"/>
      <c r="S282" s="47"/>
    </row>
    <row r="283" spans="1:19" ht="12.75">
      <c r="A283" s="85"/>
      <c r="B283" s="47"/>
      <c r="C283" s="55"/>
      <c r="D283" s="40"/>
      <c r="E283" s="40"/>
      <c r="F283" s="48"/>
      <c r="G283" s="49"/>
      <c r="H283" s="50"/>
      <c r="I283" s="51"/>
      <c r="J283" s="52"/>
      <c r="K283" s="52"/>
      <c r="L283" s="52"/>
      <c r="M283" s="52"/>
      <c r="N283" s="96"/>
      <c r="O283" s="90"/>
      <c r="P283" s="112"/>
      <c r="Q283" s="52"/>
      <c r="R283" s="52"/>
      <c r="S283" s="47"/>
    </row>
    <row r="284" spans="1:19" ht="12.75">
      <c r="A284" s="85"/>
      <c r="B284" s="47"/>
      <c r="C284" s="55"/>
      <c r="D284" s="40"/>
      <c r="E284" s="40"/>
      <c r="F284" s="48"/>
      <c r="G284" s="49"/>
      <c r="H284" s="50"/>
      <c r="I284" s="51"/>
      <c r="J284" s="52"/>
      <c r="K284" s="52"/>
      <c r="L284" s="52"/>
      <c r="M284" s="52"/>
      <c r="N284" s="96"/>
      <c r="O284" s="90"/>
      <c r="P284" s="52"/>
      <c r="Q284" s="52"/>
      <c r="R284" s="52"/>
      <c r="S284" s="47"/>
    </row>
    <row r="285" spans="1:19" ht="12.75">
      <c r="A285" s="85"/>
      <c r="B285" s="47"/>
      <c r="C285" s="55"/>
      <c r="D285" s="40"/>
      <c r="E285" s="40"/>
      <c r="F285" s="48"/>
      <c r="G285" s="49"/>
      <c r="H285" s="50"/>
      <c r="I285" s="51"/>
      <c r="J285" s="52"/>
      <c r="K285" s="52"/>
      <c r="L285" s="52"/>
      <c r="M285" s="52"/>
      <c r="N285" s="96"/>
      <c r="O285" s="90"/>
      <c r="P285" s="112"/>
      <c r="Q285" s="52"/>
      <c r="R285" s="52"/>
      <c r="S285" s="47"/>
    </row>
    <row r="286" spans="1:19" ht="12.75">
      <c r="A286" s="85"/>
      <c r="B286" s="47"/>
      <c r="C286" s="55"/>
      <c r="D286" s="40"/>
      <c r="E286" s="40"/>
      <c r="F286" s="48"/>
      <c r="G286" s="49"/>
      <c r="H286" s="50"/>
      <c r="I286" s="51"/>
      <c r="J286" s="52"/>
      <c r="K286" s="52"/>
      <c r="L286" s="52"/>
      <c r="M286" s="52"/>
      <c r="N286" s="96"/>
      <c r="O286" s="90"/>
      <c r="P286" s="112"/>
      <c r="Q286" s="52"/>
      <c r="R286" s="52"/>
      <c r="S286" s="47"/>
    </row>
    <row r="287" spans="1:19" ht="12.75">
      <c r="A287" s="85"/>
      <c r="B287" s="47"/>
      <c r="C287" s="55"/>
      <c r="D287" s="40"/>
      <c r="E287" s="40"/>
      <c r="F287" s="48"/>
      <c r="G287" s="49"/>
      <c r="H287" s="50"/>
      <c r="I287" s="51"/>
      <c r="J287" s="52"/>
      <c r="K287" s="52"/>
      <c r="L287" s="52"/>
      <c r="M287" s="52"/>
      <c r="N287" s="96"/>
      <c r="O287" s="90"/>
      <c r="P287" s="112"/>
      <c r="Q287" s="52"/>
      <c r="R287" s="52"/>
      <c r="S287" s="47"/>
    </row>
    <row r="288" spans="1:21" ht="12.75">
      <c r="A288" s="85"/>
      <c r="B288" s="47"/>
      <c r="C288" s="55"/>
      <c r="D288" s="40"/>
      <c r="E288" s="40"/>
      <c r="F288" s="48"/>
      <c r="G288" s="49"/>
      <c r="H288" s="50"/>
      <c r="I288" s="51"/>
      <c r="J288" s="52"/>
      <c r="K288" s="52"/>
      <c r="L288" s="52"/>
      <c r="M288" s="52"/>
      <c r="N288" s="96"/>
      <c r="O288" s="90"/>
      <c r="P288" s="52"/>
      <c r="Q288" s="52"/>
      <c r="R288" s="52"/>
      <c r="S288" s="47"/>
      <c r="U288" s="41"/>
    </row>
    <row r="289" spans="1:19" ht="12.75">
      <c r="A289" s="85"/>
      <c r="B289" s="47"/>
      <c r="C289" s="55"/>
      <c r="D289" s="40"/>
      <c r="E289" s="40"/>
      <c r="F289" s="48"/>
      <c r="G289" s="49"/>
      <c r="H289" s="50"/>
      <c r="I289" s="51"/>
      <c r="J289" s="52"/>
      <c r="K289" s="52"/>
      <c r="L289" s="52"/>
      <c r="M289" s="52"/>
      <c r="N289" s="96"/>
      <c r="O289" s="90"/>
      <c r="P289" s="112"/>
      <c r="Q289" s="52"/>
      <c r="R289" s="52"/>
      <c r="S289" s="47"/>
    </row>
    <row r="290" spans="1:21" ht="12.75">
      <c r="A290" s="85"/>
      <c r="B290" s="47"/>
      <c r="C290" s="55"/>
      <c r="D290" s="40"/>
      <c r="E290" s="40"/>
      <c r="F290" s="48"/>
      <c r="G290" s="49"/>
      <c r="H290" s="50"/>
      <c r="I290" s="51"/>
      <c r="J290" s="52"/>
      <c r="K290" s="52"/>
      <c r="L290" s="52"/>
      <c r="M290" s="52"/>
      <c r="N290" s="96"/>
      <c r="O290" s="90"/>
      <c r="P290" s="112"/>
      <c r="Q290" s="52"/>
      <c r="R290" s="52"/>
      <c r="S290" s="47"/>
      <c r="U290" s="41"/>
    </row>
    <row r="291" spans="1:22" ht="12.75">
      <c r="A291" s="85"/>
      <c r="B291" s="47"/>
      <c r="C291" s="55"/>
      <c r="D291" s="40"/>
      <c r="E291" s="40"/>
      <c r="F291" s="48"/>
      <c r="G291" s="49"/>
      <c r="H291" s="50"/>
      <c r="I291" s="51"/>
      <c r="J291" s="52"/>
      <c r="K291" s="52"/>
      <c r="L291" s="52"/>
      <c r="M291" s="52"/>
      <c r="N291" s="96"/>
      <c r="O291" s="90"/>
      <c r="P291" s="112"/>
      <c r="Q291" s="52"/>
      <c r="R291" s="52"/>
      <c r="S291" s="47"/>
      <c r="U291" s="41"/>
      <c r="V291" s="102"/>
    </row>
    <row r="292" spans="1:21" ht="12.75">
      <c r="A292" s="85"/>
      <c r="B292" s="47"/>
      <c r="C292" s="55"/>
      <c r="D292" s="40"/>
      <c r="E292" s="40"/>
      <c r="F292" s="48"/>
      <c r="G292" s="49"/>
      <c r="H292" s="50"/>
      <c r="I292" s="51"/>
      <c r="J292" s="52"/>
      <c r="K292" s="52"/>
      <c r="L292" s="52"/>
      <c r="M292" s="52"/>
      <c r="N292" s="96"/>
      <c r="O292" s="90"/>
      <c r="P292" s="112"/>
      <c r="Q292" s="52"/>
      <c r="R292" s="52"/>
      <c r="S292" s="47"/>
      <c r="U292" s="41"/>
    </row>
    <row r="293" spans="1:19" ht="12.75">
      <c r="A293" s="85"/>
      <c r="B293" s="47"/>
      <c r="C293" s="55"/>
      <c r="D293" s="40"/>
      <c r="E293" s="40"/>
      <c r="F293" s="48"/>
      <c r="G293" s="49"/>
      <c r="H293" s="50"/>
      <c r="I293" s="51"/>
      <c r="J293" s="52"/>
      <c r="K293" s="52"/>
      <c r="L293" s="52"/>
      <c r="M293" s="52"/>
      <c r="N293" s="96"/>
      <c r="O293" s="90"/>
      <c r="P293" s="112"/>
      <c r="Q293" s="52"/>
      <c r="R293" s="52"/>
      <c r="S293" s="47"/>
    </row>
    <row r="294" spans="1:19" ht="12.75">
      <c r="A294" s="85"/>
      <c r="B294" s="47"/>
      <c r="C294" s="55"/>
      <c r="D294" s="40"/>
      <c r="E294" s="40"/>
      <c r="F294" s="48"/>
      <c r="G294" s="49"/>
      <c r="H294" s="50"/>
      <c r="I294" s="51"/>
      <c r="J294" s="52"/>
      <c r="K294" s="52"/>
      <c r="L294" s="52"/>
      <c r="M294" s="52"/>
      <c r="N294" s="96"/>
      <c r="O294" s="90"/>
      <c r="P294" s="112"/>
      <c r="Q294" s="52"/>
      <c r="R294" s="52"/>
      <c r="S294" s="47"/>
    </row>
    <row r="295" spans="1:22" ht="12.75">
      <c r="A295" s="85"/>
      <c r="B295" s="47"/>
      <c r="C295" s="55"/>
      <c r="D295" s="40"/>
      <c r="E295" s="40"/>
      <c r="F295" s="48"/>
      <c r="G295" s="49"/>
      <c r="H295" s="50"/>
      <c r="I295" s="51"/>
      <c r="J295" s="52"/>
      <c r="K295" s="52"/>
      <c r="L295" s="52"/>
      <c r="M295" s="52"/>
      <c r="N295" s="96"/>
      <c r="O295" s="90"/>
      <c r="P295" s="112"/>
      <c r="Q295" s="52"/>
      <c r="R295" s="52"/>
      <c r="S295" s="47"/>
      <c r="U295" s="41"/>
      <c r="V295" s="102"/>
    </row>
    <row r="296" spans="1:22" ht="12.75">
      <c r="A296" s="85"/>
      <c r="B296" s="47"/>
      <c r="C296" s="55"/>
      <c r="D296" s="40"/>
      <c r="E296" s="40"/>
      <c r="F296" s="48"/>
      <c r="G296" s="49"/>
      <c r="H296" s="50"/>
      <c r="I296" s="51"/>
      <c r="J296" s="52"/>
      <c r="K296" s="52"/>
      <c r="L296" s="52"/>
      <c r="M296" s="52"/>
      <c r="N296" s="96"/>
      <c r="O296" s="90"/>
      <c r="P296" s="112"/>
      <c r="Q296" s="52"/>
      <c r="R296" s="52"/>
      <c r="S296" s="47"/>
      <c r="U296" s="41"/>
      <c r="V296" s="102"/>
    </row>
    <row r="297" spans="1:21" ht="12.75">
      <c r="A297" s="85"/>
      <c r="B297" s="47"/>
      <c r="C297" s="55"/>
      <c r="D297" s="40"/>
      <c r="E297" s="40"/>
      <c r="F297" s="48"/>
      <c r="G297" s="49"/>
      <c r="H297" s="50"/>
      <c r="I297" s="51"/>
      <c r="J297" s="52"/>
      <c r="K297" s="52"/>
      <c r="L297" s="52"/>
      <c r="M297" s="52"/>
      <c r="N297" s="96"/>
      <c r="O297" s="90"/>
      <c r="P297" s="52"/>
      <c r="Q297" s="52"/>
      <c r="R297" s="52"/>
      <c r="S297" s="47"/>
      <c r="U297" s="41"/>
    </row>
    <row r="298" spans="1:21" ht="12.75">
      <c r="A298" s="85"/>
      <c r="B298" s="47"/>
      <c r="C298" s="55"/>
      <c r="D298" s="40"/>
      <c r="E298" s="40"/>
      <c r="F298" s="48"/>
      <c r="G298" s="49"/>
      <c r="H298" s="50"/>
      <c r="I298" s="51"/>
      <c r="J298" s="52"/>
      <c r="K298" s="52"/>
      <c r="L298" s="52"/>
      <c r="M298" s="52"/>
      <c r="N298" s="96"/>
      <c r="O298" s="90"/>
      <c r="P298" s="52"/>
      <c r="Q298" s="52"/>
      <c r="R298" s="52"/>
      <c r="S298" s="47"/>
      <c r="U298" s="41"/>
    </row>
    <row r="299" spans="1:22" ht="12.75">
      <c r="A299" s="85"/>
      <c r="B299" s="47"/>
      <c r="C299" s="55"/>
      <c r="D299" s="40"/>
      <c r="E299" s="40"/>
      <c r="F299" s="48"/>
      <c r="G299" s="49"/>
      <c r="H299" s="50"/>
      <c r="I299" s="51"/>
      <c r="J299" s="52"/>
      <c r="K299" s="52"/>
      <c r="L299" s="52"/>
      <c r="M299" s="52"/>
      <c r="N299" s="96"/>
      <c r="O299" s="90"/>
      <c r="P299" s="112"/>
      <c r="Q299" s="52"/>
      <c r="R299" s="52"/>
      <c r="S299" s="47"/>
      <c r="U299" s="41"/>
      <c r="V299" s="102"/>
    </row>
    <row r="300" spans="1:21" ht="12.75">
      <c r="A300" s="85"/>
      <c r="B300" s="47"/>
      <c r="C300" s="55"/>
      <c r="D300" s="40"/>
      <c r="E300" s="40"/>
      <c r="F300" s="48"/>
      <c r="G300" s="49"/>
      <c r="H300" s="50"/>
      <c r="I300" s="51"/>
      <c r="J300" s="52"/>
      <c r="K300" s="52"/>
      <c r="L300" s="52"/>
      <c r="M300" s="52"/>
      <c r="N300" s="96"/>
      <c r="O300" s="90"/>
      <c r="P300" s="52"/>
      <c r="Q300" s="52"/>
      <c r="R300" s="52"/>
      <c r="S300" s="47"/>
      <c r="U300" s="41"/>
    </row>
    <row r="301" spans="1:19" ht="12.75">
      <c r="A301" s="85"/>
      <c r="B301" s="47"/>
      <c r="C301" s="55"/>
      <c r="D301" s="40"/>
      <c r="E301" s="40"/>
      <c r="F301" s="48"/>
      <c r="G301" s="49"/>
      <c r="H301" s="50"/>
      <c r="I301" s="51"/>
      <c r="J301" s="52"/>
      <c r="K301" s="52"/>
      <c r="L301" s="52"/>
      <c r="M301" s="52"/>
      <c r="N301" s="96"/>
      <c r="O301" s="90"/>
      <c r="P301" s="112"/>
      <c r="Q301" s="52"/>
      <c r="R301" s="52"/>
      <c r="S301" s="47"/>
    </row>
    <row r="302" spans="1:19" ht="12.75">
      <c r="A302" s="85"/>
      <c r="B302" s="47"/>
      <c r="C302" s="55"/>
      <c r="D302" s="40"/>
      <c r="E302" s="40"/>
      <c r="F302" s="48"/>
      <c r="G302" s="49"/>
      <c r="H302" s="50"/>
      <c r="I302" s="51"/>
      <c r="J302" s="52"/>
      <c r="K302" s="52"/>
      <c r="L302" s="52"/>
      <c r="M302" s="52"/>
      <c r="N302" s="96"/>
      <c r="O302" s="90"/>
      <c r="P302" s="112"/>
      <c r="Q302" s="52"/>
      <c r="R302" s="52"/>
      <c r="S302" s="47"/>
    </row>
    <row r="303" spans="1:19" ht="12.75">
      <c r="A303" s="85"/>
      <c r="B303" s="47"/>
      <c r="C303" s="55"/>
      <c r="D303" s="40"/>
      <c r="E303" s="40"/>
      <c r="F303" s="48"/>
      <c r="G303" s="49"/>
      <c r="H303" s="50"/>
      <c r="I303" s="51"/>
      <c r="J303" s="52"/>
      <c r="K303" s="52"/>
      <c r="L303" s="52"/>
      <c r="M303" s="52"/>
      <c r="N303" s="96"/>
      <c r="O303" s="90"/>
      <c r="P303" s="52"/>
      <c r="Q303" s="52"/>
      <c r="R303" s="52"/>
      <c r="S303" s="47"/>
    </row>
    <row r="304" spans="1:19" ht="12.75">
      <c r="A304" s="85"/>
      <c r="B304" s="47"/>
      <c r="C304" s="55"/>
      <c r="D304" s="40"/>
      <c r="E304" s="40"/>
      <c r="F304" s="48"/>
      <c r="G304" s="49"/>
      <c r="H304" s="50"/>
      <c r="I304" s="51"/>
      <c r="J304" s="52"/>
      <c r="K304" s="52"/>
      <c r="L304" s="52"/>
      <c r="M304" s="52"/>
      <c r="N304" s="96"/>
      <c r="O304" s="90"/>
      <c r="P304" s="112"/>
      <c r="Q304" s="52"/>
      <c r="R304" s="52"/>
      <c r="S304" s="47"/>
    </row>
    <row r="305" spans="1:19" ht="12.75">
      <c r="A305" s="85"/>
      <c r="B305" s="47"/>
      <c r="C305" s="55"/>
      <c r="D305" s="40"/>
      <c r="E305" s="40"/>
      <c r="F305" s="48"/>
      <c r="G305" s="49"/>
      <c r="H305" s="50"/>
      <c r="I305" s="51"/>
      <c r="J305" s="52"/>
      <c r="K305" s="52"/>
      <c r="L305" s="52"/>
      <c r="M305" s="52"/>
      <c r="N305" s="96"/>
      <c r="O305" s="90"/>
      <c r="P305" s="112"/>
      <c r="Q305" s="52"/>
      <c r="R305" s="52"/>
      <c r="S305" s="47"/>
    </row>
    <row r="306" spans="1:19" ht="12.75">
      <c r="A306" s="85"/>
      <c r="B306" s="47"/>
      <c r="C306" s="55"/>
      <c r="D306" s="40"/>
      <c r="E306" s="40"/>
      <c r="F306" s="48"/>
      <c r="G306" s="49"/>
      <c r="H306" s="50"/>
      <c r="I306" s="51"/>
      <c r="J306" s="52"/>
      <c r="K306" s="52"/>
      <c r="L306" s="52"/>
      <c r="M306" s="52"/>
      <c r="N306" s="96"/>
      <c r="O306" s="90"/>
      <c r="P306" s="112"/>
      <c r="Q306" s="52"/>
      <c r="R306" s="52"/>
      <c r="S306" s="47"/>
    </row>
    <row r="307" spans="1:21" ht="12.75">
      <c r="A307" s="85"/>
      <c r="B307" s="47"/>
      <c r="C307" s="55"/>
      <c r="D307" s="40"/>
      <c r="E307" s="40"/>
      <c r="F307" s="48"/>
      <c r="G307" s="49"/>
      <c r="H307" s="50"/>
      <c r="I307" s="51"/>
      <c r="J307" s="52"/>
      <c r="K307" s="52"/>
      <c r="L307" s="52"/>
      <c r="M307" s="52"/>
      <c r="N307" s="96"/>
      <c r="O307" s="90"/>
      <c r="P307" s="52"/>
      <c r="Q307" s="52"/>
      <c r="R307" s="52"/>
      <c r="S307" s="47"/>
      <c r="U307" s="41"/>
    </row>
    <row r="308" spans="1:19" ht="12.75">
      <c r="A308" s="85"/>
      <c r="B308" s="47"/>
      <c r="C308" s="55"/>
      <c r="D308" s="40"/>
      <c r="E308" s="40"/>
      <c r="F308" s="48"/>
      <c r="G308" s="49"/>
      <c r="H308" s="50"/>
      <c r="I308" s="51"/>
      <c r="J308" s="52"/>
      <c r="K308" s="52"/>
      <c r="L308" s="52"/>
      <c r="M308" s="52"/>
      <c r="N308" s="96"/>
      <c r="O308" s="90"/>
      <c r="P308" s="112"/>
      <c r="Q308" s="52"/>
      <c r="R308" s="52"/>
      <c r="S308" s="47"/>
    </row>
    <row r="309" spans="1:21" ht="12.75">
      <c r="A309" s="85"/>
      <c r="B309" s="47"/>
      <c r="C309" s="55"/>
      <c r="D309" s="40"/>
      <c r="E309" s="40"/>
      <c r="F309" s="48"/>
      <c r="G309" s="49"/>
      <c r="H309" s="50"/>
      <c r="I309" s="51"/>
      <c r="J309" s="52"/>
      <c r="K309" s="52"/>
      <c r="L309" s="52"/>
      <c r="M309" s="52"/>
      <c r="N309" s="96"/>
      <c r="O309" s="90"/>
      <c r="P309" s="112"/>
      <c r="Q309" s="52"/>
      <c r="R309" s="52"/>
      <c r="S309" s="47"/>
      <c r="U309" s="41"/>
    </row>
    <row r="310" spans="1:22" ht="12.75">
      <c r="A310" s="85"/>
      <c r="B310" s="47"/>
      <c r="C310" s="55"/>
      <c r="D310" s="40"/>
      <c r="E310" s="40"/>
      <c r="F310" s="48"/>
      <c r="G310" s="49"/>
      <c r="H310" s="50"/>
      <c r="I310" s="51"/>
      <c r="J310" s="52"/>
      <c r="K310" s="52"/>
      <c r="L310" s="52"/>
      <c r="M310" s="52"/>
      <c r="N310" s="96"/>
      <c r="O310" s="90"/>
      <c r="P310" s="112"/>
      <c r="Q310" s="52"/>
      <c r="R310" s="52"/>
      <c r="S310" s="47"/>
      <c r="U310" s="41"/>
      <c r="V310" s="102"/>
    </row>
    <row r="585" ht="11.25">
      <c r="N585" s="52"/>
    </row>
    <row r="727" ht="11.25">
      <c r="N727" s="52"/>
    </row>
  </sheetData>
  <autoFilter ref="A1:V727"/>
  <conditionalFormatting sqref="N125:N166 N168:N224 N226:N267 N269:N300 A301:S310 N2:N123 A2:M300 O2:S300">
    <cfRule type="expression" priority="1" dxfId="0" stopIfTrue="1">
      <formula>$I2="Accepted"</formula>
    </cfRule>
    <cfRule type="expression" priority="2" dxfId="1" stopIfTrue="1">
      <formula>$I2="Declined"</formula>
    </cfRule>
    <cfRule type="expression" priority="3" dxfId="2" stopIfTrue="1">
      <formula>$I2="Counter"</formula>
    </cfRule>
  </conditionalFormatting>
  <conditionalFormatting sqref="N585">
    <cfRule type="expression" priority="4" dxfId="0" stopIfTrue="1">
      <formula>$I124="Accepted"</formula>
    </cfRule>
    <cfRule type="expression" priority="5" dxfId="1" stopIfTrue="1">
      <formula>$I124="Declined"</formula>
    </cfRule>
    <cfRule type="expression" priority="6" dxfId="2" stopIfTrue="1">
      <formula>$I124="Counter"</formula>
    </cfRule>
  </conditionalFormatting>
  <conditionalFormatting sqref="N727">
    <cfRule type="expression" priority="7" dxfId="0" stopIfTrue="1">
      <formula>$I167="Accepted"</formula>
    </cfRule>
    <cfRule type="expression" priority="8" dxfId="1" stopIfTrue="1">
      <formula>$I167="Declined"</formula>
    </cfRule>
    <cfRule type="expression" priority="9" dxfId="2" stopIfTrue="1">
      <formula>$I167="Counter"</formula>
    </cfRule>
  </conditionalFormatting>
  <dataValidations count="6">
    <dataValidation allowBlank="1" showInputMessage="1" showErrorMessage="1" error="Comment can only be &quot;Accepted&quot;, &quot;Declined&quot;, or Blank" sqref="J114:J213 J215:J310 J2:J112"/>
    <dataValidation allowBlank="1" showInputMessage="1" showErrorMessage="1" error="Must be &quot;Editor To Do&quot;, &quot;Done&quot;, &quot;Can't Do&quot;" sqref="N168:N224 N585 N727 N125:N166 N269:N310 N226:N267 M2:M310 N2:N123"/>
    <dataValidation type="list" allowBlank="1" showInputMessage="1" showErrorMessage="1" error="Must be &quot;Editor To Do&quot;, &quot;Done&quot;, &quot;Can't Do&quot;" sqref="L2:L310">
      <formula1>"Editor To Do, Done, Can't Do"</formula1>
    </dataValidation>
    <dataValidation type="whole" allowBlank="1" showErrorMessage="1" error="This must be a comment number between 1 and 2000" sqref="K2:K310">
      <formula1>1</formula1>
      <formula2>2000</formula2>
    </dataValidation>
    <dataValidation type="list" allowBlank="1" showInputMessage="1" showErrorMessage="1" error="Comment can only be &quot;Accepted&quot;, &quot;Declined&quot;, &quot;Counter&quot;, &quot;Deferred&quot;, or Blank" sqref="I2:I310">
      <formula1>"Accepted, Declined, Counter, Deferred"</formula1>
    </dataValidation>
    <dataValidation type="list" allowBlank="1" showInputMessage="1" showErrorMessage="1" sqref="Q2:Q310">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0.75" bottom="0.5" header="0.5" footer="0.25"/>
  <pageSetup blackAndWhite="1" horizontalDpi="600" verticalDpi="600" orientation="landscape" r:id="rId3"/>
  <headerFooter alignWithMargins="0">
    <oddHeader>&amp;LApril 2009&amp;C&amp;A&amp;Rdoc.: IEEE 802.11-09/0432r0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B36" sqref="B36"/>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624</v>
      </c>
      <c r="B1" s="19" t="s">
        <v>627</v>
      </c>
      <c r="C1" s="20" t="s">
        <v>630</v>
      </c>
      <c r="D1" s="20" t="s">
        <v>589</v>
      </c>
      <c r="E1" s="20" t="s">
        <v>631</v>
      </c>
      <c r="F1" s="20" t="s">
        <v>629</v>
      </c>
      <c r="G1" s="20" t="s">
        <v>597</v>
      </c>
      <c r="H1" s="63" t="s">
        <v>598</v>
      </c>
      <c r="I1" s="66" t="s">
        <v>537</v>
      </c>
      <c r="J1" s="67" t="s">
        <v>536</v>
      </c>
      <c r="K1" s="64" t="s">
        <v>572</v>
      </c>
      <c r="L1" s="20" t="s">
        <v>608</v>
      </c>
      <c r="M1" s="20" t="s">
        <v>552</v>
      </c>
      <c r="N1" s="17"/>
      <c r="O1" s="17"/>
      <c r="P1" s="61"/>
      <c r="Q1" s="17"/>
      <c r="R1" s="17"/>
      <c r="S1" s="17"/>
      <c r="T1" s="17"/>
      <c r="U1" s="17"/>
      <c r="V1" s="17"/>
      <c r="W1" s="17"/>
      <c r="X1" s="17"/>
      <c r="Y1" s="17"/>
      <c r="Z1" s="17"/>
      <c r="AA1" s="17"/>
      <c r="AB1" s="17"/>
      <c r="AC1" s="17"/>
    </row>
    <row r="2" spans="1:29" ht="12.75">
      <c r="A2" s="90" t="s">
        <v>528</v>
      </c>
      <c r="B2" s="91">
        <f>COUNTIF(Master!O$2:Master!O$251,A2)</f>
        <v>0</v>
      </c>
      <c r="C2" s="91">
        <f>SUMPRODUCT((Master!$O$1:Master!$Q$286=$A2)*(Master!$I$1:Master!$I$286=C$1))</f>
        <v>0</v>
      </c>
      <c r="D2" s="92">
        <f>SUMPRODUCT((Master!$O$1:Master!$Q$286=$A2)*(Master!$I$1:Master!$I$286=D$1))</f>
        <v>0</v>
      </c>
      <c r="E2" s="92">
        <f>SUMPRODUCT((Master!$O$1:Master!$Q$286=$A2)*(Master!$I$1:Master!$I$286=E$1))</f>
        <v>0</v>
      </c>
      <c r="F2" s="92">
        <f>SUMPRODUCT((Master!$O$1:Master!$Q$286=$A2)*(Master!$I$1:Master!$I$286=F$1))</f>
        <v>0</v>
      </c>
      <c r="G2" s="92">
        <f>SUMPRODUCT((Master!$O$1:Master!$Q$286=$A2)*(Master!$I$1:Master!$I$286=""))</f>
        <v>0</v>
      </c>
      <c r="H2" s="93">
        <f aca="true" t="shared" si="0" ref="H2:H10">B2-(C2+D2+E2)</f>
        <v>0</v>
      </c>
      <c r="I2" s="94">
        <f>SUMPRODUCT((Master!$O$1:Master!$Q$286=$A2)*(Master!$L$1:Master!$L$286="Edito To Do"))</f>
        <v>0</v>
      </c>
      <c r="J2" s="95">
        <f>SUMPRODUCT((Master!$O$1:Master!$Q$286=$A2)*(Master!$L$1:Master!$L$286="Done"))</f>
        <v>0</v>
      </c>
      <c r="K2" s="96" t="s">
        <v>529</v>
      </c>
      <c r="L2" s="97" t="s">
        <v>506</v>
      </c>
      <c r="M2" s="81" t="str">
        <f>IF(B2=H2,"Open","In-Proc")</f>
        <v>Open</v>
      </c>
      <c r="N2" s="17"/>
      <c r="O2" s="17"/>
      <c r="P2" s="61"/>
      <c r="Q2" s="17"/>
      <c r="R2" s="17"/>
      <c r="S2" s="17"/>
      <c r="T2" s="17"/>
      <c r="U2" s="17"/>
      <c r="V2" s="17"/>
      <c r="W2" s="17"/>
      <c r="X2" s="17"/>
      <c r="Y2" s="17"/>
      <c r="Z2" s="17"/>
      <c r="AA2" s="17"/>
      <c r="AB2" s="17"/>
      <c r="AC2" s="17"/>
    </row>
    <row r="3" spans="1:29" ht="12.75">
      <c r="A3" s="90" t="s">
        <v>530</v>
      </c>
      <c r="B3" s="91">
        <f>COUNTIF(Master!O$2:Master!O$251,A3)</f>
        <v>0</v>
      </c>
      <c r="C3" s="91">
        <f>SUMPRODUCT((Master!$O$1:Master!$Q$286=$A3)*(Master!$I$1:Master!$I$286=C$1))</f>
        <v>0</v>
      </c>
      <c r="D3" s="92">
        <f>SUMPRODUCT((Master!$O$1:Master!$Q$286=$A3)*(Master!$I$1:Master!$I$286=D$1))</f>
        <v>0</v>
      </c>
      <c r="E3" s="92">
        <f>SUMPRODUCT((Master!$O$1:Master!$Q$286=$A3)*(Master!$I$1:Master!$I$286=E$1))</f>
        <v>0</v>
      </c>
      <c r="F3" s="92">
        <f>SUMPRODUCT((Master!$O$1:Master!$Q$286=$A3)*(Master!$I$1:Master!$I$286=F$1))</f>
        <v>0</v>
      </c>
      <c r="G3" s="92">
        <f>SUMPRODUCT((Master!$O$1:Master!$Q$286=$A3)*(Master!$I$1:Master!$I$286=""))</f>
        <v>0</v>
      </c>
      <c r="H3" s="93">
        <f t="shared" si="0"/>
        <v>0</v>
      </c>
      <c r="I3" s="94">
        <f>SUMPRODUCT((Master!$O$1:Master!$Q$286=$A3)*(Master!$L$1:Master!$L$286="Edito To Do"))</f>
        <v>0</v>
      </c>
      <c r="J3" s="95">
        <f>SUMPRODUCT((Master!$O$1:Master!$Q$286=$A3)*(Master!$L$1:Master!$L$286="Done"))</f>
        <v>0</v>
      </c>
      <c r="K3" s="96" t="s">
        <v>531</v>
      </c>
      <c r="L3" s="97" t="s">
        <v>634</v>
      </c>
      <c r="M3" s="81" t="str">
        <f aca="true" t="shared" si="1" ref="M3:M15">IF(B3=H3,"Open","In-Proc")</f>
        <v>Open</v>
      </c>
      <c r="N3" s="17"/>
      <c r="O3" s="17"/>
      <c r="P3" s="61"/>
      <c r="Q3" s="17"/>
      <c r="R3" s="17"/>
      <c r="S3" s="17"/>
      <c r="T3" s="17"/>
      <c r="U3" s="17"/>
      <c r="V3" s="17"/>
      <c r="W3" s="17"/>
      <c r="X3" s="17"/>
      <c r="Y3" s="17"/>
      <c r="Z3" s="17"/>
      <c r="AA3" s="17"/>
      <c r="AB3" s="17"/>
      <c r="AC3" s="17"/>
    </row>
    <row r="4" spans="1:29" ht="12.75">
      <c r="A4" s="90" t="s">
        <v>633</v>
      </c>
      <c r="B4" s="91">
        <f>COUNTIF(Master!O$2:Master!O$251,A4)</f>
        <v>9</v>
      </c>
      <c r="C4" s="91">
        <f>SUMPRODUCT((Master!$O$1:Master!$Q$286=$A4)*(Master!$I$1:Master!$I$286=C$1))</f>
        <v>0</v>
      </c>
      <c r="D4" s="92">
        <f>SUMPRODUCT((Master!$O$1:Master!$Q$286=$A4)*(Master!$I$1:Master!$I$286=D$1))</f>
        <v>0</v>
      </c>
      <c r="E4" s="92">
        <f>SUMPRODUCT((Master!$O$1:Master!$Q$286=$A4)*(Master!$I$1:Master!$I$286=E$1))</f>
        <v>0</v>
      </c>
      <c r="F4" s="92">
        <f>SUMPRODUCT((Master!$O$1:Master!$Q$286=$A4)*(Master!$I$1:Master!$I$286=F$1))</f>
        <v>0</v>
      </c>
      <c r="G4" s="92">
        <f>SUMPRODUCT((Master!$O$1:Master!$Q$286=$A4)*(Master!$I$1:Master!$I$286=""))</f>
        <v>9</v>
      </c>
      <c r="H4" s="93">
        <f t="shared" si="0"/>
        <v>9</v>
      </c>
      <c r="I4" s="94">
        <f>SUMPRODUCT((Master!$O$1:Master!$Q$286=$A4)*(Master!$L$1:Master!$L$286="Edito To Do"))</f>
        <v>0</v>
      </c>
      <c r="J4" s="95">
        <f>SUMPRODUCT((Master!$O$1:Master!$Q$286=$A4)*(Master!$L$1:Master!$L$286="Done"))</f>
        <v>0</v>
      </c>
      <c r="K4" s="96" t="s">
        <v>529</v>
      </c>
      <c r="L4" s="97" t="s">
        <v>507</v>
      </c>
      <c r="M4" s="81" t="str">
        <f t="shared" si="1"/>
        <v>Open</v>
      </c>
      <c r="N4" s="17"/>
      <c r="O4" s="17"/>
      <c r="P4" s="61"/>
      <c r="Q4" s="17"/>
      <c r="R4" s="17"/>
      <c r="S4" s="17"/>
      <c r="T4" s="17"/>
      <c r="U4" s="17"/>
      <c r="V4" s="17"/>
      <c r="W4" s="17"/>
      <c r="X4" s="17"/>
      <c r="Y4" s="17"/>
      <c r="Z4" s="17"/>
      <c r="AA4" s="17"/>
      <c r="AB4" s="17"/>
      <c r="AC4" s="17"/>
    </row>
    <row r="5" spans="1:29" ht="12.75">
      <c r="A5" s="90" t="s">
        <v>236</v>
      </c>
      <c r="B5" s="91">
        <f>COUNTIF(Master!O$2:Master!O$251,A5)</f>
        <v>2</v>
      </c>
      <c r="C5" s="91">
        <f>SUMPRODUCT((Master!$O$1:Master!$Q$286=$A5)*(Master!$I$1:Master!$I$286=C$1))</f>
        <v>0</v>
      </c>
      <c r="D5" s="92">
        <f>SUMPRODUCT((Master!$O$1:Master!$Q$286=$A5)*(Master!$I$1:Master!$I$286=D$1))</f>
        <v>0</v>
      </c>
      <c r="E5" s="92">
        <f>SUMPRODUCT((Master!$O$1:Master!$Q$286=$A5)*(Master!$I$1:Master!$I$286=E$1))</f>
        <v>0</v>
      </c>
      <c r="F5" s="92">
        <f>SUMPRODUCT((Master!$O$1:Master!$Q$286=$A5)*(Master!$I$1:Master!$I$286=F$1))</f>
        <v>0</v>
      </c>
      <c r="G5" s="92">
        <f>SUMPRODUCT((Master!$O$1:Master!$Q$286=$A5)*(Master!$I$1:Master!$I$286=""))</f>
        <v>2</v>
      </c>
      <c r="H5" s="93">
        <f t="shared" si="0"/>
        <v>2</v>
      </c>
      <c r="I5" s="94">
        <f>SUMPRODUCT((Master!$O$1:Master!$Q$286=$A5)*(Master!$L$1:Master!$L$286="Edito To Do"))</f>
        <v>0</v>
      </c>
      <c r="J5" s="95">
        <f>SUMPRODUCT((Master!$O$1:Master!$Q$286=$A5)*(Master!$L$1:Master!$L$286="Done"))</f>
        <v>0</v>
      </c>
      <c r="K5" s="96" t="s">
        <v>529</v>
      </c>
      <c r="L5" s="97" t="s">
        <v>636</v>
      </c>
      <c r="M5" s="81" t="str">
        <f t="shared" si="1"/>
        <v>Open</v>
      </c>
      <c r="N5" s="17"/>
      <c r="O5" s="17"/>
      <c r="P5" s="61"/>
      <c r="Q5" s="17"/>
      <c r="R5" s="17"/>
      <c r="S5" s="17"/>
      <c r="T5" s="17"/>
      <c r="U5" s="17"/>
      <c r="V5" s="17"/>
      <c r="W5" s="17"/>
      <c r="X5" s="17"/>
      <c r="Y5" s="17"/>
      <c r="Z5" s="17"/>
      <c r="AA5" s="17"/>
      <c r="AB5" s="17"/>
      <c r="AC5" s="17"/>
    </row>
    <row r="6" spans="1:29" ht="12.75">
      <c r="A6" s="90" t="s">
        <v>237</v>
      </c>
      <c r="B6" s="91">
        <f>COUNTIF(Master!O$2:Master!O$251,A6)</f>
        <v>4</v>
      </c>
      <c r="C6" s="91">
        <f>SUMPRODUCT((Master!$O$1:Master!$Q$286=$A6)*(Master!$I$1:Master!$I$286=C$1))</f>
        <v>0</v>
      </c>
      <c r="D6" s="92">
        <f>SUMPRODUCT((Master!$O$1:Master!$Q$286=$A6)*(Master!$I$1:Master!$I$286=D$1))</f>
        <v>0</v>
      </c>
      <c r="E6" s="92">
        <f>SUMPRODUCT((Master!$O$1:Master!$Q$286=$A6)*(Master!$I$1:Master!$I$286=E$1))</f>
        <v>0</v>
      </c>
      <c r="F6" s="92">
        <f>SUMPRODUCT((Master!$O$1:Master!$Q$286=$A6)*(Master!$I$1:Master!$I$286=F$1))</f>
        <v>0</v>
      </c>
      <c r="G6" s="92">
        <f>SUMPRODUCT((Master!$O$1:Master!$Q$286=$A6)*(Master!$I$1:Master!$I$286=""))</f>
        <v>4</v>
      </c>
      <c r="H6" s="93">
        <f t="shared" si="0"/>
        <v>4</v>
      </c>
      <c r="I6" s="94">
        <f>SUMPRODUCT((Master!$O$1:Master!$Q$286=$A6)*(Master!$L$1:Master!$L$286="Edito To Do"))</f>
        <v>0</v>
      </c>
      <c r="J6" s="95">
        <f>SUMPRODUCT((Master!$O$1:Master!$Q$286=$A6)*(Master!$L$1:Master!$L$286="Done"))</f>
        <v>0</v>
      </c>
      <c r="K6" s="96" t="s">
        <v>529</v>
      </c>
      <c r="L6" s="97" t="s">
        <v>532</v>
      </c>
      <c r="M6" s="81" t="str">
        <f t="shared" si="1"/>
        <v>Open</v>
      </c>
      <c r="N6" s="17"/>
      <c r="O6" s="17"/>
      <c r="P6" s="61"/>
      <c r="Q6" s="17"/>
      <c r="R6" s="17"/>
      <c r="S6" s="17"/>
      <c r="T6" s="17"/>
      <c r="U6" s="17"/>
      <c r="V6" s="17"/>
      <c r="W6" s="17"/>
      <c r="X6" s="17"/>
      <c r="Y6" s="17"/>
      <c r="Z6" s="17"/>
      <c r="AA6" s="17"/>
      <c r="AB6" s="17"/>
      <c r="AC6" s="17"/>
    </row>
    <row r="7" spans="1:29" ht="12.75">
      <c r="A7" s="90" t="s">
        <v>238</v>
      </c>
      <c r="B7" s="91">
        <f>COUNTIF(Master!O$2:Master!O$251,A7)</f>
        <v>1</v>
      </c>
      <c r="C7" s="91">
        <f>SUMPRODUCT((Master!$O$1:Master!$Q$286=$A7)*(Master!$I$1:Master!$I$286=C$1))</f>
        <v>0</v>
      </c>
      <c r="D7" s="92">
        <f>SUMPRODUCT((Master!$O$1:Master!$Q$286=$A7)*(Master!$I$1:Master!$I$286=D$1))</f>
        <v>0</v>
      </c>
      <c r="E7" s="92">
        <f>SUMPRODUCT((Master!$O$1:Master!$Q$286=$A7)*(Master!$I$1:Master!$I$286=E$1))</f>
        <v>0</v>
      </c>
      <c r="F7" s="92">
        <f>SUMPRODUCT((Master!$O$1:Master!$Q$286=$A7)*(Master!$I$1:Master!$I$286=F$1))</f>
        <v>0</v>
      </c>
      <c r="G7" s="92">
        <f>SUMPRODUCT((Master!$O$1:Master!$Q$286=$A7)*(Master!$I$1:Master!$I$286=""))</f>
        <v>1</v>
      </c>
      <c r="H7" s="93">
        <f t="shared" si="0"/>
        <v>1</v>
      </c>
      <c r="I7" s="94">
        <f>SUMPRODUCT((Master!$O$1:Master!$Q$286=$A7)*(Master!$L$1:Master!$L$286="Edito To Do"))</f>
        <v>0</v>
      </c>
      <c r="J7" s="95">
        <f>SUMPRODUCT((Master!$O$1:Master!$Q$286=$A7)*(Master!$L$1:Master!$L$286="Done"))</f>
        <v>0</v>
      </c>
      <c r="K7" s="96" t="s">
        <v>529</v>
      </c>
      <c r="L7" s="97" t="s">
        <v>524</v>
      </c>
      <c r="M7" s="81" t="str">
        <f t="shared" si="1"/>
        <v>Open</v>
      </c>
      <c r="N7" s="17"/>
      <c r="O7" s="12"/>
      <c r="P7" s="61"/>
      <c r="Q7" s="17"/>
      <c r="R7" s="17"/>
      <c r="S7" s="17"/>
      <c r="T7" s="17"/>
      <c r="U7" s="17"/>
      <c r="V7" s="17"/>
      <c r="W7" s="17"/>
      <c r="X7" s="17"/>
      <c r="Y7" s="17"/>
      <c r="Z7" s="17"/>
      <c r="AA7" s="17"/>
      <c r="AB7" s="17"/>
      <c r="AC7" s="17"/>
    </row>
    <row r="8" spans="1:29" ht="12.75">
      <c r="A8" s="90" t="s">
        <v>239</v>
      </c>
      <c r="B8" s="91">
        <f>COUNTIF(Master!O$2:Master!O$251,A8)</f>
        <v>25</v>
      </c>
      <c r="C8" s="91">
        <f>SUMPRODUCT((Master!$O$1:Master!$Q$286=$A8)*(Master!$I$1:Master!$I$286=C$1))</f>
        <v>0</v>
      </c>
      <c r="D8" s="92">
        <f>SUMPRODUCT((Master!$O$1:Master!$Q$286=$A8)*(Master!$I$1:Master!$I$286=D$1))</f>
        <v>0</v>
      </c>
      <c r="E8" s="92">
        <f>SUMPRODUCT((Master!$O$1:Master!$Q$286=$A8)*(Master!$I$1:Master!$I$286=E$1))</f>
        <v>0</v>
      </c>
      <c r="F8" s="92">
        <f>SUMPRODUCT((Master!$O$1:Master!$Q$286=$A8)*(Master!$I$1:Master!$I$286=F$1))</f>
        <v>0</v>
      </c>
      <c r="G8" s="92">
        <f>SUMPRODUCT((Master!$O$1:Master!$Q$286=$A8)*(Master!$I$1:Master!$I$286=""))</f>
        <v>25</v>
      </c>
      <c r="H8" s="93">
        <f t="shared" si="0"/>
        <v>25</v>
      </c>
      <c r="I8" s="94">
        <f>SUMPRODUCT((Master!$O$1:Master!$Q$286=$A8)*(Master!$L$1:Master!$L$286="Edito To Do"))</f>
        <v>0</v>
      </c>
      <c r="J8" s="95">
        <f>SUMPRODUCT((Master!$O$1:Master!$Q$286=$A8)*(Master!$L$1:Master!$L$286="Done"))</f>
        <v>0</v>
      </c>
      <c r="K8" s="96" t="s">
        <v>544</v>
      </c>
      <c r="L8" s="97" t="s">
        <v>515</v>
      </c>
      <c r="M8" s="81" t="str">
        <f t="shared" si="1"/>
        <v>Open</v>
      </c>
      <c r="N8" s="17"/>
      <c r="O8" s="17"/>
      <c r="P8" s="61"/>
      <c r="Q8" s="17"/>
      <c r="R8" s="17"/>
      <c r="S8" s="17"/>
      <c r="T8" s="17"/>
      <c r="U8" s="17"/>
      <c r="V8" s="17"/>
      <c r="W8" s="17"/>
      <c r="X8" s="17"/>
      <c r="Y8" s="17"/>
      <c r="Z8" s="17"/>
      <c r="AA8" s="17"/>
      <c r="AB8" s="17"/>
      <c r="AC8" s="17"/>
    </row>
    <row r="9" spans="1:29" ht="12.75">
      <c r="A9" s="90" t="s">
        <v>545</v>
      </c>
      <c r="B9" s="91">
        <f>COUNTIF(Master!O$2:Master!O$251,A9)</f>
        <v>1</v>
      </c>
      <c r="C9" s="91">
        <f>SUMPRODUCT((Master!$O$1:Master!$Q$286=$A9)*(Master!$I$1:Master!$I$286=C$1))</f>
        <v>0</v>
      </c>
      <c r="D9" s="92">
        <f>SUMPRODUCT((Master!$O$1:Master!$Q$286=$A9)*(Master!$I$1:Master!$I$286=D$1))</f>
        <v>0</v>
      </c>
      <c r="E9" s="92">
        <f>SUMPRODUCT((Master!$O$1:Master!$Q$286=$A9)*(Master!$I$1:Master!$I$286=E$1))</f>
        <v>0</v>
      </c>
      <c r="F9" s="92">
        <f>SUMPRODUCT((Master!$O$1:Master!$Q$286=$A9)*(Master!$I$1:Master!$I$286=F$1))</f>
        <v>0</v>
      </c>
      <c r="G9" s="92">
        <f>SUMPRODUCT((Master!$O$1:Master!$Q$286=$A9)*(Master!$I$1:Master!$I$286=""))</f>
        <v>1</v>
      </c>
      <c r="H9" s="93">
        <f t="shared" si="0"/>
        <v>1</v>
      </c>
      <c r="I9" s="94">
        <f>SUMPRODUCT((Master!$O$1:Master!$Q$286=$A9)*(Master!$L$1:Master!$L$286="Edito To Do"))</f>
        <v>0</v>
      </c>
      <c r="J9" s="95">
        <f>SUMPRODUCT((Master!$O$1:Master!$Q$286=$A9)*(Master!$L$1:Master!$L$286="Done"))</f>
        <v>0</v>
      </c>
      <c r="K9" s="96" t="s">
        <v>512</v>
      </c>
      <c r="L9" s="97" t="s">
        <v>638</v>
      </c>
      <c r="M9" s="81" t="str">
        <f t="shared" si="1"/>
        <v>Open</v>
      </c>
      <c r="N9" s="17"/>
      <c r="O9" s="12"/>
      <c r="P9" s="14"/>
      <c r="Q9" s="60"/>
      <c r="R9" s="17"/>
      <c r="S9" s="17"/>
      <c r="T9" s="17"/>
      <c r="U9" s="17"/>
      <c r="V9" s="17"/>
      <c r="W9" s="17"/>
      <c r="X9" s="17"/>
      <c r="Y9" s="17"/>
      <c r="Z9" s="17"/>
      <c r="AA9" s="17"/>
      <c r="AB9" s="17"/>
      <c r="AC9" s="17"/>
    </row>
    <row r="10" spans="1:29" ht="12.75">
      <c r="A10" s="90" t="s">
        <v>240</v>
      </c>
      <c r="B10" s="91">
        <f>COUNTIF(Master!O$2:Master!O$251,A10)</f>
        <v>111</v>
      </c>
      <c r="C10" s="91">
        <f>SUMPRODUCT((Master!$O$1:Master!$Q$286=$A10)*(Master!$I$1:Master!$I$286=C$1))</f>
        <v>0</v>
      </c>
      <c r="D10" s="92">
        <f>SUMPRODUCT((Master!$O$1:Master!$Q$286=$A10)*(Master!$I$1:Master!$I$286=D$1))</f>
        <v>0</v>
      </c>
      <c r="E10" s="92">
        <f>SUMPRODUCT((Master!$O$1:Master!$Q$286=$A10)*(Master!$I$1:Master!$I$286=E$1))</f>
        <v>0</v>
      </c>
      <c r="F10" s="92">
        <f>SUMPRODUCT((Master!$O$1:Master!$Q$286=$A10)*(Master!$I$1:Master!$I$286=F$1))</f>
        <v>0</v>
      </c>
      <c r="G10" s="92">
        <f>SUMPRODUCT((Master!$O$1:Master!$Q$286=$A10)*(Master!$I$1:Master!$I$286=""))</f>
        <v>111</v>
      </c>
      <c r="H10" s="93">
        <f t="shared" si="0"/>
        <v>111</v>
      </c>
      <c r="I10" s="94">
        <f>SUMPRODUCT((Master!$O$1:Master!$Q$286=$A10)*(Master!$L$1:Master!$L$286="Edito To Do"))</f>
        <v>0</v>
      </c>
      <c r="J10" s="95">
        <f>SUMPRODUCT((Master!$O$1:Master!$Q$286=$A10)*(Master!$L$1:Master!$L$286="Done"))</f>
        <v>0</v>
      </c>
      <c r="K10" s="96" t="s">
        <v>585</v>
      </c>
      <c r="L10" s="97" t="s">
        <v>516</v>
      </c>
      <c r="M10" s="81" t="str">
        <f t="shared" si="1"/>
        <v>Open</v>
      </c>
      <c r="N10" s="17"/>
      <c r="P10" s="62"/>
      <c r="Q10" s="59"/>
      <c r="R10" s="17"/>
      <c r="S10" s="17"/>
      <c r="T10" s="17"/>
      <c r="U10" s="17"/>
      <c r="V10" s="17"/>
      <c r="W10" s="17"/>
      <c r="X10" s="17"/>
      <c r="Y10" s="17"/>
      <c r="Z10" s="17"/>
      <c r="AA10" s="17"/>
      <c r="AB10" s="17"/>
      <c r="AC10" s="17"/>
    </row>
    <row r="11" spans="1:29" ht="12.75">
      <c r="A11" s="90" t="s">
        <v>241</v>
      </c>
      <c r="B11" s="91">
        <f>COUNTIF(Master!O$2:Master!O$251,A11)</f>
        <v>10</v>
      </c>
      <c r="C11" s="91">
        <f>SUMPRODUCT((Master!$O$1:Master!$Q$286=$A11)*(Master!$I$1:Master!$I$286=C$1))</f>
        <v>0</v>
      </c>
      <c r="D11" s="92">
        <f>SUMPRODUCT((Master!$O$1:Master!$Q$286=$A11)*(Master!$I$1:Master!$I$286=D$1))</f>
        <v>0</v>
      </c>
      <c r="E11" s="92">
        <f>SUMPRODUCT((Master!$O$1:Master!$Q$286=$A11)*(Master!$I$1:Master!$I$286=E$1))</f>
        <v>0</v>
      </c>
      <c r="F11" s="92">
        <f>SUMPRODUCT((Master!$O$1:Master!$Q$286=$A11)*(Master!$I$1:Master!$I$286=F$1))</f>
        <v>0</v>
      </c>
      <c r="G11" s="92">
        <f>SUMPRODUCT((Master!$O$1:Master!$Q$286=$A11)*(Master!$I$1:Master!$I$286=""))</f>
        <v>10</v>
      </c>
      <c r="H11" s="93">
        <f>B11-(C11+D11+E11)</f>
        <v>10</v>
      </c>
      <c r="I11" s="94">
        <f>SUMPRODUCT((Master!$O$1:Master!$Q$286=$A11)*(Master!$L$1:Master!$L$286="Edito To Do"))</f>
        <v>0</v>
      </c>
      <c r="J11" s="95">
        <f>SUMPRODUCT((Master!$O$1:Master!$Q$286=$A11)*(Master!$L$1:Master!$L$286="Done"))</f>
        <v>0</v>
      </c>
      <c r="K11" s="96" t="s">
        <v>585</v>
      </c>
      <c r="L11" s="97" t="s">
        <v>504</v>
      </c>
      <c r="M11" s="81" t="s">
        <v>551</v>
      </c>
      <c r="N11" s="17"/>
      <c r="P11" s="62"/>
      <c r="Q11" s="59"/>
      <c r="R11" s="17"/>
      <c r="S11" s="17"/>
      <c r="T11" s="17"/>
      <c r="U11" s="17"/>
      <c r="V11" s="17"/>
      <c r="W11" s="17"/>
      <c r="X11" s="17"/>
      <c r="Y11" s="17"/>
      <c r="Z11" s="17"/>
      <c r="AA11" s="17"/>
      <c r="AB11" s="17"/>
      <c r="AC11" s="17"/>
    </row>
    <row r="12" spans="1:29" ht="12.75">
      <c r="A12" s="99" t="s">
        <v>242</v>
      </c>
      <c r="B12" s="91">
        <f>COUNTIF(Master!O$2:Master!O$251,A12)</f>
        <v>19</v>
      </c>
      <c r="C12" s="91">
        <f>SUMPRODUCT((Master!$O$1:Master!$Q$286=$A12)*(Master!$I$1:Master!$I$286=C$1))</f>
        <v>0</v>
      </c>
      <c r="D12" s="92">
        <f>SUMPRODUCT((Master!$O$1:Master!$Q$286=$A12)*(Master!$I$1:Master!$I$286=D$1))</f>
        <v>0</v>
      </c>
      <c r="E12" s="92">
        <f>SUMPRODUCT((Master!$O$1:Master!$Q$286=$A12)*(Master!$I$1:Master!$I$286=E$1))</f>
        <v>0</v>
      </c>
      <c r="F12" s="92">
        <f>SUMPRODUCT((Master!$O$1:Master!$Q$286=$A12)*(Master!$I$1:Master!$I$286=F$1))</f>
        <v>0</v>
      </c>
      <c r="G12" s="92">
        <f>SUMPRODUCT((Master!$O$1:Master!$Q$286=$A12)*(Master!$I$1:Master!$I$286=""))</f>
        <v>19</v>
      </c>
      <c r="H12" s="93">
        <f aca="true" t="shared" si="2" ref="H12:H20">B12-(C12+D12+E12)</f>
        <v>19</v>
      </c>
      <c r="I12" s="94">
        <f>SUMPRODUCT((Master!$O$1:Master!$Q$286=$A12)*(Master!$L$1:Master!$L$286="Edito To Do"))</f>
        <v>0</v>
      </c>
      <c r="J12" s="95">
        <f>SUMPRODUCT((Master!$O$1:Master!$Q$286=$A12)*(Master!$L$1:Master!$L$286="Done"))</f>
        <v>0</v>
      </c>
      <c r="K12" s="96" t="s">
        <v>585</v>
      </c>
      <c r="L12" s="97" t="s">
        <v>517</v>
      </c>
      <c r="M12" s="81" t="str">
        <f t="shared" si="1"/>
        <v>Open</v>
      </c>
      <c r="N12" s="17"/>
      <c r="P12" s="62"/>
      <c r="Q12" s="59"/>
      <c r="R12" s="17"/>
      <c r="S12" s="17"/>
      <c r="T12" s="17"/>
      <c r="U12" s="17"/>
      <c r="V12" s="17"/>
      <c r="W12" s="17"/>
      <c r="X12" s="17"/>
      <c r="Y12" s="17"/>
      <c r="Z12" s="17"/>
      <c r="AA12" s="17"/>
      <c r="AB12" s="17"/>
      <c r="AC12" s="17"/>
    </row>
    <row r="13" spans="1:29" ht="12.75">
      <c r="A13" s="90" t="s">
        <v>243</v>
      </c>
      <c r="B13" s="91">
        <f>COUNTIF(Master!O$2:Master!O$251,A13)</f>
        <v>27</v>
      </c>
      <c r="C13" s="91">
        <f>SUMPRODUCT((Master!$O$1:Master!$Q$286=$A13)*(Master!$I$1:Master!$I$286=C$1))</f>
        <v>0</v>
      </c>
      <c r="D13" s="92">
        <f>SUMPRODUCT((Master!$O$1:Master!$Q$286=$A13)*(Master!$I$1:Master!$I$286=D$1))</f>
        <v>0</v>
      </c>
      <c r="E13" s="92">
        <f>SUMPRODUCT((Master!$O$1:Master!$Q$286=$A13)*(Master!$I$1:Master!$I$286=E$1))</f>
        <v>0</v>
      </c>
      <c r="F13" s="92">
        <f>SUMPRODUCT((Master!$O$1:Master!$Q$286=$A13)*(Master!$I$1:Master!$I$286=F$1))</f>
        <v>0</v>
      </c>
      <c r="G13" s="92">
        <f>SUMPRODUCT((Master!$O$1:Master!$Q$286=$A13)*(Master!$I$1:Master!$I$286=""))</f>
        <v>27</v>
      </c>
      <c r="H13" s="93">
        <f t="shared" si="2"/>
        <v>27</v>
      </c>
      <c r="I13" s="94">
        <f>SUMPRODUCT((Master!$O$1:Master!$Q$286=$A13)*(Master!$L$1:Master!$L$286="Edito To Do"))</f>
        <v>0</v>
      </c>
      <c r="J13" s="95">
        <f>SUMPRODUCT((Master!$O$1:Master!$Q$286=$A13)*(Master!$L$1:Master!$L$286="Done"))</f>
        <v>0</v>
      </c>
      <c r="K13" s="96" t="s">
        <v>637</v>
      </c>
      <c r="L13" s="97" t="s">
        <v>518</v>
      </c>
      <c r="M13" s="81" t="str">
        <f t="shared" si="1"/>
        <v>Open</v>
      </c>
      <c r="N13" s="17"/>
      <c r="P13" s="62"/>
      <c r="Q13" s="59"/>
      <c r="R13" s="17"/>
      <c r="S13" s="17"/>
      <c r="T13" s="17"/>
      <c r="U13" s="17"/>
      <c r="V13" s="17"/>
      <c r="W13" s="17"/>
      <c r="X13" s="17"/>
      <c r="Y13" s="17"/>
      <c r="Z13" s="17"/>
      <c r="AA13" s="17"/>
      <c r="AB13" s="17"/>
      <c r="AC13" s="17"/>
    </row>
    <row r="14" spans="1:29" ht="12.75">
      <c r="A14" s="90" t="s">
        <v>244</v>
      </c>
      <c r="B14" s="91">
        <f>COUNTIF(Master!O$2:Master!O$251,A14)</f>
        <v>1</v>
      </c>
      <c r="C14" s="91">
        <f>SUMPRODUCT((Master!$O$1:Master!$Q$286=$A14)*(Master!$I$1:Master!$I$286=C$1))</f>
        <v>0</v>
      </c>
      <c r="D14" s="92">
        <f>SUMPRODUCT((Master!$O$1:Master!$Q$286=$A14)*(Master!$I$1:Master!$I$286=D$1))</f>
        <v>0</v>
      </c>
      <c r="E14" s="92">
        <f>SUMPRODUCT((Master!$O$1:Master!$Q$286=$A14)*(Master!$I$1:Master!$I$286=E$1))</f>
        <v>0</v>
      </c>
      <c r="F14" s="92">
        <f>SUMPRODUCT((Master!$O$1:Master!$Q$286=$A14)*(Master!$I$1:Master!$I$286=F$1))</f>
        <v>0</v>
      </c>
      <c r="G14" s="92">
        <f>SUMPRODUCT((Master!$O$1:Master!$Q$286=$A14)*(Master!$I$1:Master!$I$286=""))</f>
        <v>1</v>
      </c>
      <c r="H14" s="93">
        <f t="shared" si="2"/>
        <v>1</v>
      </c>
      <c r="I14" s="94">
        <f>SUMPRODUCT((Master!$O$1:Master!$Q$286=$A14)*(Master!$L$1:Master!$L$286="Edito To Do"))</f>
        <v>0</v>
      </c>
      <c r="J14" s="95">
        <f>SUMPRODUCT((Master!$O$1:Master!$Q$286=$A14)*(Master!$L$1:Master!$L$286="Done"))</f>
        <v>0</v>
      </c>
      <c r="K14" s="96" t="s">
        <v>508</v>
      </c>
      <c r="L14" s="97" t="s">
        <v>519</v>
      </c>
      <c r="M14" s="81" t="str">
        <f t="shared" si="1"/>
        <v>Open</v>
      </c>
      <c r="N14" s="17"/>
      <c r="P14" s="62"/>
      <c r="Q14" s="59"/>
      <c r="R14" s="17"/>
      <c r="S14" s="17"/>
      <c r="T14" s="17"/>
      <c r="U14" s="17"/>
      <c r="V14" s="17"/>
      <c r="W14" s="17"/>
      <c r="X14" s="17"/>
      <c r="Y14" s="17"/>
      <c r="Z14" s="17"/>
      <c r="AA14" s="17"/>
      <c r="AB14" s="17"/>
      <c r="AC14" s="17"/>
    </row>
    <row r="15" spans="1:29" ht="12.75">
      <c r="A15" s="90" t="s">
        <v>510</v>
      </c>
      <c r="B15" s="91">
        <f>COUNTIF(Master!O$2:Master!O$251,A15)</f>
        <v>3</v>
      </c>
      <c r="C15" s="91">
        <f>SUMPRODUCT((Master!$O$1:Master!$Q$286=$A15)*(Master!$I$1:Master!$I$286=C$1))</f>
        <v>0</v>
      </c>
      <c r="D15" s="92">
        <f>SUMPRODUCT((Master!$O$1:Master!$Q$286=$A15)*(Master!$I$1:Master!$I$286=D$1))</f>
        <v>0</v>
      </c>
      <c r="E15" s="92">
        <f>SUMPRODUCT((Master!$O$1:Master!$Q$286=$A15)*(Master!$I$1:Master!$I$286=E$1))</f>
        <v>0</v>
      </c>
      <c r="F15" s="92">
        <f>SUMPRODUCT((Master!$O$1:Master!$Q$286=$A15)*(Master!$I$1:Master!$I$286=F$1))</f>
        <v>0</v>
      </c>
      <c r="G15" s="92">
        <f>SUMPRODUCT((Master!$O$1:Master!$Q$286=$A15)*(Master!$I$1:Master!$I$286=""))</f>
        <v>3</v>
      </c>
      <c r="H15" s="93">
        <f t="shared" si="2"/>
        <v>3</v>
      </c>
      <c r="I15" s="94">
        <f>SUMPRODUCT((Master!$O$1:Master!$Q$286=$A15)*(Master!$L$1:Master!$L$286="Edito To Do"))</f>
        <v>0</v>
      </c>
      <c r="J15" s="95">
        <f>SUMPRODUCT((Master!$O$1:Master!$Q$286=$A15)*(Master!$L$1:Master!$L$286="Done"))</f>
        <v>0</v>
      </c>
      <c r="K15" s="96" t="s">
        <v>509</v>
      </c>
      <c r="L15" s="97" t="s">
        <v>520</v>
      </c>
      <c r="M15" s="81" t="str">
        <f t="shared" si="1"/>
        <v>Open</v>
      </c>
      <c r="N15" s="17"/>
      <c r="Q15" s="17"/>
      <c r="R15" s="17"/>
      <c r="S15" s="17"/>
      <c r="T15" s="17"/>
      <c r="U15" s="17"/>
      <c r="V15" s="17"/>
      <c r="W15" s="17"/>
      <c r="X15" s="17"/>
      <c r="Y15" s="17"/>
      <c r="Z15" s="17"/>
      <c r="AA15" s="17"/>
      <c r="AB15" s="17"/>
      <c r="AC15" s="17"/>
    </row>
    <row r="16" spans="1:29" ht="12.75">
      <c r="A16" s="90" t="s">
        <v>511</v>
      </c>
      <c r="B16" s="91">
        <f>COUNTIF(Master!O$2:Master!O$251,A16)</f>
        <v>4</v>
      </c>
      <c r="C16" s="91">
        <f>SUMPRODUCT((Master!$O$1:Master!$Q$286=$A16)*(Master!$I$1:Master!$I$286=C$1))</f>
        <v>0</v>
      </c>
      <c r="D16" s="92">
        <f>SUMPRODUCT((Master!$O$1:Master!$Q$286=$A16)*(Master!$I$1:Master!$I$286=D$1))</f>
        <v>0</v>
      </c>
      <c r="E16" s="92">
        <f>SUMPRODUCT((Master!$O$1:Master!$Q$286=$A16)*(Master!$I$1:Master!$I$286=E$1))</f>
        <v>0</v>
      </c>
      <c r="F16" s="92">
        <f>SUMPRODUCT((Master!$O$1:Master!$Q$286=$A16)*(Master!$I$1:Master!$I$286=F$1))</f>
        <v>0</v>
      </c>
      <c r="G16" s="92">
        <f>SUMPRODUCT((Master!$O$1:Master!$Q$286=$A16)*(Master!$I$1:Master!$I$286=""))</f>
        <v>4</v>
      </c>
      <c r="H16" s="93">
        <f t="shared" si="2"/>
        <v>4</v>
      </c>
      <c r="I16" s="94">
        <f>SUMPRODUCT((Master!$O$1:Master!$Q$286=$A16)*(Master!$L$1:Master!$L$286="Edito To Do"))</f>
        <v>0</v>
      </c>
      <c r="J16" s="95">
        <f>SUMPRODUCT((Master!$O$1:Master!$Q$286=$A16)*(Master!$L$1:Master!$L$286="Done"))</f>
        <v>0</v>
      </c>
      <c r="K16" s="96" t="s">
        <v>585</v>
      </c>
      <c r="L16" s="97" t="s">
        <v>521</v>
      </c>
      <c r="M16" s="81" t="str">
        <f>IF(B16=H16,"Open","In-Proc")</f>
        <v>Open</v>
      </c>
      <c r="N16" s="17"/>
      <c r="P16" s="62"/>
      <c r="Q16" s="59"/>
      <c r="R16" s="17"/>
      <c r="S16" s="17"/>
      <c r="T16" s="17"/>
      <c r="U16" s="17"/>
      <c r="V16" s="17"/>
      <c r="W16" s="17"/>
      <c r="X16" s="17"/>
      <c r="Y16" s="17"/>
      <c r="Z16" s="17"/>
      <c r="AA16" s="17"/>
      <c r="AB16" s="17"/>
      <c r="AC16" s="17"/>
    </row>
    <row r="17" spans="1:29" ht="12.75">
      <c r="A17" s="90" t="s">
        <v>513</v>
      </c>
      <c r="B17" s="91">
        <f>COUNTIF(Master!O$2:Master!O$251,A17)</f>
        <v>8</v>
      </c>
      <c r="C17" s="91">
        <f>SUMPRODUCT((Master!$O$1:Master!$Q$286=$A17)*(Master!$I$1:Master!$I$286=C$1))</f>
        <v>0</v>
      </c>
      <c r="D17" s="92">
        <f>SUMPRODUCT((Master!$O$1:Master!$Q$286=$A17)*(Master!$I$1:Master!$I$286=D$1))</f>
        <v>0</v>
      </c>
      <c r="E17" s="92">
        <f>SUMPRODUCT((Master!$O$1:Master!$Q$286=$A17)*(Master!$I$1:Master!$I$286=E$1))</f>
        <v>0</v>
      </c>
      <c r="F17" s="92">
        <f>SUMPRODUCT((Master!$O$1:Master!$Q$286=$A17)*(Master!$I$1:Master!$I$286=F$1))</f>
        <v>0</v>
      </c>
      <c r="G17" s="92">
        <f>SUMPRODUCT((Master!$O$1:Master!$Q$286=$A17)*(Master!$I$1:Master!$I$286=""))</f>
        <v>8</v>
      </c>
      <c r="H17" s="93">
        <f t="shared" si="2"/>
        <v>8</v>
      </c>
      <c r="I17" s="94">
        <f>SUMPRODUCT((Master!$O$1:Master!$Q$286=$A17)*(Master!$L$1:Master!$L$286="Edito To Do"))</f>
        <v>0</v>
      </c>
      <c r="J17" s="95">
        <f>SUMPRODUCT((Master!$O$1:Master!$Q$286=$A17)*(Master!$L$1:Master!$L$286="Done"))</f>
        <v>0</v>
      </c>
      <c r="K17" s="96" t="s">
        <v>526</v>
      </c>
      <c r="L17" s="97" t="s">
        <v>522</v>
      </c>
      <c r="M17" s="81" t="str">
        <f>IF(B17=H17,"Open","In-Proc")</f>
        <v>Open</v>
      </c>
      <c r="N17" s="17"/>
      <c r="P17" s="62"/>
      <c r="Q17" s="59"/>
      <c r="R17" s="17"/>
      <c r="S17" s="17"/>
      <c r="T17" s="17"/>
      <c r="U17" s="17"/>
      <c r="V17" s="17"/>
      <c r="W17" s="17"/>
      <c r="X17" s="17"/>
      <c r="Y17" s="17"/>
      <c r="Z17" s="17"/>
      <c r="AA17" s="17"/>
      <c r="AB17" s="17"/>
      <c r="AC17" s="17"/>
    </row>
    <row r="18" spans="1:29" ht="12.75">
      <c r="A18" s="90" t="s">
        <v>514</v>
      </c>
      <c r="B18" s="91">
        <f>COUNTIF(Master!O$2:Master!O$251,A18)</f>
        <v>19</v>
      </c>
      <c r="C18" s="91">
        <f>SUMPRODUCT((Master!$O$1:Master!$Q$286=$A18)*(Master!$I$1:Master!$I$286=C$1))</f>
        <v>0</v>
      </c>
      <c r="D18" s="92">
        <f>SUMPRODUCT((Master!$O$1:Master!$Q$286=$A18)*(Master!$I$1:Master!$I$286=D$1))</f>
        <v>0</v>
      </c>
      <c r="E18" s="92">
        <f>SUMPRODUCT((Master!$O$1:Master!$Q$286=$A18)*(Master!$I$1:Master!$I$286=E$1))</f>
        <v>0</v>
      </c>
      <c r="F18" s="92">
        <f>SUMPRODUCT((Master!$O$1:Master!$Q$286=$A18)*(Master!$I$1:Master!$I$286=F$1))</f>
        <v>0</v>
      </c>
      <c r="G18" s="92">
        <f>SUMPRODUCT((Master!$O$1:Master!$Q$286=$A18)*(Master!$I$1:Master!$I$286=""))</f>
        <v>19</v>
      </c>
      <c r="H18" s="93">
        <f t="shared" si="2"/>
        <v>19</v>
      </c>
      <c r="I18" s="94">
        <f>SUMPRODUCT((Master!$O$1:Master!$Q$286=$A18)*(Master!$L$1:Master!$L$286="Edito To Do"))</f>
        <v>0</v>
      </c>
      <c r="J18" s="95">
        <f>SUMPRODUCT((Master!$O$1:Master!$Q$286=$A18)*(Master!$L$1:Master!$L$286="Done"))</f>
        <v>0</v>
      </c>
      <c r="K18" s="96" t="s">
        <v>525</v>
      </c>
      <c r="L18" s="97" t="s">
        <v>523</v>
      </c>
      <c r="M18" s="81" t="str">
        <f>IF(B18=H18,"Open","In-Proc")</f>
        <v>Open</v>
      </c>
      <c r="N18" s="17"/>
      <c r="P18" s="62"/>
      <c r="Q18" s="59"/>
      <c r="R18" s="17"/>
      <c r="S18" s="17"/>
      <c r="T18" s="17"/>
      <c r="U18" s="17"/>
      <c r="V18" s="17"/>
      <c r="W18" s="17"/>
      <c r="X18" s="17"/>
      <c r="Y18" s="17"/>
      <c r="Z18" s="17"/>
      <c r="AA18" s="17"/>
      <c r="AB18" s="17"/>
      <c r="AC18" s="17"/>
    </row>
    <row r="19" spans="1:29" ht="12.75">
      <c r="A19" s="90" t="s">
        <v>635</v>
      </c>
      <c r="B19" s="91">
        <f>COUNTIF(Master!O$2:Master!O$251,A19)</f>
        <v>0</v>
      </c>
      <c r="C19" s="91">
        <f>SUMPRODUCT((Master!$O$1:Master!$Q$286=$A19)*(Master!$I$1:Master!$I$286=C$1))</f>
        <v>0</v>
      </c>
      <c r="D19" s="92">
        <f>SUMPRODUCT((Master!$O$1:Master!$Q$286=$A19)*(Master!$I$1:Master!$I$286=D$1))</f>
        <v>0</v>
      </c>
      <c r="E19" s="92">
        <f>SUMPRODUCT((Master!$O$1:Master!$Q$286=$A19)*(Master!$I$1:Master!$I$286=E$1))</f>
        <v>0</v>
      </c>
      <c r="F19" s="92">
        <f>SUMPRODUCT((Master!$O$1:Master!$Q$286=$A19)*(Master!$I$1:Master!$I$286=F$1))</f>
        <v>0</v>
      </c>
      <c r="G19" s="92">
        <f>SUMPRODUCT((Master!$O$1:Master!$Q$286=$A19)*(Master!$I$1:Master!$I$286=""))</f>
        <v>0</v>
      </c>
      <c r="H19" s="93">
        <f t="shared" si="2"/>
        <v>0</v>
      </c>
      <c r="I19" s="94">
        <f>SUMPRODUCT((Master!$O$1:Master!$Q$286=$A19)*(Master!$L$1:Master!$L$286="Edito To Do"))</f>
        <v>0</v>
      </c>
      <c r="J19" s="95">
        <f>SUMPRODUCT((Master!$O$1:Master!$Q$286=$A19)*(Master!$L$1:Master!$L$286="Done"))</f>
        <v>0</v>
      </c>
      <c r="K19" s="96" t="s">
        <v>635</v>
      </c>
      <c r="L19" s="97" t="s">
        <v>635</v>
      </c>
      <c r="M19" s="81" t="str">
        <f>IF(B19=H19,"Open","In-Proc")</f>
        <v>Open</v>
      </c>
      <c r="N19" s="17"/>
      <c r="Q19" s="17"/>
      <c r="R19" s="17"/>
      <c r="S19" s="17"/>
      <c r="T19" s="17"/>
      <c r="U19" s="17"/>
      <c r="V19" s="17"/>
      <c r="W19" s="17"/>
      <c r="X19" s="17"/>
      <c r="Y19" s="17"/>
      <c r="Z19" s="17"/>
      <c r="AA19" s="17"/>
      <c r="AB19" s="17"/>
      <c r="AC19" s="17"/>
    </row>
    <row r="20" spans="1:29" ht="12.75">
      <c r="A20" s="90" t="s">
        <v>625</v>
      </c>
      <c r="B20" s="91">
        <f>COUNTIF(Master!O$2:Master!O$251,A20)</f>
        <v>5</v>
      </c>
      <c r="C20" s="91">
        <f>SUMPRODUCT((Master!$O$1:Master!$Q$286=$A20)*(Master!$I$1:Master!$I$286=C$1))</f>
        <v>0</v>
      </c>
      <c r="D20" s="92">
        <f>SUMPRODUCT((Master!$O$1:Master!$Q$286=$A20)*(Master!$I$1:Master!$I$286=D$1))</f>
        <v>0</v>
      </c>
      <c r="E20" s="92">
        <f>SUMPRODUCT((Master!$O$1:Master!$Q$286=$A20)*(Master!$I$1:Master!$I$286=E$1))</f>
        <v>0</v>
      </c>
      <c r="F20" s="92">
        <f>SUMPRODUCT((Master!$O$1:Master!$Q$286=$A20)*(Master!$I$1:Master!$I$286=F$1))</f>
        <v>0</v>
      </c>
      <c r="G20" s="92">
        <f>SUMPRODUCT((Master!$O$1:Master!$Q$286=$A20)*(Master!$I$1:Master!$I$286=""))</f>
        <v>5</v>
      </c>
      <c r="H20" s="93">
        <f t="shared" si="2"/>
        <v>5</v>
      </c>
      <c r="I20" s="94">
        <f>SUMPRODUCT((Master!$O$1:Master!$Q$286=$A20)*(Master!$L$1:Master!$L$286="Edito To Do"))</f>
        <v>0</v>
      </c>
      <c r="J20" s="95">
        <f>SUMPRODUCT((Master!$O$1:Master!$Q$286=$A20)*(Master!$L$1:Master!$L$286="Done"))</f>
        <v>0</v>
      </c>
      <c r="K20" s="96" t="s">
        <v>654</v>
      </c>
      <c r="L20" s="97" t="s">
        <v>542</v>
      </c>
      <c r="M20" s="81" t="str">
        <f>IF(B20=H20,"Open","In-Proc")</f>
        <v>Open</v>
      </c>
      <c r="N20" s="17"/>
      <c r="P20" s="62"/>
      <c r="Q20" s="59"/>
      <c r="R20" s="17"/>
      <c r="S20" s="17"/>
      <c r="T20" s="17"/>
      <c r="U20" s="17"/>
      <c r="V20" s="17"/>
      <c r="W20" s="17"/>
      <c r="X20" s="17"/>
      <c r="Y20" s="17"/>
      <c r="Z20" s="17"/>
      <c r="AA20" s="17"/>
      <c r="AB20" s="17"/>
      <c r="AC20" s="17"/>
    </row>
    <row r="21" spans="1:13" ht="12.75">
      <c r="A21" s="24" t="s">
        <v>628</v>
      </c>
      <c r="B21" s="25">
        <f aca="true" t="shared" si="3" ref="B21:J21">SUM(B2:B20)</f>
        <v>249</v>
      </c>
      <c r="C21" s="25">
        <f t="shared" si="3"/>
        <v>0</v>
      </c>
      <c r="D21" s="25">
        <f t="shared" si="3"/>
        <v>0</v>
      </c>
      <c r="E21" s="25">
        <f t="shared" si="3"/>
        <v>0</v>
      </c>
      <c r="F21" s="25">
        <f t="shared" si="3"/>
        <v>0</v>
      </c>
      <c r="G21" s="25">
        <f t="shared" si="3"/>
        <v>249</v>
      </c>
      <c r="H21" s="68">
        <f t="shared" si="3"/>
        <v>249</v>
      </c>
      <c r="I21" s="73">
        <f t="shared" si="3"/>
        <v>0</v>
      </c>
      <c r="J21" s="68">
        <f t="shared" si="3"/>
        <v>0</v>
      </c>
      <c r="K21" s="65"/>
      <c r="L21" s="21"/>
      <c r="M21" s="21"/>
    </row>
    <row r="22" ht="12.75"/>
    <row r="23" spans="1:16" ht="12.75">
      <c r="A23" s="18" t="s">
        <v>600</v>
      </c>
      <c r="B23" s="19" t="s">
        <v>601</v>
      </c>
      <c r="F23" s="57" t="s">
        <v>618</v>
      </c>
      <c r="G23" s="19" t="s">
        <v>627</v>
      </c>
      <c r="H23" s="19" t="s">
        <v>551</v>
      </c>
      <c r="J23" s="18" t="s">
        <v>547</v>
      </c>
      <c r="K23" s="79" t="s">
        <v>548</v>
      </c>
      <c r="L23" s="80"/>
      <c r="P23"/>
    </row>
    <row r="24" spans="1:16" ht="12.75">
      <c r="A24" s="23" t="s">
        <v>627</v>
      </c>
      <c r="B24" s="22">
        <f>COUNTA(Master!B$2:Master!B$252)</f>
        <v>249</v>
      </c>
      <c r="C24" s="16"/>
      <c r="F24" s="23" t="s">
        <v>529</v>
      </c>
      <c r="G24" s="22">
        <f aca="true" t="shared" si="4" ref="G24:G36">SUMIF(K$2:K$20,F24,B$2:B$20)</f>
        <v>16</v>
      </c>
      <c r="H24" s="22">
        <f aca="true" t="shared" si="5" ref="H24:H36">SUMIF(K$2:K$20,F24,H$2:H$20)</f>
        <v>16</v>
      </c>
      <c r="J24" s="69">
        <v>0</v>
      </c>
      <c r="K24" s="77" t="s">
        <v>550</v>
      </c>
      <c r="L24" s="78"/>
      <c r="P24"/>
    </row>
    <row r="25" spans="1:16" ht="13.5" thickBot="1">
      <c r="A25" s="23" t="s">
        <v>625</v>
      </c>
      <c r="B25" s="22">
        <f>COUNTIF(Master!F$2:Master!F$252,"E")</f>
        <v>85</v>
      </c>
      <c r="F25" s="23" t="s">
        <v>531</v>
      </c>
      <c r="G25" s="22">
        <f t="shared" si="4"/>
        <v>0</v>
      </c>
      <c r="H25" s="22">
        <f t="shared" si="5"/>
        <v>0</v>
      </c>
      <c r="J25" s="74">
        <v>0</v>
      </c>
      <c r="K25" s="77" t="s">
        <v>549</v>
      </c>
      <c r="L25" s="78"/>
      <c r="P25"/>
    </row>
    <row r="26" spans="1:16" ht="12.75">
      <c r="A26" s="23" t="s">
        <v>639</v>
      </c>
      <c r="B26" s="22">
        <f>COUNTIF(Master!F$2:Master!F$252,"ER")</f>
        <v>20</v>
      </c>
      <c r="D26" s="105" t="s">
        <v>607</v>
      </c>
      <c r="F26" s="23" t="s">
        <v>544</v>
      </c>
      <c r="G26" s="22">
        <f t="shared" si="4"/>
        <v>25</v>
      </c>
      <c r="H26" s="22">
        <f t="shared" si="5"/>
        <v>25</v>
      </c>
      <c r="J26" s="75">
        <v>0</v>
      </c>
      <c r="K26" s="77" t="s">
        <v>587</v>
      </c>
      <c r="L26" s="78"/>
      <c r="P26"/>
    </row>
    <row r="27" spans="1:16" ht="12.75">
      <c r="A27" s="23" t="s">
        <v>599</v>
      </c>
      <c r="B27" s="22">
        <f>COUNTIF(Master!F$2:Master!F$252,"T")</f>
        <v>44</v>
      </c>
      <c r="D27" s="106" t="s">
        <v>606</v>
      </c>
      <c r="F27" s="23" t="s">
        <v>512</v>
      </c>
      <c r="G27" s="22">
        <f t="shared" si="4"/>
        <v>1</v>
      </c>
      <c r="H27" s="22">
        <f t="shared" si="5"/>
        <v>1</v>
      </c>
      <c r="J27" s="76">
        <v>0</v>
      </c>
      <c r="K27" s="77" t="s">
        <v>586</v>
      </c>
      <c r="L27" s="78"/>
      <c r="P27"/>
    </row>
    <row r="28" spans="1:16" ht="13.5" thickBot="1">
      <c r="A28" s="23" t="s">
        <v>640</v>
      </c>
      <c r="B28" s="22">
        <f>COUNTIF(Master!F$2:Master!F$252,"TR")</f>
        <v>100</v>
      </c>
      <c r="D28" s="107">
        <f>(B21-H21)/B21</f>
        <v>0</v>
      </c>
      <c r="F28" s="23" t="s">
        <v>585</v>
      </c>
      <c r="G28" s="22">
        <f t="shared" si="4"/>
        <v>144</v>
      </c>
      <c r="H28" s="22">
        <f t="shared" si="5"/>
        <v>144</v>
      </c>
      <c r="J28" s="82">
        <v>0</v>
      </c>
      <c r="K28" s="83" t="s">
        <v>553</v>
      </c>
      <c r="L28" s="84"/>
      <c r="P28"/>
    </row>
    <row r="29" spans="1:16" ht="13.5" thickBot="1">
      <c r="A29" s="23" t="s">
        <v>630</v>
      </c>
      <c r="B29" s="22">
        <f>COUNTIF(Master!I$2:Master!I$252,A29)</f>
        <v>0</v>
      </c>
      <c r="F29" s="23" t="s">
        <v>635</v>
      </c>
      <c r="G29" s="22">
        <f t="shared" si="4"/>
        <v>0</v>
      </c>
      <c r="H29" s="22">
        <f t="shared" si="5"/>
        <v>0</v>
      </c>
      <c r="J29" s="22">
        <v>0</v>
      </c>
      <c r="K29" s="77" t="s">
        <v>554</v>
      </c>
      <c r="L29" s="78"/>
      <c r="P29"/>
    </row>
    <row r="30" spans="1:16" ht="12.75">
      <c r="A30" s="23" t="s">
        <v>631</v>
      </c>
      <c r="B30" s="22">
        <f>COUNTIF(Master!I$2:Master!I$252,A30)</f>
        <v>0</v>
      </c>
      <c r="D30" s="105" t="s">
        <v>539</v>
      </c>
      <c r="F30" s="23" t="s">
        <v>637</v>
      </c>
      <c r="G30" s="22">
        <f t="shared" si="4"/>
        <v>27</v>
      </c>
      <c r="H30" s="22">
        <f t="shared" si="5"/>
        <v>27</v>
      </c>
      <c r="J30" s="25">
        <f>SUM(J24:J29)</f>
        <v>0</v>
      </c>
      <c r="K30" s="77" t="s">
        <v>627</v>
      </c>
      <c r="L30" s="78"/>
      <c r="P30"/>
    </row>
    <row r="31" spans="1:16" ht="12.75">
      <c r="A31" s="23" t="s">
        <v>589</v>
      </c>
      <c r="B31" s="22">
        <f>COUNTIF(Master!I$2:Master!I$252,A31)</f>
        <v>0</v>
      </c>
      <c r="D31" s="106" t="s">
        <v>540</v>
      </c>
      <c r="F31" s="23" t="s">
        <v>508</v>
      </c>
      <c r="G31" s="22">
        <f t="shared" si="4"/>
        <v>1</v>
      </c>
      <c r="H31" s="22">
        <f t="shared" si="5"/>
        <v>1</v>
      </c>
      <c r="K31" s="15"/>
      <c r="P31"/>
    </row>
    <row r="32" spans="1:16" ht="12.75">
      <c r="A32" s="23" t="s">
        <v>629</v>
      </c>
      <c r="B32" s="22">
        <f>COUNTIF(Master!I$2:Master!I$252,A32)</f>
        <v>0</v>
      </c>
      <c r="D32" s="108">
        <f>(SUMPRODUCT((Master!K$2:Master!$K$252&lt;&gt;"")*(Master!I$2:Master!$I$252=F$1)))+(SUMPRODUCT((Master!K$2:Master!$K$252&lt;&gt;"")*(Master!I$2:Master!$I$252="")))</f>
        <v>0</v>
      </c>
      <c r="F32" s="23" t="s">
        <v>509</v>
      </c>
      <c r="G32" s="22">
        <f t="shared" si="4"/>
        <v>3</v>
      </c>
      <c r="H32" s="22">
        <f t="shared" si="5"/>
        <v>3</v>
      </c>
      <c r="K32" s="15"/>
      <c r="P32"/>
    </row>
    <row r="33" spans="1:16" ht="13.5" thickBot="1">
      <c r="A33" s="23" t="s">
        <v>575</v>
      </c>
      <c r="B33" s="22">
        <f>COUNTA(Master!K$2:Master!K$252)</f>
        <v>0</v>
      </c>
      <c r="D33" s="109">
        <f>D32/H21</f>
        <v>0</v>
      </c>
      <c r="F33" s="23" t="s">
        <v>526</v>
      </c>
      <c r="G33" s="22">
        <f t="shared" si="4"/>
        <v>8</v>
      </c>
      <c r="H33" s="22">
        <f t="shared" si="5"/>
        <v>8</v>
      </c>
      <c r="K33" s="15"/>
      <c r="P33"/>
    </row>
    <row r="34" spans="1:16" ht="12.75">
      <c r="A34" s="23" t="s">
        <v>632</v>
      </c>
      <c r="B34" s="22">
        <f>COUNTIF(Master!L$2:Master!L$252,"Editor To Do")</f>
        <v>0</v>
      </c>
      <c r="C34" s="53"/>
      <c r="D34" s="15"/>
      <c r="F34" s="23" t="s">
        <v>525</v>
      </c>
      <c r="G34" s="22">
        <f t="shared" si="4"/>
        <v>19</v>
      </c>
      <c r="H34" s="22">
        <f t="shared" si="5"/>
        <v>19</v>
      </c>
      <c r="K34" s="15"/>
      <c r="P34"/>
    </row>
    <row r="35" spans="1:16" ht="12.75">
      <c r="A35" s="23" t="s">
        <v>538</v>
      </c>
      <c r="B35" s="22">
        <f>COUNTIF(Master!L$2:Master!L$252,"Done")</f>
        <v>0</v>
      </c>
      <c r="C35" s="53"/>
      <c r="D35" s="15"/>
      <c r="F35" s="96" t="s">
        <v>654</v>
      </c>
      <c r="G35" s="22">
        <f t="shared" si="4"/>
        <v>5</v>
      </c>
      <c r="H35" s="22">
        <f t="shared" si="5"/>
        <v>5</v>
      </c>
      <c r="K35" s="15"/>
      <c r="P35"/>
    </row>
    <row r="36" spans="1:16" ht="12.75">
      <c r="A36" s="23" t="s">
        <v>597</v>
      </c>
      <c r="B36" s="22">
        <f>COUNTIF(Master!I$2:Master!I$252,"")</f>
        <v>251</v>
      </c>
      <c r="C36" s="53"/>
      <c r="D36" s="15"/>
      <c r="F36" s="23" t="s">
        <v>527</v>
      </c>
      <c r="G36" s="22">
        <f t="shared" si="4"/>
        <v>0</v>
      </c>
      <c r="H36" s="22">
        <f t="shared" si="5"/>
        <v>0</v>
      </c>
      <c r="K36" s="15"/>
      <c r="P36"/>
    </row>
    <row r="37" spans="6:16" ht="12.75">
      <c r="F37" s="58" t="s">
        <v>628</v>
      </c>
      <c r="G37" s="25">
        <f>SUM(G24:G36)</f>
        <v>249</v>
      </c>
      <c r="H37" s="25">
        <f>SUM(H24:H36)</f>
        <v>249</v>
      </c>
      <c r="P37"/>
    </row>
    <row r="38" ht="12.75"/>
    <row r="39" ht="12.75"/>
    <row r="69" spans="1:6" ht="12.75">
      <c r="A69" s="27" t="s">
        <v>543</v>
      </c>
      <c r="B69" s="28"/>
      <c r="C69" s="28"/>
      <c r="D69" s="71"/>
      <c r="E69" s="71"/>
      <c r="F69" s="29"/>
    </row>
    <row r="70" spans="1:6" ht="12.75">
      <c r="A70" s="30" t="s">
        <v>546</v>
      </c>
      <c r="B70" s="31"/>
      <c r="C70" s="31"/>
      <c r="D70" s="70"/>
      <c r="E70" s="70"/>
      <c r="F70" s="32"/>
    </row>
    <row r="71" spans="1:6" ht="12.75">
      <c r="A71" s="33" t="s">
        <v>569</v>
      </c>
      <c r="B71" s="31"/>
      <c r="C71" s="31"/>
      <c r="D71" s="70"/>
      <c r="E71" s="70"/>
      <c r="F71" s="32"/>
    </row>
    <row r="72" spans="1:6" ht="12.75">
      <c r="A72" s="30" t="s">
        <v>566</v>
      </c>
      <c r="B72" s="31"/>
      <c r="C72" s="31"/>
      <c r="D72" s="70"/>
      <c r="E72" s="70"/>
      <c r="F72" s="32"/>
    </row>
    <row r="73" spans="1:6" ht="12.75">
      <c r="A73" s="34" t="s">
        <v>604</v>
      </c>
      <c r="B73" s="31"/>
      <c r="C73" s="31"/>
      <c r="D73" s="70"/>
      <c r="E73" s="70"/>
      <c r="F73" s="32"/>
    </row>
    <row r="74" spans="1:6" ht="12.75">
      <c r="A74" s="34" t="s">
        <v>605</v>
      </c>
      <c r="B74" s="31"/>
      <c r="C74" s="31"/>
      <c r="D74" s="70"/>
      <c r="E74" s="70"/>
      <c r="F74" s="32"/>
    </row>
    <row r="75" spans="1:6" ht="12.75">
      <c r="A75" s="35" t="s">
        <v>570</v>
      </c>
      <c r="B75" s="31"/>
      <c r="C75" s="31"/>
      <c r="D75" s="70"/>
      <c r="E75" s="70"/>
      <c r="F75" s="32"/>
    </row>
    <row r="76" spans="1:6" ht="12.75">
      <c r="A76" s="30" t="s">
        <v>559</v>
      </c>
      <c r="B76" s="31"/>
      <c r="C76" s="31"/>
      <c r="D76" s="70"/>
      <c r="E76" s="70"/>
      <c r="F76" s="32"/>
    </row>
    <row r="77" spans="1:6" ht="12.75">
      <c r="A77" s="34" t="s">
        <v>568</v>
      </c>
      <c r="B77" s="31"/>
      <c r="C77" s="31"/>
      <c r="D77" s="70"/>
      <c r="E77" s="70"/>
      <c r="F77" s="32"/>
    </row>
    <row r="78" spans="1:6" ht="12.75">
      <c r="A78" s="34" t="s">
        <v>564</v>
      </c>
      <c r="B78" s="31"/>
      <c r="C78" s="31"/>
      <c r="D78" s="70"/>
      <c r="E78" s="70"/>
      <c r="F78" s="32"/>
    </row>
    <row r="79" spans="1:6" ht="12.75">
      <c r="A79" s="34" t="s">
        <v>565</v>
      </c>
      <c r="B79" s="31"/>
      <c r="C79" s="31"/>
      <c r="D79" s="70"/>
      <c r="E79" s="70"/>
      <c r="F79" s="32"/>
    </row>
    <row r="80" spans="1:6" ht="12.75">
      <c r="A80" s="36" t="s">
        <v>567</v>
      </c>
      <c r="B80" s="37"/>
      <c r="C80" s="37"/>
      <c r="D80" s="72"/>
      <c r="E80" s="72"/>
      <c r="F80" s="38"/>
    </row>
    <row r="81" ht="12.75">
      <c r="A81" s="13"/>
    </row>
    <row r="82" spans="1:6" ht="12.75">
      <c r="A82" s="27" t="s">
        <v>534</v>
      </c>
      <c r="B82" s="28"/>
      <c r="C82" s="28"/>
      <c r="D82" s="71"/>
      <c r="E82" s="71"/>
      <c r="F82" s="29"/>
    </row>
    <row r="83" spans="1:6" ht="12.75">
      <c r="A83" s="30" t="s">
        <v>555</v>
      </c>
      <c r="B83" s="31"/>
      <c r="C83" s="31"/>
      <c r="D83" s="70"/>
      <c r="E83" s="70"/>
      <c r="F83" s="32"/>
    </row>
    <row r="84" spans="1:6" ht="12.75">
      <c r="A84" s="30" t="s">
        <v>556</v>
      </c>
      <c r="B84" s="31"/>
      <c r="C84" s="31"/>
      <c r="D84" s="70"/>
      <c r="E84" s="70"/>
      <c r="F84" s="32"/>
    </row>
    <row r="85" spans="1:6" ht="12.75">
      <c r="A85" s="34" t="s">
        <v>561</v>
      </c>
      <c r="B85" s="31"/>
      <c r="C85" s="31"/>
      <c r="D85" s="70"/>
      <c r="E85" s="70"/>
      <c r="F85" s="32"/>
    </row>
    <row r="86" spans="1:6" ht="12.75">
      <c r="A86" s="34" t="s">
        <v>560</v>
      </c>
      <c r="B86" s="31"/>
      <c r="C86" s="31"/>
      <c r="D86" s="70"/>
      <c r="E86" s="70"/>
      <c r="F86" s="32"/>
    </row>
    <row r="87" spans="1:6" ht="12.75">
      <c r="A87" s="34" t="s">
        <v>562</v>
      </c>
      <c r="B87" s="31"/>
      <c r="C87" s="31"/>
      <c r="D87" s="70"/>
      <c r="E87" s="70"/>
      <c r="F87" s="32"/>
    </row>
    <row r="88" spans="1:6" ht="12.75">
      <c r="A88" s="30" t="s">
        <v>563</v>
      </c>
      <c r="B88" s="31"/>
      <c r="C88" s="31"/>
      <c r="D88" s="70"/>
      <c r="E88" s="70"/>
      <c r="F88" s="32"/>
    </row>
    <row r="89" spans="1:6" ht="12.75">
      <c r="A89" s="30" t="s">
        <v>559</v>
      </c>
      <c r="B89" s="31"/>
      <c r="C89" s="31"/>
      <c r="D89" s="70"/>
      <c r="E89" s="70"/>
      <c r="F89" s="32"/>
    </row>
    <row r="90" spans="1:6" ht="12.75">
      <c r="A90" s="34" t="s">
        <v>558</v>
      </c>
      <c r="B90" s="31"/>
      <c r="C90" s="31"/>
      <c r="D90" s="70"/>
      <c r="E90" s="70"/>
      <c r="F90" s="32"/>
    </row>
    <row r="91" spans="1:6" ht="12.75">
      <c r="A91" s="34" t="s">
        <v>557</v>
      </c>
      <c r="B91" s="31"/>
      <c r="C91" s="31"/>
      <c r="D91" s="70"/>
      <c r="E91" s="70"/>
      <c r="F91" s="32"/>
    </row>
    <row r="92" spans="1:6" ht="12.75">
      <c r="A92" s="34" t="s">
        <v>564</v>
      </c>
      <c r="B92" s="31"/>
      <c r="C92" s="31"/>
      <c r="D92" s="70"/>
      <c r="E92" s="70"/>
      <c r="F92" s="32"/>
    </row>
    <row r="93" spans="1:6" ht="12.75">
      <c r="A93" s="34" t="s">
        <v>565</v>
      </c>
      <c r="B93" s="31"/>
      <c r="C93" s="31"/>
      <c r="D93" s="70"/>
      <c r="E93" s="70"/>
      <c r="F93" s="32"/>
    </row>
    <row r="94" spans="1:6" ht="12.75">
      <c r="A94" s="36" t="s">
        <v>567</v>
      </c>
      <c r="B94" s="37"/>
      <c r="C94" s="37"/>
      <c r="D94" s="72"/>
      <c r="E94" s="72"/>
      <c r="F94" s="38"/>
    </row>
  </sheetData>
  <printOptions/>
  <pageMargins left="0.75" right="0.75" top="1" bottom="1" header="0.5" footer="0.5"/>
  <pageSetup horizontalDpi="600" verticalDpi="600" orientation="landscape" r:id="rId4"/>
  <headerFooter alignWithMargins="0">
    <oddHeader>&amp;LApril 2009&amp;C&amp;A&amp;Rdoc.: IEEE 802.11-09/0432r0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C4" sqref="C4"/>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602</v>
      </c>
      <c r="B1" s="19" t="s">
        <v>594</v>
      </c>
      <c r="C1" s="18" t="s">
        <v>571</v>
      </c>
      <c r="D1" s="18" t="s">
        <v>595</v>
      </c>
      <c r="E1" s="18" t="s">
        <v>574</v>
      </c>
      <c r="F1" s="18" t="s">
        <v>619</v>
      </c>
      <c r="G1" s="86" t="s">
        <v>603</v>
      </c>
    </row>
    <row r="2" spans="1:7" ht="12.75">
      <c r="A2" s="87">
        <v>0</v>
      </c>
      <c r="B2" s="88"/>
      <c r="C2" s="88"/>
      <c r="D2" s="88"/>
      <c r="E2" s="89"/>
      <c r="F2" s="88"/>
      <c r="G2" s="88"/>
    </row>
    <row r="3" spans="1:7" ht="12.75">
      <c r="A3" s="87">
        <v>1</v>
      </c>
      <c r="B3" s="88"/>
      <c r="C3" s="88" t="s">
        <v>154</v>
      </c>
      <c r="D3" s="88" t="s">
        <v>155</v>
      </c>
      <c r="E3" s="121" t="s">
        <v>156</v>
      </c>
      <c r="F3" s="88"/>
      <c r="G3" s="88"/>
    </row>
    <row r="4" spans="1:7" ht="12.75">
      <c r="A4" s="87">
        <v>2</v>
      </c>
      <c r="B4" s="88"/>
      <c r="C4" s="88"/>
      <c r="D4" s="88"/>
      <c r="E4" s="89"/>
      <c r="F4" s="88"/>
      <c r="G4" s="88"/>
    </row>
    <row r="5" spans="1:7" ht="12.75">
      <c r="A5" s="87">
        <v>3</v>
      </c>
      <c r="B5" s="88"/>
      <c r="C5" s="113"/>
      <c r="D5" s="88"/>
      <c r="E5" s="89"/>
      <c r="F5" s="88"/>
      <c r="G5" s="88"/>
    </row>
    <row r="6" spans="1:7" ht="12.75">
      <c r="A6" s="87">
        <v>4</v>
      </c>
      <c r="B6" s="88"/>
      <c r="C6" s="88"/>
      <c r="D6" s="88"/>
      <c r="E6" s="89"/>
      <c r="F6" s="88"/>
      <c r="G6" s="88"/>
    </row>
    <row r="7" spans="1:7" ht="15.75">
      <c r="A7" s="87">
        <v>5</v>
      </c>
      <c r="B7" s="88"/>
      <c r="C7" s="115"/>
      <c r="D7" s="88"/>
      <c r="E7" s="89"/>
      <c r="F7" s="88"/>
      <c r="G7" s="88"/>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&amp;LApril 2009&amp;C&amp;A&amp;Rdoc.: IEEE 802.11-09/0432r0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616</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2009&amp;C&amp;A&amp;Rdoc.: IEEE 802.11-09/0432r0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144 Comment Resolution</dc:title>
  <dc:subject>Comment Resolution</dc:subject>
  <dc:creator>Wayne Fisher</dc:creator>
  <cp:keywords>WAVE,TGp,  IEEE P802.11p</cp:keywords>
  <dc:description>April 2009   Master Spreadsheet</dc:description>
  <cp:lastModifiedBy>wfisher</cp:lastModifiedBy>
  <cp:lastPrinted>2009-04-02T16:33:42Z</cp:lastPrinted>
  <dcterms:created xsi:type="dcterms:W3CDTF">2004-07-14T16:37:20Z</dcterms:created>
  <dcterms:modified xsi:type="dcterms:W3CDTF">2009-04-08T14:15:46Z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