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480" windowHeight="648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'Master'!$A$1:$V$223</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<sst xmlns="http://schemas.openxmlformats.org/spreadsheetml/2006/main" count="3308" uniqueCount="841">
  <si>
    <t>While the commenter has identified some similarities with IBSS mode, the task group is motivated by use cases that have important differences with IBSS communication.  For example, in one important use case a STA broadcasts data with no consideration of whether other STAs are in its vicinity, and no prior setup with potential recipients of its data. There is no IBSS-like organization between one STA and another.  In another important use case a fixed STA offers a service to potential client STAs (probably mobile) within its range.  Again, there is no IBSS-like organization between the server and client at the MAC sublayer.  Note also that the amendment no longer uses the beacon frame.  See also CID 34 regarding the management subframe type.</t>
  </si>
  <si>
    <t>Some of the suggestions are accepted, some are accepted in principle, and others are declined.  Specific recommendations regarding the comments on 5.2.2a are incorporated in submission 11-09-0043.</t>
  </si>
  <si>
    <t xml:space="preserve">Accept in principle.  See revised 5.2.2a text.  The phrase "outside the context of a BSS" is now explicitly limited to data frames.  The text now explicitly states that the state of dot11OCBEnbabled does not affect the validity of any control or management frame, with the exceptions for scanning, authentication, and association noted in Clause 11.a.  </t>
  </si>
  <si>
    <t>Removed reference to scanning and communication within a BSS.  See revised 5.2.2a text.</t>
  </si>
  <si>
    <t>Accept in principle.  The new language refers to dot11OCBEnabled rather than to "frames sent outside the context of a BSS".   All data frames sent with dot11OCBEnabled now use the wildcard BSSID.</t>
  </si>
  <si>
    <t>Clause 6 changes have been removed from the TGp Draft.</t>
  </si>
  <si>
    <t>(Comment Resolutions submitted thru 03-5-09): 5, 6, 7, 8, 9, 11, 15, 17, 18, 19, 21, 22, 125, 127, 128, 130, 145, 147, 154, 155, 157, 158, 159, 160, 161, 163, 164, 165, and 166.</t>
  </si>
  <si>
    <t>3-5-09</t>
  </si>
  <si>
    <t>2009-03-06</t>
  </si>
  <si>
    <t>doc.: IEEE 802.11-08/1452r4</t>
  </si>
  <si>
    <t>the phrase "the BSSID may be a MAC address that the receiver can filter on the packet" is not clear.  What is it that enables a receiver to filter one MAC address and not another?</t>
  </si>
  <si>
    <t>This table uses "Country IE" whereas the analogous table for the beacon frame in the baseline (table 7-8) uses just "Country"</t>
  </si>
  <si>
    <t>Change "Country IE" to "Country"</t>
  </si>
  <si>
    <t>The "notes" entry for Country does not include a "shall" like the corresponding Country notes entry for the beacon frame (table 7-8).  Also, the word "optional" is not correct.  This is a conditional requirement, not an option.</t>
  </si>
  <si>
    <t>Replace the notes entry with the following, which comes from table 7-8 (but which also adds "ID=7" to conform with other notes entries in table 7-18b: "The Country information element shall be present when dot11MultiDomainCapabilityEnabled is true or dot11SpectrumManagementRequired is true."</t>
  </si>
  <si>
    <t>the words "No HLIE may be" are ambigous.  They could mean "is not allowed to be" or they could mean "might not be". I believe the latter interpretation is intended</t>
  </si>
  <si>
    <t>change "No HLIE may be included" to "No HLIE is included"</t>
  </si>
  <si>
    <t>The Extended capabilities IE is listed as optional.  I believe it must be included if dot11WAVEEnabled is true.</t>
  </si>
  <si>
    <t>The scope of this amendment is restricted to 5 GHz bands. The requirement "a) Authentication (BSS operation only)" is beyond the scope of the PAR, and should be qualified by some statement that is within scope. Same is true for the other changes to 5.3.1.</t>
  </si>
  <si>
    <t>The scope of this amendment is restricted to 5 GHz bands. The restriction of wildcard value (all 1's) is beyond the scope of the PAR, and should be qualified by some language that is within scope.</t>
  </si>
  <si>
    <t>A frame body is presented with some optional Orders, but there is no text stating the conditions under which the optional Orders are present.</t>
  </si>
  <si>
    <t>Delete the "ID=xx Optional" and add text for each optional order refering to the reason it is present. E.G., EDCA Parameter Set Notes: See 7.3.2.29</t>
  </si>
  <si>
    <t>The scope of this amendment is restricted to 5 GHz bands. The requirement "The measurements of transmit spectral density shall be made using a 100 kHz resolution bandwidth and a 30 kHz video bandwidth." is beyond the scope of the PAR, and should be changed to some statement that is within scope.</t>
  </si>
  <si>
    <t>802.11y-2008 uses dot11smt 16.</t>
  </si>
  <si>
    <t>Update Annex D numbering to match the baseline.</t>
  </si>
  <si>
    <t>All the Annex D elements and structures are written in Courier font, not NewTimesRoman</t>
  </si>
  <si>
    <t>Use the correct font in Annex D text.</t>
  </si>
  <si>
    <t>In dot11PhyOFDMEntry, the comma at the end of "dot11PhyOFDMChannelWidth INTEGER," was inserted, so it should be underlined.</t>
  </si>
  <si>
    <t>Underline the final comma</t>
  </si>
  <si>
    <t>Resubmission of comment 43 from LB 125 stating "Since STA in WAVE mode do not use a DS (per 5.2.2a), what wireless access does WAVE provide?  This mode should be called "IBSS on demand" mode or something similar".</t>
  </si>
  <si>
    <t>The concept of a station communicating outside the the context of a BSS has enough similarities to the IBSS mode (e.g. stations communicate directly, do not associate with one another, security is optional, beacons sent to advertise presences) that it should be built upon IBSS mode and called IBSS on-demand or something similar.  There is no compelling reason to define a special mode given all the similarities to IBSS.  Moreover, building the amendment upon the IBSS mode allows the IBSS beacon and/or probe responses to be reused and eliminates the need to consume a new managment subframe type (see 7.1.3.1.2).</t>
  </si>
  <si>
    <t>Sentence should read "This type of communication, which is only possible …"</t>
  </si>
  <si>
    <t xml:space="preserve">The restriction that the Wildcard value "shall not be used" except where explicitly permitted elsewhere in this standard is indeterminate statement.  The original sentence in the standard was clear about when the wildcard could be used, and the proposed change only confuses things.  If there is a specific case where a Wildcard value is permitted or not permitted, this case should be identified.  </t>
  </si>
  <si>
    <t xml:space="preserve">The Timestamp field is not used or required by any feature in this amendment.  There is no beacon interval defined or any other use made of the timestamp value.  Therefore, eliminate the timestamp field from the frame.  Once the timestamp is eliminated, any management frame transmitted to a group address can be used to signal the presence of WAVE stations or to transfer info from a station to its one hop neighbors.  </t>
  </si>
  <si>
    <t xml:space="preserve">Replace the Timing and information frame with a broadcast action frame that includes the contents of the current frame minus the timestamp subfield. </t>
  </si>
  <si>
    <t>10.3.a</t>
  </si>
  <si>
    <t>The Timestamp field is not used or required by any feature in this amendment.  Therefore, there is no need to get, set or advance the timer.  Delete these three MLME primitives.</t>
  </si>
  <si>
    <t>10.3.b</t>
  </si>
  <si>
    <t>10.3.c</t>
  </si>
  <si>
    <t xml:space="preserve">Because the value of the TSF Timer is not used or relied upon by any feature in this amendment, the need to standardize how the TSF Timer is managed goes away.  Delete this section.  </t>
  </si>
  <si>
    <t>The dot11WAVEEnabled MIB variable is not used anywhere, and appears to be depricated by dot11OCBEnabled</t>
  </si>
  <si>
    <t>Delete this MIB variable</t>
  </si>
  <si>
    <t xml:space="preserve">An iE is an inefficient means of transporting higher layer information that could easily exceed 255 bytes.  It also unnecessarily consumes an IE.  A better solution would be to transport this information either in a data frame, which by design transports higher layer information, or if not a data frame then in the body of an action frame.  </t>
  </si>
  <si>
    <t xml:space="preserve">Remove the IE and instead define an action frame for transporting the higher layer information. </t>
  </si>
  <si>
    <t>"that the receiver can filter on the packet or the wildcard BSSID" - the grammer in this sentence makes it very challenging to precisely determine what is meant here.</t>
  </si>
  <si>
    <t>revise the sentence to correct the grammer and precisely indicate the desired intent of the specifically cited case</t>
  </si>
  <si>
    <t>See CID 58.</t>
  </si>
  <si>
    <t>TGp now uses the Wild Card BSS.</t>
  </si>
  <si>
    <t>Append "If the result of an MLME-SETTSFTIME.request is failure the TSFtime parameter is not included in the MLME-SETTSFTIME.confirm primitive."  Also, in 10.3.a.2.2, in the Description column of the table listing the primitive parameters, add ", if ResultCode is SUCCESS" after "Value of the TSF timer" in the Description column.</t>
  </si>
  <si>
    <t>10.3.b.3.3</t>
  </si>
  <si>
    <t>the word "a" is missing after "in response to"</t>
  </si>
  <si>
    <t>insert "a" in "in response to MLME-SETTSFTIME.request … primitive"</t>
  </si>
  <si>
    <t>In the Valid range column of the Capability information entry it says "As defined in frame format".  At an analogous point in the table for the START.request primitive (10.3.10.1.2) it says "As defined in 7.3.1.4".  This more specific pointer is useful</t>
  </si>
  <si>
    <t>In the Valid range column of the Capability information entry change "As defined in frame format" to "As defined in 7.3.1.4".</t>
  </si>
  <si>
    <t>In the phrase "the regulatory domain in which the STA is located" is ambiguous about which STA is meant - the sending or receiving STA.  It may be sufficient to assume both are in the same country, in which case it would be better to say "the regulatory domain in which the sending and receiving STAs are located".  In that case the phrase "and to configure its PHY" should be changed to "and to configure the receiving STA's PHY"</t>
  </si>
  <si>
    <t>Change "the STA is located" to "the sending and receiving STAs are located" and change "configure its PHY" to "configure the receiving STA's PHY".  This will work unless we need to worry about the case that the sending and receiving STAs are not in the same regulatory domain.</t>
  </si>
  <si>
    <t>The Description field for HLIE says this primitive parameter is an information element.  I believe it is really the intended contents of one or more HLIEs.</t>
  </si>
  <si>
    <t>In the Description field change "Higher layer information element" to "The intended contents of one or more Higher layer information elements"</t>
  </si>
  <si>
    <t>10.3.d.3.2</t>
  </si>
  <si>
    <t>"this STA" is ambiguous</t>
  </si>
  <si>
    <t>change "this STA" to "the transmitting STA"</t>
  </si>
  <si>
    <t>With regard to the OperationalRateSet, the description column says "A receiving STA must be able to receive at each of the data rates listed in the set."  I believe the intention is to apply this requirement to a receiving STA that wishes to communicate with the transmitting STA.</t>
  </si>
  <si>
    <t>after "A receiving STA" insert "that wishes to communicate with the transmitting STA"</t>
  </si>
  <si>
    <t>it would be better to tie permission to send class 1 frames to the state of the dot11OCBEnabled MIB parameter rather than to "when communicating outside the context of a BSS"</t>
  </si>
  <si>
    <t>change "and when communicating outside the context of a BSS" to "and when a STA has dot11OCBEnabled set to true"</t>
  </si>
  <si>
    <t>it would be better to tie permission to send Block Ack frames to the state of the dot11OCBEnabled MIB parameter rather than to "when communicating outside the context of a BSS"</t>
  </si>
  <si>
    <t>change "when communicating outside the context of a BSS" to "when a STA has dot11OCBEnabled set to true"</t>
  </si>
  <si>
    <t>it would be better to tie permission to send Block Ack Request frames to the state of the dot11OCBEnabled MIB parameter rather than to "when communicating outside the context of a BSS"</t>
  </si>
  <si>
    <t>it would be better to tie permission to send action frames to the state of the dot11OCBEnabled MIB parameter rather than to "when communicating outside the context of a BSS"</t>
  </si>
  <si>
    <t>change "when communicating outside the context of a BSS" to "or by a STA with dot11OCBEnabled set to true"</t>
  </si>
  <si>
    <t>it would be better to tie permission to send data frames to the state of the dot11OCBEnabled MIB parameter rather than to "when communicating outside the context of a BSS"</t>
  </si>
  <si>
    <t>change "between STAs communicating outside the context of a BSS" to "sent by a STA with dot11OCBEnabled set to true"</t>
  </si>
  <si>
    <t>The phrase "communicate outside of the context of a BSS" has an extra "of" compared to the usage elsewhere in the document</t>
  </si>
  <si>
    <t>change "communicate outside of" to "communicate outside"</t>
  </si>
  <si>
    <t>"as well as change the MAC address" is redundant since the MAC address is a MAC sublayer parameter.  Also, the phrase "using the MLME-RESET.request primitive and setting MIB attributes" is awkward</t>
  </si>
  <si>
    <t>Change the first sentence of the second paragraph of 11.a to read "The SME may change the parameters of the MAC and PHY sublayers, including the MAC address, using the MLME-RESET.request primitive or by setting MIB attributes."</t>
  </si>
  <si>
    <t>The Timing and Information frame always includes a timestamp, so the first sentence of 11.a.1 applies whether or not the STA sending this frame is communicating outside the context of a BSS.</t>
  </si>
  <si>
    <t>Delete "communicating outside the context of a BSS" from the first sentence of 11.a.1</t>
  </si>
  <si>
    <t>The reference to 11.a.2 in the first sentence is placed at the end of the sentence.  It would be better to insert it after the words "TSF timer" earlier in the sentence</t>
  </si>
  <si>
    <t>insert "(see 11.a.2)" after "the STA's TSF timer" and delete it from the end of the first sentence of 11.a.1</t>
  </si>
  <si>
    <t>It would be better to to the TSF timer requirement to the state of the dot11OCBEnabled MIB parameter rather than to a STA "communicating outside the context of a BSS"</t>
  </si>
  <si>
    <t>In the first sentence of 11.a.2 change "Each STA communicating outside the context of a BSS" to "Each STA with dot11OCBEnabled set to true"</t>
  </si>
  <si>
    <t>The sentence "The interfering signal in the adjacent channel shall be a conformant OFDM signal, using transmit mask M …" should be qualified to refer to a testing situation</t>
  </si>
  <si>
    <t>Change the start of the third sentence of 17.3.10.2 from "The interfering signal" to "During a test, the interfering signal."</t>
  </si>
  <si>
    <t>Change the start of the third sentence of 17.3.10.3 from "The interfering signal" to "During a test, the interfering signal."</t>
  </si>
  <si>
    <t>The description of dot11WAVEEnabled refers to "defined WAVE procedures".  I am unclear if there are any such procedures in this version of the draft amendment.</t>
  </si>
  <si>
    <t>If there are no longer any "defined WAVE procedures" delete this MIB parameter, and also delete the "WAVE support" bit in Table 7-35a.  If this MIB parameter is still required, clarify what "defined WAVE procedures" are.</t>
  </si>
  <si>
    <t>Is it necessary to define a distinct "WAVE 5 GHz" PHY type, or can the existing "OFDM 5 GHz" be used?</t>
  </si>
  <si>
    <t>If "WAVE 5 GHz" PHY type is not distinct from "OFDM 5 GHz" PHY type, delete the former.</t>
  </si>
  <si>
    <t>The abbreviation ITS may not be known to some readers</t>
  </si>
  <si>
    <t>Change "ITS" to "Intelligent Transportation Systems (ITS)"</t>
  </si>
  <si>
    <t>A.4.3</t>
  </si>
  <si>
    <t>CF 2.1 is not listed as Mandatory or Optional</t>
  </si>
  <si>
    <t>Designate CF 2.1 as Optional in the Status column</t>
  </si>
  <si>
    <t>Maintaining TSF seems to be made mandatory here. 
1. It is not described of how the TSF will be used in this amendment. Section 10.3.a.2.4 has some mention of an optional use-case to synchronize UTC etc. It is difficult to understand why this feature needs to be mandatory if there is no Layer 2 or below use. I understand that TSF is used in HLIE but again the end-benefit is not clear.
2. There is already TSF functionality in base standard. Can't that be used?</t>
  </si>
  <si>
    <t>Make support for TSF optional or show a Layer-2 use-case.</t>
  </si>
  <si>
    <t>LB141-TGp-Comment Resolution Master</t>
  </si>
  <si>
    <t xml:space="preserve">Clause 9. </t>
  </si>
  <si>
    <t>MAC sublayer functional</t>
  </si>
  <si>
    <t>Page 8 Line 19: Remove WAVE support capability field from Extended Capabilities IE (7.3.2.27). Page 26 Line 50: Remove “dot11WAVEEnabledTruthValue,”. Page 27 Lines 1..9: Remove dot11WAVEEnabled.</t>
  </si>
  <si>
    <t>dot11WAVEManagementTable does not seem be used anywhere.</t>
  </si>
  <si>
    <t>Remove “-- dot11WAVEManagementTable ::= { dot11smt 16 }”.</t>
  </si>
  <si>
    <t>Deprecation of dot11PHYType and dot11TempType just to add new values does not look reasonable. These MIB attributes are used throughout the base standard and this type of replacement would have effects into number of other areas of the standard, too. This type of additions of new values for existing MIB variables has been done in the past (e.g., 802.11r-2008 additions to dot11AuthenticationAlgorithm and 802.11n/D7.0 addition to dot11PHYType).</t>
  </si>
  <si>
    <t>Remove dot11PhyType2 and dot11TempType2 and just add the new values into the existing dot11PHYType and dot11TempType.</t>
  </si>
  <si>
    <t>This draft has removed most normal 802.11 functionality when operating outside the context of a BSS.
It has replaced some aspects of the Beacon functionality with Time and Information frame functionality. In particular, the Time and Information frame includes a timestamp.
However, unlike normal 802.11, this timestamp is not used to synchronise the TSF with  other STA's. Indeed, it is unclear why teh TSF is sent at all. It is also strange that the value on transmission is so tightly defined (in 11.a.1) and yet there is no corresponding tight definition on receive.
The lack of timing constraints/definitions on the get and set timing primitives are also strange.</t>
  </si>
  <si>
    <t>Explain the purpose of the timing values and primitives in the context of 11p</t>
  </si>
  <si>
    <t>Papers have been written that have shown that a Listen Before Talk protocol such as the CSMA/CA one used in IEEE 802.11 do not work well in a highly populated outdoor environment.  There for why adapt this protocol to a highly populated environment.</t>
  </si>
  <si>
    <t>Use a scheduled protocol for DSRC.</t>
  </si>
  <si>
    <t>The sentence "Rather than scanning to find other STAs with which to communicate outside the context of a BSS, a STA with dot11OCBEnabled set to true will initially transmit and receive on a channel known a priori, either through regulatory designation or some other out of band communications" does not make sense.</t>
  </si>
  <si>
    <t>Fix this sentence to convey the intended meaning.</t>
  </si>
  <si>
    <t>T and t are backwards in the edit.</t>
  </si>
  <si>
    <t>Change to have T lined out and t added.</t>
  </si>
  <si>
    <t>The implication is that a STA communicating outside the context of a BSS can only communicate with on other device.  If true this prohibits communications approaches such as meshing.</t>
  </si>
  <si>
    <t>Allow communications that are consistent with the 11s amendment.</t>
  </si>
  <si>
    <t>(Line 28-50)TGy moved normative spectral mask to clause 17, then made the remaining masks (which will all regulatory) in Annex I.2.3 informative.  Edits by TGp has made this very unclear by mixing up normative and informative spectral masks.  There is no indication which masks are informative or normative.  For example, are spectral masks for the 4.9GHz band informative or normative?</t>
  </si>
  <si>
    <t>clarify that all regulatory domain masks are informative, as done in 11y.  Clarify which new non-regulatory masks TGp is adding are normative.</t>
  </si>
  <si>
    <t>Roebuck, Randy</t>
  </si>
  <si>
    <t>"The" after the comma in "For an infrastructure BSS," should be lower case.</t>
  </si>
  <si>
    <t>Change to "For an infrastructure, the EDCA …"</t>
  </si>
  <si>
    <t>Comma needs to be added after (dot11OCBEnabled is true).</t>
  </si>
  <si>
    <t>Change to "…(dot11OCBEnabled is true), the EDCA…".</t>
  </si>
  <si>
    <t xml:space="preserve">If "over-the-air" indicator is desired for dot11OCBEnabled state for the conditional PICs. </t>
  </si>
  <si>
    <t>In note section, add following sentence "HLIE field could include dot11OCBEnabled state."</t>
  </si>
  <si>
    <t>Better wording by replacing "for" with "of".</t>
  </si>
  <si>
    <t>Reword phase "Refer to 11.a for optional synchronization of STAs communicating outside a BSS."</t>
  </si>
  <si>
    <t>A.4.8</t>
  </si>
  <si>
    <t>(Line 48-51) Add "&lt; &gt;" to items "n and n+1"</t>
  </si>
  <si>
    <t>Change to "OF3.3.&lt;n&gt;" and "OF3.3.&lt;n+1&gt;"</t>
  </si>
  <si>
    <t>Add "&lt; &gt;" to items "n+2"</t>
  </si>
  <si>
    <t>Change to "OF3.3.&lt;n+2&gt;"</t>
  </si>
  <si>
    <t>No definition of "dot11WAVEManagementTable"</t>
  </si>
  <si>
    <t>?</t>
  </si>
  <si>
    <t>What are WAVE defined procedures?</t>
  </si>
  <si>
    <t>Add note on their procedures source which I assume is "IEEE 1609.3 Networking Services"</t>
  </si>
  <si>
    <t>Annex J.2</t>
  </si>
  <si>
    <t>Should "dot11WAVEEnabled" to be added to the elements set to true?</t>
  </si>
  <si>
    <t>Add "- dot11WAVEEnabled"</t>
  </si>
  <si>
    <t>Ability to update PICs from LB141 feedback</t>
  </si>
  <si>
    <t>Update PICs on LB141 feedback</t>
  </si>
  <si>
    <t>"function" should be plural</t>
  </si>
  <si>
    <t>Change added text to "(BSS and IBSS operation only)"</t>
  </si>
  <si>
    <t>The instruction doesn't just change the parameters, it adds a sentence.</t>
  </si>
  <si>
    <t>Change instruction to "Change the parameters of the primitive and add a sentence following the parameter list as follows:"</t>
  </si>
  <si>
    <t>6.2.1.2.2</t>
  </si>
  <si>
    <t>Clarification provided by removing duplicative and confusing text.</t>
  </si>
  <si>
    <t>09-0184r1</t>
  </si>
  <si>
    <t>Clarification provided by rewriting to remove duplicative and confusing text.</t>
  </si>
  <si>
    <t xml:space="preserve">A MIB variable (dot115.9GHzImplemented) is missing for the conditioning of the optional requirements for 5.9GHz operation such as the extended temperature ranges, the optional increased rx sensitivities, and the tx masks for 5.9GHz.  </t>
  </si>
  <si>
    <t>Add the MIB variable dot115.9GHzImplemented so that the PICS can have all the optional 5.9GHz stuff conditioned on some MIB variable.</t>
  </si>
  <si>
    <t xml:space="preserve">The MA-UNITDATA primitives are missing an ALP argument.  One of the most important features for use in ITS applications (rapidly varying RF environments) is the ability to control tx power on a packet by packet basis.  There is currently no way in the MAC/PHY standard to do this.  Addition of an Access Layer Parameter argument to the UNITDATA primitive would provide for this in a standardized way.  Currently, this is done in the 1609 standards and should be moved into 802.11, since that is where MAC/PHY parameters are set and controlled, so that it can be used by others developing other networking protocols to compliment WSMP (cf. 1609.3).  </t>
  </si>
  <si>
    <t xml:space="preserve">Add an ALP parameter to the UNIDATA primitives that allow setting of the tx power and datarate ona packet by packet basis. </t>
  </si>
  <si>
    <t>The Timing and information management frame is missing "Timing information", the information it was designed to use to distribute higher layer clock information to those receiving the frame.</t>
  </si>
  <si>
    <t xml:space="preserve">Add the timing information element as detailed in 11-08/1165.  </t>
  </si>
  <si>
    <t xml:space="preserve">The additional sentence "The ACM subfield is set to 0 for every ACI/AIFSN field in an EDCA Parameter Set element that is contained in a Timing and Information frame." without any further qualifiers meanas the Timing and information frame is unnecessarily restricted in its use.  It may well be that sending an EDCA parameter set in a T&amp;I frame could be useful in contexts other than WAVE/OCB.  There is also no reason to restrict the ACM subfield to be zero in OCB contexts.  If ACM is not used, then it is obvuiously set to zero.  If for some reason it is useful, then it could be set to one.  </t>
  </si>
  <si>
    <t>Remove the sentence.</t>
  </si>
  <si>
    <t>The titles of the two EDCA default parameter tables should be "harmonized".</t>
  </si>
  <si>
    <t>Change Table 7.37a title to read: "Default EDCA parameter set for communication outside a BSS"</t>
  </si>
  <si>
    <t xml:space="preserve">The first paragraph of 11.a contains language that prohibits functionality that should be allowed.  </t>
  </si>
  <si>
    <t>Change "function" to "functions".</t>
  </si>
  <si>
    <t>In support of the several comments in the previous LB 125 that stated clause 5 should contain more "justification' for the additional functionality in the p amendment, 1375r1 proposes just such changes.</t>
  </si>
  <si>
    <t>As given in 11-08-1375-01-000p-clause 5 changes.doc</t>
  </si>
  <si>
    <t>The rewrite of this subclause contains several confusing and misleading statements (see 1375r1).</t>
  </si>
  <si>
    <t xml:space="preserve">dot11WAVEEnabled is a MIB variable that is used to set  a bit in the Extended Capabilites information element, but is nowhere else used in the document.  Presumably this was meant to read dot11OCBEnabled.  </t>
  </si>
  <si>
    <t>If the bit in the extended capabilities field is kept and the intent is to transmit an indication that the sending STA is capable of communicating outside the context of a BSS, rename dot11WAVEEnabled to dot11OCBEnabled and do so throughout the document.</t>
  </si>
  <si>
    <t>The current format of the HLIE does not provide for an OUI field that could be used to indentfy the "source" of that HLIE.   Thus, there is no way to know to which standard the HLIE conforms, unless one assumes that the extended capabilites bit being set in addition to announcing that the STA is capable of communicating outside the context of a BSS, it also points to a particular standard where the contents of the HLIE is specified (eg., 1609.3, .4).  This ovelroads the use and meaning of this one bit which is not recommended, and furthermore, requires every developer of a different format for the HLIE to modify the 802.11 standard so that the new HLIE can be recognized.  This is not a good idea.</t>
  </si>
  <si>
    <t xml:space="preserve">The HLIE should include an OUI field so that by simply requesting an OUI from the numbering authority (and not having to revise the 802.11 standard) various standards organizations can develop their own HLIE if they so desire. This then obviates the need for an extended capabilities bit  to indicate to which standard the HLIE complies.  Once the OUI is included in the HLIE, there is no obvious need to announce over the air that a particular STA does or does not communicate outside the context of a BSS, and the use of this bit should be eliminated altogether from the standard. </t>
  </si>
  <si>
    <t>09-0004r0</t>
  </si>
  <si>
    <t>Accepted as per Suggested Remedy</t>
  </si>
  <si>
    <t>Draft D5.0 current texts does not 'break' the base standard mentioned in the comment. The 'elsewhere' in the base standard are specified in subclauses: 7.2.3, 7.3.2.1, 11.1.3, and 11.1.3.2.1?  In addition the D5.0 proposed amendments allows future use of the wildcard if required.</t>
  </si>
  <si>
    <t>Accept in principle.  It is proposed to revise the sentence with the Suggested Remedy specified in CID # 65: "If the STA is transmitting a data frame outside of a BSS when dot11OCBEnabled is true, the BSSID may be a MAC address that the receiver can use to filter the packet or the wildcard BSSID."</t>
  </si>
  <si>
    <t>09-0171r0</t>
  </si>
  <si>
    <r>
      <t xml:space="preserve">Replacement statement:  The STA sending the "Timing </t>
    </r>
    <r>
      <rPr>
        <u val="single"/>
        <sz val="8"/>
        <rFont val="Arial"/>
        <family val="2"/>
      </rPr>
      <t>Advertisement</t>
    </r>
    <r>
      <rPr>
        <sz val="8"/>
        <rFont val="Arial"/>
        <family val="2"/>
      </rPr>
      <t xml:space="preserve">" frame and a STA wanting to communicate with the STA sending "Timing </t>
    </r>
    <r>
      <rPr>
        <u val="single"/>
        <sz val="8"/>
        <rFont val="Arial"/>
        <family val="2"/>
      </rPr>
      <t>Advertisement</t>
    </r>
    <r>
      <rPr>
        <sz val="8"/>
        <rFont val="Arial"/>
        <family val="2"/>
      </rPr>
      <t>" frame must be able to receive and transmit at each of the data rates listed in the set.</t>
    </r>
  </si>
  <si>
    <r>
      <t>Replacement Statement:  The STA sending "Timing</t>
    </r>
    <r>
      <rPr>
        <u val="single"/>
        <sz val="8"/>
        <rFont val="Arial"/>
        <family val="2"/>
      </rPr>
      <t xml:space="preserve"> Advertisement</t>
    </r>
    <r>
      <rPr>
        <sz val="8"/>
        <rFont val="Arial"/>
        <family val="2"/>
      </rPr>
      <t xml:space="preserve">" frame and a STA wanting to communicate with the STA sending "Timing </t>
    </r>
    <r>
      <rPr>
        <u val="single"/>
        <sz val="8"/>
        <rFont val="Arial"/>
        <family val="2"/>
      </rPr>
      <t>Advertisement</t>
    </r>
    <r>
      <rPr>
        <sz val="8"/>
        <rFont val="Arial"/>
        <family val="2"/>
      </rPr>
      <t xml:space="preserve">" frame must be able to receive at each of the data rates listed in the set. </t>
    </r>
  </si>
  <si>
    <t xml:space="preserve">Replacement Statement:  A receiving STA that wishes to communicate with the transmitting STA must be able to receive at each of the data rates listed in the set. </t>
  </si>
  <si>
    <t>09-0041r1</t>
  </si>
  <si>
    <t>Accept in principle. Changes are deleted from 11.3 by the resolution in submission 11-09/140, and a sentence is added to 11.a in this submission to make it clear that frame types that can be exchanged are not restricted by association or authentication state that exists between STAs.</t>
  </si>
  <si>
    <t>Accept in principle. There is no intention to restrict communication to only one other device.</t>
  </si>
  <si>
    <t>Counter. This comment includes more detailed initialization information that has been incorporated in the text in this submission, but asserts a capability to exchange infrastructure BSS frames while dot11OCBEnabled is true that was not the intent of the majority of the TGp group when the MIB attribute was defined.</t>
  </si>
  <si>
    <r>
      <t xml:space="preserve">Accept. See changed text based in section </t>
    </r>
    <r>
      <rPr>
        <u val="single"/>
        <sz val="8"/>
        <rFont val="Arial"/>
        <family val="2"/>
      </rPr>
      <t>11.a.</t>
    </r>
  </si>
  <si>
    <t xml:space="preserve">Accept in principle. Addition has already been made to 10.3.9, so the special timing requirement on the MLME-RESET primitive need not be mentioned here. </t>
  </si>
  <si>
    <t>Accept in principle. Changed  text in this submission makes it more clear that MAC and PHY parameters may be changed without reset by setting MIB attributes.</t>
  </si>
  <si>
    <t>Replace the first paragraph with: "A STA in which dot11OCBEnabled is set to true may transmit and receive (i.e., exchange) data frames outside of the context of a BSS, and may do so without first synchronizing or employing scanning or MAC sublayer authentication or association procedures.  In situations where scanning has not been performed, the SME of a STA capable of and intending to exchange data frames with other such STAs outside the context of a BSS will initially configure the PHY with parameters (frequency, bandwidth, data rate, etc.) known a priori via mechanisms outside the scope of this standard (see 5.2.2a).  A STA that communicates outside the context of a BSS shall use only one EDCA parameter set for accessing the medium on the current channel. The EDCA parameter set used outside the context of a BSS is either the default EDCA parameter set specified in table 7-37a or it is set by the SME in dot11EDCATable.  A STA may be a member of a BSS and also exchange data frames outside the context of a BSS.  When dot11OCBEnabled is false, a STA shall not exchange data frames outside the context of a BSS.  STAs that do not have dot11OCBEnabled defined operate as if dot11OCBEnabled were set to false."</t>
  </si>
  <si>
    <t>Inserted text reads: "Refer to 11.a for optional synchronization for STAs communicating outside a BSS.", but the text being referred to does not describe synchronization of STAs.  Instead, it simply states that synchronization is optional.  The text as is is unnecessary.</t>
  </si>
  <si>
    <t>Remove the text.</t>
  </si>
  <si>
    <t xml:space="preserve">This subclause should describe how the timing information is used in addition to how the timestamp is generated.  </t>
  </si>
  <si>
    <t>PICS entry CF&lt;n+1&gt; ends in “:O O.2”  but should be “:O” as per 11-08/1397r1.</t>
  </si>
  <si>
    <t xml:space="preserve">OF.3.3.n, OF3.3.n+1 and OF3.3.n+2 should be OF.3.3.&lt;n&gt;, OF3.3.&lt;n+1&gt; and OF3.3.&lt;n+2&gt; </t>
  </si>
  <si>
    <t>PICS entry OF3.3.n+1 and OF3.3.n+2 idenfitify the support as mandatory for CF&lt;n+1&gt; but these should be optional.</t>
  </si>
  <si>
    <t>The comment relates a concern about interference within overlapping systems. As a part of the response in 08-0584, this is an implementation issue (shared with every other 802.11 implementation) and the standard, and thus this amendment, is not the place to provide such explanations or usage guidance. See Document 09-0185 for further details.</t>
  </si>
  <si>
    <t>09-0185r1</t>
  </si>
  <si>
    <t>09-0195r0</t>
  </si>
  <si>
    <t>09-0020r0</t>
  </si>
  <si>
    <t>Declined. The issue is basically one of how one interprets the specific words used in the PAR. The PAR is silent on the phrase "outside the context of a BSS" and it should not be interpreted that there is any limitation on this.  See also 11-09-0020-01-000p-lb-141</t>
  </si>
  <si>
    <t>February 2009</t>
  </si>
  <si>
    <t>Telcon6</t>
  </si>
  <si>
    <t>(Comment Resolutions submitted thru 02-12-09): 132, 133, 138, 141, 143, 144, 145, 151, 154, 155, 157, 158, 175, 176, 178, 180, 206, 207, 209, 210 , 212, 213, 214, 215, 216, and 218.</t>
  </si>
  <si>
    <t>for D5.02</t>
  </si>
  <si>
    <t>2-16-09</t>
  </si>
  <si>
    <t>Update Draft D5.01 to D5.02</t>
  </si>
  <si>
    <t xml:space="preserve">I disagree with the resolutions to my comments, CIDs 481, 482 and 483, in the previous ballot. 
IEEE1609.4 covers the MAC layer. It is not only for higher layers. And it is related to WAVE. 
Why do the two, 802.11p and 1609.4, have to split the WAVE issues in the same MAC layer? If WAVE wants to use 802.11, all the issues related to MAC and PHY layers should be specified in 802.11p. </t>
  </si>
  <si>
    <t xml:space="preserve">I disagree with the resolution to my comment CID 487 in the previous ballot. 
If the information in the document is useful in developing, such information should be provided in the Annex. 
If that is not useful, then delete the sentence starting with "Please see document, 11-07-2045-00-000p-Development ...". </t>
  </si>
  <si>
    <t>11.a</t>
  </si>
  <si>
    <t xml:space="preserve">The reset behavior is already in the baseline. </t>
  </si>
  <si>
    <t xml:space="preserve">Delete the part that is ths same with the baseline. Write only the new requirement when dot11OCBEnabled is set to true (as this subclause is "STAs communicating outside the context of a BSS) here and in 10.3.9. </t>
  </si>
  <si>
    <t xml:space="preserve">dot11PHYType already contains "ht(7)". </t>
  </si>
  <si>
    <t>We no longer have a "WAVE mode" and even the term "communications outside the scope of a BSS" is no longer used as it was. See also 09-0253.</t>
  </si>
  <si>
    <t>Telcon8</t>
  </si>
  <si>
    <t>Yes</t>
  </si>
  <si>
    <t>09-0273r0</t>
  </si>
  <si>
    <t>Counter.  The Timestamp field and its relationship to the TSF timer are discussed in 11.6a.  The Get primitive is needed, but not primitives for set or advance, which will be deleted.</t>
  </si>
  <si>
    <t>Accept as stated.</t>
  </si>
  <si>
    <t>Telcon9</t>
  </si>
  <si>
    <t>Accept in principle. With the changes to clause 7 in 11-09/58, Address 3 will be set to the wildcard BSSID when sent outside the context of a BSS, resolving the ambiguity.</t>
  </si>
  <si>
    <t>Counter. Remove subclause 11.a.1.  But setting the Timestamp is discussed in 11.6a.</t>
  </si>
  <si>
    <t>Counter. Removed subclause 11.a.1.</t>
  </si>
  <si>
    <t>Counter. Remove subclause 11.a.2.  But managing the TSF timer is discussed in 11.6a.</t>
  </si>
  <si>
    <t>Subclause removed.</t>
  </si>
  <si>
    <t>Counter. Remove subclause 11.a.2.  Use-case is described in 11.6a.</t>
  </si>
  <si>
    <t>Counter. Remove subclause 11.a.2.  But the use of the TSF timer for STAs with dot11OCBEnabled set to true is discussed in 11.6a.  The TSF function described in the base document is different from the usage of the TSF timer discussed in 11.6a.</t>
  </si>
  <si>
    <t>09-0043r5</t>
  </si>
  <si>
    <t>Note that the suggested remedy is  provided in 11-08-1375-02.  The proposed addition to 5.2.6 on QoS is accepted.  The proposed additions to 5.1.1.3, 5.1.1.5, 5.2 and 5.4.3.5 are declined.</t>
  </si>
  <si>
    <t>Accept in principle.   The SET and INC TSF primitives have been removed.  The only remaining TSF-related primitive is the GET, which is useful for making the TSF value available to the SME.  The Task Group declined to include explicit discussion of TSF in Clause 5 given its reduced emphasis.</t>
  </si>
  <si>
    <t>It was anecdotally relayed to me that the essential but background information to WAVE and the spirit of TGp are documented in document 08/725r0.  However, the TG has decided this is inappropriate as part of TGp's amendment given its informative nature.  But it is clear that this information can benefit implementers of the TGp standard, thusly, making the info in 08/725r0 valuable.  Then if this document is not mentioned in the text at all, how can a new TGp implementer become aware of its existence.  We should at least make reference or mention this document in an appropriate and intrustive manner to the text.</t>
  </si>
  <si>
    <t>We should at least make reference or mention this document in an appropriate and intrustive manner to the text.</t>
  </si>
  <si>
    <t>"If the STA is transmitting a data frame outside of a BSS when dot11OCBEnabled is true, the BSSID may be a MAC address that the receiver can filter on the packet or the wildcard BSSID."  Awkward</t>
  </si>
  <si>
    <t>"If the STA is transmitting a data frame outside of a BSS when dot11OCBEnabled is true, the BSSID may be a MAC address that the receiver can use to filter the packet or the wildcard BSSID."</t>
  </si>
  <si>
    <t>7.2.3.a</t>
  </si>
  <si>
    <t>By using the capitalization style "Timing and information" as the name of the frame type, the description gets weird.  In fact, the capitalization of "Information" in the frame name is inconsistent throughout the draft.</t>
  </si>
  <si>
    <t>Suggest using "Timing and Information" throughout the draft</t>
  </si>
  <si>
    <t>Why does .11p require "Queue Size" information? In .11 Baseline standard, an AP uses this field  to decide the TXOP duration assigned to non-AP STA.</t>
  </si>
  <si>
    <t>Make this subfield Reserved in .11p draft.</t>
  </si>
  <si>
    <t>9.2.3.4</t>
  </si>
  <si>
    <t>Since the "Timing and information" frame includes "EDCA Parameter Set" field, the "outside the context of a BSS" AIFS can also be set by the "EDCA Parameter Set" field in "Timing and information" frame.</t>
  </si>
  <si>
    <t>Update the draft accordingly.</t>
  </si>
  <si>
    <t>Action No Ack frame (supporting HT features) should  not be allowed in .11p.  It is a .11n feature only.</t>
  </si>
  <si>
    <t>Delete Action no Ack frame from communicating outside the context of a BSS.</t>
  </si>
  <si>
    <t>The phrase "and the BSSID is not that of a BSS of which the receiving STA is a member" on line 38 is not needed.</t>
  </si>
  <si>
    <t>Remove the phrase.</t>
  </si>
  <si>
    <t>7.2.3</t>
  </si>
  <si>
    <t>It is not specified how to set BSSID in a management frame when communicating outside the context of BSS. For example, does a STA use the wildcard BSSID to set the BSSID field in a management frame?</t>
  </si>
  <si>
    <t>Define the rules about indicating the BSSID for management frame.</t>
  </si>
  <si>
    <t>11.a.1</t>
  </si>
  <si>
    <t>.11 baseline standard defines several rules for accepting Beacon, Probe, other management frames, and data frames. .11p draft defines how to accept data frames. Inside the context of a BSS, the BSSID is set by the SME, but outside the context of a BSS, it is not specified how to verify the BSSID field in order to accept the "Timing and information" frame and other management frames.  How does the STA know whether the "Timing and information frame" are associated with an overlapping BSS or whether it was sent outside the contest of a BSS and is OK to accept?</t>
  </si>
  <si>
    <t>Define the rules about accepting management frames outside the context of BSS.</t>
  </si>
  <si>
    <t>"It is used by the management entity in a STA to avoid associating with a BSS if the STA cannot receive and transmit all the data rates in the BSSBasicRateSet parameter (see Figure 7-39)." The rules to decide if a STA communicates with the STA sending "Timing and information" frame are not defined here.</t>
  </si>
  <si>
    <t>Modify the draft to make sure that if a STA (STA1) can not receive and transmit all the data rates in the BasicRateSet of "Timing and information" frame sent by another STA (STA2),  STA1 shall not communicate with STA2.
Line 15 needs to include both the BSS case and "outside the context of a BSS" case.</t>
  </si>
  <si>
    <t>It is not clear to me the relationship between dot11WAVEEnabled and dot11OCBEnabled. Can a STA set dot11WAVEEnabled to true but dot11OCBEnabled to false or conversely? To me it is reasonable that both of them should always true or always false at the same time. So it is not necessary that .11p defines these two MIB variables.</t>
  </si>
  <si>
    <t>Either delete one of them, of specify in the draft what the meaning all 4 combinations of the 2 variables being true or false imply.</t>
  </si>
  <si>
    <t>It is not clear to me about the meaning of WAVE support relating with WAVE procedures. There are no differences in Clause 9 and 11 from the baseline in the WAVE procedures and in the protocol of the MAC specified in the draft (only outside the context of BSS is defined).</t>
  </si>
  <si>
    <t>No</t>
  </si>
  <si>
    <t>re: FRAME</t>
  </si>
  <si>
    <t>Remove the addition for code 10.    By the same logic,  remove the additio for code 01 (line 42).</t>
  </si>
  <si>
    <t>"structure BSS, is the MAC address currently in use by the STA in the AP of the BSS. When communicating
outside the context of a BSS, the value in the BSSID field may be any 48-bit value."
You don't mean this.  Presumably there is some ever-so-subtle link between the bssid field value in a transmitted frame and the value of the optional bssid parameter of the unitdata primitive.</t>
  </si>
  <si>
    <t xml:space="preserve">If a STA may or may not set the EDCA parameters based on the received "Timing and information" frame when communicating with the STA sending the "Timing and information" frame, it is difficult to guarantee the fairness.    </t>
  </si>
  <si>
    <t>Change the draft to mandate the use of received EDCA parameters in "Timing and information" frame when communicating with  the STA sending the "Timing and information" frame.</t>
  </si>
  <si>
    <t>9.9.1.3</t>
  </si>
  <si>
    <t>AIFSN[AC] may also be advertised by the "Timing and information" frame.</t>
  </si>
  <si>
    <t>Modify the text accordingly.</t>
  </si>
  <si>
    <t>49</t>
  </si>
  <si>
    <t>37</t>
  </si>
  <si>
    <t>17</t>
  </si>
  <si>
    <t>Emeott, Stephen</t>
  </si>
  <si>
    <t>53</t>
  </si>
  <si>
    <t>7.3.2.2</t>
  </si>
  <si>
    <t>24</t>
  </si>
  <si>
    <t>7.3.2.29</t>
  </si>
  <si>
    <t>Malarky, Alastair</t>
  </si>
  <si>
    <t>Stephenson, Dave</t>
  </si>
  <si>
    <t>36</t>
  </si>
  <si>
    <t>Zhang, Hongyuan</t>
  </si>
  <si>
    <t>1.2</t>
  </si>
  <si>
    <t>Chaplin, Clint</t>
  </si>
  <si>
    <t>33</t>
  </si>
  <si>
    <t>5</t>
  </si>
  <si>
    <t>38</t>
  </si>
  <si>
    <t>Chu, Liwen</t>
  </si>
  <si>
    <t>7.1.3.5.1</t>
  </si>
  <si>
    <t>Clarify.</t>
  </si>
  <si>
    <t>Resolution</t>
  </si>
  <si>
    <t xml:space="preserve">As in comment. </t>
  </si>
  <si>
    <t>7.2.2</t>
  </si>
  <si>
    <t>General / Admin</t>
  </si>
  <si>
    <t>General / Document</t>
  </si>
  <si>
    <t>Kain</t>
  </si>
  <si>
    <t>Roebuck</t>
  </si>
  <si>
    <t>Annex A</t>
  </si>
  <si>
    <t>Noens</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</si>
  <si>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</si>
  <si>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</si>
  <si>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</si>
  <si>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</si>
  <si>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</si>
  <si>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</si>
  <si>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</si>
  <si>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</si>
  <si>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</si>
  <si>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</si>
  <si>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</si>
  <si>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</si>
  <si>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</si>
  <si>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</si>
  <si>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</si>
  <si>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</si>
  <si>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</si>
  <si>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</si>
  <si>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</si>
  <si>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</si>
  <si>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</si>
  <si>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</si>
  <si>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</si>
  <si>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</si>
  <si>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</si>
  <si>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</si>
  <si>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</si>
  <si>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</si>
  <si>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</si>
  <si>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</si>
  <si>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</si>
  <si>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</si>
  <si>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</si>
  <si>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</si>
  <si>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</si>
  <si>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</si>
  <si>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4</t>
  </si>
  <si>
    <t>Remaining</t>
  </si>
  <si>
    <t>same as</t>
  </si>
  <si>
    <t>7.1.3.5.5</t>
  </si>
  <si>
    <t>52</t>
  </si>
  <si>
    <t>Erceg, Vinko</t>
  </si>
  <si>
    <t>ID</t>
  </si>
  <si>
    <t>A</t>
  </si>
  <si>
    <t>General Editorial</t>
  </si>
  <si>
    <t>Process to following when merging LB comments</t>
  </si>
  <si>
    <t>17.3.10.2</t>
  </si>
  <si>
    <t>43</t>
  </si>
  <si>
    <t>28</t>
  </si>
  <si>
    <t>29</t>
  </si>
  <si>
    <t>34</t>
  </si>
  <si>
    <t>23</t>
  </si>
  <si>
    <t>11.1</t>
  </si>
  <si>
    <t>Kenney</t>
  </si>
  <si>
    <t>Clause 6</t>
  </si>
  <si>
    <t>Kenney, John</t>
  </si>
  <si>
    <t>Roy, Richard</t>
  </si>
  <si>
    <t>All</t>
  </si>
  <si>
    <t>100</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</si>
  <si>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</si>
  <si>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</si>
  <si>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</si>
  <si>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</si>
  <si>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</si>
  <si>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</si>
  <si>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</si>
  <si>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</si>
  <si>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</si>
  <si>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</si>
  <si>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</si>
  <si>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</si>
  <si>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</si>
  <si>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</si>
  <si>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</si>
  <si>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</si>
  <si>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</si>
  <si>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</si>
  <si>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 xml:space="preserve">Remove subclasue 11.a.1 and replace it with the following subclause: " 11.6.2a Use of the Timing and Information management frame for distributing time from an external clock  
The main purpose of the Timing and Information management frame is to provide a mechanism whereby a STA can send to other STAs sufficient information in a single management frame to allow the receiving STAs to estimate the time being kept by an external clock (other than the TSF timer) on the transmitting STA. This is accomplished using the timestamp parameter in the transmitted frame in conjunction with the Timing Information Element (TIE) which contains the information necessary to adjust the TSF timer of the transmitting STA to match the output of the transmitting STAs external clock.  
A STA that is transmitting a Timing and Information frame shall set the value of the timestamp parameter to the value of the STA's TSF timer at the time that the data symbol containing the first bit of the timestamp is transmitted to the PHY plus the transmitting STAs delays through its local PHY from the MAC-PHY interface to its interface with the WM. A Timing and Information frame is generated by a STA's MLME in response to receiving an MLME-TIMING_INFO.request from the STA's SME. After generating the frame, the MLME returns an MLME- TIMING_INFO.confirm to the SME."
</t>
  </si>
  <si>
    <t>This text is not necessary as it is a repeat of earlier clasue 11 material.</t>
  </si>
  <si>
    <t>Remove this subclause.</t>
  </si>
  <si>
    <t>The two paragraphs: "Normative transmit spectrum masks defined herein are required for correct inter-operability of devices where regulations classify devices of different transmit power levels in the same band and such devices can be operated in the same area, or when regulations have not yet been established but are anticipated.  [New paragraph] Informative spectrum masks given here are those additional by regulation to the normative spectrum masks within this standard for the indicated regulatory domains and are provided for information only." are confusing.</t>
  </si>
  <si>
    <t xml:space="preserve">Rewrite to make the meaning clear. </t>
  </si>
  <si>
    <t xml:space="preserve">Annex J </t>
  </si>
  <si>
    <t>The Europeans have requested addition of 10MHz and 40MHz "regulatory classes" in the 5.5GHz band for ITS use.</t>
  </si>
  <si>
    <t>Add two more regulatory classes to table J-2, one for 10MHz channels (99-141) and the other for 40MHz channels (102-134) both with ch starting freq 5GHz.</t>
  </si>
  <si>
    <t>The statement: "STAs shall be classified for operation in this band by their Maximum TX Power capability, as listed in Table I.5a in I.2, at which power level they shall be compliant to the spectral emission requirements listed in I.2.3" is ambiguous.  The question is "whcih power level" is to be used for compliance testing, the max for the class, or the max the unit is capable of.  It makes a big difference potentially.  Consider that a 1.01mW output device is a Class B device.  Does it get to meet Class B power mask at full class B power of 10mW, or must it meet the Clas B mask scaled down to 1.01 mW.  It should be the former but that's not clear from the text.</t>
  </si>
  <si>
    <t>There is no reason to restrict: "STAs shall have the following element set to "false":
— dot11RadioMeasurementEnabled …   The radio measurement functionality may prove to be extremely useful (eg., in congestion control) in some circumstances. Whether or not to set this to FALSE is a system design issue not a standards issue.</t>
  </si>
  <si>
    <t xml:space="preserve">Remove this restriction. </t>
  </si>
  <si>
    <t>Stephens, Adrian</t>
  </si>
  <si>
    <t>The term "ad hoc" is an informal one without definition.</t>
  </si>
  <si>
    <t>Reword to relate to the bssid parameter dependent on OCB operation and the presence of the optional bssid parameter.
(This is starting to look like a behavioural spec,  and it might be better to say this in clause 9 if there is a suitable home for it there).</t>
  </si>
  <si>
    <t>" or some other BSSID that the SME accepts as valid."
The SME is not part of the data path and cannot make this decision.  Neither is there an interface for the SME to tell the MLME about a list of valid BSSIDs.</t>
  </si>
  <si>
    <t>Either add a interface whereby the SME informs the MAC of " interesting BSSIDs" or replace SME with MLME.</t>
  </si>
  <si>
    <t>Don't use the grocer's plural.</t>
  </si>
  <si>
    <t>1's -&gt; ones</t>
  </si>
  <si>
    <t>Don't put the IDs in this table - you are duplicating specification with the consequent dangers of inconsistency.</t>
  </si>
  <si>
    <t>Remove "ID=nnn" in this table</t>
  </si>
  <si>
    <t>I think this is the first point at which WAVE is mentioned.    At this point of reading I don't understand what WAVE procedures are, and why they should be any different to "communicating outside the context of a  BSS".</t>
  </si>
  <si>
    <t>Either remove this bit and the related MIB variable,  or add to clause  5 a description of WAVE operation,  and the meaning of all 4 combinatins of the OCB and WAVE MIB variables.</t>
  </si>
  <si>
    <t>This sentence begs a lot of questions.  Where do the EDCA parameter set values come from?   The MIB?   If you receive one of these,  do you update your EDCA parameter set values in your MIB or not?   If you do,  then how do you distinguish between honoring EDCA parameter set values you've received OTA and those set by a management agent in your MIB.</t>
  </si>
  <si>
    <t>Check that this is dealt with properly in clause 9 somewhere.</t>
  </si>
  <si>
    <t>Table 7-37a should use the same leftmost column as table 7-37 - i.e. AC,  not ACI.  Further a value of "01" is ambiguous,  either is a bitstring corresponding to the integer 4,  or it is a binary value corresponding to the integer 1.  Expect interop problems.</t>
  </si>
  <si>
    <t>Replace leftmost column with AC and the AC_* values.</t>
  </si>
  <si>
    <t>9.1.1</t>
  </si>
  <si>
    <t>The addition is unnecessary,  because an AP exists only in an infrastructure BSS.   This doesn't preclude other uses of these frames,  and so the addition has no effect.
Remember:  Less is more.</t>
  </si>
  <si>
    <t>Remove the addition.</t>
  </si>
  <si>
    <t>Explain to me (and in clause 5) why the TSF time is relevant for OCB communication.   The point is that it is used to manage beaconing and power-saving.   Seeing as neither are used in OCB.  And seeing that TSF is a property of a BSS (which doesn't exist in OCB),  I don't understand what it is being used for.
The notes (e.g. 15.17) kind of hint at a higher layer global timing sync using TSF,  it would be nice to state this more clearly.</t>
  </si>
  <si>
    <t>Put explanation in clause 5 or remove all TSF-related stuff from this amendment.</t>
  </si>
  <si>
    <t>"The EDCA parameter set used out-
side the context of a BSS is either the default EDCA parameter set specified in table 7-37a or it is set by the
SME in dot11EDCATable."
How do I decide which?   What happens if I receive an EDCA parameter set element in an timing and info frame?   Does the MAC update this table?  Does the SME update this table?</t>
  </si>
  <si>
    <t>Indicate how I decide which branch of this logical "or" to take.   Also indicate what action is taken within the MAC when an EDCA parameter set element is received.</t>
  </si>
  <si>
    <t>What is WAVE?  Why does it suddenly appear in this table?</t>
  </si>
  <si>
    <t>Explain its relevance or call it something more neutral.</t>
  </si>
  <si>
    <t>Perhaps my chums and chumesses in TGp could help me by giving me a subtle clue about what are the "Wave procedures".
Try as I could,  I couldn't find anything to say.   I will just have to assume the authors have spent too much time on the beaches of Hawaii.</t>
  </si>
  <si>
    <t>Remove this MIB variable.</t>
  </si>
  <si>
    <t>The changes shown here fail to properly quote the baseline material,  which should include all preceding amendments.</t>
  </si>
  <si>
    <t>Add material introduced by TGk, TGr, TGy, TGw, TGn ...</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</si>
  <si>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</si>
  <si>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</si>
  <si>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</si>
  <si>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</si>
  <si>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</si>
  <si>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</si>
  <si>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</si>
  <si>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</si>
  <si>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</si>
  <si>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</si>
  <si>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</si>
  <si>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</si>
  <si>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</si>
  <si>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</si>
  <si>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</si>
  <si>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</si>
  <si>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</si>
  <si>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</si>
  <si>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</si>
  <si>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</si>
  <si>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</si>
  <si>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14</t>
  </si>
  <si>
    <t>McNew</t>
  </si>
  <si>
    <t>11-25 comments remaining</t>
  </si>
  <si>
    <t>6 - 10 comment remaining</t>
  </si>
  <si>
    <t>Assigned
To</t>
  </si>
  <si>
    <t>E</t>
  </si>
  <si>
    <t>10</t>
  </si>
  <si>
    <t>3</t>
  </si>
  <si>
    <t>Declined</t>
  </si>
  <si>
    <t>Pg</t>
  </si>
  <si>
    <t>Ln</t>
  </si>
  <si>
    <t>Resolution
Document</t>
  </si>
  <si>
    <t>Addressed
AT</t>
  </si>
  <si>
    <t>Meeting</t>
  </si>
  <si>
    <t>Author</t>
  </si>
  <si>
    <t xml:space="preserve">Editor
Status </t>
  </si>
  <si>
    <t>Blank</t>
  </si>
  <si>
    <t>Replace "ad hoc" with independent.</t>
  </si>
  <si>
    <t>I dislike the use of latin phrases in an english specification when there are alternative.  It may obscure the meaning to those who are not versed in the classics.</t>
  </si>
  <si>
    <t>Replace "a priori" with "in advance".</t>
  </si>
  <si>
    <t>"A STA's SME will determine
PHY layer parameters (e.g. data rate), as well as any changes in operating channel."
This is not so.  The data rate is a parameter of the TXVECTOR.  Unless there is an MLME interface that provides control of this to the SME (there isn't),  only the MLME can do this.</t>
  </si>
  <si>
    <t>Replace SME with MLME, or add a suitable interface to the MLME to allow it to be controlled.</t>
  </si>
  <si>
    <t>The term "BSS operation" is not defined.</t>
  </si>
  <si>
    <t>Define the term or remove the additions.</t>
  </si>
  <si>
    <t>The optionality of parameters should not be defined in the paramets of the request structure (see clause 10 for examples).</t>
  </si>
  <si>
    <t>Remove "(optional)" - 3 places.</t>
  </si>
  <si>
    <t>You mess with the unit data service definition at your own peril (i.e. you risk "no" votes from other 802 members during sponsor ballot on this topic).   This interface is defined in the 802 architecture.  We do not have the liberty to change it,  only to re-interpret its parameters.   Otherwise we break assumptions potentially used by higher layers such as bridging.</t>
  </si>
  <si>
    <t>If the BSSID doesn't change rapidly - create an MLME interface for it.   If it does - you've a problem.
Perhaps consider redefinition of "routing information" provided the 802 architecture doesn't disallow it.</t>
  </si>
  <si>
    <t>The name "timing and information" is a dumb one.  All data should be informative,  or it should not be there.</t>
  </si>
  <si>
    <t>Add an adjective in front of "information" that describes what kind of information it is.</t>
  </si>
  <si>
    <t>" For data frames outside the context of a BSS, this standard does not  define procedures for using this combination of field values."
This is very long-winded.  The addition is also unnecessary because the previous sentence has already established it's only sent by a STA associated with an AP.
Remember:  Less is more.</t>
  </si>
  <si>
    <t>Declined: Editor has applied for and received Management frame subtype 6 for this frame.  Management frame is needed because Timestamp is needed by higher layers.</t>
  </si>
  <si>
    <t>09-0058r2</t>
  </si>
  <si>
    <t>Accepted in principle: renamed "Timing Advertisement"</t>
  </si>
  <si>
    <t>Accepted in principle:  wildcard BSSID must be used.</t>
  </si>
  <si>
    <t>Accepted in principle: wildcard BSSID must be used.</t>
  </si>
  <si>
    <t>Accepted (wildcard  BSSID is now used)</t>
  </si>
  <si>
    <t>Counter: deleted entire paragraph</t>
  </si>
  <si>
    <t>Declined: see 11-09-0020-000p-lb-141</t>
  </si>
  <si>
    <t xml:space="preserve"> Declined:  Queue size can be useful for understanding the load on STAs communicating with dot11OCBEnabled set to true</t>
  </si>
  <si>
    <t>Accepted: see CID 61</t>
  </si>
  <si>
    <t>Accepted in Principle.  See restated 7.2.2 in updated draft.</t>
  </si>
  <si>
    <t>"When communicating within a BSS, the contents of this field uniquely identifies each BSS." When public action is communicated outside the context of BSS, the contents of this field also uniquely identifies each BSS. The sentence should be changed to "When dot11OCBEnabled set to false, the contents of this This field uniquely identifies each BSS."</t>
  </si>
  <si>
    <t>"When communicating outside the context of a BSS, the value in the BSSID field may be any 48-bit value." When public action is communicated outside the context of BSS, the contents of this field also uniquely identifies each BSS. The sentence should be changed to "When dot11OCBEnabled set to true, the value in the BSSID field may be any 48-bit value.". The "communication outside the context of a BSS" in some other places in the draft actually mean "dot11OCBEnabled set to true" like here. These places should also be updated accordingly.</t>
  </si>
  <si>
    <t xml:space="preserve">"Timing and information" frame format is not consistant with the parameters of MLME-TIMING_INFO.request in 10.3.d.1.2. Make them consistant. </t>
  </si>
  <si>
    <t>10.3.d.1.2</t>
  </si>
  <si>
    <t>"A receiving STA must be able to receive and transmit at each of the data rates listed in the set." The receiving STA which does not want to communicate with the STA sending "Timing and information" frame may not support the whole BasicRateSet. Change the sentence to "The STA sending "Timing and information" frame and a STA wanting to communicate with the STA sending "Timing and information" frame must be able to receive and transmit at each of the data rates listed in the set."</t>
  </si>
  <si>
    <t>"A receiving STA must be able to receive at each of the data rates listed in the set." The receiving STA which does not want to communicate with the STA sending "Timing and information" frame may not support the whole BasicRateSet. Change the sentence to "The STA sending "Timing and information" frame and a STA wanting to communicate with the STA sending "Timing and information" frame must be able to receive at each of the data rates listed in the set."</t>
  </si>
  <si>
    <t>cypher, david</t>
  </si>
  <si>
    <t>Editorial instruction states "change first sentence", yet nothing is done to the first sentence. Instead a second sentence is inserted.</t>
  </si>
  <si>
    <t>Change editing instruction to "Change third paragraph as follows:"</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</si>
  <si>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</si>
  <si>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</si>
  <si>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</si>
  <si>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</si>
  <si>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</si>
  <si>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</si>
  <si>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</si>
  <si>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</si>
  <si>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</si>
  <si>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</si>
  <si>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</si>
  <si>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</si>
  <si>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</si>
  <si>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</si>
  <si>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</si>
  <si>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</si>
  <si>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</si>
  <si>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</si>
  <si>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</si>
  <si>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</si>
  <si>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</si>
  <si>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</si>
  <si>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</si>
  <si>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</si>
  <si>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</si>
  <si>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</si>
  <si>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</si>
  <si>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Category</t>
  </si>
  <si>
    <t>Editorial</t>
  </si>
  <si>
    <t>Comment Resolution</t>
  </si>
  <si>
    <t>Total</t>
  </si>
  <si>
    <t>Total:</t>
  </si>
  <si>
    <t>Deferred</t>
  </si>
  <si>
    <t>Accepted</t>
  </si>
  <si>
    <t>Counter</t>
  </si>
  <si>
    <t>Editor To Do</t>
  </si>
  <si>
    <t>General</t>
  </si>
  <si>
    <t>References, Errors</t>
  </si>
  <si>
    <t xml:space="preserve"> </t>
  </si>
  <si>
    <t xml:space="preserve">Clause 1. </t>
  </si>
  <si>
    <t xml:space="preserve">Overview  </t>
  </si>
  <si>
    <t>Dickey</t>
  </si>
  <si>
    <t>Adachi, Tomoko</t>
  </si>
  <si>
    <t>Introduction</t>
  </si>
  <si>
    <t>ii</t>
  </si>
  <si>
    <t>1</t>
  </si>
  <si>
    <t>TR</t>
  </si>
  <si>
    <t>40</t>
  </si>
  <si>
    <t>16</t>
  </si>
  <si>
    <t>9</t>
  </si>
  <si>
    <t>Myles, Andrew</t>
  </si>
  <si>
    <t>6.2.1.3.2</t>
  </si>
  <si>
    <t>11.3</t>
  </si>
  <si>
    <t>Noens, Richard</t>
  </si>
  <si>
    <t>7.3.2.27</t>
  </si>
  <si>
    <t>Ecclesine, Peter</t>
  </si>
  <si>
    <t>17.3.8.8</t>
  </si>
  <si>
    <t>7.1.3.1.3</t>
  </si>
  <si>
    <t>12</t>
  </si>
  <si>
    <t>Malinen, Jouni</t>
  </si>
  <si>
    <t>30</t>
  </si>
  <si>
    <t>ER</t>
  </si>
  <si>
    <t>31</t>
  </si>
  <si>
    <t>8</t>
  </si>
  <si>
    <t>35</t>
  </si>
  <si>
    <t>44</t>
  </si>
  <si>
    <t>25</t>
  </si>
  <si>
    <t>50</t>
  </si>
  <si>
    <t>D</t>
  </si>
  <si>
    <t>27</t>
  </si>
  <si>
    <t>13</t>
  </si>
  <si>
    <t>46</t>
  </si>
  <si>
    <t>20</t>
  </si>
  <si>
    <t>51</t>
  </si>
  <si>
    <t>21</t>
  </si>
  <si>
    <t>41</t>
  </si>
  <si>
    <t>17.3.10.3</t>
  </si>
  <si>
    <t>Lauer, Joseph</t>
  </si>
  <si>
    <t>18</t>
  </si>
  <si>
    <t>15</t>
  </si>
  <si>
    <t>39</t>
  </si>
  <si>
    <t>32</t>
  </si>
  <si>
    <t>MAC service definition</t>
  </si>
  <si>
    <t>Editorial-Required</t>
  </si>
  <si>
    <t xml:space="preserve">Technical-Required </t>
  </si>
  <si>
    <t>Type</t>
  </si>
  <si>
    <t>Clarify the text.</t>
  </si>
  <si>
    <t>"...transmitting QoS frames outside the context of a BSS…" is not defined.  Replace "The default EDCA parameter set for STAs transmitting QoS frames outside the context of a BSS is…" with "If dot11OCBEnabled is true, the default EDCA parameter set for STAs transmitting QoS frames is..."</t>
  </si>
  <si>
    <t>Replace "The default EDCA parameter set for STAs transmitting QoS frames outside the context of a BSS is…" with "If dot11OCBEnabled is true, the default EDCA parameter set for STAs transmitting QoS frames is..."</t>
  </si>
  <si>
    <t>7.2.3.29</t>
  </si>
  <si>
    <t>In the title of table 7-37a, "…outside of a BSS" is not defined.  Replace "…outside of a BSS" with "…when dotOCBEnable is true".</t>
  </si>
  <si>
    <t>Replace "…outside of a BSS" with "…when dotOCBEnabled is true".</t>
  </si>
  <si>
    <t>Strictly speaking, "outside the context of a BSS" has no meaning.  Append the following parenthesis before the period:  "(i.e. when dotOCBEnabled is true)".</t>
  </si>
  <si>
    <t>Append the following parenthesis before the period:  "(i.e. when dotOCBEnabled is true)".</t>
  </si>
  <si>
    <t>9.9.1.2</t>
  </si>
  <si>
    <t>Strictly speaking, "outside the context of a BSS" has no meaning.  Append the following parenthesis before the comma:  "(i.e. when dotOCBEnabled is true)".</t>
  </si>
  <si>
    <t>Append the following parenthesis before the comma:  "(i.e. when dotOCBEnabled is true)".</t>
  </si>
  <si>
    <t>10.3.a.1.1</t>
  </si>
  <si>
    <t>Typo:  delete the space before the period at the end of the paragraph.</t>
  </si>
  <si>
    <t>Strictly speaking, "outside the context of a BSS" has no meaning.   We need to define what mean by this at the first occurrence in this subclause.l  Replace "...outside the context of a BSS)" with "…outside of the context of a BSS, i.e. when dotOCBEnabled is true)".</t>
  </si>
  <si>
    <t>Replace "...outside the context of a BSS)" with "…outside of the context of a BSS, i.e. when dotOCBEnabled is true)".</t>
  </si>
  <si>
    <t>5.2.2.a</t>
  </si>
  <si>
    <t>The statement of "A STA will communicate outside the context of a BSS only if dot11OCBEnable is set to true. The data frames can be sent to either unicast or groupcast destination MAC addresses" is not true. Public action frames are also used for the communication of outside the context of BSS. Also Communication outside the context of a BSS does not just include data frames. Management frames such as "Timing and information" frame, ADDBA etc. and control frames can also be transmitted.</t>
  </si>
  <si>
    <t>Change the sentences to "If a STA sets dot11OCBEnabled to true, it will communicate outside the context of a BSS. Public action frames can also be used for outside the context of BSS communication. When dot11OCBEnabled is set to true, public action frames are not used for outside the context of BSS communication." Removing the sentence "A STA will communicate outside the context of a BSS only if dot11OCBEnable is set to true" from the draft.</t>
  </si>
  <si>
    <t>Reverse the Tt.  That is the upper case T is struck out and the lower case t is underscore. Reason The sentence originally was "The …" but now a prepositional phrase was added making "For an infrastructure BSS, the …"</t>
  </si>
  <si>
    <t>Change editing underscore and strikethrough for Tt</t>
  </si>
  <si>
    <t>There is no Optional or Mandatory indicated after CF&lt;n&gt;</t>
  </si>
  <si>
    <t>Add ":O"</t>
  </si>
  <si>
    <t>There are two Options indicated: O and O.2  Only one is permitted</t>
  </si>
  <si>
    <t>Delete O.2, since this requires either reuse of an existing note for what O.2 stands for or a missing choice for this table.</t>
  </si>
  <si>
    <t>3.149a</t>
  </si>
  <si>
    <t>Three elements of miscommunication are deletion, distortion and generalization. The name "Timing and information frame" is too unrelated to this amendment and its scope.</t>
  </si>
  <si>
    <t>Change all references to "Timing and WAVE information frame"</t>
  </si>
  <si>
    <t>The scope of this amendment is restricted to 5 GHz bands. The phrase "outside the context of a BSS" is beyond the scope of the PAR, and should be changed to some statement that is within scope.</t>
  </si>
  <si>
    <t>Rewrite this phrase using language that is clearly restricted to operation within the scope of the 802.11p PAR.</t>
  </si>
  <si>
    <t>The scope of this amendment is restricted to 5 GHz bands. The title of this subclause "STA communication outside the context of a BSS" is beyond the scope of the PAR, and should be qualified by some language that is within scope. 802.11y Public Action frames are sent "outside the context of a BSS"</t>
  </si>
  <si>
    <t>Rewrite this subclause using language that is clearly restricted to operation within the scope of the 802.11p PAR.</t>
  </si>
  <si>
    <t>The scope of this amendment is restricted to 5 GHz bands. The requirement "A STA will communicate outside the context of a BSS only if dot11OCBEnabled is set to true." is beyond the scope of the PAR, and should be qualified by some statement that is within scope.</t>
  </si>
  <si>
    <t>5.3.1</t>
  </si>
  <si>
    <t>It would be helpful to have an explanatory comment stating how the SME will determine changes in the operating channel.  E.g., via out-of-band communication or some OTA frame exchange.</t>
  </si>
  <si>
    <t>Per comment.</t>
  </si>
  <si>
    <t>It would seem that BSSID will only be supplied if dot11OCBEnabled is true.  If this is so, then text should so state. Otherwise STAs pre-dating 802.11p amendment will be non-compliant.</t>
  </si>
  <si>
    <t xml:space="preserve">"The BSSID of a frame sent outside the context of a BSS will either be the wildcard BSSID or a non-wildcard BSSID determined by a higher layer or the SME (see Clause 7.1.3.3.3)." Public action frames will not use wildcard BSSID and non-BSSID is decided by MLME. So the sentence should be changed to "The BSSID of a frame sent by a STA with dot11OCBEnabled set to true will either be the wildcard BSSID or a non-wildcard BSSID determined by a higher layer or the SME (see Clause 7.1.3.3.3)." </t>
  </si>
  <si>
    <t>As proposed.</t>
  </si>
  <si>
    <t>Accepted in principle: see CID 65</t>
  </si>
  <si>
    <t>Declined: see 7.1.3.3.3</t>
  </si>
  <si>
    <t>Accepted in principle: will use VSIE with a 1609-specific OUI</t>
  </si>
  <si>
    <t>See updated draft.</t>
  </si>
  <si>
    <t>Declined: See CID 34</t>
  </si>
  <si>
    <t>Accepted.  Notes changed such that the field is optional.</t>
  </si>
  <si>
    <t>Declined, Extended Capabilities IE is eliminated from the frame</t>
  </si>
  <si>
    <t>Accepted in principle: eliminate ECIE and dot11WAVEEnabled</t>
  </si>
  <si>
    <t>Declined: See CID 82</t>
  </si>
  <si>
    <t xml:space="preserve"> Declined: see CID 72</t>
  </si>
  <si>
    <t>Counter.  Outside the context of a BSS a STA can only encourage the use of an EDCA parameter set.  See changes to 7.3.2.29</t>
  </si>
  <si>
    <t>Accepted: see 9.1.3.1</t>
  </si>
  <si>
    <t xml:space="preserve">Accepted. </t>
  </si>
  <si>
    <t>Declined: see CID 34</t>
  </si>
  <si>
    <t>Accepted in principle: using VSIE, OUI TBD</t>
  </si>
  <si>
    <t>HLIE removed from document. VSIE is being used.</t>
  </si>
  <si>
    <t>Declined: ECIE is eliminated</t>
  </si>
  <si>
    <t>Accepted.</t>
  </si>
  <si>
    <t>1-20-09</t>
  </si>
  <si>
    <t>(Addressed at LA Session) 34, 35, 36, 38, 39, 41, 43, 44, 47, 49, 51, 53, 54, 55, 57, 58, 60, 61, 62, 63, 64, 65, 67, 68, 69, 70, 71, 72, 73, 74, 75, 76, 79, 82, 83, 84, 85, 87, 88, 90, 91, 92, 93, 94, 95, 96, 97, 104, 105, 108, 110, 113, 114, 115, 116, 117, 118, 119, 121, 122, 123, 124, 184, 185, 186, 187, 189, 190, 191, 192, 193, 194, 195, 197, 198, 199, 200, 201, and 202.</t>
  </si>
  <si>
    <t>Replace the "Notes" field in 7.3.2.27 with "If MIB attribute dot11OCBEnabled is present, then the WAVE support bit is set to 1, otherwise it is set to 0", and delete dot11WAVEEnabled from the MIB table in AnnexD and lines #1-9 of page 27.</t>
  </si>
  <si>
    <t>AnnexD</t>
  </si>
  <si>
    <t>It would seem that BSSID should only be included if dot11OCBEnabled is true.  If this is so, then text should so state.   Otherwise STAs pre-dating 802.11p amendment will be non-compliant.</t>
  </si>
  <si>
    <t>This amendment should propose a value for subtype.  It would seem that the following line, which has "1110" in strike-thru font is the value that was supposed to be used?</t>
  </si>
  <si>
    <t>The text states "When communicating outside the context of a BSS, the value in the BSSID field may be any 48-bit value."  This is rather arbitrary.</t>
  </si>
  <si>
    <t>The text should state how to derive or select the 48-bit value.  Alternatively, if the value really doesn't matter, why not just set it so all zeros?</t>
  </si>
  <si>
    <t>The MIB variable dot11WAVEEnabled appears only 2 places in draft 5.0:  here and in 7.3.2.27.  The description in the MIB table indicates that this variable enables the MAC procedures specified elsewhere in the document, but they are null in this draft.  Therefore the "Notes" field in 7.3.2.7 should be redefined to reflect the dot11OCBEnabled capability.  Replace the "Notes" field with:  "If MIB attribute dot11OCBEnabled is present, then the WAVE support bit is set to 1, otherwise it is set to 0", and delete dot11WAVEEnabled from the MIB table in AnnexD and lines #1-9 of page 27.</t>
  </si>
  <si>
    <t>Typo: the "T" in "The" after the comma, should be lower case.</t>
  </si>
  <si>
    <t>Typo: the "T" in "The" after the semicolon, should be lower case.</t>
  </si>
  <si>
    <t>Chan, Douglas</t>
  </si>
  <si>
    <t>Accepted as stated</t>
  </si>
  <si>
    <t xml:space="preserve">Declined - The term 'ad hoc network" is defined in IEEE Std 802.11-2007, subclause 3.5.  There is no evidence that the definition has been removed in subsequent amendments. </t>
  </si>
  <si>
    <t>MISC Notes</t>
  </si>
  <si>
    <t>Accepted as suggested.</t>
  </si>
  <si>
    <t>Accepted (probare) - as per Suggested Remedy.</t>
  </si>
  <si>
    <t>Accepted - in principle. See clauses 2 and 4, CID# 25 in document 11-08-1462r0.</t>
  </si>
  <si>
    <t>the phrase "and the BSSID is not that of a BSS of which the receiving STA is a member" is not necessary.  When this text was inserted it was anticipated that a STA might communicate outside the context of a BSS while also belonging to a BSS.  In the ballot text that combination is not allowed and a STA is not a member of any BSS when dot11OCBEnabled is true.</t>
  </si>
  <si>
    <t>delete "and the BSSID is not that of a BSS of which the receiving STA is a member</t>
  </si>
  <si>
    <t>the phrase "outside of a BSS" is used here, whereas other places use "outside the context of a BSS"</t>
  </si>
  <si>
    <t>insert "the context" after "outside"</t>
  </si>
  <si>
    <t>The text states that a higher layer can set the BSSID value.  However, the 802.11 architecture (see IEEE 802.11-2007 figure 5-10) provides no SAP over which to set this value.</t>
  </si>
  <si>
    <t>Provide text describing how a higher layer sets the value.</t>
  </si>
  <si>
    <t>The text would be easier to understand if instead of saying "… except where explicitly permitted elsewhere in this standard.", the text were to revert to the text in IEEE 802.11-2007 and add the specific exception here or a reference to the clause elsewhere in the draft which has the exception.</t>
  </si>
  <si>
    <t>Any non-11p STAs in radio range of an 11p STA that have a BSSID matching the BSSID used by an 11p device, may erroneoulsy pass up their stack the 11p frame; i.e., it will not be properly filtered by the lower MAC.</t>
  </si>
  <si>
    <t>Suggest that 11p BSSIDs are required to set the locallly administered bit in the MAC address so that STAs using globally unique MAC addresses will never have this problem.</t>
  </si>
  <si>
    <t>I cannot understand the meaning of the sentence.</t>
  </si>
  <si>
    <t>From the context of the clause, it would seem that "If a STA does not have dot11OCBEnabled defined, the attribute should be regarded as false." is incorrect.</t>
  </si>
  <si>
    <t>Change text to "If a STA does not have dot11OCBEnabled defined, the attribute shall be regarded as false."</t>
  </si>
  <si>
    <t>9.1.3.1</t>
  </si>
  <si>
    <t>(Line 16-31) The editing instructions and/or underline text do not seem to be correct.  I don't see underline text for IEEE 802.11-2007 clause 9.1.3.1 bullet a) in underline text in the 802.11p draft.
Note: the page and line numbers I'm referring to in my comments are from the red-lined document.  To see what I'm referring to, one needs to look at the non red-lined version on P10L25.</t>
  </si>
  <si>
    <t>Vlantis, George</t>
  </si>
  <si>
    <t>"Communicating within a BSS" is not defined.  Replace "When communicating within a BSS,…" with "If dot11OCBEnabled is false,…"</t>
  </si>
  <si>
    <t>Replace "When communicating within a BSS,…" with "If dot11OCBEnabled is false,…"</t>
  </si>
  <si>
    <t>"Communicating outside the context of a BSS" is not defined.  Replace "When communicating outside the context of a BSS,…" with "If dot11OCBEnabled is true,…"</t>
  </si>
  <si>
    <t>I don't believe we need to edit this subclause.  The feature is only used by STAs who want to either influence the AP to allocate a precise TxOP or to indicate whether the non-AP STA can now go to sleep.  In the case of an IBSS, this field is undefined (or reserved).  In the case of communications outside a BSS, I believe we want to have the same behavior as an IBSS.</t>
  </si>
  <si>
    <t>Probably better to delete these 2 lines for two reasons.  First, because I believe it's technically correct as mentioned in the comment.  Second, because "outside the context of a BSS" is not strictly defined and working MIB variable language into this sentence will be a mess.</t>
  </si>
  <si>
    <t>The antecedent of the word "It", which is the subject of the sentence, I believe is "The Supported Rate information",which is the subject of the prior 2 sentences.  However there are a boatload of nouns in between which are sources of confusion and so I recommend replacing the pronoun with its antecedent for readability.  Replace "It" with "The Supported Rate information".</t>
  </si>
  <si>
    <t>Replace "It" with "The Supported Rate information".</t>
  </si>
  <si>
    <t>The MIB variable dot11WAVEEnabled appears only 2 places in draft 5.0:  here and in the MIB table.  The description in the MIB table indicates that this variable enables the MAC procedures specified elsewhere in the document, but they are null in this draft.  Therefore the "Notes" field in 7.3.2.27 should be redefined to reflect the dot11OCBEnabled capability.  Replace the "Notes" field with:  "If MIB attribute dot11OCBEnabled is present, then the WAVE support bit is set to 1, otherwise it is set to 0", and delete dot11WAVEEnabled from the MIB table in AnnexD and lines #1-9 of page 27.</t>
  </si>
  <si>
    <t>See doc: 11-09-0020</t>
  </si>
  <si>
    <t>09-0043r0</t>
  </si>
  <si>
    <t>Accept.  See revised 5.2.2a text.</t>
  </si>
  <si>
    <t>Accepted in principle.  Deleted specific mention of data rate.  See revised 5.2.2a text.</t>
  </si>
  <si>
    <t xml:space="preserve"> Counter, see revised 5.3.1 text.</t>
  </si>
  <si>
    <t>Accept.  See revised 5.3.1 text.</t>
  </si>
  <si>
    <t>Los Angeles</t>
  </si>
  <si>
    <t>Editor has applied for and received Management frame subtype 6 for this frame.  The new name is "Timing Advertisement".</t>
  </si>
  <si>
    <t xml:space="preserve">ACR numbers in Table 17-3a are too high and are not aligned with numbers in table 17-3 of the spec. When compared to AACR numbers in table 17-3, numbers in table 17-3a are 10 dB higher. That is fine. However, ACR numbers are 18 dB higher in BPSK case, for example.  </t>
  </si>
  <si>
    <t>Change ACR numbers (lower by 8 dB) in table 17-3a to: 26 25 23 21 18 14 10 9 (in dB, respectively from BPSK to 64QAM).</t>
  </si>
  <si>
    <t>Sentence starting "Communication between …" uses "might" and "may".  "May" can be considered normative for an option, so in Clause 5 it is better to use "might"</t>
  </si>
  <si>
    <t>Change "such bands may require licensing" to "such bands might require licensing"</t>
  </si>
  <si>
    <t>The words "described in 7.1.3.3.3" are awkward between "BSSID parameter" and "is set"</t>
  </si>
  <si>
    <t>change "described in 7.1.3.3.3" to "(see 7.1.3.3.3)"</t>
  </si>
  <si>
    <t>Grammer problem with "the contents of this field uniquely identifies"</t>
  </si>
  <si>
    <t>change "contents" to "content"</t>
  </si>
  <si>
    <t>"When communicating" at the start of this sentence may be ambiguous with regard to the time to which "when" refers.  It would be better to be more specific and refer to the BSSID field of an individual frame.</t>
  </si>
  <si>
    <t>Change "When communicating outside the context of a BSS" to "In a frame sent outside the context of a BSS"</t>
  </si>
  <si>
    <t>"When STAS are communicating" may ambiguous with regard to the time to which "when" refers.  It would be better to refer to the sending of a specific frame</t>
  </si>
  <si>
    <t>Change "When STAs are communicating outside the context of a BSS" to "When a frame is sent outside the context of a BSS"</t>
  </si>
  <si>
    <t>"used to set the values of the address fields" sounds like the BSSID might appear in more than one address field of a specific frame.  I believe the intent in using the plural is to account for the fact that the BSSID might appear in different address fields in different frames.  But, pluralization is not necessary, and creates confusion in this case</t>
  </si>
  <si>
    <t>change "values of the address fields" to "value of the address field"</t>
  </si>
  <si>
    <t>the words "instead of using any BSSID value in the MIB" are a little vague.  Is it possible to be more specific and name the MIB variable?</t>
  </si>
  <si>
    <t>If there is a single MIB variable that stores the BSSID value, change "any BSSID value" to the name of the specific MIB variable. Otherwise, if there are multiple potential MIB variables that could store a BSSID value, leave the text unchanged.</t>
  </si>
  <si>
    <t>The sentence uses the phrase "QoS data frames" in the baseline 802.11 standard, and this amendment adds the phrase "QoS frames" without the "data" modifier.  This omission could cause confusion about whether a different set of frame types is intended compared to the earlier part of the sentence.</t>
  </si>
  <si>
    <t>In the added text, change "QoS frames" to "QoS data frames"</t>
  </si>
  <si>
    <t>Accepted - as suggested.</t>
  </si>
  <si>
    <t>Accepted - in principle. The term agreed to by TGp is "Timing and information" as per definition in 5.0, subclause 3.149a.</t>
  </si>
  <si>
    <t>Accepted - as per Suggested Remedy.  Propose to remove the 2 last rows (0b01 and 0b10) of Table 7-2, page 5 of D5.0. See comment in clause 2, CID# 40 of document 11-08-1462r0.</t>
  </si>
  <si>
    <t>Accepted - accepted in principle. If CID# 45 is accepted, then there is no amendment to the first paragraph.  The added 3rd paragraph provides the 'so-subtle link' mentioned in the comment.</t>
  </si>
  <si>
    <t>Accepted - accepted in principle.  If the proposed change in CID# 45 is accepted, CID# 48 becomes OBE</t>
  </si>
  <si>
    <t>Accepted - in - Principle. Proposing an alternative text: "HLIE may not be included if the…." Note: the suggested remedy does not match the Comment.</t>
  </si>
  <si>
    <t>Accepted as suggested. (Applies throughout document.)</t>
  </si>
  <si>
    <t>Accepted in principle.  Rewritten as two statements.</t>
  </si>
  <si>
    <t>Accepted in principle.  Restated as: "Default EDCA parameter for communication outside the context of a BSS".</t>
  </si>
  <si>
    <t>Deferred.    The base standard is not consistent on this point. (i.e., MLME-ASSOCIATE.request)  TBD</t>
  </si>
  <si>
    <t>Accepted in principle. However, The last point is particularly important for v2v when one device crossing domain boundary.   TBD</t>
  </si>
  <si>
    <t>Change the notes entry to "ID = 127 The Extended Capabilities IE shall be present when dot11WAVEEnabled is true."</t>
  </si>
  <si>
    <t>all</t>
  </si>
  <si>
    <t>The spelling of "Timing and Information frame" sometimes uses an upper case I (e.g. 7.3.2.2, page 8, line 13) and sometimes uses a lower case i (e.g. clause 10.3.d.1.1, page 16, line 10)</t>
  </si>
  <si>
    <t>Choose a consistent treatment of the case of the letter "I" in Timing and Information frame</t>
  </si>
  <si>
    <t>"BasicRateSet parameter" should be "BSSBasicRateSet parameter" in the added text, as it is in the baseline 802.11 text immediately above this sentence</t>
  </si>
  <si>
    <t>change "BasicRateSet" to "BSSBasicRateSet"</t>
  </si>
  <si>
    <t>The final sentence of the third paragraph became incomplete when this amendment added a sentence above it.  It says the BSSBasicRateSet is used by a STA to avoid associating with a BSS. Its use now also includes a STA avoiding communicating outside the context of a BSS when it is received in a Timing and Information frame</t>
  </si>
  <si>
    <t>Insert ", or to avoid communicating outside the context of a BSS," in the final sentence of the third paragraph, so that it reads: "It is used by the management entity in a STA to avoid associating with a BSS, or to avoid communicating outside the context of a BSS, if the STA cannot receive and transmit all the data rates in the BSSBasicRateSet parameter (see Figure 7-39)."</t>
  </si>
  <si>
    <t>a comma is missing before the final clause of the inserted sentence.</t>
  </si>
  <si>
    <t>change "preferred parameter set and the SME" to "preferred parameter set, and the SME"</t>
  </si>
  <si>
    <t>avoid plural "all STAs" and "frames" since singular will work and is unambiguous</t>
  </si>
  <si>
    <t>change "shall be used by all STAs transmitting frames" to "shall be used by a STA transmitting a frame"</t>
  </si>
  <si>
    <t>10.3.a.2.4</t>
  </si>
  <si>
    <t>There is a sentence explaining that if the result is successful the value of the TSF timer is included in the primitive.  There is no explanation of whether the parameter is included if the result is failure.</t>
  </si>
  <si>
    <t>Accepted.  See updated document.</t>
  </si>
  <si>
    <t>Counter.  See 7.3.2.29.</t>
  </si>
  <si>
    <t>Declined: we decided not to add dot115.9GHzImplemented in the 1/15/09 telecon</t>
  </si>
  <si>
    <t>Accepted in principle: dot11WAVEEnabled is deleted</t>
  </si>
  <si>
    <t>Accepted: Delete changes to dot11PhyType and dot11PhyType2</t>
  </si>
  <si>
    <t>Deleted changes to dot11PhyType and dot11PhyType2</t>
  </si>
  <si>
    <t>Counter: See CID 201 for deletion of dot11PhyType and dot11PhyType2, but for dot11TempType  is in the compliance group</t>
  </si>
  <si>
    <t>Declined: the 802.11 PHY contains dot11TempType, so it contains dot11TempType2</t>
  </si>
  <si>
    <t>The ACR numbers in Table 17-13a are still too high.  For example, for rate 1/2 BPSK, mask C allows an interferer to be -26 dBr relative to its maximum at 5 MHz from center and -32 dBr at 5.5 MHz from center.  With an allowable ACR of 34 dB, this means that the interferer will have 8 dB more power than the desired signal at the band edge and 2 dB more power than the desired signal at 4.5 MHz from the desired signal's center.  We will not be able to achieve 10 % PER for the desired signal at these levels (see 17.3.10.2 of the base standard).</t>
  </si>
  <si>
    <t>Mask C provides, at a minimum, 10 dB more interference suppression than Mask A in an adjacent channel, so the ACR values in Table 17-13a should be 10 dB higher than those in Table 17-13.  Therefore, lower all of the ACR values in Table 17-13a by 8 dB from the values in the draft.  (Note:  this is only for the ACR values, not the AACR values, in Table 17-13a.  The AACR values in Table 17-13a of the draft are acceptable.)</t>
  </si>
  <si>
    <t xml:space="preserve">The status for CF &lt;n+1&gt; contains an "O" and an "O.2".  </t>
  </si>
  <si>
    <t>Remove the extra "O", leaving only "O.2" after the predicate.</t>
  </si>
  <si>
    <t>The intent of the indicated change was to show that items a, b &amp; c are not applicable when operating outside the context of a BSS.  However the indicated change prevents them being used in an IBSS.  This conflicts with 5.8.3 in the standard.</t>
  </si>
  <si>
    <t>Declined - The HLIE is an IE of 255 octets maximum.  If the information to be placed in the HLIE is greater than 255 octets, the information will be segmented (SAR) at the upper layers in multiple consecutive HLIEs having the same IE ID.</t>
  </si>
  <si>
    <t>Declined - Propose that 'this STA" is actually the STA receiving the MLME-TIMING_INFO.indication, thus, it is the receiver; not the transmitter.</t>
  </si>
  <si>
    <t>Declined - 11a addresses the synchronization.  In this subclause the 3rd word of the first sentence provide a clue that it is optional- 'may'. So,  'Refer to 11.a for optional synchronization…' seems appropriate.   It should also be added that replacing '…outside a BSS' with '…outside the context of a BSS' would be consistent with 11.a header.</t>
  </si>
  <si>
    <t>Accepted in principle.  There is an error in the Suggested Remedy.</t>
  </si>
  <si>
    <t>Deferred - It was understood that Annex D was supposed to be 'Courier' font; not "New Times Roman”.  What is the correct font?      TBD</t>
  </si>
  <si>
    <t>Declined - See discussion in document 11-08-1462r0: clause 2, CID# 196 and clause 4, CID# 196 for proposed text changes.</t>
  </si>
  <si>
    <t>Simon</t>
  </si>
  <si>
    <t>GENERAL</t>
  </si>
  <si>
    <t>Accepted in principle.  Added Editorial instruction to "Insert" text at end of subclause.</t>
  </si>
  <si>
    <t>08-1462r0</t>
  </si>
  <si>
    <t>Telcon2</t>
  </si>
  <si>
    <t>The context of the WAVE amendment adds two key items to the standard: operation in the 5.85-5.925 GHz band, and, communication outside the context of a BSS (OCB).  The meaning of the WAVE Support bit is assumed to be intended to indicate that the transmitting STA is configured in this band and has dot11OCBEnabled set true, so that a receiving STA can immediately enter data communication with the originating STA outside the context of a BSS.
Since by definition (see 5.2.2.a) a STA with dot11OCBEnabled set is not scanning, thus if the STA is in the 5.85-5.925 GHz band, there is no need to indicate it is transmitting in that band.  Therefore it is sufficient if the bit indicates that the transmitting STA has dot11OCBEnabled set true.  This also then supports OCB operation outside that band.
See alternate comment from same commenter to this paragraph if information entry is to remain as WAVE Support.</t>
  </si>
  <si>
    <t>Change the information entry from "WAVE Support" to "OCB Support", and have it be set based only on the state of dot11OCBEnabled.</t>
  </si>
  <si>
    <t>Change Tt to tT</t>
  </si>
  <si>
    <t>802.11-2007 states "The current state existing between the source and destination STAs determines the IEEE 802.11 frame types
that may be exchanged between that pair of STAs (see Clause 7). The state of the sending STA given by
Figure 11-6 is with respect to the intended receiving STA. The allowed frame types are grouped into classes
and the classes correspond to the STA state." 
Only Class 1 frames are relevant for STAs communicating outside the context of a BSS. So exceptions are added for all Class 1 frames.  Also STAs communicating never get out of State - Unauthenticated, Unassociated. A cleaner approach is to make an exception in the begining of the paragraph for STAs communicating outside the context of a BSS.</t>
  </si>
  <si>
    <t>Instead of making exceptions in multiple paragraphs add a line "STAs communicating outside the context of a BSS have no frame restriction"</t>
  </si>
  <si>
    <t>Declined with John's concurrence.</t>
  </si>
  <si>
    <t>09-0136r1</t>
  </si>
  <si>
    <t>Declined after extensive discussion.  Present Type 4 based on SAE standards for "Automotive" environments</t>
  </si>
  <si>
    <t>Accept comment that the current values are incorrect, but that the commenter's suggested values use the mask value for AACR, not ACR.  Replace existing values with correct values consistent with the calculation method in table 17-13 but replacing Mask A with Mask C for interferer (average of values at 5.5 and 10 MHz break points) for the optional enhanced ACR values in Table 17-13a.</t>
  </si>
  <si>
    <t>09-0136r2</t>
  </si>
  <si>
    <t>"WAVE" removed from title of "Enhanced receiver performance requirements".</t>
  </si>
  <si>
    <t xml:space="preserve">Change to "Timing and Information".  Be consistent with usage in rest of amendment.  Note the use of initial caps occurs in other entries (e.g. Control Wrapper in IEEE 802.11y-2008)  </t>
  </si>
  <si>
    <t>Change as per comment.  Apply to all occurences referencing the frame (includes 7.2.3.a, 7.3.2.a, 10.3.d)</t>
  </si>
  <si>
    <t>The last sentence added to first paragraph is duplicated at beginning of first sentence in new 3rd paragraph.</t>
  </si>
  <si>
    <t>Delete last sentence added to first paragraph.</t>
  </si>
  <si>
    <t>Without some means of identifying the nature (higher layer standard) that sources the HLIE, any capable device would need to test the HLIE against multiple hypothesis at layers above the MAC. This is inefficient.  It would be better to identify to the receing SME the identity of the higher layer processign to be invoked so that higher layers not supported by the receiving STA result in the HLIE being ignored.</t>
  </si>
  <si>
    <t>Add an additional octet for Higher Layer Identifier (HLID) which is present if the HLIE is present.  Also later (7.3.2.x) define the HLID and set one value to IEEE 1609.  Finally update the primitives added in 10.3.d to reflect the additional parameter.</t>
  </si>
  <si>
    <t>The timestamp may not be sufficient timing information for all future uses, and it is recommended that a common information format be used which supports multiple HLIEs.  It is recommended that provision be made for additional timing information, such as timestamp relationship to a universal time standard, e.g. UTC, and an indication of the accuracy of the timing data from the source.
However it may also be more appropriate to put such information into the HLIE, since the HLIE may contain security provisions (such as in 1609) to protect the integrity of such data.</t>
  </si>
  <si>
    <t>Consider adding a timing information element to address the comment.</t>
  </si>
  <si>
    <t>Change "ID=7 Included if dot11MultiDomainCapabilityEnabled or
dot11SpectrumManagementRequired is true. Optional" to "ID=7 Optional.  Included if dot11MultiDomainCapabilityEnabled or
dot11SpectrumManagementRequired is true."</t>
  </si>
  <si>
    <t>Change as per comment</t>
  </si>
  <si>
    <t>The Extended Capabilities Element should be transmitted if do11OCBEnabled is true.</t>
  </si>
  <si>
    <t>Add "Included if dot11OCBEnabled is true." to Notes for the Extended Capabilities element</t>
  </si>
  <si>
    <t>WAVE Support is not defined.  If this extended capabilities bit is retained as is, it needs to be defined.  See alternate comment by same commenter to this paragraph if the bit definition is changed.</t>
  </si>
  <si>
    <t>If retained as WAVE Support, add "When set, this bit indicates to the receiving STA that the transmitting STA supports both communication outside the context of a BSSS and operation in the 5.850 to 5.925 GHz band".</t>
  </si>
  <si>
    <t>Done</t>
  </si>
  <si>
    <t>As per previous comments, the HLIE should contain an OUI.  Once an OUI is added, the HLIE has EXACTLY the same format as the Vendor Specific Information Element (see 7.3.2.26 page 128 of 802.11-2007).  Thus, the HLIE is no longer needed.</t>
  </si>
  <si>
    <t xml:space="preserve">Remove the HLIE from the draft and replace all references thereto to "Vendor Specific information element (VSIE)" and add text to 7.3.2.26 to state that in addition to companies (i.e.;, vendors), SDOs can apply for OUIs to enable the use of the VSIE in the Timing and infromation management frame for use by "higher layers", i.e., protocol layers above the MAC/PHY. Add an informative reference to IEEE 1609 and ISO 29281 as specifications for just such protocol layers.  Send a note to IEEE 1609 and ISO TC204 WG16 to apply for an OUI!   Also, consider changing the name to something more appropriate such as "Organization Specific information element" since it is the OUI that is used to distinguish between various VSIEs. </t>
  </si>
  <si>
    <t>WAVE adds a single temperature range for automotive and outdoor environments -40 to 85 degC.  This is automotive temperature grade 3 (AEC-Q100).   Grades 2 and 1 are missing and should be included as optional automotive environment temp ranges since such temperatures can be experienced (for example on the dashboards of cars sitting in the sun).</t>
  </si>
  <si>
    <t>Add grades 1 (-40 to 125 degC) and 2 (-40 to 105 degC) from AEC-Q100 to the clause and the PICS and make them optional.</t>
  </si>
  <si>
    <t>I.2.1</t>
  </si>
  <si>
    <t>The reference to ETSI EN 301 389-1 is incorrect.  The correct reference is ETSI EN 301 893-1.</t>
  </si>
  <si>
    <t>Replace ETSI EN 301 389-1 with ETSI EN 301 893-1 in the draft and make the same correction for all such occurences in 802.11-2007.</t>
  </si>
  <si>
    <t>J.2</t>
  </si>
  <si>
    <t>Europe currently does not allow 44.8 dBm EIRP.</t>
  </si>
  <si>
    <t>Change 44.8 dBm to 33dBm in Table J.2 where it occurs.</t>
  </si>
  <si>
    <t>J.2.3</t>
  </si>
  <si>
    <t>Specifications for 5.9 operation in Europe are missing.</t>
  </si>
  <si>
    <t xml:space="preserve">Add J.2.3 stating that: Band specific operating requirements in
Europe are defined in
EN 302 571 for the ITS frequency band
EN 301 893 for the RLAN frequency band.
Furthermore:
STAs shall have the following elements set to
"true":
— dot11RegulatoryClassesRequired,
— dot11SpectrumManagementRequired,
—dot11OCBEnabled.   Also add dot115.9GHzEnabled if that MIB variable is added to 11p.
</t>
  </si>
  <si>
    <t xml:space="preserve">Counter - Change is accepted.  Also EN 302571-1 also does not specify transmit power levels in mW (at the antenna input) so the entries in the mW transmit column are to be deleted. </t>
  </si>
  <si>
    <t>09-0157r0</t>
  </si>
  <si>
    <t>Accept in principle.  Results need to be updated in Table I.2 and add new ITS 20 MHz entry also.</t>
  </si>
  <si>
    <t>Accept in principle. Text is clarified.</t>
  </si>
  <si>
    <t xml:space="preserve"> dot11WAVEEnabled has been deleted</t>
  </si>
  <si>
    <t>Accept in  principle. Separate sections defined for each band.  Also see comment 214.</t>
  </si>
  <si>
    <t>Pending</t>
  </si>
  <si>
    <t>Telcon5</t>
  </si>
  <si>
    <t>Putting reference to 11-07-2045 in the main body is a problem as this document is not available to those outside of the WG and transforming it into a stand-alone IEEE publication is possible but outside the scope of the WG.  See Document 09-0195 for further details.</t>
  </si>
  <si>
    <t>Accept. Clause 11.1 is about behaviour of STAs in a BSS, cross-reference to 11.a is not necessary since it is clear from the clause's title.</t>
  </si>
  <si>
    <t>09-0140</t>
  </si>
  <si>
    <t>Counter. This sentence is being deleted in response to CID 141, so change is not needed.</t>
  </si>
  <si>
    <t xml:space="preserve">Accept in principle. Material about frame usage will be moved to 11.a. </t>
  </si>
  <si>
    <t>Counter. Text in 11.3 is being removed, new text in 11.a based on CID 145.</t>
  </si>
  <si>
    <t>Accept in Principle.  The following text is proposed: "If a STA does not have dot11OCBEnabled defined, the attribute is viewed as set to false."</t>
  </si>
  <si>
    <t>2, 3, 4, 6, 13, 14, 16, 24, 25, 27, 29, 31, 33, 37, 38, 40, 42, 45, 46, 48, 50, 52, 53, 56, 57, 59, 65, 66, 68, 69, 71, 77, 78, 80, 81, 86, 89, 98, 99, 100, 101, 102, 103, 106, 107, 109, 111, 112, 120, 126, 129, 131, 134, 135, 136, 137, 139, 140, 142, 146, 148, 149, 150, 152, 153, 156, 162, 164, 167, 173, 177, 179, 181, 182, 183, 186, 188, 196, 203, 204, 205, 207, and 211.</t>
  </si>
  <si>
    <t>Wayne Fisher</t>
  </si>
  <si>
    <t>1-6-09</t>
  </si>
  <si>
    <t>Update Draft D5.0 to D5.01</t>
  </si>
  <si>
    <t>for D5.01</t>
  </si>
  <si>
    <t>A new management frame subtype requested by the draft is unavailable.  Earlier drafts from TGn and TGs consume subtypes 1110 and 1111 respectively.  Moreover, proposing that one of the few remaining management subtypes be consumed for a mode that does not support security is wasteful, given all the work that has gone into securing management frames that could be productively put to use by other task groups.</t>
  </si>
  <si>
    <t>Remove table 7-1 from the draft and instead reuse an existing frame, such as an IBSS beacon, an IBSS probe response or an action frame (as there seems to be no feature in this amendment that relies upon the timestamp value sent out in the proposed frame).</t>
  </si>
  <si>
    <t>The Timing and information frame subtype is defined in the Management type space, which is an extremely limited resource.  In fact, the space has been totally exhausted for several months, considering the other 802.11 drafts (TGn, TGs) defining management frames.  It is not clear why this frame needs to be defined as a new "Management" subtype.</t>
  </si>
  <si>
    <t>Do not define the "Timing and information" frame as a Management subtype. Consider an action frame, which is still a management frame, but has a much more available space of category/action identifiers.</t>
  </si>
  <si>
    <t>7.3.2.a</t>
  </si>
  <si>
    <t>The HLIE may contain information for "a higher layer", the specification of which is outside the scope of the draft.  Isn't this the function of a data frame?  Why can't a data frame be used?  Why use resources from a limited space (information element IDs) when this IE is not used in an interoperable, 802.11-specific way?</t>
  </si>
  <si>
    <t>Remove the HLIE.  Use data frames to transport higher-layer data, if possible.  If data frames can't be used, consider using an action frame, where the 255-octet limitation can be avoided and the ID space is less constrained.</t>
  </si>
  <si>
    <t>11.a.2</t>
  </si>
  <si>
    <t>In 802.11-2007, "TSF" is defined as a function to keep the "timers for all STAs in the same BSS synchronized."  This draft defines communication outside the context of a BSS, where "MAC sublayer synchronization is not required."  The requirement, then, that each STA "outside the context of a BSS shall maintain a TSF timer..." is illogical.  What is the justification for this normative requirement?</t>
  </si>
  <si>
    <t>Remove normative requirements for maintaining a TSF timer when outside a BSS, since there appears to be no use for the TSF timer in the draft.</t>
  </si>
  <si>
    <t>09-0157r1</t>
  </si>
  <si>
    <t>Initially the reason for setting this false was that requests could be used for denial of service attacks since they were not authenticated when operating with dot11OCBEnabled set true.  However since the management frames have provision for vendor specific information elements, then higher layer authentication can be included in these to authenticate these frames.</t>
  </si>
  <si>
    <t>If the resolution form the same commenter to change the Information entry for 7.3.2.27 to "OCB Enabled" is accepted, delete the entry for dot11WAVEEnabled</t>
  </si>
  <si>
    <t>If the resolution from the same commenter to change the Information entry for 7.3.2.27 to "OCB Enabled" is accepted, delete the entry for dot11WAVEEnabled.
If the alternate resolution from the same commenter is accepted, change the description to "A STA will set dot11OCBEnabled true and operate in the 5.850 to 5.925 GHz band if and only if this attribute is true. The default value of this attribute is false"</t>
  </si>
  <si>
    <t>J.2.2</t>
  </si>
  <si>
    <t xml:space="preserve">The instruction for J.2.2 and the first sentence do not correctly reflect 11-80/0907r7.
It currently reads:
Insert the following new section, J.2.2, noting &lt;ANA&gt; refers to the ANA number assigned to the new entries in Table I.3 through this amendment.
J.2.2 5.850 to 5.925 GHz in the USA
STAs operating under the behavior limits set &lt;ANA&gt; are required to be registered with the FCC ULS. The registration includes:......
</t>
  </si>
  <si>
    <t>Change to (highlighted changes in bold):
Add the following new section J.2.2, noting &lt;ANAB&gt; refers to the ANA number assigned to the first of the new entries in Table I.3 through this amendment.
J.2.2 5.850 to 5.925 GHz in the USA
STAs operating under the behaviour limits set &lt;ANAB&gt; are required to be registered with the FCC ULS. The registration includes:......</t>
  </si>
  <si>
    <t>There does not seem to be any use defined for the WAVE support capability field in the Extended Capabilities IE. Likewise, dot11WAVEEnabled value does not seem to be used anywhere else in the draft. I would assume that dot11OCBEnabled removed the need for a separate dot11WAVEEnabled value.</t>
  </si>
  <si>
    <t>45</t>
  </si>
  <si>
    <t>5.2.2a</t>
  </si>
  <si>
    <t>6</t>
  </si>
  <si>
    <t>26</t>
  </si>
  <si>
    <t>Braskich, Tony</t>
  </si>
  <si>
    <t>42</t>
  </si>
  <si>
    <t>22</t>
  </si>
  <si>
    <t>7</t>
  </si>
  <si>
    <t>6.2.1.1.2</t>
  </si>
  <si>
    <t>11</t>
  </si>
  <si>
    <t>7.1.3.3.3</t>
  </si>
  <si>
    <t>19</t>
  </si>
  <si>
    <t>Make the suggested change</t>
  </si>
  <si>
    <t>Engwer, Darwin</t>
  </si>
  <si>
    <t>Perahia, Eldad</t>
  </si>
  <si>
    <t>I.2.3</t>
  </si>
  <si>
    <t>48</t>
  </si>
  <si>
    <t>47</t>
  </si>
  <si>
    <t>Accept in principle.  It is suggested to correct the inconsistency throughout the amendment as per agreed definition (see 3.149a in this amendment): "Timing Advertisement frame” as per 09-0058r2.</t>
  </si>
  <si>
    <t>TBD</t>
  </si>
  <si>
    <t xml:space="preserve">Add "ht(7)" in line 26. Add "HT=07" in line 33. </t>
  </si>
  <si>
    <t xml:space="preserve">Why do you need to define a new attribute "dot11PHYType2" and use that instead of dot11PHYType? If that is necessary for WAVE, the use should be limited. The change shown here will apply to all the cases. </t>
  </si>
  <si>
    <t>Delete "dot11PHYType2". 
Or restrict its use to dot11WAVEEnabled=true. Reflect related changes in dot11PHYOperationComplianceGroup.</t>
  </si>
  <si>
    <t>Why does all the 802.11 PHY have to include dot11TempType2?</t>
  </si>
  <si>
    <t xml:space="preserve">Restrict it to dot11WAVEEnabled=true. </t>
  </si>
  <si>
    <t>Barr, John</t>
  </si>
  <si>
    <t>7.1.3.1.2</t>
  </si>
  <si>
    <t>Note, the first paragraph has been restructured. Only the new text in 9.1.3.1 is underlined.  Bullet a. is incorporated into the beginning paragraph and is NOT underlined.  The statement beginning "The following rules…" is new and should have been underlined.</t>
  </si>
  <si>
    <t>Clarify why we need the dot11WAVEEnabled MIB variable.  Why not tie it to the existence of the "outside the context of a BSS" MIB variable?</t>
  </si>
  <si>
    <t>The resolution of CID 468 in the last LB is incorrect.  While it says in the XLS that it is accepted and details are in document 08/725r0, however, said document actually says the resolution is "TBD".  Subsequently, in my correspondance with TG chair Mr. Armstrong, it was revealed this is just a simple glitch in the documentation of the process.  We should correct these inconsistencies in order to uphold 802.11's formal standardization process.</t>
  </si>
  <si>
    <t>Please correct the XLS and said document accordingly, and in particular, please also indicate the vote result for the acceptance of this comment's resolution, if such had taken place.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</si>
</sst>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i/>
      <u val="single"/>
      <sz val="8"/>
      <name val="Arial"/>
      <family val="2"/>
    </font>
    <font>
      <b/>
      <sz val="11"/>
      <name val="Times New Roman"/>
      <family val="1"/>
    </font>
    <font>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0" fontId="19"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0" fillId="0" borderId="2" xfId="0" applyNumberFormat="1" applyBorder="1" applyAlignment="1">
      <alignment wrapText="1"/>
    </xf>
    <xf numFmtId="0" fontId="17" fillId="0" borderId="11" xfId="0" applyFont="1" applyBorder="1" applyAlignment="1">
      <alignment vertical="top" wrapText="1"/>
    </xf>
    <xf numFmtId="0" fontId="2" fillId="0" borderId="0" xfId="0" applyFont="1" applyAlignment="1">
      <alignment wrapText="1"/>
    </xf>
    <xf numFmtId="14" fontId="0" fillId="0" borderId="2" xfId="0" applyNumberFormat="1" applyBorder="1" applyAlignment="1" quotePrefix="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OverView!$A$24:$A$36</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OverView!$B$24:$B$36</c:f>
              <c:numCache>
                <c:ptCount val="13"/>
                <c:pt idx="0">
                  <c:v>221</c:v>
                </c:pt>
                <c:pt idx="1">
                  <c:v>76</c:v>
                </c:pt>
                <c:pt idx="2">
                  <c:v>7</c:v>
                </c:pt>
                <c:pt idx="3">
                  <c:v>54</c:v>
                </c:pt>
                <c:pt idx="4">
                  <c:v>84</c:v>
                </c:pt>
                <c:pt idx="5">
                  <c:v>139</c:v>
                </c:pt>
                <c:pt idx="6">
                  <c:v>17</c:v>
                </c:pt>
                <c:pt idx="7">
                  <c:v>37</c:v>
                </c:pt>
                <c:pt idx="8">
                  <c:v>7</c:v>
                </c:pt>
                <c:pt idx="9">
                  <c:v>0</c:v>
                </c:pt>
                <c:pt idx="10">
                  <c:v>0</c:v>
                </c:pt>
                <c:pt idx="11">
                  <c:v>3</c:v>
                </c:pt>
                <c:pt idx="12">
                  <c:v>39</c:v>
                </c:pt>
              </c:numCache>
            </c:numRef>
          </c:val>
          <c:shape val="box"/>
        </c:ser>
        <c:shape val="box"/>
        <c:axId val="2859743"/>
        <c:axId val="25737688"/>
      </c:bar3DChart>
      <c:catAx>
        <c:axId val="2859743"/>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5737688"/>
        <c:crosses val="autoZero"/>
        <c:auto val="1"/>
        <c:lblOffset val="100"/>
        <c:tickLblSkip val="1"/>
        <c:noMultiLvlLbl val="0"/>
      </c:catAx>
      <c:valAx>
        <c:axId val="25737688"/>
        <c:scaling>
          <c:orientation val="minMax"/>
        </c:scaling>
        <c:axPos val="l"/>
        <c:majorGridlines/>
        <c:delete val="0"/>
        <c:numFmt formatCode="General" sourceLinked="1"/>
        <c:majorTickMark val="out"/>
        <c:minorTickMark val="none"/>
        <c:tickLblPos val="nextTo"/>
        <c:crossAx val="285974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spreadsheet contains the combined comment submissions from LB141.
</a:t>
          </a:r>
          <a:r>
            <a:rPr lang="en-US" cap="none" sz="1100" b="1" i="0" u="none" baseline="0">
              <a:latin typeface="Times New Roman"/>
              <a:ea typeface="Times New Roman"/>
              <a:cs typeface="Times New Roman"/>
            </a:rPr>
            <a:t>Rev 1</a:t>
          </a:r>
          <a:r>
            <a:rPr lang="en-US" cap="none" sz="1100" b="0" i="0" u="none" baseline="0">
              <a:latin typeface="Times New Roman"/>
              <a:ea typeface="Times New Roman"/>
              <a:cs typeface="Times New Roman"/>
            </a:rPr>
            <a:t>- Incorporates resolutions for CIDs:  2, 3, 4, 6, 13, 14, 16, 24, 25, 27, 29, 31, 33, 37, 38, 40, 42, 45, 46, 48, 50, 52, 53, 56, 57, 59, 65, 66, 68, 69, 71, 77, 78, 80, 81, 86, 89, 98, 99, 100, 101, 102, 103, 106, 107, 109, 111, 112, 120, 126, 129, 131, 134, 135, 136, 137, 139, 140, 142, 146, 148, 149, 150, 152, 153, 156, 162, 164, 167, 173, 177, 179, 181, 182, 183, 186, 188, 196, 203, 204, 205, 207, and 211.
</a:t>
          </a:r>
          <a:r>
            <a:rPr lang="en-US" cap="none" sz="1100" b="1" i="0" u="none" baseline="0">
              <a:latin typeface="Times New Roman"/>
              <a:ea typeface="Times New Roman"/>
              <a:cs typeface="Times New Roman"/>
            </a:rPr>
            <a:t>Rev 2</a:t>
          </a:r>
          <a:r>
            <a:rPr lang="en-US" cap="none" sz="1100" b="0" i="0" u="none" baseline="0">
              <a:latin typeface="Times New Roman"/>
              <a:ea typeface="Times New Roman"/>
              <a:cs typeface="Times New Roman"/>
            </a:rPr>
            <a:t>- Incorporates resolutions from submittal 11-09-0058r2. 
</a:t>
          </a:r>
          <a:r>
            <a:rPr lang="en-US" cap="none" sz="1100" b="1" i="0" u="none" baseline="0">
              <a:latin typeface="Times New Roman"/>
              <a:ea typeface="Times New Roman"/>
              <a:cs typeface="Times New Roman"/>
            </a:rPr>
            <a:t>Rev 3</a:t>
          </a:r>
          <a:r>
            <a:rPr lang="en-US" cap="none" sz="1100" b="0" i="0" u="none" baseline="0">
              <a:latin typeface="Times New Roman"/>
              <a:ea typeface="Times New Roman"/>
              <a:cs typeface="Times New Roman"/>
            </a:rPr>
            <a:t>- Incorporates resolutions from submittals:  09-0140, 09-0141r1, 09-0157r1, 09-0171r0, 09-0184r1, 09-0185r1, and 09-0195r0. 
</a:t>
          </a:r>
          <a:r>
            <a:rPr lang="en-US" cap="none" sz="1100" b="1" i="0" u="none" baseline="0">
              <a:latin typeface="Times New Roman"/>
              <a:ea typeface="Times New Roman"/>
              <a:cs typeface="Times New Roman"/>
            </a:rPr>
            <a:t>Rev 4-</a:t>
          </a:r>
          <a:r>
            <a:rPr lang="en-US" cap="none" sz="1100" b="0" i="0" u="none" baseline="0">
              <a:latin typeface="Times New Roman"/>
              <a:ea typeface="Times New Roman"/>
              <a:cs typeface="Times New Roman"/>
            </a:rPr>
            <a:t> Incorporates resolutions from submittals:  09-0234, 09-0238r1, 09-0253r0, 09-0273r0, and 09-0274r1.</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G13" sqref="G13"/>
    </sheetView>
  </sheetViews>
  <sheetFormatPr defaultColWidth="9.140625" defaultRowHeight="12.75"/>
  <cols>
    <col min="1" max="1" width="11.28125" style="2" customWidth="1"/>
    <col min="2" max="16384" width="9.140625" style="2" customWidth="1"/>
  </cols>
  <sheetData>
    <row r="1" ht="18.75">
      <c r="B1" s="1" t="s">
        <v>487</v>
      </c>
    </row>
    <row r="2" ht="18.75">
      <c r="B2" s="1" t="s">
        <v>415</v>
      </c>
    </row>
    <row r="3" spans="1:2" ht="18.75">
      <c r="A3" s="2" t="s">
        <v>492</v>
      </c>
      <c r="B3" s="104" t="s">
        <v>9</v>
      </c>
    </row>
    <row r="4" spans="1:6" ht="18.75">
      <c r="A4" s="2" t="s">
        <v>486</v>
      </c>
      <c r="B4" s="105" t="s">
        <v>193</v>
      </c>
      <c r="F4" s="7"/>
    </row>
    <row r="5" spans="1:2" ht="19.5">
      <c r="A5" s="2" t="s">
        <v>491</v>
      </c>
      <c r="B5" s="8" t="s">
        <v>417</v>
      </c>
    </row>
    <row r="6" s="3" customFormat="1" ht="16.5" thickBot="1"/>
    <row r="7" spans="1:2" s="4" customFormat="1" ht="18.75">
      <c r="A7" s="4" t="s">
        <v>489</v>
      </c>
      <c r="B7" s="9" t="s">
        <v>96</v>
      </c>
    </row>
    <row r="8" spans="1:2" ht="15.75">
      <c r="A8" s="2" t="s">
        <v>495</v>
      </c>
      <c r="B8" s="106" t="s">
        <v>8</v>
      </c>
    </row>
    <row r="9" spans="1:9" ht="15.75">
      <c r="A9" s="2" t="s">
        <v>490</v>
      </c>
      <c r="B9" s="8" t="s">
        <v>418</v>
      </c>
      <c r="C9" s="8"/>
      <c r="D9" s="8"/>
      <c r="E9" s="8"/>
      <c r="F9" s="8"/>
      <c r="G9" s="8"/>
      <c r="H9" s="8"/>
      <c r="I9" s="8"/>
    </row>
    <row r="10" spans="2:9" ht="19.5">
      <c r="B10" s="98" t="s">
        <v>419</v>
      </c>
      <c r="C10" s="8"/>
      <c r="D10" s="8"/>
      <c r="E10" s="8"/>
      <c r="F10" s="8"/>
      <c r="G10" s="8"/>
      <c r="H10" s="8"/>
      <c r="I10" s="8"/>
    </row>
    <row r="11" spans="2:9" ht="15.75">
      <c r="B11" s="8" t="s">
        <v>420</v>
      </c>
      <c r="C11" s="8"/>
      <c r="D11" s="8"/>
      <c r="E11" s="8"/>
      <c r="F11" s="8"/>
      <c r="G11" s="8"/>
      <c r="H11" s="8"/>
      <c r="I11" s="8"/>
    </row>
    <row r="12" spans="2:9" ht="15.75">
      <c r="B12" s="8" t="s">
        <v>421</v>
      </c>
      <c r="C12" s="8"/>
      <c r="D12" s="8"/>
      <c r="E12" s="8"/>
      <c r="F12" s="8"/>
      <c r="G12" s="8"/>
      <c r="H12" s="8"/>
      <c r="I12" s="8"/>
    </row>
    <row r="13" spans="2:9" ht="15.75">
      <c r="B13" s="8" t="s">
        <v>422</v>
      </c>
      <c r="C13" s="8"/>
      <c r="D13" s="8"/>
      <c r="E13" s="8"/>
      <c r="F13" s="8"/>
      <c r="G13" s="8"/>
      <c r="H13" s="8"/>
      <c r="I13" s="8"/>
    </row>
    <row r="14" spans="2:9" ht="15.75">
      <c r="B14" s="8" t="s">
        <v>423</v>
      </c>
      <c r="C14" s="8"/>
      <c r="D14" s="8"/>
      <c r="E14" s="8"/>
      <c r="F14" s="8"/>
      <c r="G14" s="8"/>
      <c r="H14" s="8"/>
      <c r="I14" s="8"/>
    </row>
    <row r="15" ht="15.75">
      <c r="A15" s="2" t="s">
        <v>488</v>
      </c>
    </row>
    <row r="27" spans="1:5" ht="15.75" customHeight="1">
      <c r="A27" s="6"/>
      <c r="B27" s="120"/>
      <c r="C27" s="120"/>
      <c r="D27" s="120"/>
      <c r="E27" s="120"/>
    </row>
    <row r="28" spans="1:5" ht="15.75" customHeight="1">
      <c r="A28" s="4"/>
      <c r="B28" s="5"/>
      <c r="C28" s="5"/>
      <c r="D28" s="5"/>
      <c r="E28" s="5"/>
    </row>
    <row r="29" spans="1:5" ht="15.75" customHeight="1">
      <c r="A29" s="4"/>
      <c r="B29" s="119"/>
      <c r="C29" s="119"/>
      <c r="D29" s="119"/>
      <c r="E29" s="119"/>
    </row>
    <row r="30" spans="1:5" ht="15.75" customHeight="1">
      <c r="A30" s="4"/>
      <c r="B30" s="5"/>
      <c r="C30" s="5"/>
      <c r="D30" s="5"/>
      <c r="E30" s="5"/>
    </row>
    <row r="31" spans="1:5" ht="15.75" customHeight="1">
      <c r="A31" s="4"/>
      <c r="B31" s="119"/>
      <c r="C31" s="119"/>
      <c r="D31" s="119"/>
      <c r="E31" s="119"/>
    </row>
    <row r="32" spans="2:5" ht="15.75" customHeight="1">
      <c r="B32" s="119"/>
      <c r="C32" s="119"/>
      <c r="D32" s="119"/>
      <c r="E32" s="11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237"/>
  <sheetViews>
    <sheetView tabSelected="1" zoomScale="85" zoomScaleNormal="85" workbookViewId="0" topLeftCell="A1">
      <pane xSplit="8865" ySplit="795" topLeftCell="K1" activePane="bottomLeft" state="split"/>
      <selection pane="topLeft" activeCell="G1" sqref="G1:G16384"/>
      <selection pane="topRight" activeCell="I1" sqref="I1"/>
      <selection pane="bottomLeft" activeCell="C3" sqref="C3"/>
      <selection pane="bottomRight" activeCell="K240" sqref="K240"/>
    </sheetView>
  </sheetViews>
  <sheetFormatPr defaultColWidth="9.14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10.28125" style="41" customWidth="1"/>
    <col min="15" max="15" width="12.851562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3" customWidth="1"/>
    <col min="22" max="22" width="7.140625" style="41" customWidth="1"/>
    <col min="23" max="16384" width="27.00390625" style="41" customWidth="1"/>
  </cols>
  <sheetData>
    <row r="1" spans="1:21" ht="33.75">
      <c r="A1" s="42" t="s">
        <v>329</v>
      </c>
      <c r="B1" s="43" t="s">
        <v>498</v>
      </c>
      <c r="C1" s="54" t="s">
        <v>499</v>
      </c>
      <c r="D1" s="39" t="s">
        <v>433</v>
      </c>
      <c r="E1" s="39" t="s">
        <v>434</v>
      </c>
      <c r="F1" s="44" t="s">
        <v>560</v>
      </c>
      <c r="G1" s="45" t="s">
        <v>500</v>
      </c>
      <c r="H1" s="46" t="s">
        <v>501</v>
      </c>
      <c r="I1" s="116" t="s">
        <v>278</v>
      </c>
      <c r="J1" s="44" t="s">
        <v>504</v>
      </c>
      <c r="K1" s="44" t="s">
        <v>412</v>
      </c>
      <c r="L1" s="44" t="s">
        <v>439</v>
      </c>
      <c r="M1" s="44" t="s">
        <v>416</v>
      </c>
      <c r="N1" s="44" t="s">
        <v>428</v>
      </c>
      <c r="O1" s="44" t="s">
        <v>502</v>
      </c>
      <c r="P1" s="44" t="s">
        <v>435</v>
      </c>
      <c r="Q1" s="44" t="s">
        <v>436</v>
      </c>
      <c r="R1" s="44" t="s">
        <v>318</v>
      </c>
      <c r="S1" s="102" t="s">
        <v>316</v>
      </c>
      <c r="U1" s="103" t="s">
        <v>631</v>
      </c>
    </row>
    <row r="2" spans="1:22" ht="22.5">
      <c r="A2" s="85">
        <v>2</v>
      </c>
      <c r="B2" s="47" t="s">
        <v>343</v>
      </c>
      <c r="C2" s="55" t="s">
        <v>270</v>
      </c>
      <c r="D2" s="40" t="s">
        <v>494</v>
      </c>
      <c r="E2" s="40" t="s">
        <v>538</v>
      </c>
      <c r="F2" s="48" t="s">
        <v>429</v>
      </c>
      <c r="G2" s="49" t="s">
        <v>139</v>
      </c>
      <c r="H2" s="50" t="s">
        <v>158</v>
      </c>
      <c r="I2" s="51" t="s">
        <v>508</v>
      </c>
      <c r="J2" s="52" t="s">
        <v>629</v>
      </c>
      <c r="K2" s="52"/>
      <c r="L2" s="52"/>
      <c r="M2" s="52"/>
      <c r="N2" s="96" t="s">
        <v>728</v>
      </c>
      <c r="O2" s="90" t="s">
        <v>503</v>
      </c>
      <c r="P2" s="114" t="s">
        <v>731</v>
      </c>
      <c r="Q2" s="52" t="s">
        <v>732</v>
      </c>
      <c r="R2" s="52"/>
      <c r="S2" s="47" t="s">
        <v>249</v>
      </c>
      <c r="U2" s="41"/>
      <c r="V2" s="103"/>
    </row>
    <row r="3" spans="1:22" ht="78.75">
      <c r="A3" s="85">
        <v>3</v>
      </c>
      <c r="B3" s="47" t="s">
        <v>375</v>
      </c>
      <c r="C3" s="55" t="s">
        <v>270</v>
      </c>
      <c r="D3" s="40" t="s">
        <v>494</v>
      </c>
      <c r="E3" s="40" t="s">
        <v>524</v>
      </c>
      <c r="F3" s="48" t="s">
        <v>429</v>
      </c>
      <c r="G3" s="49" t="s">
        <v>376</v>
      </c>
      <c r="H3" s="50" t="s">
        <v>441</v>
      </c>
      <c r="I3" s="51" t="s">
        <v>432</v>
      </c>
      <c r="J3" s="52" t="s">
        <v>630</v>
      </c>
      <c r="K3" s="52"/>
      <c r="L3" s="52" t="s">
        <v>758</v>
      </c>
      <c r="M3" s="52"/>
      <c r="N3" s="96" t="s">
        <v>728</v>
      </c>
      <c r="O3" s="90" t="s">
        <v>514</v>
      </c>
      <c r="P3" s="114" t="s">
        <v>731</v>
      </c>
      <c r="Q3" s="52" t="s">
        <v>732</v>
      </c>
      <c r="R3" s="52"/>
      <c r="S3" s="47" t="s">
        <v>249</v>
      </c>
      <c r="V3" s="103"/>
    </row>
    <row r="4" spans="1:22" ht="56.25">
      <c r="A4" s="85">
        <v>4</v>
      </c>
      <c r="B4" s="47" t="s">
        <v>530</v>
      </c>
      <c r="C4" s="55" t="s">
        <v>585</v>
      </c>
      <c r="D4" s="40" t="s">
        <v>494</v>
      </c>
      <c r="E4" s="40" t="s">
        <v>260</v>
      </c>
      <c r="F4" s="48" t="s">
        <v>536</v>
      </c>
      <c r="G4" s="49" t="s">
        <v>586</v>
      </c>
      <c r="H4" s="50" t="s">
        <v>587</v>
      </c>
      <c r="I4" s="51" t="s">
        <v>509</v>
      </c>
      <c r="J4" s="52" t="s">
        <v>665</v>
      </c>
      <c r="K4" s="52"/>
      <c r="L4" s="52"/>
      <c r="M4" s="52"/>
      <c r="N4" s="96" t="s">
        <v>312</v>
      </c>
      <c r="O4" s="90" t="s">
        <v>289</v>
      </c>
      <c r="P4" s="52" t="s">
        <v>513</v>
      </c>
      <c r="Q4" s="52" t="s">
        <v>664</v>
      </c>
      <c r="R4" s="52"/>
      <c r="S4" s="47" t="s">
        <v>249</v>
      </c>
      <c r="U4" s="103" t="s">
        <v>513</v>
      </c>
      <c r="V4" s="103"/>
    </row>
    <row r="5" spans="1:22" ht="78.75">
      <c r="A5" s="85">
        <v>5</v>
      </c>
      <c r="B5" s="47" t="s">
        <v>261</v>
      </c>
      <c r="C5" s="55" t="s">
        <v>323</v>
      </c>
      <c r="D5" s="40" t="s">
        <v>494</v>
      </c>
      <c r="E5" s="40" t="s">
        <v>813</v>
      </c>
      <c r="F5" s="48" t="s">
        <v>521</v>
      </c>
      <c r="G5" s="49" t="s">
        <v>29</v>
      </c>
      <c r="H5" s="50" t="s">
        <v>822</v>
      </c>
      <c r="I5" s="51" t="s">
        <v>432</v>
      </c>
      <c r="J5" s="52" t="s">
        <v>205</v>
      </c>
      <c r="K5" s="52"/>
      <c r="L5" s="52"/>
      <c r="M5" s="52"/>
      <c r="N5" s="96" t="s">
        <v>312</v>
      </c>
      <c r="O5" s="90" t="s">
        <v>290</v>
      </c>
      <c r="P5" s="114"/>
      <c r="Q5" s="52" t="s">
        <v>206</v>
      </c>
      <c r="R5" s="52"/>
      <c r="S5" s="47" t="s">
        <v>207</v>
      </c>
      <c r="U5" s="103" t="s">
        <v>778</v>
      </c>
      <c r="V5" s="103"/>
    </row>
    <row r="6" spans="1:22" ht="78.75">
      <c r="A6" s="85">
        <v>6</v>
      </c>
      <c r="B6" s="47" t="s">
        <v>343</v>
      </c>
      <c r="C6" s="55" t="s">
        <v>273</v>
      </c>
      <c r="D6" s="40" t="s">
        <v>494</v>
      </c>
      <c r="E6" s="40" t="s">
        <v>336</v>
      </c>
      <c r="F6" s="48" t="s">
        <v>429</v>
      </c>
      <c r="G6" s="49" t="s">
        <v>159</v>
      </c>
      <c r="H6" s="50" t="s">
        <v>160</v>
      </c>
      <c r="I6" s="51" t="s">
        <v>509</v>
      </c>
      <c r="J6" s="52" t="s">
        <v>220</v>
      </c>
      <c r="K6" s="52"/>
      <c r="L6" s="52"/>
      <c r="M6" s="52"/>
      <c r="N6" s="96" t="s">
        <v>340</v>
      </c>
      <c r="O6" s="90" t="s">
        <v>291</v>
      </c>
      <c r="P6" s="114" t="s">
        <v>219</v>
      </c>
      <c r="Q6" s="52" t="s">
        <v>211</v>
      </c>
      <c r="R6" s="52"/>
      <c r="S6" s="47" t="s">
        <v>207</v>
      </c>
      <c r="U6" s="103" t="s">
        <v>778</v>
      </c>
      <c r="V6" s="103"/>
    </row>
    <row r="7" spans="1:22" ht="157.5">
      <c r="A7" s="85">
        <v>7</v>
      </c>
      <c r="B7" s="47" t="s">
        <v>375</v>
      </c>
      <c r="C7" s="100" t="s">
        <v>511</v>
      </c>
      <c r="D7" s="40" t="s">
        <v>494</v>
      </c>
      <c r="E7" s="40" t="s">
        <v>535</v>
      </c>
      <c r="F7" s="48" t="s">
        <v>322</v>
      </c>
      <c r="G7" s="49" t="s">
        <v>393</v>
      </c>
      <c r="H7" s="50" t="s">
        <v>394</v>
      </c>
      <c r="I7" s="51" t="s">
        <v>508</v>
      </c>
      <c r="J7" s="52" t="s">
        <v>221</v>
      </c>
      <c r="K7" s="52"/>
      <c r="L7" s="52"/>
      <c r="M7" s="52"/>
      <c r="N7" s="96" t="s">
        <v>340</v>
      </c>
      <c r="O7" s="90" t="s">
        <v>291</v>
      </c>
      <c r="P7" s="114" t="s">
        <v>219</v>
      </c>
      <c r="Q7" s="52" t="s">
        <v>211</v>
      </c>
      <c r="R7" s="52"/>
      <c r="S7" s="47" t="s">
        <v>207</v>
      </c>
      <c r="U7" s="103" t="s">
        <v>778</v>
      </c>
      <c r="V7" s="103"/>
    </row>
    <row r="8" spans="1:22" ht="292.5">
      <c r="A8" s="85">
        <v>8</v>
      </c>
      <c r="B8" s="47" t="s">
        <v>261</v>
      </c>
      <c r="C8" s="55" t="s">
        <v>576</v>
      </c>
      <c r="D8" s="40" t="s">
        <v>494</v>
      </c>
      <c r="E8" s="40" t="s">
        <v>259</v>
      </c>
      <c r="F8" s="48" t="s">
        <v>521</v>
      </c>
      <c r="G8" s="49" t="s">
        <v>30</v>
      </c>
      <c r="H8" s="50" t="s">
        <v>822</v>
      </c>
      <c r="I8" s="51" t="s">
        <v>432</v>
      </c>
      <c r="J8" s="113" t="s">
        <v>0</v>
      </c>
      <c r="K8" s="52"/>
      <c r="L8" s="52"/>
      <c r="M8" s="52"/>
      <c r="N8" s="96" t="s">
        <v>340</v>
      </c>
      <c r="O8" s="90" t="s">
        <v>291</v>
      </c>
      <c r="P8" s="114" t="s">
        <v>219</v>
      </c>
      <c r="Q8" s="52" t="s">
        <v>211</v>
      </c>
      <c r="R8" s="52"/>
      <c r="S8" s="47" t="s">
        <v>207</v>
      </c>
      <c r="U8" s="103" t="s">
        <v>778</v>
      </c>
      <c r="V8" s="103"/>
    </row>
    <row r="9" spans="1:22" ht="90">
      <c r="A9" s="85">
        <v>9</v>
      </c>
      <c r="B9" s="47" t="s">
        <v>343</v>
      </c>
      <c r="C9" s="55" t="s">
        <v>576</v>
      </c>
      <c r="D9" s="40" t="s">
        <v>494</v>
      </c>
      <c r="E9" s="40" t="s">
        <v>259</v>
      </c>
      <c r="F9" s="48" t="s">
        <v>521</v>
      </c>
      <c r="G9" s="49" t="s">
        <v>161</v>
      </c>
      <c r="H9" s="50" t="s">
        <v>160</v>
      </c>
      <c r="I9" s="51" t="s">
        <v>509</v>
      </c>
      <c r="J9" s="52" t="s">
        <v>1</v>
      </c>
      <c r="K9" s="52"/>
      <c r="L9" s="52"/>
      <c r="M9" s="52"/>
      <c r="N9" s="96" t="s">
        <v>340</v>
      </c>
      <c r="O9" s="90" t="s">
        <v>291</v>
      </c>
      <c r="P9" s="114" t="s">
        <v>219</v>
      </c>
      <c r="Q9" s="52" t="s">
        <v>211</v>
      </c>
      <c r="R9" s="52"/>
      <c r="S9" s="47" t="s">
        <v>207</v>
      </c>
      <c r="U9" s="103" t="s">
        <v>778</v>
      </c>
      <c r="V9" s="103"/>
    </row>
    <row r="10" spans="1:22" ht="78.75">
      <c r="A10" s="85">
        <v>10</v>
      </c>
      <c r="B10" s="47" t="s">
        <v>530</v>
      </c>
      <c r="C10" s="55" t="s">
        <v>576</v>
      </c>
      <c r="D10" s="40" t="s">
        <v>494</v>
      </c>
      <c r="E10" s="40" t="s">
        <v>274</v>
      </c>
      <c r="F10" s="48" t="s">
        <v>521</v>
      </c>
      <c r="G10" s="49" t="s">
        <v>592</v>
      </c>
      <c r="H10" s="50" t="s">
        <v>591</v>
      </c>
      <c r="I10" s="51" t="s">
        <v>432</v>
      </c>
      <c r="J10" s="52" t="s">
        <v>658</v>
      </c>
      <c r="K10" s="52"/>
      <c r="L10" s="52"/>
      <c r="M10" s="52"/>
      <c r="N10" s="96" t="s">
        <v>340</v>
      </c>
      <c r="O10" s="90" t="s">
        <v>291</v>
      </c>
      <c r="P10" s="114" t="s">
        <v>659</v>
      </c>
      <c r="Q10" s="52" t="s">
        <v>664</v>
      </c>
      <c r="R10" s="52"/>
      <c r="S10" s="47" t="s">
        <v>249</v>
      </c>
      <c r="U10" s="41"/>
      <c r="V10" s="103"/>
    </row>
    <row r="11" spans="1:22" ht="157.5">
      <c r="A11" s="85">
        <v>11</v>
      </c>
      <c r="B11" s="47" t="s">
        <v>275</v>
      </c>
      <c r="C11" s="55" t="s">
        <v>576</v>
      </c>
      <c r="D11" s="40" t="s">
        <v>494</v>
      </c>
      <c r="E11" s="40" t="s">
        <v>522</v>
      </c>
      <c r="F11" s="48" t="s">
        <v>521</v>
      </c>
      <c r="G11" s="49" t="s">
        <v>577</v>
      </c>
      <c r="H11" s="50" t="s">
        <v>578</v>
      </c>
      <c r="I11" s="51" t="s">
        <v>508</v>
      </c>
      <c r="J11" s="113" t="s">
        <v>2</v>
      </c>
      <c r="K11" s="52"/>
      <c r="L11" s="52"/>
      <c r="M11" s="52"/>
      <c r="N11" s="96" t="s">
        <v>340</v>
      </c>
      <c r="O11" s="90" t="s">
        <v>291</v>
      </c>
      <c r="P11" s="114" t="s">
        <v>219</v>
      </c>
      <c r="Q11" s="52" t="s">
        <v>211</v>
      </c>
      <c r="R11" s="52"/>
      <c r="S11" s="47" t="s">
        <v>207</v>
      </c>
      <c r="U11" s="103" t="s">
        <v>778</v>
      </c>
      <c r="V11" s="103"/>
    </row>
    <row r="12" spans="1:22" ht="90">
      <c r="A12" s="85">
        <v>12</v>
      </c>
      <c r="B12" s="47" t="s">
        <v>530</v>
      </c>
      <c r="C12" s="55" t="s">
        <v>576</v>
      </c>
      <c r="D12" s="40" t="s">
        <v>494</v>
      </c>
      <c r="E12" s="40" t="s">
        <v>522</v>
      </c>
      <c r="F12" s="48" t="s">
        <v>521</v>
      </c>
      <c r="G12" s="49" t="s">
        <v>590</v>
      </c>
      <c r="H12" s="50" t="s">
        <v>591</v>
      </c>
      <c r="I12" s="51" t="s">
        <v>432</v>
      </c>
      <c r="J12" s="52" t="s">
        <v>658</v>
      </c>
      <c r="K12" s="52"/>
      <c r="L12" s="52"/>
      <c r="M12" s="52"/>
      <c r="N12" s="96" t="s">
        <v>340</v>
      </c>
      <c r="O12" s="90" t="s">
        <v>291</v>
      </c>
      <c r="P12" s="114" t="s">
        <v>659</v>
      </c>
      <c r="Q12" s="52" t="s">
        <v>664</v>
      </c>
      <c r="R12" s="52"/>
      <c r="S12" s="47" t="s">
        <v>249</v>
      </c>
      <c r="U12" s="41"/>
      <c r="V12" s="103"/>
    </row>
    <row r="13" spans="1:22" ht="22.5">
      <c r="A13" s="85">
        <v>13</v>
      </c>
      <c r="B13" s="47" t="s">
        <v>261</v>
      </c>
      <c r="C13" s="55" t="s">
        <v>576</v>
      </c>
      <c r="D13" s="40" t="s">
        <v>494</v>
      </c>
      <c r="E13" s="40" t="s">
        <v>334</v>
      </c>
      <c r="F13" s="48" t="s">
        <v>536</v>
      </c>
      <c r="G13" s="49" t="s">
        <v>31</v>
      </c>
      <c r="H13" s="50" t="s">
        <v>822</v>
      </c>
      <c r="I13" s="51" t="s">
        <v>508</v>
      </c>
      <c r="J13" s="52" t="s">
        <v>167</v>
      </c>
      <c r="K13" s="52"/>
      <c r="L13" s="52"/>
      <c r="M13" s="52"/>
      <c r="N13" s="96" t="s">
        <v>340</v>
      </c>
      <c r="O13" s="90" t="s">
        <v>291</v>
      </c>
      <c r="P13" s="114" t="s">
        <v>166</v>
      </c>
      <c r="Q13" s="52"/>
      <c r="R13" s="52"/>
      <c r="S13" s="47" t="s">
        <v>249</v>
      </c>
      <c r="U13" s="41" t="s">
        <v>513</v>
      </c>
      <c r="V13" s="103"/>
    </row>
    <row r="14" spans="1:22" ht="56.25">
      <c r="A14" s="85">
        <v>14</v>
      </c>
      <c r="B14" s="47" t="s">
        <v>342</v>
      </c>
      <c r="C14" s="55" t="s">
        <v>576</v>
      </c>
      <c r="D14" s="40" t="s">
        <v>494</v>
      </c>
      <c r="E14" s="40" t="s">
        <v>327</v>
      </c>
      <c r="F14" s="48" t="s">
        <v>429</v>
      </c>
      <c r="G14" s="49" t="s">
        <v>668</v>
      </c>
      <c r="H14" s="50" t="s">
        <v>669</v>
      </c>
      <c r="I14" s="51" t="s">
        <v>508</v>
      </c>
      <c r="J14" s="52" t="s">
        <v>632</v>
      </c>
      <c r="K14" s="52"/>
      <c r="L14" s="52"/>
      <c r="M14" s="52"/>
      <c r="N14" s="96" t="s">
        <v>728</v>
      </c>
      <c r="O14" s="90" t="s">
        <v>291</v>
      </c>
      <c r="P14" s="114" t="s">
        <v>731</v>
      </c>
      <c r="Q14" s="52" t="s">
        <v>732</v>
      </c>
      <c r="R14" s="52"/>
      <c r="S14" s="47" t="s">
        <v>249</v>
      </c>
      <c r="U14" s="41"/>
      <c r="V14" s="103"/>
    </row>
    <row r="15" spans="1:22" ht="101.25">
      <c r="A15" s="85">
        <v>15</v>
      </c>
      <c r="B15" s="47" t="s">
        <v>528</v>
      </c>
      <c r="C15" s="55" t="s">
        <v>273</v>
      </c>
      <c r="D15" s="40" t="s">
        <v>431</v>
      </c>
      <c r="E15" s="40" t="s">
        <v>323</v>
      </c>
      <c r="F15" s="48" t="s">
        <v>521</v>
      </c>
      <c r="G15" s="49" t="s">
        <v>108</v>
      </c>
      <c r="H15" s="50" t="s">
        <v>109</v>
      </c>
      <c r="I15" s="51" t="s">
        <v>508</v>
      </c>
      <c r="J15" s="52" t="s">
        <v>3</v>
      </c>
      <c r="K15" s="52"/>
      <c r="L15" s="52"/>
      <c r="M15" s="52"/>
      <c r="N15" s="96" t="s">
        <v>340</v>
      </c>
      <c r="O15" s="90" t="s">
        <v>291</v>
      </c>
      <c r="P15" s="114" t="s">
        <v>219</v>
      </c>
      <c r="Q15" s="52" t="s">
        <v>211</v>
      </c>
      <c r="R15" s="52"/>
      <c r="S15" s="47" t="s">
        <v>207</v>
      </c>
      <c r="U15" s="103" t="s">
        <v>778</v>
      </c>
      <c r="V15" s="103"/>
    </row>
    <row r="16" spans="1:22" ht="45">
      <c r="A16" s="85">
        <v>16</v>
      </c>
      <c r="B16" s="47" t="s">
        <v>375</v>
      </c>
      <c r="C16" s="55" t="s">
        <v>576</v>
      </c>
      <c r="D16" s="40" t="s">
        <v>431</v>
      </c>
      <c r="E16" s="40" t="s">
        <v>273</v>
      </c>
      <c r="F16" s="48" t="s">
        <v>429</v>
      </c>
      <c r="G16" s="49" t="s">
        <v>442</v>
      </c>
      <c r="H16" s="50" t="s">
        <v>443</v>
      </c>
      <c r="I16" s="51" t="s">
        <v>508</v>
      </c>
      <c r="J16" s="52" t="s">
        <v>633</v>
      </c>
      <c r="K16" s="52"/>
      <c r="L16" s="52"/>
      <c r="M16" s="52"/>
      <c r="N16" s="96" t="s">
        <v>728</v>
      </c>
      <c r="O16" s="90" t="s">
        <v>291</v>
      </c>
      <c r="P16" s="114" t="s">
        <v>731</v>
      </c>
      <c r="Q16" s="52" t="s">
        <v>732</v>
      </c>
      <c r="R16" s="52"/>
      <c r="S16" s="47" t="s">
        <v>249</v>
      </c>
      <c r="U16" s="41"/>
      <c r="V16" s="103"/>
    </row>
    <row r="17" spans="1:22" ht="67.5">
      <c r="A17" s="85">
        <v>17</v>
      </c>
      <c r="B17" s="47" t="s">
        <v>267</v>
      </c>
      <c r="C17" s="55" t="s">
        <v>811</v>
      </c>
      <c r="D17" s="40" t="s">
        <v>431</v>
      </c>
      <c r="E17" s="40" t="s">
        <v>273</v>
      </c>
      <c r="F17" s="48" t="s">
        <v>521</v>
      </c>
      <c r="G17" s="49" t="s">
        <v>594</v>
      </c>
      <c r="H17" s="50" t="s">
        <v>595</v>
      </c>
      <c r="I17" s="51" t="s">
        <v>508</v>
      </c>
      <c r="J17" s="52" t="s">
        <v>660</v>
      </c>
      <c r="K17" s="52"/>
      <c r="L17" s="52"/>
      <c r="M17" s="52"/>
      <c r="N17" s="96" t="s">
        <v>340</v>
      </c>
      <c r="O17" s="90" t="s">
        <v>291</v>
      </c>
      <c r="P17" s="114" t="s">
        <v>219</v>
      </c>
      <c r="Q17" s="52" t="s">
        <v>211</v>
      </c>
      <c r="R17" s="52"/>
      <c r="S17" s="47" t="s">
        <v>207</v>
      </c>
      <c r="U17" s="103" t="s">
        <v>778</v>
      </c>
      <c r="V17" s="103"/>
    </row>
    <row r="18" spans="1:22" ht="112.5">
      <c r="A18" s="85">
        <v>18</v>
      </c>
      <c r="B18" s="47" t="s">
        <v>375</v>
      </c>
      <c r="C18" s="55" t="s">
        <v>576</v>
      </c>
      <c r="D18" s="40" t="s">
        <v>431</v>
      </c>
      <c r="E18" s="40" t="s">
        <v>812</v>
      </c>
      <c r="F18" s="48" t="s">
        <v>322</v>
      </c>
      <c r="G18" s="49" t="s">
        <v>444</v>
      </c>
      <c r="H18" s="50" t="s">
        <v>445</v>
      </c>
      <c r="I18" s="51" t="s">
        <v>508</v>
      </c>
      <c r="J18" s="52" t="s">
        <v>661</v>
      </c>
      <c r="K18" s="52"/>
      <c r="L18" s="52"/>
      <c r="M18" s="52"/>
      <c r="N18" s="96" t="s">
        <v>340</v>
      </c>
      <c r="O18" s="90" t="s">
        <v>291</v>
      </c>
      <c r="P18" s="114" t="s">
        <v>219</v>
      </c>
      <c r="Q18" s="52" t="s">
        <v>211</v>
      </c>
      <c r="R18" s="52"/>
      <c r="S18" s="47" t="s">
        <v>207</v>
      </c>
      <c r="U18" s="103" t="s">
        <v>778</v>
      </c>
      <c r="V18" s="103"/>
    </row>
    <row r="19" spans="1:22" ht="146.25">
      <c r="A19" s="85">
        <v>19</v>
      </c>
      <c r="B19" s="47" t="s">
        <v>275</v>
      </c>
      <c r="C19" s="55" t="s">
        <v>576</v>
      </c>
      <c r="D19" s="40" t="s">
        <v>431</v>
      </c>
      <c r="E19" s="40" t="s">
        <v>430</v>
      </c>
      <c r="F19" s="48" t="s">
        <v>521</v>
      </c>
      <c r="G19" s="49" t="s">
        <v>597</v>
      </c>
      <c r="H19" s="50" t="s">
        <v>598</v>
      </c>
      <c r="I19" s="51" t="s">
        <v>508</v>
      </c>
      <c r="J19" s="52" t="s">
        <v>4</v>
      </c>
      <c r="K19" s="52"/>
      <c r="L19" s="52"/>
      <c r="M19" s="52"/>
      <c r="N19" s="96" t="s">
        <v>340</v>
      </c>
      <c r="O19" s="90" t="s">
        <v>291</v>
      </c>
      <c r="P19" s="114" t="s">
        <v>219</v>
      </c>
      <c r="Q19" s="52" t="s">
        <v>211</v>
      </c>
      <c r="R19" s="52"/>
      <c r="S19" s="47" t="s">
        <v>207</v>
      </c>
      <c r="U19" s="103" t="s">
        <v>778</v>
      </c>
      <c r="V19" s="103"/>
    </row>
    <row r="20" spans="1:22" ht="78.75">
      <c r="A20" s="85">
        <v>20</v>
      </c>
      <c r="B20" s="47" t="s">
        <v>530</v>
      </c>
      <c r="C20" s="55" t="s">
        <v>593</v>
      </c>
      <c r="D20" s="40" t="s">
        <v>431</v>
      </c>
      <c r="E20" s="40" t="s">
        <v>553</v>
      </c>
      <c r="F20" s="48" t="s">
        <v>521</v>
      </c>
      <c r="G20" s="49" t="s">
        <v>18</v>
      </c>
      <c r="H20" s="50" t="s">
        <v>591</v>
      </c>
      <c r="I20" s="51" t="s">
        <v>432</v>
      </c>
      <c r="J20" s="52" t="s">
        <v>658</v>
      </c>
      <c r="K20" s="52"/>
      <c r="L20" s="52"/>
      <c r="M20" s="52"/>
      <c r="N20" s="96" t="s">
        <v>340</v>
      </c>
      <c r="O20" s="90" t="s">
        <v>291</v>
      </c>
      <c r="P20" s="114" t="s">
        <v>659</v>
      </c>
      <c r="Q20" s="52" t="s">
        <v>664</v>
      </c>
      <c r="R20" s="52"/>
      <c r="S20" s="47" t="s">
        <v>249</v>
      </c>
      <c r="U20" s="41"/>
      <c r="V20" s="103"/>
    </row>
    <row r="21" spans="1:22" ht="78.75">
      <c r="A21" s="85">
        <v>21</v>
      </c>
      <c r="B21" s="47" t="s">
        <v>266</v>
      </c>
      <c r="C21" s="55" t="s">
        <v>593</v>
      </c>
      <c r="D21" s="40" t="s">
        <v>431</v>
      </c>
      <c r="E21" s="40" t="s">
        <v>549</v>
      </c>
      <c r="F21" s="48" t="s">
        <v>322</v>
      </c>
      <c r="G21" s="49" t="s">
        <v>721</v>
      </c>
      <c r="H21" s="50" t="s">
        <v>140</v>
      </c>
      <c r="I21" s="51" t="s">
        <v>509</v>
      </c>
      <c r="J21" s="52" t="s">
        <v>662</v>
      </c>
      <c r="K21" s="52"/>
      <c r="L21" s="52"/>
      <c r="M21" s="52"/>
      <c r="N21" s="96" t="s">
        <v>340</v>
      </c>
      <c r="O21" s="90" t="s">
        <v>291</v>
      </c>
      <c r="P21" s="114" t="s">
        <v>219</v>
      </c>
      <c r="Q21" s="52" t="s">
        <v>211</v>
      </c>
      <c r="R21" s="52"/>
      <c r="S21" s="47" t="s">
        <v>207</v>
      </c>
      <c r="U21" s="103" t="s">
        <v>778</v>
      </c>
      <c r="V21" s="103"/>
    </row>
    <row r="22" spans="1:22" ht="22.5">
      <c r="A22" s="85">
        <v>22</v>
      </c>
      <c r="B22" s="47" t="s">
        <v>375</v>
      </c>
      <c r="C22" s="55" t="s">
        <v>593</v>
      </c>
      <c r="D22" s="40" t="s">
        <v>431</v>
      </c>
      <c r="E22" s="40" t="s">
        <v>549</v>
      </c>
      <c r="F22" s="48" t="s">
        <v>322</v>
      </c>
      <c r="G22" s="49" t="s">
        <v>446</v>
      </c>
      <c r="H22" s="50" t="s">
        <v>447</v>
      </c>
      <c r="I22" s="51" t="s">
        <v>508</v>
      </c>
      <c r="J22" s="52" t="s">
        <v>663</v>
      </c>
      <c r="K22" s="52"/>
      <c r="L22" s="52"/>
      <c r="M22" s="52"/>
      <c r="N22" s="96" t="s">
        <v>340</v>
      </c>
      <c r="O22" s="90" t="s">
        <v>291</v>
      </c>
      <c r="P22" s="114" t="s">
        <v>219</v>
      </c>
      <c r="Q22" s="52" t="s">
        <v>211</v>
      </c>
      <c r="R22" s="52"/>
      <c r="S22" s="47" t="s">
        <v>207</v>
      </c>
      <c r="U22" s="103" t="s">
        <v>778</v>
      </c>
      <c r="V22" s="103"/>
    </row>
    <row r="23" spans="1:22" ht="202.5">
      <c r="A23" s="85">
        <v>23</v>
      </c>
      <c r="B23" s="47" t="s">
        <v>343</v>
      </c>
      <c r="C23" s="55" t="s">
        <v>812</v>
      </c>
      <c r="D23" s="40" t="s">
        <v>431</v>
      </c>
      <c r="E23" s="40" t="s">
        <v>555</v>
      </c>
      <c r="F23" s="48" t="s">
        <v>521</v>
      </c>
      <c r="G23" s="49" t="s">
        <v>149</v>
      </c>
      <c r="H23" s="50" t="s">
        <v>150</v>
      </c>
      <c r="I23" s="51"/>
      <c r="J23" s="52"/>
      <c r="K23" s="52"/>
      <c r="L23" s="52"/>
      <c r="M23" s="52"/>
      <c r="N23" s="96" t="s">
        <v>288</v>
      </c>
      <c r="O23" s="90" t="s">
        <v>341</v>
      </c>
      <c r="P23" s="114"/>
      <c r="Q23" s="52"/>
      <c r="R23" s="52"/>
      <c r="S23" s="47"/>
      <c r="U23" s="41"/>
      <c r="V23" s="103"/>
    </row>
    <row r="24" spans="1:22" ht="45">
      <c r="A24" s="85">
        <v>24</v>
      </c>
      <c r="B24" s="47" t="s">
        <v>266</v>
      </c>
      <c r="C24" s="55" t="s">
        <v>818</v>
      </c>
      <c r="D24" s="40" t="s">
        <v>431</v>
      </c>
      <c r="E24" s="40" t="s">
        <v>522</v>
      </c>
      <c r="F24" s="48" t="s">
        <v>429</v>
      </c>
      <c r="G24" s="49" t="s">
        <v>141</v>
      </c>
      <c r="H24" s="50" t="s">
        <v>142</v>
      </c>
      <c r="I24" s="51" t="s">
        <v>508</v>
      </c>
      <c r="J24" s="52" t="s">
        <v>730</v>
      </c>
      <c r="K24" s="52"/>
      <c r="L24" s="52"/>
      <c r="M24" s="52"/>
      <c r="N24" s="96" t="s">
        <v>314</v>
      </c>
      <c r="O24" s="90" t="s">
        <v>503</v>
      </c>
      <c r="P24" s="114" t="s">
        <v>731</v>
      </c>
      <c r="Q24" s="52" t="s">
        <v>732</v>
      </c>
      <c r="R24" s="52"/>
      <c r="S24" s="47" t="s">
        <v>249</v>
      </c>
      <c r="U24" s="41"/>
      <c r="V24" s="103"/>
    </row>
    <row r="25" spans="1:22" ht="33.75">
      <c r="A25" s="85">
        <v>25</v>
      </c>
      <c r="B25" s="47" t="s">
        <v>375</v>
      </c>
      <c r="C25" s="55" t="s">
        <v>818</v>
      </c>
      <c r="D25" s="40" t="s">
        <v>431</v>
      </c>
      <c r="E25" s="40" t="s">
        <v>262</v>
      </c>
      <c r="F25" s="48" t="s">
        <v>429</v>
      </c>
      <c r="G25" s="49" t="s">
        <v>448</v>
      </c>
      <c r="H25" s="50" t="s">
        <v>449</v>
      </c>
      <c r="I25" s="51" t="s">
        <v>508</v>
      </c>
      <c r="J25" s="52" t="s">
        <v>634</v>
      </c>
      <c r="K25" s="52"/>
      <c r="L25" s="52"/>
      <c r="M25" s="52"/>
      <c r="N25" s="96" t="s">
        <v>728</v>
      </c>
      <c r="O25" s="90" t="s">
        <v>341</v>
      </c>
      <c r="P25" s="114" t="s">
        <v>731</v>
      </c>
      <c r="Q25" s="52" t="s">
        <v>732</v>
      </c>
      <c r="R25" s="52"/>
      <c r="S25" s="47" t="s">
        <v>249</v>
      </c>
      <c r="V25" s="103"/>
    </row>
    <row r="26" spans="1:22" ht="112.5">
      <c r="A26" s="85">
        <v>26</v>
      </c>
      <c r="B26" s="47" t="s">
        <v>375</v>
      </c>
      <c r="C26" s="55" t="s">
        <v>818</v>
      </c>
      <c r="D26" s="40" t="s">
        <v>431</v>
      </c>
      <c r="E26" s="40" t="s">
        <v>262</v>
      </c>
      <c r="F26" s="48" t="s">
        <v>322</v>
      </c>
      <c r="G26" s="49" t="s">
        <v>450</v>
      </c>
      <c r="H26" s="50" t="s">
        <v>451</v>
      </c>
      <c r="I26" s="51"/>
      <c r="J26" s="52"/>
      <c r="K26" s="52"/>
      <c r="L26" s="52"/>
      <c r="M26" s="52"/>
      <c r="N26" s="96" t="s">
        <v>288</v>
      </c>
      <c r="O26" s="90" t="s">
        <v>341</v>
      </c>
      <c r="P26" s="114"/>
      <c r="Q26" s="52"/>
      <c r="R26" s="52"/>
      <c r="S26" s="47"/>
      <c r="V26" s="103"/>
    </row>
    <row r="27" spans="1:22" ht="33.75">
      <c r="A27" s="85">
        <v>27</v>
      </c>
      <c r="B27" s="47" t="s">
        <v>342</v>
      </c>
      <c r="C27" s="55" t="s">
        <v>818</v>
      </c>
      <c r="D27" s="40" t="s">
        <v>323</v>
      </c>
      <c r="E27" s="40" t="s">
        <v>520</v>
      </c>
      <c r="F27" s="48" t="s">
        <v>429</v>
      </c>
      <c r="G27" s="49" t="s">
        <v>670</v>
      </c>
      <c r="H27" s="50" t="s">
        <v>671</v>
      </c>
      <c r="I27" s="51" t="s">
        <v>508</v>
      </c>
      <c r="J27" s="52" t="s">
        <v>684</v>
      </c>
      <c r="K27" s="52"/>
      <c r="L27" s="52"/>
      <c r="M27" s="52"/>
      <c r="N27" s="96" t="s">
        <v>728</v>
      </c>
      <c r="O27" s="90" t="s">
        <v>341</v>
      </c>
      <c r="P27" s="114" t="s">
        <v>731</v>
      </c>
      <c r="Q27" s="52" t="s">
        <v>732</v>
      </c>
      <c r="R27" s="52"/>
      <c r="S27" s="47" t="s">
        <v>249</v>
      </c>
      <c r="V27" s="103"/>
    </row>
    <row r="28" spans="1:22" ht="56.25">
      <c r="A28" s="85">
        <v>28</v>
      </c>
      <c r="B28" s="47" t="s">
        <v>267</v>
      </c>
      <c r="C28" s="55" t="s">
        <v>818</v>
      </c>
      <c r="D28" s="40" t="s">
        <v>323</v>
      </c>
      <c r="E28" s="40" t="s">
        <v>520</v>
      </c>
      <c r="F28" s="48" t="s">
        <v>521</v>
      </c>
      <c r="G28" s="49" t="s">
        <v>596</v>
      </c>
      <c r="H28" s="50" t="s">
        <v>595</v>
      </c>
      <c r="I28" s="51"/>
      <c r="J28" s="52" t="s">
        <v>513</v>
      </c>
      <c r="K28" s="52"/>
      <c r="L28" s="52"/>
      <c r="M28" s="52"/>
      <c r="N28" s="96" t="s">
        <v>288</v>
      </c>
      <c r="O28" s="90" t="s">
        <v>341</v>
      </c>
      <c r="P28" s="52"/>
      <c r="Q28" s="52"/>
      <c r="R28" s="52"/>
      <c r="S28" s="47"/>
      <c r="V28" s="103"/>
    </row>
    <row r="29" spans="1:22" ht="45">
      <c r="A29" s="85">
        <v>29</v>
      </c>
      <c r="B29" s="47" t="s">
        <v>266</v>
      </c>
      <c r="C29" s="55" t="s">
        <v>143</v>
      </c>
      <c r="D29" s="40" t="s">
        <v>323</v>
      </c>
      <c r="E29" s="40" t="s">
        <v>812</v>
      </c>
      <c r="F29" s="48" t="s">
        <v>429</v>
      </c>
      <c r="G29" s="49" t="s">
        <v>141</v>
      </c>
      <c r="H29" s="50" t="s">
        <v>142</v>
      </c>
      <c r="I29" s="51" t="s">
        <v>508</v>
      </c>
      <c r="J29" s="52" t="s">
        <v>730</v>
      </c>
      <c r="K29" s="52"/>
      <c r="L29" s="52"/>
      <c r="M29" s="52"/>
      <c r="N29" s="96" t="s">
        <v>314</v>
      </c>
      <c r="O29" s="90" t="s">
        <v>503</v>
      </c>
      <c r="P29" s="114" t="s">
        <v>731</v>
      </c>
      <c r="Q29" s="52" t="s">
        <v>732</v>
      </c>
      <c r="R29" s="52"/>
      <c r="S29" s="47" t="s">
        <v>249</v>
      </c>
      <c r="V29" s="103"/>
    </row>
    <row r="30" spans="1:22" ht="56.25">
      <c r="A30" s="85">
        <v>30</v>
      </c>
      <c r="B30" s="47" t="s">
        <v>267</v>
      </c>
      <c r="C30" s="55" t="s">
        <v>143</v>
      </c>
      <c r="D30" s="40" t="s">
        <v>323</v>
      </c>
      <c r="E30" s="40" t="s">
        <v>549</v>
      </c>
      <c r="F30" s="48" t="s">
        <v>521</v>
      </c>
      <c r="G30" s="49" t="s">
        <v>621</v>
      </c>
      <c r="H30" s="50" t="s">
        <v>595</v>
      </c>
      <c r="I30" s="51"/>
      <c r="J30" s="52" t="s">
        <v>513</v>
      </c>
      <c r="K30" s="52"/>
      <c r="L30" s="52"/>
      <c r="M30" s="52"/>
      <c r="N30" s="96" t="s">
        <v>288</v>
      </c>
      <c r="O30" s="90" t="s">
        <v>341</v>
      </c>
      <c r="P30" s="52"/>
      <c r="Q30" s="52"/>
      <c r="R30" s="52"/>
      <c r="S30" s="47"/>
      <c r="V30" s="103"/>
    </row>
    <row r="31" spans="1:22" ht="45">
      <c r="A31" s="85">
        <v>31</v>
      </c>
      <c r="B31" s="47" t="s">
        <v>266</v>
      </c>
      <c r="C31" s="55" t="s">
        <v>526</v>
      </c>
      <c r="D31" s="40" t="s">
        <v>323</v>
      </c>
      <c r="E31" s="40" t="s">
        <v>555</v>
      </c>
      <c r="F31" s="48" t="s">
        <v>429</v>
      </c>
      <c r="G31" s="49" t="s">
        <v>141</v>
      </c>
      <c r="H31" s="50" t="s">
        <v>142</v>
      </c>
      <c r="I31" s="51" t="s">
        <v>508</v>
      </c>
      <c r="J31" s="52" t="s">
        <v>730</v>
      </c>
      <c r="K31" s="52"/>
      <c r="L31" s="52"/>
      <c r="M31" s="52"/>
      <c r="N31" s="96" t="s">
        <v>314</v>
      </c>
      <c r="O31" s="90" t="s">
        <v>503</v>
      </c>
      <c r="P31" s="114" t="s">
        <v>731</v>
      </c>
      <c r="Q31" s="52" t="s">
        <v>732</v>
      </c>
      <c r="R31" s="52"/>
      <c r="S31" s="47" t="s">
        <v>249</v>
      </c>
      <c r="V31" s="103"/>
    </row>
    <row r="32" spans="1:22" ht="56.25">
      <c r="A32" s="85">
        <v>32</v>
      </c>
      <c r="B32" s="47" t="s">
        <v>267</v>
      </c>
      <c r="C32" s="55" t="s">
        <v>526</v>
      </c>
      <c r="D32" s="40" t="s">
        <v>323</v>
      </c>
      <c r="E32" s="40" t="s">
        <v>555</v>
      </c>
      <c r="F32" s="48" t="s">
        <v>521</v>
      </c>
      <c r="G32" s="49" t="s">
        <v>596</v>
      </c>
      <c r="H32" s="50" t="s">
        <v>595</v>
      </c>
      <c r="I32" s="51"/>
      <c r="J32" s="52"/>
      <c r="K32" s="52"/>
      <c r="L32" s="52"/>
      <c r="M32" s="52"/>
      <c r="N32" s="96" t="s">
        <v>288</v>
      </c>
      <c r="O32" s="90" t="s">
        <v>341</v>
      </c>
      <c r="P32" s="52"/>
      <c r="Q32" s="52"/>
      <c r="R32" s="52"/>
      <c r="S32" s="47"/>
      <c r="V32" s="103"/>
    </row>
    <row r="33" spans="1:22" ht="56.25">
      <c r="A33" s="85">
        <v>33</v>
      </c>
      <c r="B33" s="47" t="s">
        <v>342</v>
      </c>
      <c r="C33" s="55" t="s">
        <v>696</v>
      </c>
      <c r="D33" s="40" t="s">
        <v>273</v>
      </c>
      <c r="E33" s="40" t="s">
        <v>520</v>
      </c>
      <c r="F33" s="48" t="s">
        <v>429</v>
      </c>
      <c r="G33" s="49" t="s">
        <v>697</v>
      </c>
      <c r="H33" s="50" t="s">
        <v>698</v>
      </c>
      <c r="I33" s="51" t="s">
        <v>508</v>
      </c>
      <c r="J33" s="52" t="s">
        <v>685</v>
      </c>
      <c r="K33" s="52"/>
      <c r="L33" s="52"/>
      <c r="M33" s="52"/>
      <c r="N33" s="96" t="s">
        <v>728</v>
      </c>
      <c r="O33" s="90" t="s">
        <v>503</v>
      </c>
      <c r="P33" s="114" t="s">
        <v>731</v>
      </c>
      <c r="Q33" s="52" t="s">
        <v>732</v>
      </c>
      <c r="R33" s="52"/>
      <c r="S33" s="47" t="s">
        <v>249</v>
      </c>
      <c r="V33" s="103"/>
    </row>
    <row r="34" spans="1:22" ht="135">
      <c r="A34" s="85">
        <v>34</v>
      </c>
      <c r="B34" s="47" t="s">
        <v>835</v>
      </c>
      <c r="C34" s="55" t="s">
        <v>836</v>
      </c>
      <c r="D34" s="40" t="s">
        <v>273</v>
      </c>
      <c r="E34" s="40" t="s">
        <v>547</v>
      </c>
      <c r="F34" s="48" t="s">
        <v>521</v>
      </c>
      <c r="G34" s="49" t="s">
        <v>792</v>
      </c>
      <c r="H34" s="50" t="s">
        <v>793</v>
      </c>
      <c r="I34" s="51" t="s">
        <v>432</v>
      </c>
      <c r="J34" s="52" t="s">
        <v>455</v>
      </c>
      <c r="K34" s="52"/>
      <c r="L34" s="52"/>
      <c r="M34" s="52"/>
      <c r="N34" s="96" t="s">
        <v>425</v>
      </c>
      <c r="O34" s="90" t="s">
        <v>292</v>
      </c>
      <c r="P34" s="114" t="s">
        <v>456</v>
      </c>
      <c r="Q34" s="52" t="s">
        <v>664</v>
      </c>
      <c r="R34" s="52"/>
      <c r="S34" s="47" t="s">
        <v>249</v>
      </c>
      <c r="V34" s="103"/>
    </row>
    <row r="35" spans="1:22" ht="101.25">
      <c r="A35" s="85">
        <v>35</v>
      </c>
      <c r="B35" s="47" t="s">
        <v>814</v>
      </c>
      <c r="C35" s="55" t="s">
        <v>836</v>
      </c>
      <c r="D35" s="40" t="s">
        <v>273</v>
      </c>
      <c r="E35" s="40" t="s">
        <v>547</v>
      </c>
      <c r="F35" s="48" t="s">
        <v>521</v>
      </c>
      <c r="G35" s="49" t="s">
        <v>794</v>
      </c>
      <c r="H35" s="50" t="s">
        <v>795</v>
      </c>
      <c r="I35" s="51" t="s">
        <v>432</v>
      </c>
      <c r="J35" s="52" t="s">
        <v>455</v>
      </c>
      <c r="K35" s="52"/>
      <c r="L35" s="52"/>
      <c r="M35" s="52"/>
      <c r="N35" s="96" t="s">
        <v>425</v>
      </c>
      <c r="O35" s="90" t="s">
        <v>292</v>
      </c>
      <c r="P35" s="114" t="s">
        <v>456</v>
      </c>
      <c r="Q35" s="52" t="s">
        <v>664</v>
      </c>
      <c r="R35" s="52"/>
      <c r="S35" s="47" t="s">
        <v>249</v>
      </c>
      <c r="V35" s="103"/>
    </row>
    <row r="36" spans="1:22" ht="135">
      <c r="A36" s="85">
        <v>36</v>
      </c>
      <c r="B36" s="47" t="s">
        <v>261</v>
      </c>
      <c r="C36" s="55" t="s">
        <v>836</v>
      </c>
      <c r="D36" s="40" t="s">
        <v>273</v>
      </c>
      <c r="E36" s="40" t="s">
        <v>547</v>
      </c>
      <c r="F36" s="48" t="s">
        <v>521</v>
      </c>
      <c r="G36" s="49" t="s">
        <v>792</v>
      </c>
      <c r="H36" s="50" t="s">
        <v>793</v>
      </c>
      <c r="I36" s="51" t="s">
        <v>432</v>
      </c>
      <c r="J36" s="52" t="s">
        <v>455</v>
      </c>
      <c r="K36" s="52"/>
      <c r="L36" s="52"/>
      <c r="M36" s="52"/>
      <c r="N36" s="96" t="s">
        <v>425</v>
      </c>
      <c r="O36" s="90" t="s">
        <v>292</v>
      </c>
      <c r="P36" s="114" t="s">
        <v>456</v>
      </c>
      <c r="Q36" s="52" t="s">
        <v>664</v>
      </c>
      <c r="R36" s="52"/>
      <c r="S36" s="47" t="s">
        <v>249</v>
      </c>
      <c r="V36" s="103"/>
    </row>
    <row r="37" spans="1:22" ht="56.25">
      <c r="A37" s="85">
        <v>37</v>
      </c>
      <c r="B37" s="47" t="s">
        <v>266</v>
      </c>
      <c r="C37" s="55" t="s">
        <v>836</v>
      </c>
      <c r="D37" s="40" t="s">
        <v>273</v>
      </c>
      <c r="E37" s="40" t="s">
        <v>547</v>
      </c>
      <c r="F37" s="48" t="s">
        <v>429</v>
      </c>
      <c r="G37" s="49" t="s">
        <v>744</v>
      </c>
      <c r="H37" s="50" t="s">
        <v>745</v>
      </c>
      <c r="I37" s="51" t="s">
        <v>508</v>
      </c>
      <c r="J37" s="52" t="s">
        <v>685</v>
      </c>
      <c r="K37" s="52"/>
      <c r="L37" s="52"/>
      <c r="M37" s="52"/>
      <c r="N37" s="96" t="s">
        <v>728</v>
      </c>
      <c r="O37" s="90" t="s">
        <v>503</v>
      </c>
      <c r="P37" s="114" t="s">
        <v>731</v>
      </c>
      <c r="Q37" s="52" t="s">
        <v>732</v>
      </c>
      <c r="R37" s="52"/>
      <c r="S37" s="47" t="s">
        <v>249</v>
      </c>
      <c r="V37" s="103"/>
    </row>
    <row r="38" spans="1:22" ht="33.75">
      <c r="A38" s="85">
        <v>38</v>
      </c>
      <c r="B38" s="47" t="s">
        <v>375</v>
      </c>
      <c r="C38" s="55" t="s">
        <v>836</v>
      </c>
      <c r="D38" s="40" t="s">
        <v>273</v>
      </c>
      <c r="E38" s="40" t="s">
        <v>547</v>
      </c>
      <c r="F38" s="48" t="s">
        <v>429</v>
      </c>
      <c r="G38" s="49" t="s">
        <v>452</v>
      </c>
      <c r="H38" s="50" t="s">
        <v>453</v>
      </c>
      <c r="I38" s="51" t="s">
        <v>508</v>
      </c>
      <c r="J38" s="52" t="s">
        <v>457</v>
      </c>
      <c r="K38" s="52"/>
      <c r="L38" s="52"/>
      <c r="M38" s="52"/>
      <c r="N38" s="96" t="s">
        <v>425</v>
      </c>
      <c r="O38" s="90" t="s">
        <v>292</v>
      </c>
      <c r="P38" s="114" t="s">
        <v>456</v>
      </c>
      <c r="Q38" s="52" t="s">
        <v>664</v>
      </c>
      <c r="R38" s="52"/>
      <c r="S38" s="47" t="s">
        <v>249</v>
      </c>
      <c r="U38" s="103" t="s">
        <v>250</v>
      </c>
      <c r="V38" s="103"/>
    </row>
    <row r="39" spans="1:22" ht="67.5">
      <c r="A39" s="85">
        <v>39</v>
      </c>
      <c r="B39" s="47" t="s">
        <v>267</v>
      </c>
      <c r="C39" s="55" t="s">
        <v>836</v>
      </c>
      <c r="D39" s="40" t="s">
        <v>273</v>
      </c>
      <c r="E39" s="40" t="s">
        <v>547</v>
      </c>
      <c r="F39" s="48" t="s">
        <v>521</v>
      </c>
      <c r="G39" s="49" t="s">
        <v>622</v>
      </c>
      <c r="H39" s="50" t="s">
        <v>595</v>
      </c>
      <c r="I39" s="51" t="s">
        <v>432</v>
      </c>
      <c r="J39" s="52" t="s">
        <v>455</v>
      </c>
      <c r="K39" s="52"/>
      <c r="L39" s="52"/>
      <c r="M39" s="52"/>
      <c r="N39" s="96" t="s">
        <v>425</v>
      </c>
      <c r="O39" s="90" t="s">
        <v>292</v>
      </c>
      <c r="P39" s="114" t="s">
        <v>456</v>
      </c>
      <c r="Q39" s="52" t="s">
        <v>664</v>
      </c>
      <c r="R39" s="52"/>
      <c r="S39" s="47" t="s">
        <v>249</v>
      </c>
      <c r="V39" s="103"/>
    </row>
    <row r="40" spans="1:22" ht="123.75">
      <c r="A40" s="85">
        <v>40</v>
      </c>
      <c r="B40" s="47" t="s">
        <v>375</v>
      </c>
      <c r="C40" s="55" t="s">
        <v>532</v>
      </c>
      <c r="D40" s="40" t="s">
        <v>273</v>
      </c>
      <c r="E40" s="40" t="s">
        <v>555</v>
      </c>
      <c r="F40" s="48" t="s">
        <v>429</v>
      </c>
      <c r="G40" s="49" t="s">
        <v>454</v>
      </c>
      <c r="H40" s="50" t="s">
        <v>251</v>
      </c>
      <c r="I40" s="51" t="s">
        <v>508</v>
      </c>
      <c r="J40" s="52" t="s">
        <v>686</v>
      </c>
      <c r="K40" s="52"/>
      <c r="L40" s="52"/>
      <c r="M40" s="52"/>
      <c r="N40" s="96" t="s">
        <v>728</v>
      </c>
      <c r="O40" s="90" t="s">
        <v>292</v>
      </c>
      <c r="P40" s="114" t="s">
        <v>731</v>
      </c>
      <c r="Q40" s="52" t="s">
        <v>732</v>
      </c>
      <c r="R40" s="52"/>
      <c r="S40" s="47" t="s">
        <v>249</v>
      </c>
      <c r="V40" s="103"/>
    </row>
    <row r="41" spans="1:22" ht="101.25">
      <c r="A41" s="85">
        <v>41</v>
      </c>
      <c r="B41" s="47" t="s">
        <v>275</v>
      </c>
      <c r="C41" s="55" t="s">
        <v>820</v>
      </c>
      <c r="D41" s="40" t="s">
        <v>273</v>
      </c>
      <c r="E41" s="40" t="s">
        <v>542</v>
      </c>
      <c r="F41" s="48" t="s">
        <v>521</v>
      </c>
      <c r="G41" s="49" t="s">
        <v>466</v>
      </c>
      <c r="H41" s="50" t="s">
        <v>598</v>
      </c>
      <c r="I41" s="51" t="s">
        <v>508</v>
      </c>
      <c r="J41" s="52" t="s">
        <v>458</v>
      </c>
      <c r="K41" s="52"/>
      <c r="L41" s="52"/>
      <c r="M41" s="52"/>
      <c r="N41" s="96" t="s">
        <v>425</v>
      </c>
      <c r="O41" s="90" t="s">
        <v>292</v>
      </c>
      <c r="P41" s="114" t="s">
        <v>456</v>
      </c>
      <c r="Q41" s="52" t="s">
        <v>664</v>
      </c>
      <c r="R41" s="52"/>
      <c r="S41" s="47" t="s">
        <v>249</v>
      </c>
      <c r="V41" s="103"/>
    </row>
    <row r="42" spans="1:22" ht="22.5">
      <c r="A42" s="85">
        <v>42</v>
      </c>
      <c r="B42" s="47" t="s">
        <v>342</v>
      </c>
      <c r="C42" s="55" t="s">
        <v>820</v>
      </c>
      <c r="D42" s="40" t="s">
        <v>273</v>
      </c>
      <c r="E42" s="40" t="s">
        <v>542</v>
      </c>
      <c r="F42" s="48" t="s">
        <v>429</v>
      </c>
      <c r="G42" s="49" t="s">
        <v>672</v>
      </c>
      <c r="H42" s="50" t="s">
        <v>673</v>
      </c>
      <c r="I42" s="51" t="s">
        <v>508</v>
      </c>
      <c r="J42" s="52" t="s">
        <v>632</v>
      </c>
      <c r="K42" s="52"/>
      <c r="L42" s="52"/>
      <c r="M42" s="52"/>
      <c r="N42" s="96" t="s">
        <v>728</v>
      </c>
      <c r="O42" s="90" t="s">
        <v>503</v>
      </c>
      <c r="P42" s="114" t="s">
        <v>731</v>
      </c>
      <c r="Q42" s="52" t="s">
        <v>732</v>
      </c>
      <c r="R42" s="52"/>
      <c r="S42" s="47" t="s">
        <v>249</v>
      </c>
      <c r="V42" s="103"/>
    </row>
    <row r="43" spans="1:22" ht="45">
      <c r="A43" s="85">
        <v>43</v>
      </c>
      <c r="B43" s="47" t="s">
        <v>649</v>
      </c>
      <c r="C43" s="55" t="s">
        <v>820</v>
      </c>
      <c r="D43" s="40" t="s">
        <v>273</v>
      </c>
      <c r="E43" s="40" t="s">
        <v>542</v>
      </c>
      <c r="F43" s="48" t="s">
        <v>322</v>
      </c>
      <c r="G43" s="49" t="s">
        <v>650</v>
      </c>
      <c r="H43" s="50" t="s">
        <v>651</v>
      </c>
      <c r="I43" s="51" t="s">
        <v>508</v>
      </c>
      <c r="J43" s="52" t="s">
        <v>629</v>
      </c>
      <c r="K43" s="52"/>
      <c r="L43" s="52"/>
      <c r="M43" s="52"/>
      <c r="N43" s="96" t="s">
        <v>425</v>
      </c>
      <c r="O43" s="90" t="s">
        <v>292</v>
      </c>
      <c r="P43" s="114" t="s">
        <v>456</v>
      </c>
      <c r="Q43" s="52" t="s">
        <v>664</v>
      </c>
      <c r="R43" s="52"/>
      <c r="S43" s="47" t="s">
        <v>249</v>
      </c>
      <c r="V43" s="103"/>
    </row>
    <row r="44" spans="1:22" ht="157.5">
      <c r="A44" s="85">
        <v>44</v>
      </c>
      <c r="B44" s="47" t="s">
        <v>275</v>
      </c>
      <c r="C44" s="55" t="s">
        <v>820</v>
      </c>
      <c r="D44" s="40" t="s">
        <v>273</v>
      </c>
      <c r="E44" s="40" t="s">
        <v>327</v>
      </c>
      <c r="F44" s="48" t="s">
        <v>521</v>
      </c>
      <c r="G44" s="49" t="s">
        <v>467</v>
      </c>
      <c r="H44" s="50" t="s">
        <v>598</v>
      </c>
      <c r="I44" s="51" t="s">
        <v>508</v>
      </c>
      <c r="J44" s="52" t="s">
        <v>459</v>
      </c>
      <c r="K44" s="52"/>
      <c r="L44" s="52"/>
      <c r="M44" s="52"/>
      <c r="N44" s="96" t="s">
        <v>425</v>
      </c>
      <c r="O44" s="90" t="s">
        <v>292</v>
      </c>
      <c r="P44" s="114" t="s">
        <v>456</v>
      </c>
      <c r="Q44" s="52" t="s">
        <v>664</v>
      </c>
      <c r="R44" s="52"/>
      <c r="S44" s="47" t="s">
        <v>249</v>
      </c>
      <c r="V44" s="103"/>
    </row>
    <row r="45" spans="1:22" ht="33.75">
      <c r="A45" s="85">
        <v>45</v>
      </c>
      <c r="B45" s="47" t="s">
        <v>266</v>
      </c>
      <c r="C45" s="55" t="s">
        <v>820</v>
      </c>
      <c r="D45" s="40" t="s">
        <v>273</v>
      </c>
      <c r="E45" s="40" t="s">
        <v>327</v>
      </c>
      <c r="F45" s="48" t="s">
        <v>429</v>
      </c>
      <c r="G45" s="49" t="s">
        <v>746</v>
      </c>
      <c r="H45" s="50" t="s">
        <v>747</v>
      </c>
      <c r="I45" s="51" t="s">
        <v>508</v>
      </c>
      <c r="J45" s="52" t="s">
        <v>632</v>
      </c>
      <c r="K45" s="52"/>
      <c r="L45" s="52"/>
      <c r="M45" s="52"/>
      <c r="N45" s="96" t="s">
        <v>728</v>
      </c>
      <c r="O45" s="90" t="s">
        <v>503</v>
      </c>
      <c r="P45" s="114" t="s">
        <v>731</v>
      </c>
      <c r="Q45" s="52" t="s">
        <v>732</v>
      </c>
      <c r="R45" s="52"/>
      <c r="S45" s="47" t="s">
        <v>249</v>
      </c>
      <c r="V45" s="103"/>
    </row>
    <row r="46" spans="1:22" ht="123.75">
      <c r="A46" s="85">
        <v>46</v>
      </c>
      <c r="B46" s="47" t="s">
        <v>375</v>
      </c>
      <c r="C46" s="55" t="s">
        <v>820</v>
      </c>
      <c r="D46" s="40" t="s">
        <v>273</v>
      </c>
      <c r="E46" s="40" t="s">
        <v>327</v>
      </c>
      <c r="F46" s="48" t="s">
        <v>429</v>
      </c>
      <c r="G46" s="49" t="s">
        <v>252</v>
      </c>
      <c r="H46" s="50" t="s">
        <v>377</v>
      </c>
      <c r="I46" s="51" t="s">
        <v>508</v>
      </c>
      <c r="J46" s="52" t="s">
        <v>687</v>
      </c>
      <c r="K46" s="52"/>
      <c r="L46" s="52"/>
      <c r="M46" s="52"/>
      <c r="N46" s="96" t="s">
        <v>728</v>
      </c>
      <c r="O46" s="90" t="s">
        <v>292</v>
      </c>
      <c r="P46" s="114" t="s">
        <v>731</v>
      </c>
      <c r="Q46" s="52" t="s">
        <v>732</v>
      </c>
      <c r="R46" s="52"/>
      <c r="S46" s="47" t="s">
        <v>249</v>
      </c>
      <c r="V46" s="103"/>
    </row>
    <row r="47" spans="1:22" ht="56.25">
      <c r="A47" s="85">
        <v>47</v>
      </c>
      <c r="B47" s="47" t="s">
        <v>649</v>
      </c>
      <c r="C47" s="55" t="s">
        <v>820</v>
      </c>
      <c r="D47" s="40" t="s">
        <v>273</v>
      </c>
      <c r="E47" s="40" t="s">
        <v>327</v>
      </c>
      <c r="F47" s="48" t="s">
        <v>322</v>
      </c>
      <c r="G47" s="49" t="s">
        <v>652</v>
      </c>
      <c r="H47" s="50" t="s">
        <v>651</v>
      </c>
      <c r="I47" s="51" t="s">
        <v>508</v>
      </c>
      <c r="J47" s="52" t="s">
        <v>629</v>
      </c>
      <c r="K47" s="52"/>
      <c r="L47" s="52"/>
      <c r="M47" s="52"/>
      <c r="N47" s="96" t="s">
        <v>425</v>
      </c>
      <c r="O47" s="90" t="s">
        <v>292</v>
      </c>
      <c r="P47" s="114" t="s">
        <v>456</v>
      </c>
      <c r="Q47" s="52" t="s">
        <v>664</v>
      </c>
      <c r="R47" s="52"/>
      <c r="S47" s="47" t="s">
        <v>249</v>
      </c>
      <c r="U47" s="103" t="s">
        <v>250</v>
      </c>
      <c r="V47" s="103"/>
    </row>
    <row r="48" spans="1:22" ht="67.5">
      <c r="A48" s="85">
        <v>48</v>
      </c>
      <c r="B48" s="47" t="s">
        <v>342</v>
      </c>
      <c r="C48" s="55" t="s">
        <v>820</v>
      </c>
      <c r="D48" s="40" t="s">
        <v>273</v>
      </c>
      <c r="E48" s="40" t="s">
        <v>262</v>
      </c>
      <c r="F48" s="48" t="s">
        <v>429</v>
      </c>
      <c r="G48" s="49" t="s">
        <v>674</v>
      </c>
      <c r="H48" s="50" t="s">
        <v>675</v>
      </c>
      <c r="I48" s="51" t="s">
        <v>508</v>
      </c>
      <c r="J48" s="52" t="s">
        <v>688</v>
      </c>
      <c r="K48" s="52"/>
      <c r="L48" s="52"/>
      <c r="M48" s="52"/>
      <c r="N48" s="96" t="s">
        <v>728</v>
      </c>
      <c r="O48" s="90" t="s">
        <v>503</v>
      </c>
      <c r="P48" s="114" t="s">
        <v>731</v>
      </c>
      <c r="Q48" s="52" t="s">
        <v>732</v>
      </c>
      <c r="R48" s="52"/>
      <c r="S48" s="47" t="s">
        <v>249</v>
      </c>
      <c r="V48" s="103"/>
    </row>
    <row r="49" spans="1:20" ht="45">
      <c r="A49" s="85">
        <v>49</v>
      </c>
      <c r="B49" s="47" t="s">
        <v>267</v>
      </c>
      <c r="C49" s="55" t="s">
        <v>820</v>
      </c>
      <c r="D49" s="40" t="s">
        <v>273</v>
      </c>
      <c r="E49" s="40" t="s">
        <v>262</v>
      </c>
      <c r="F49" s="48" t="s">
        <v>521</v>
      </c>
      <c r="G49" s="49" t="s">
        <v>623</v>
      </c>
      <c r="H49" s="50" t="s">
        <v>624</v>
      </c>
      <c r="I49" s="51" t="s">
        <v>508</v>
      </c>
      <c r="J49" s="52" t="s">
        <v>460</v>
      </c>
      <c r="K49" s="52"/>
      <c r="L49" s="52"/>
      <c r="M49" s="52"/>
      <c r="N49" s="96" t="s">
        <v>425</v>
      </c>
      <c r="O49" s="90" t="s">
        <v>292</v>
      </c>
      <c r="P49" s="114" t="s">
        <v>456</v>
      </c>
      <c r="Q49" s="52" t="s">
        <v>664</v>
      </c>
      <c r="R49" s="52"/>
      <c r="S49" s="47" t="s">
        <v>249</v>
      </c>
      <c r="T49" s="103"/>
    </row>
    <row r="50" spans="1:20" ht="45">
      <c r="A50" s="85">
        <v>50</v>
      </c>
      <c r="B50" s="47" t="s">
        <v>342</v>
      </c>
      <c r="C50" s="55" t="s">
        <v>820</v>
      </c>
      <c r="D50" s="40" t="s">
        <v>812</v>
      </c>
      <c r="E50" s="40" t="s">
        <v>431</v>
      </c>
      <c r="F50" s="48" t="s">
        <v>429</v>
      </c>
      <c r="G50" s="49" t="s">
        <v>676</v>
      </c>
      <c r="H50" s="50" t="s">
        <v>677</v>
      </c>
      <c r="I50" s="51" t="s">
        <v>508</v>
      </c>
      <c r="J50" s="52" t="s">
        <v>632</v>
      </c>
      <c r="K50" s="52"/>
      <c r="L50" s="52"/>
      <c r="M50" s="52"/>
      <c r="N50" s="96" t="s">
        <v>728</v>
      </c>
      <c r="O50" s="90" t="s">
        <v>503</v>
      </c>
      <c r="P50" s="114" t="s">
        <v>731</v>
      </c>
      <c r="Q50" s="52" t="s">
        <v>732</v>
      </c>
      <c r="R50" s="52"/>
      <c r="S50" s="47" t="s">
        <v>249</v>
      </c>
      <c r="T50" s="103"/>
    </row>
    <row r="51" spans="1:22" ht="56.25">
      <c r="A51" s="85">
        <v>51</v>
      </c>
      <c r="B51" s="47" t="s">
        <v>267</v>
      </c>
      <c r="C51" s="55" t="s">
        <v>820</v>
      </c>
      <c r="D51" s="40" t="s">
        <v>812</v>
      </c>
      <c r="E51" s="40" t="s">
        <v>323</v>
      </c>
      <c r="F51" s="48" t="s">
        <v>521</v>
      </c>
      <c r="G51" s="49" t="s">
        <v>639</v>
      </c>
      <c r="H51" s="50" t="s">
        <v>640</v>
      </c>
      <c r="I51" s="51" t="s">
        <v>508</v>
      </c>
      <c r="J51" s="52" t="s">
        <v>460</v>
      </c>
      <c r="K51" s="52"/>
      <c r="L51" s="52"/>
      <c r="M51" s="52"/>
      <c r="N51" s="96" t="s">
        <v>425</v>
      </c>
      <c r="O51" s="90" t="s">
        <v>292</v>
      </c>
      <c r="P51" s="114" t="s">
        <v>456</v>
      </c>
      <c r="Q51" s="52" t="s">
        <v>664</v>
      </c>
      <c r="R51" s="52"/>
      <c r="S51" s="47" t="s">
        <v>249</v>
      </c>
      <c r="V51" s="103"/>
    </row>
    <row r="52" spans="1:22" ht="101.25">
      <c r="A52" s="85">
        <v>52</v>
      </c>
      <c r="B52" s="47" t="s">
        <v>342</v>
      </c>
      <c r="C52" s="55" t="s">
        <v>820</v>
      </c>
      <c r="D52" s="40" t="s">
        <v>812</v>
      </c>
      <c r="E52" s="40" t="s">
        <v>812</v>
      </c>
      <c r="F52" s="48" t="s">
        <v>429</v>
      </c>
      <c r="G52" s="49" t="s">
        <v>678</v>
      </c>
      <c r="H52" s="50" t="s">
        <v>679</v>
      </c>
      <c r="I52" s="51" t="s">
        <v>508</v>
      </c>
      <c r="J52" s="52" t="s">
        <v>632</v>
      </c>
      <c r="K52" s="52"/>
      <c r="L52" s="52"/>
      <c r="M52" s="52"/>
      <c r="N52" s="96" t="s">
        <v>728</v>
      </c>
      <c r="O52" s="90" t="s">
        <v>292</v>
      </c>
      <c r="P52" s="114" t="s">
        <v>731</v>
      </c>
      <c r="Q52" s="52" t="s">
        <v>732</v>
      </c>
      <c r="R52" s="52"/>
      <c r="S52" s="47" t="s">
        <v>249</v>
      </c>
      <c r="T52" s="103"/>
      <c r="V52" s="103"/>
    </row>
    <row r="53" spans="1:20" ht="67.5">
      <c r="A53" s="85">
        <v>53</v>
      </c>
      <c r="B53" s="47" t="s">
        <v>342</v>
      </c>
      <c r="C53" s="55" t="s">
        <v>820</v>
      </c>
      <c r="D53" s="40" t="s">
        <v>812</v>
      </c>
      <c r="E53" s="40" t="s">
        <v>817</v>
      </c>
      <c r="F53" s="48" t="s">
        <v>429</v>
      </c>
      <c r="G53" s="49" t="s">
        <v>680</v>
      </c>
      <c r="H53" s="50" t="s">
        <v>681</v>
      </c>
      <c r="I53" s="51" t="s">
        <v>509</v>
      </c>
      <c r="J53" s="52" t="s">
        <v>461</v>
      </c>
      <c r="K53" s="52"/>
      <c r="L53" s="52"/>
      <c r="M53" s="52"/>
      <c r="N53" s="96" t="s">
        <v>425</v>
      </c>
      <c r="O53" s="90" t="s">
        <v>292</v>
      </c>
      <c r="P53" s="114" t="s">
        <v>456</v>
      </c>
      <c r="Q53" s="52" t="s">
        <v>664</v>
      </c>
      <c r="R53" s="52"/>
      <c r="S53" s="47" t="s">
        <v>249</v>
      </c>
      <c r="T53" s="103"/>
    </row>
    <row r="54" spans="1:22" ht="56.25">
      <c r="A54" s="85">
        <v>54</v>
      </c>
      <c r="B54" s="47" t="s">
        <v>530</v>
      </c>
      <c r="C54" s="55" t="s">
        <v>820</v>
      </c>
      <c r="D54" s="40" t="s">
        <v>812</v>
      </c>
      <c r="E54" s="40" t="s">
        <v>430</v>
      </c>
      <c r="F54" s="48" t="s">
        <v>521</v>
      </c>
      <c r="G54" s="49" t="s">
        <v>19</v>
      </c>
      <c r="H54" s="50" t="s">
        <v>591</v>
      </c>
      <c r="I54" s="51" t="s">
        <v>432</v>
      </c>
      <c r="J54" s="52" t="s">
        <v>462</v>
      </c>
      <c r="K54" s="52"/>
      <c r="L54" s="52"/>
      <c r="M54" s="52"/>
      <c r="N54" s="96" t="s">
        <v>425</v>
      </c>
      <c r="O54" s="90" t="s">
        <v>292</v>
      </c>
      <c r="P54" s="114" t="s">
        <v>456</v>
      </c>
      <c r="Q54" s="52" t="s">
        <v>664</v>
      </c>
      <c r="R54" s="52"/>
      <c r="S54" s="47" t="s">
        <v>249</v>
      </c>
      <c r="V54" s="103"/>
    </row>
    <row r="55" spans="1:22" ht="123.75">
      <c r="A55" s="85">
        <v>55</v>
      </c>
      <c r="B55" s="47" t="s">
        <v>261</v>
      </c>
      <c r="C55" s="55" t="s">
        <v>820</v>
      </c>
      <c r="D55" s="40" t="s">
        <v>812</v>
      </c>
      <c r="E55" s="40" t="s">
        <v>819</v>
      </c>
      <c r="F55" s="48" t="s">
        <v>521</v>
      </c>
      <c r="G55" s="49" t="s">
        <v>32</v>
      </c>
      <c r="H55" s="50" t="s">
        <v>822</v>
      </c>
      <c r="I55" s="51" t="s">
        <v>432</v>
      </c>
      <c r="J55" s="113" t="s">
        <v>168</v>
      </c>
      <c r="K55" s="52"/>
      <c r="L55" s="52"/>
      <c r="M55" s="52"/>
      <c r="N55" s="96" t="s">
        <v>425</v>
      </c>
      <c r="O55" s="90" t="s">
        <v>292</v>
      </c>
      <c r="P55" s="114" t="s">
        <v>456</v>
      </c>
      <c r="Q55" s="52" t="s">
        <v>664</v>
      </c>
      <c r="R55" s="52"/>
      <c r="S55" s="47" t="s">
        <v>249</v>
      </c>
      <c r="V55" s="103"/>
    </row>
    <row r="56" spans="1:22" ht="22.5">
      <c r="A56" s="85">
        <v>56</v>
      </c>
      <c r="B56" s="47" t="s">
        <v>375</v>
      </c>
      <c r="C56" s="55" t="s">
        <v>820</v>
      </c>
      <c r="D56" s="40" t="s">
        <v>812</v>
      </c>
      <c r="E56" s="40" t="s">
        <v>819</v>
      </c>
      <c r="F56" s="48" t="s">
        <v>429</v>
      </c>
      <c r="G56" s="49" t="s">
        <v>380</v>
      </c>
      <c r="H56" s="50" t="s">
        <v>381</v>
      </c>
      <c r="I56" s="51" t="s">
        <v>508</v>
      </c>
      <c r="J56" s="52" t="s">
        <v>632</v>
      </c>
      <c r="K56" s="52"/>
      <c r="L56" s="52"/>
      <c r="M56" s="52"/>
      <c r="N56" s="96" t="s">
        <v>728</v>
      </c>
      <c r="O56" s="90" t="s">
        <v>503</v>
      </c>
      <c r="P56" s="114" t="s">
        <v>731</v>
      </c>
      <c r="Q56" s="52" t="s">
        <v>732</v>
      </c>
      <c r="R56" s="52"/>
      <c r="S56" s="47" t="s">
        <v>249</v>
      </c>
      <c r="V56" s="103"/>
    </row>
    <row r="57" spans="1:22" ht="112.5">
      <c r="A57" s="85">
        <v>57</v>
      </c>
      <c r="B57" s="47" t="s">
        <v>267</v>
      </c>
      <c r="C57" s="55" t="s">
        <v>820</v>
      </c>
      <c r="D57" s="40" t="s">
        <v>812</v>
      </c>
      <c r="E57" s="40" t="s">
        <v>533</v>
      </c>
      <c r="F57" s="48" t="s">
        <v>536</v>
      </c>
      <c r="G57" s="49" t="s">
        <v>641</v>
      </c>
      <c r="H57" s="50" t="s">
        <v>595</v>
      </c>
      <c r="I57" s="51" t="s">
        <v>432</v>
      </c>
      <c r="J57" s="113" t="s">
        <v>168</v>
      </c>
      <c r="K57" s="52"/>
      <c r="L57" s="52"/>
      <c r="M57" s="52"/>
      <c r="N57" s="96" t="s">
        <v>425</v>
      </c>
      <c r="O57" s="90" t="s">
        <v>292</v>
      </c>
      <c r="P57" s="114" t="s">
        <v>456</v>
      </c>
      <c r="Q57" s="52" t="s">
        <v>664</v>
      </c>
      <c r="R57" s="52"/>
      <c r="S57" s="47" t="s">
        <v>249</v>
      </c>
      <c r="U57" s="41" t="s">
        <v>829</v>
      </c>
      <c r="V57" s="103"/>
    </row>
    <row r="58" spans="1:22" ht="45">
      <c r="A58" s="85">
        <v>58</v>
      </c>
      <c r="B58" s="47" t="s">
        <v>275</v>
      </c>
      <c r="C58" s="55" t="s">
        <v>326</v>
      </c>
      <c r="D58" s="40" t="s">
        <v>812</v>
      </c>
      <c r="E58" s="40" t="s">
        <v>813</v>
      </c>
      <c r="F58" s="48" t="s">
        <v>521</v>
      </c>
      <c r="G58" s="49" t="s">
        <v>229</v>
      </c>
      <c r="H58" s="50" t="s">
        <v>230</v>
      </c>
      <c r="I58" s="51" t="s">
        <v>432</v>
      </c>
      <c r="J58" s="52" t="s">
        <v>463</v>
      </c>
      <c r="K58" s="52"/>
      <c r="L58" s="52"/>
      <c r="M58" s="52"/>
      <c r="N58" s="96" t="s">
        <v>425</v>
      </c>
      <c r="O58" s="90" t="s">
        <v>292</v>
      </c>
      <c r="P58" s="114" t="s">
        <v>456</v>
      </c>
      <c r="Q58" s="52" t="s">
        <v>664</v>
      </c>
      <c r="R58" s="52"/>
      <c r="S58" s="47" t="s">
        <v>249</v>
      </c>
      <c r="V58" s="103"/>
    </row>
    <row r="59" spans="1:20" ht="90">
      <c r="A59" s="85">
        <v>59</v>
      </c>
      <c r="B59" s="47" t="s">
        <v>342</v>
      </c>
      <c r="C59" s="55" t="s">
        <v>276</v>
      </c>
      <c r="D59" s="40" t="s">
        <v>812</v>
      </c>
      <c r="E59" s="40" t="s">
        <v>813</v>
      </c>
      <c r="F59" s="48" t="s">
        <v>429</v>
      </c>
      <c r="G59" s="49" t="s">
        <v>682</v>
      </c>
      <c r="H59" s="50" t="s">
        <v>683</v>
      </c>
      <c r="I59" s="51" t="s">
        <v>508</v>
      </c>
      <c r="J59" s="52" t="s">
        <v>632</v>
      </c>
      <c r="K59" s="52"/>
      <c r="L59" s="52"/>
      <c r="M59" s="52"/>
      <c r="N59" s="96" t="s">
        <v>728</v>
      </c>
      <c r="O59" s="90" t="s">
        <v>503</v>
      </c>
      <c r="P59" s="114" t="s">
        <v>731</v>
      </c>
      <c r="Q59" s="52" t="s">
        <v>732</v>
      </c>
      <c r="R59" s="52"/>
      <c r="S59" s="47" t="s">
        <v>249</v>
      </c>
      <c r="T59" s="103"/>
    </row>
    <row r="60" spans="1:22" ht="112.5">
      <c r="A60" s="85">
        <v>60</v>
      </c>
      <c r="B60" s="47" t="s">
        <v>649</v>
      </c>
      <c r="C60" s="55" t="s">
        <v>326</v>
      </c>
      <c r="D60" s="40" t="s">
        <v>812</v>
      </c>
      <c r="E60" s="40" t="s">
        <v>813</v>
      </c>
      <c r="F60" s="48" t="s">
        <v>322</v>
      </c>
      <c r="G60" s="49" t="s">
        <v>653</v>
      </c>
      <c r="H60" s="50" t="s">
        <v>654</v>
      </c>
      <c r="I60" s="51" t="s">
        <v>432</v>
      </c>
      <c r="J60" s="52" t="s">
        <v>46</v>
      </c>
      <c r="K60" s="52"/>
      <c r="L60" s="52"/>
      <c r="M60" s="52"/>
      <c r="N60" s="96" t="s">
        <v>425</v>
      </c>
      <c r="O60" s="90" t="s">
        <v>292</v>
      </c>
      <c r="P60" s="114" t="s">
        <v>456</v>
      </c>
      <c r="Q60" s="52" t="s">
        <v>664</v>
      </c>
      <c r="R60" s="52"/>
      <c r="S60" s="47" t="s">
        <v>249</v>
      </c>
      <c r="T60" s="103"/>
      <c r="V60" s="103"/>
    </row>
    <row r="61" spans="1:20" ht="33.75">
      <c r="A61" s="85">
        <v>61</v>
      </c>
      <c r="B61" s="47" t="s">
        <v>275</v>
      </c>
      <c r="C61" s="55" t="s">
        <v>280</v>
      </c>
      <c r="D61" s="40" t="s">
        <v>812</v>
      </c>
      <c r="E61" s="40" t="s">
        <v>274</v>
      </c>
      <c r="F61" s="48" t="s">
        <v>521</v>
      </c>
      <c r="G61" s="49" t="s">
        <v>236</v>
      </c>
      <c r="H61" s="50" t="s">
        <v>237</v>
      </c>
      <c r="I61" s="51" t="s">
        <v>508</v>
      </c>
      <c r="J61" s="52" t="s">
        <v>629</v>
      </c>
      <c r="K61" s="52"/>
      <c r="L61" s="52"/>
      <c r="M61" s="52"/>
      <c r="N61" s="96" t="s">
        <v>425</v>
      </c>
      <c r="O61" s="90" t="s">
        <v>292</v>
      </c>
      <c r="P61" s="114" t="s">
        <v>456</v>
      </c>
      <c r="Q61" s="52" t="s">
        <v>664</v>
      </c>
      <c r="R61" s="52"/>
      <c r="S61" s="47" t="s">
        <v>249</v>
      </c>
      <c r="T61" s="103"/>
    </row>
    <row r="62" spans="1:20" ht="101.25">
      <c r="A62" s="85">
        <v>62</v>
      </c>
      <c r="B62" s="47" t="s">
        <v>342</v>
      </c>
      <c r="C62" s="55" t="s">
        <v>280</v>
      </c>
      <c r="D62" s="40" t="s">
        <v>812</v>
      </c>
      <c r="E62" s="40" t="s">
        <v>274</v>
      </c>
      <c r="F62" s="48" t="s">
        <v>322</v>
      </c>
      <c r="G62" s="49" t="s">
        <v>635</v>
      </c>
      <c r="H62" s="50" t="s">
        <v>636</v>
      </c>
      <c r="I62" s="51" t="s">
        <v>508</v>
      </c>
      <c r="J62" s="52" t="s">
        <v>464</v>
      </c>
      <c r="K62" s="52"/>
      <c r="L62" s="52"/>
      <c r="M62" s="52"/>
      <c r="N62" s="96" t="s">
        <v>425</v>
      </c>
      <c r="O62" s="90" t="s">
        <v>292</v>
      </c>
      <c r="P62" s="114" t="s">
        <v>456</v>
      </c>
      <c r="Q62" s="52" t="s">
        <v>664</v>
      </c>
      <c r="R62" s="52"/>
      <c r="S62" s="47" t="s">
        <v>249</v>
      </c>
      <c r="T62" s="103"/>
    </row>
    <row r="63" spans="1:20" ht="78.75">
      <c r="A63" s="85">
        <v>63</v>
      </c>
      <c r="B63" s="47" t="s">
        <v>375</v>
      </c>
      <c r="C63" s="55" t="s">
        <v>280</v>
      </c>
      <c r="D63" s="40" t="s">
        <v>812</v>
      </c>
      <c r="E63" s="40" t="s">
        <v>555</v>
      </c>
      <c r="F63" s="48" t="s">
        <v>322</v>
      </c>
      <c r="G63" s="49" t="s">
        <v>378</v>
      </c>
      <c r="H63" s="50" t="s">
        <v>379</v>
      </c>
      <c r="I63" s="51" t="s">
        <v>508</v>
      </c>
      <c r="J63" s="52" t="s">
        <v>465</v>
      </c>
      <c r="K63" s="52"/>
      <c r="L63" s="52"/>
      <c r="M63" s="52"/>
      <c r="N63" s="96" t="s">
        <v>425</v>
      </c>
      <c r="O63" s="90" t="s">
        <v>292</v>
      </c>
      <c r="P63" s="114" t="s">
        <v>456</v>
      </c>
      <c r="Q63" s="52" t="s">
        <v>664</v>
      </c>
      <c r="R63" s="52"/>
      <c r="S63" s="47" t="s">
        <v>249</v>
      </c>
      <c r="T63" s="103"/>
    </row>
    <row r="64" spans="1:22" ht="67.5">
      <c r="A64" s="85">
        <v>64</v>
      </c>
      <c r="B64" s="47" t="s">
        <v>267</v>
      </c>
      <c r="C64" s="55" t="s">
        <v>280</v>
      </c>
      <c r="D64" s="40" t="s">
        <v>812</v>
      </c>
      <c r="E64" s="40" t="s">
        <v>555</v>
      </c>
      <c r="F64" s="48" t="s">
        <v>521</v>
      </c>
      <c r="G64" s="49" t="s">
        <v>642</v>
      </c>
      <c r="H64" s="50" t="s">
        <v>643</v>
      </c>
      <c r="I64" s="51" t="s">
        <v>509</v>
      </c>
      <c r="J64" s="52" t="s">
        <v>47</v>
      </c>
      <c r="K64" s="52"/>
      <c r="L64" s="52"/>
      <c r="M64" s="52"/>
      <c r="N64" s="96" t="s">
        <v>425</v>
      </c>
      <c r="O64" s="90" t="s">
        <v>292</v>
      </c>
      <c r="P64" s="114" t="s">
        <v>456</v>
      </c>
      <c r="Q64" s="52" t="s">
        <v>664</v>
      </c>
      <c r="R64" s="52"/>
      <c r="S64" s="47" t="s">
        <v>249</v>
      </c>
      <c r="V64" s="103"/>
    </row>
    <row r="65" spans="1:22" ht="56.25">
      <c r="A65" s="85">
        <v>65</v>
      </c>
      <c r="B65" s="47" t="s">
        <v>271</v>
      </c>
      <c r="C65" s="55" t="s">
        <v>280</v>
      </c>
      <c r="D65" s="40" t="s">
        <v>812</v>
      </c>
      <c r="E65" s="40" t="s">
        <v>810</v>
      </c>
      <c r="F65" s="48" t="s">
        <v>536</v>
      </c>
      <c r="G65" s="49" t="s">
        <v>224</v>
      </c>
      <c r="H65" s="50" t="s">
        <v>225</v>
      </c>
      <c r="I65" s="51" t="s">
        <v>508</v>
      </c>
      <c r="J65" s="52" t="s">
        <v>167</v>
      </c>
      <c r="K65" s="52"/>
      <c r="L65" s="52"/>
      <c r="M65" s="52"/>
      <c r="N65" s="96" t="s">
        <v>425</v>
      </c>
      <c r="O65" s="90" t="s">
        <v>292</v>
      </c>
      <c r="P65" s="114" t="s">
        <v>456</v>
      </c>
      <c r="Q65" s="52" t="s">
        <v>664</v>
      </c>
      <c r="R65" s="52"/>
      <c r="S65" s="47" t="s">
        <v>249</v>
      </c>
      <c r="U65" s="41" t="s">
        <v>829</v>
      </c>
      <c r="V65" s="103"/>
    </row>
    <row r="66" spans="1:20" ht="33.75">
      <c r="A66" s="85">
        <v>66</v>
      </c>
      <c r="B66" s="47" t="s">
        <v>342</v>
      </c>
      <c r="C66" s="55" t="s">
        <v>280</v>
      </c>
      <c r="D66" s="40" t="s">
        <v>812</v>
      </c>
      <c r="E66" s="40" t="s">
        <v>810</v>
      </c>
      <c r="F66" s="48" t="s">
        <v>429</v>
      </c>
      <c r="G66" s="49" t="s">
        <v>637</v>
      </c>
      <c r="H66" s="50" t="s">
        <v>638</v>
      </c>
      <c r="I66" s="51" t="s">
        <v>508</v>
      </c>
      <c r="J66" s="52" t="s">
        <v>632</v>
      </c>
      <c r="K66" s="52"/>
      <c r="L66" s="52"/>
      <c r="M66" s="52"/>
      <c r="N66" s="96" t="s">
        <v>728</v>
      </c>
      <c r="O66" s="90" t="s">
        <v>503</v>
      </c>
      <c r="P66" s="114" t="s">
        <v>731</v>
      </c>
      <c r="Q66" s="52" t="s">
        <v>732</v>
      </c>
      <c r="R66" s="52"/>
      <c r="S66" s="47" t="s">
        <v>249</v>
      </c>
      <c r="T66" s="103"/>
    </row>
    <row r="67" spans="1:22" ht="22.5">
      <c r="A67" s="85">
        <v>67</v>
      </c>
      <c r="B67" s="47" t="s">
        <v>267</v>
      </c>
      <c r="C67" s="55" t="s">
        <v>280</v>
      </c>
      <c r="D67" s="40" t="s">
        <v>812</v>
      </c>
      <c r="E67" s="40" t="s">
        <v>810</v>
      </c>
      <c r="F67" s="48" t="s">
        <v>521</v>
      </c>
      <c r="G67" s="49" t="s">
        <v>644</v>
      </c>
      <c r="H67" s="50" t="s">
        <v>277</v>
      </c>
      <c r="I67" s="51" t="s">
        <v>508</v>
      </c>
      <c r="J67" s="52" t="s">
        <v>599</v>
      </c>
      <c r="K67" s="52"/>
      <c r="L67" s="52"/>
      <c r="M67" s="52"/>
      <c r="N67" s="96" t="s">
        <v>425</v>
      </c>
      <c r="O67" s="90" t="s">
        <v>292</v>
      </c>
      <c r="P67" s="114" t="s">
        <v>456</v>
      </c>
      <c r="Q67" s="52" t="s">
        <v>664</v>
      </c>
      <c r="R67" s="52"/>
      <c r="S67" s="47" t="s">
        <v>249</v>
      </c>
      <c r="V67" s="103"/>
    </row>
    <row r="68" spans="1:22" ht="123.75">
      <c r="A68" s="85">
        <v>68</v>
      </c>
      <c r="B68" s="47" t="s">
        <v>823</v>
      </c>
      <c r="C68" s="55" t="s">
        <v>280</v>
      </c>
      <c r="D68" s="40" t="s">
        <v>812</v>
      </c>
      <c r="E68" s="40" t="s">
        <v>546</v>
      </c>
      <c r="F68" s="48" t="s">
        <v>536</v>
      </c>
      <c r="G68" s="49" t="s">
        <v>44</v>
      </c>
      <c r="H68" s="50" t="s">
        <v>45</v>
      </c>
      <c r="I68" s="51" t="s">
        <v>508</v>
      </c>
      <c r="J68" s="113" t="s">
        <v>169</v>
      </c>
      <c r="K68" s="52"/>
      <c r="L68" s="52"/>
      <c r="M68" s="52"/>
      <c r="N68" s="96" t="s">
        <v>425</v>
      </c>
      <c r="O68" s="90" t="s">
        <v>292</v>
      </c>
      <c r="P68" s="114" t="s">
        <v>456</v>
      </c>
      <c r="Q68" s="52" t="s">
        <v>664</v>
      </c>
      <c r="R68" s="52"/>
      <c r="S68" s="47" t="s">
        <v>249</v>
      </c>
      <c r="U68" s="41" t="s">
        <v>829</v>
      </c>
      <c r="V68" s="103"/>
    </row>
    <row r="69" spans="1:22" ht="56.25">
      <c r="A69" s="85">
        <v>69</v>
      </c>
      <c r="B69" s="47" t="s">
        <v>342</v>
      </c>
      <c r="C69" s="55" t="s">
        <v>280</v>
      </c>
      <c r="D69" s="40" t="s">
        <v>812</v>
      </c>
      <c r="E69" s="40" t="s">
        <v>546</v>
      </c>
      <c r="F69" s="48" t="s">
        <v>429</v>
      </c>
      <c r="G69" s="49" t="s">
        <v>10</v>
      </c>
      <c r="H69" s="50" t="s">
        <v>277</v>
      </c>
      <c r="I69" s="51" t="s">
        <v>509</v>
      </c>
      <c r="J69" s="52" t="s">
        <v>5</v>
      </c>
      <c r="K69" s="52"/>
      <c r="L69" s="52"/>
      <c r="M69" s="52"/>
      <c r="N69" s="96" t="s">
        <v>425</v>
      </c>
      <c r="O69" s="90" t="s">
        <v>292</v>
      </c>
      <c r="P69" s="114" t="s">
        <v>456</v>
      </c>
      <c r="Q69" s="52"/>
      <c r="R69" s="52"/>
      <c r="S69" s="47" t="s">
        <v>249</v>
      </c>
      <c r="V69" s="103"/>
    </row>
    <row r="70" spans="1:22" ht="56.25">
      <c r="A70" s="85">
        <v>70</v>
      </c>
      <c r="B70" s="47" t="s">
        <v>275</v>
      </c>
      <c r="C70" s="55" t="s">
        <v>238</v>
      </c>
      <c r="D70" s="40" t="s">
        <v>812</v>
      </c>
      <c r="E70" s="40" t="s">
        <v>826</v>
      </c>
      <c r="F70" s="48" t="s">
        <v>521</v>
      </c>
      <c r="G70" s="49" t="s">
        <v>239</v>
      </c>
      <c r="H70" s="50" t="s">
        <v>240</v>
      </c>
      <c r="I70" s="51" t="s">
        <v>432</v>
      </c>
      <c r="J70" s="52" t="s">
        <v>600</v>
      </c>
      <c r="K70" s="52"/>
      <c r="L70" s="52"/>
      <c r="M70" s="52"/>
      <c r="N70" s="96" t="s">
        <v>425</v>
      </c>
      <c r="O70" s="90" t="s">
        <v>292</v>
      </c>
      <c r="P70" s="114" t="s">
        <v>456</v>
      </c>
      <c r="Q70" s="52" t="s">
        <v>664</v>
      </c>
      <c r="R70" s="52"/>
      <c r="S70" s="47" t="s">
        <v>249</v>
      </c>
      <c r="U70" s="41"/>
      <c r="V70" s="103"/>
    </row>
    <row r="71" spans="1:22" ht="90">
      <c r="A71" s="85">
        <v>71</v>
      </c>
      <c r="B71" s="47" t="s">
        <v>271</v>
      </c>
      <c r="C71" s="55" t="s">
        <v>226</v>
      </c>
      <c r="D71" s="40" t="s">
        <v>817</v>
      </c>
      <c r="E71" s="40" t="s">
        <v>520</v>
      </c>
      <c r="F71" s="48" t="s">
        <v>536</v>
      </c>
      <c r="G71" s="49" t="s">
        <v>227</v>
      </c>
      <c r="H71" s="50" t="s">
        <v>228</v>
      </c>
      <c r="I71" s="51" t="s">
        <v>508</v>
      </c>
      <c r="J71" s="52" t="s">
        <v>828</v>
      </c>
      <c r="K71" s="52"/>
      <c r="L71" s="52"/>
      <c r="M71" s="52"/>
      <c r="N71" s="96" t="s">
        <v>425</v>
      </c>
      <c r="O71" s="90" t="s">
        <v>292</v>
      </c>
      <c r="P71" s="114" t="s">
        <v>456</v>
      </c>
      <c r="Q71" s="52" t="s">
        <v>664</v>
      </c>
      <c r="R71" s="52"/>
      <c r="S71" s="47" t="s">
        <v>249</v>
      </c>
      <c r="U71" s="41"/>
      <c r="V71" s="103"/>
    </row>
    <row r="72" spans="1:21" ht="123.75">
      <c r="A72" s="85">
        <v>72</v>
      </c>
      <c r="B72" s="47" t="s">
        <v>266</v>
      </c>
      <c r="C72" s="55" t="s">
        <v>226</v>
      </c>
      <c r="D72" s="40" t="s">
        <v>817</v>
      </c>
      <c r="E72" s="40" t="s">
        <v>520</v>
      </c>
      <c r="F72" s="48" t="s">
        <v>322</v>
      </c>
      <c r="G72" s="49" t="s">
        <v>748</v>
      </c>
      <c r="H72" s="50" t="s">
        <v>749</v>
      </c>
      <c r="I72" s="51" t="s">
        <v>508</v>
      </c>
      <c r="J72" s="52" t="s">
        <v>601</v>
      </c>
      <c r="K72" s="52"/>
      <c r="L72" s="52"/>
      <c r="M72" s="52"/>
      <c r="N72" s="96" t="s">
        <v>425</v>
      </c>
      <c r="O72" s="90" t="s">
        <v>292</v>
      </c>
      <c r="P72" s="114" t="s">
        <v>456</v>
      </c>
      <c r="Q72" s="52" t="s">
        <v>664</v>
      </c>
      <c r="R72" s="52"/>
      <c r="S72" s="47" t="s">
        <v>249</v>
      </c>
      <c r="T72" s="103"/>
      <c r="U72" s="41"/>
    </row>
    <row r="73" spans="1:21" ht="180">
      <c r="A73" s="85">
        <v>73</v>
      </c>
      <c r="B73" s="47" t="s">
        <v>266</v>
      </c>
      <c r="C73" s="55" t="s">
        <v>226</v>
      </c>
      <c r="D73" s="40" t="s">
        <v>817</v>
      </c>
      <c r="E73" s="40" t="s">
        <v>520</v>
      </c>
      <c r="F73" s="48" t="s">
        <v>322</v>
      </c>
      <c r="G73" s="49" t="s">
        <v>750</v>
      </c>
      <c r="H73" s="50" t="s">
        <v>751</v>
      </c>
      <c r="I73" s="51" t="s">
        <v>508</v>
      </c>
      <c r="J73" s="52" t="s">
        <v>629</v>
      </c>
      <c r="K73" s="52"/>
      <c r="L73" s="52"/>
      <c r="M73" s="52"/>
      <c r="N73" s="96" t="s">
        <v>425</v>
      </c>
      <c r="O73" s="90" t="s">
        <v>292</v>
      </c>
      <c r="P73" s="114" t="s">
        <v>456</v>
      </c>
      <c r="Q73" s="52" t="s">
        <v>664</v>
      </c>
      <c r="R73" s="52"/>
      <c r="S73" s="47" t="s">
        <v>249</v>
      </c>
      <c r="T73" s="103"/>
      <c r="U73" s="103" t="s">
        <v>250</v>
      </c>
    </row>
    <row r="74" spans="1:22" ht="56.25">
      <c r="A74" s="85">
        <v>74</v>
      </c>
      <c r="B74" s="47" t="s">
        <v>343</v>
      </c>
      <c r="C74" s="55" t="s">
        <v>226</v>
      </c>
      <c r="D74" s="40" t="s">
        <v>817</v>
      </c>
      <c r="E74" s="40" t="s">
        <v>520</v>
      </c>
      <c r="F74" s="48" t="s">
        <v>521</v>
      </c>
      <c r="G74" s="49" t="s">
        <v>151</v>
      </c>
      <c r="H74" s="50" t="s">
        <v>152</v>
      </c>
      <c r="I74" s="51" t="s">
        <v>508</v>
      </c>
      <c r="J74" s="52" t="s">
        <v>629</v>
      </c>
      <c r="K74" s="52"/>
      <c r="L74" s="52"/>
      <c r="M74" s="52"/>
      <c r="N74" s="96" t="s">
        <v>425</v>
      </c>
      <c r="O74" s="90" t="s">
        <v>292</v>
      </c>
      <c r="P74" s="114" t="s">
        <v>456</v>
      </c>
      <c r="Q74" s="52" t="s">
        <v>664</v>
      </c>
      <c r="R74" s="52"/>
      <c r="S74" s="47" t="s">
        <v>249</v>
      </c>
      <c r="U74" s="103" t="s">
        <v>250</v>
      </c>
      <c r="V74" s="103"/>
    </row>
    <row r="75" spans="1:21" ht="45">
      <c r="A75" s="85">
        <v>75</v>
      </c>
      <c r="B75" s="47" t="s">
        <v>275</v>
      </c>
      <c r="C75" s="55" t="s">
        <v>226</v>
      </c>
      <c r="D75" s="40" t="s">
        <v>817</v>
      </c>
      <c r="E75" s="40" t="s">
        <v>538</v>
      </c>
      <c r="F75" s="48" t="s">
        <v>521</v>
      </c>
      <c r="G75" s="49" t="s">
        <v>468</v>
      </c>
      <c r="H75" s="50" t="s">
        <v>598</v>
      </c>
      <c r="I75" s="51" t="s">
        <v>508</v>
      </c>
      <c r="J75" s="52" t="s">
        <v>602</v>
      </c>
      <c r="K75" s="52"/>
      <c r="L75" s="52"/>
      <c r="M75" s="52"/>
      <c r="N75" s="96" t="s">
        <v>425</v>
      </c>
      <c r="O75" s="90" t="s">
        <v>292</v>
      </c>
      <c r="P75" s="114" t="s">
        <v>456</v>
      </c>
      <c r="Q75" s="52" t="s">
        <v>664</v>
      </c>
      <c r="R75" s="52"/>
      <c r="S75" s="47" t="s">
        <v>249</v>
      </c>
      <c r="T75" s="103"/>
      <c r="U75" s="103" t="s">
        <v>250</v>
      </c>
    </row>
    <row r="76" spans="1:22" ht="123.75">
      <c r="A76" s="85">
        <v>76</v>
      </c>
      <c r="B76" s="47" t="s">
        <v>261</v>
      </c>
      <c r="C76" s="55" t="s">
        <v>226</v>
      </c>
      <c r="D76" s="40" t="s">
        <v>817</v>
      </c>
      <c r="E76" s="40" t="s">
        <v>819</v>
      </c>
      <c r="F76" s="48" t="s">
        <v>521</v>
      </c>
      <c r="G76" s="49" t="s">
        <v>33</v>
      </c>
      <c r="H76" s="50" t="s">
        <v>34</v>
      </c>
      <c r="I76" s="51" t="s">
        <v>508</v>
      </c>
      <c r="J76" s="52" t="s">
        <v>603</v>
      </c>
      <c r="K76" s="52"/>
      <c r="L76" s="52"/>
      <c r="M76" s="52"/>
      <c r="N76" s="96" t="s">
        <v>425</v>
      </c>
      <c r="O76" s="90" t="s">
        <v>292</v>
      </c>
      <c r="P76" s="114" t="s">
        <v>456</v>
      </c>
      <c r="Q76" s="52" t="s">
        <v>664</v>
      </c>
      <c r="R76" s="52"/>
      <c r="S76" s="47" t="s">
        <v>249</v>
      </c>
      <c r="U76" s="103" t="s">
        <v>250</v>
      </c>
      <c r="V76" s="103"/>
    </row>
    <row r="77" spans="1:21" ht="33.75">
      <c r="A77" s="85">
        <v>77</v>
      </c>
      <c r="B77" s="47" t="s">
        <v>375</v>
      </c>
      <c r="C77" s="55" t="s">
        <v>226</v>
      </c>
      <c r="D77" s="40" t="s">
        <v>817</v>
      </c>
      <c r="E77" s="40" t="s">
        <v>424</v>
      </c>
      <c r="F77" s="48" t="s">
        <v>429</v>
      </c>
      <c r="G77" s="49" t="s">
        <v>382</v>
      </c>
      <c r="H77" s="50" t="s">
        <v>383</v>
      </c>
      <c r="I77" s="51" t="s">
        <v>508</v>
      </c>
      <c r="J77" s="52" t="s">
        <v>632</v>
      </c>
      <c r="K77" s="52"/>
      <c r="L77" s="52"/>
      <c r="M77" s="52"/>
      <c r="N77" s="96" t="s">
        <v>728</v>
      </c>
      <c r="O77" s="90" t="s">
        <v>292</v>
      </c>
      <c r="P77" s="114" t="s">
        <v>731</v>
      </c>
      <c r="Q77" s="52" t="s">
        <v>732</v>
      </c>
      <c r="R77" s="52"/>
      <c r="S77" s="47" t="s">
        <v>249</v>
      </c>
      <c r="T77" s="103"/>
      <c r="U77" s="41"/>
    </row>
    <row r="78" spans="1:21" ht="45">
      <c r="A78" s="85">
        <v>78</v>
      </c>
      <c r="B78" s="47" t="s">
        <v>342</v>
      </c>
      <c r="C78" s="55" t="s">
        <v>226</v>
      </c>
      <c r="D78" s="40" t="s">
        <v>817</v>
      </c>
      <c r="E78" s="40" t="s">
        <v>523</v>
      </c>
      <c r="F78" s="48" t="s">
        <v>429</v>
      </c>
      <c r="G78" s="49" t="s">
        <v>11</v>
      </c>
      <c r="H78" s="50" t="s">
        <v>12</v>
      </c>
      <c r="I78" s="51" t="s">
        <v>508</v>
      </c>
      <c r="J78" s="52" t="s">
        <v>632</v>
      </c>
      <c r="K78" s="52"/>
      <c r="L78" s="52"/>
      <c r="M78" s="52"/>
      <c r="N78" s="96" t="s">
        <v>728</v>
      </c>
      <c r="O78" s="90" t="s">
        <v>503</v>
      </c>
      <c r="P78" s="114" t="s">
        <v>731</v>
      </c>
      <c r="Q78" s="52" t="s">
        <v>732</v>
      </c>
      <c r="R78" s="52"/>
      <c r="S78" s="47" t="s">
        <v>249</v>
      </c>
      <c r="T78" s="103"/>
      <c r="U78" s="41"/>
    </row>
    <row r="79" spans="1:21" ht="90">
      <c r="A79" s="85">
        <v>79</v>
      </c>
      <c r="B79" s="47" t="s">
        <v>342</v>
      </c>
      <c r="C79" s="55" t="s">
        <v>226</v>
      </c>
      <c r="D79" s="40" t="s">
        <v>817</v>
      </c>
      <c r="E79" s="40" t="s">
        <v>523</v>
      </c>
      <c r="F79" s="48" t="s">
        <v>322</v>
      </c>
      <c r="G79" s="49" t="s">
        <v>13</v>
      </c>
      <c r="H79" s="50" t="s">
        <v>14</v>
      </c>
      <c r="I79" s="51" t="s">
        <v>508</v>
      </c>
      <c r="J79" s="52" t="s">
        <v>604</v>
      </c>
      <c r="K79" s="52"/>
      <c r="L79" s="52"/>
      <c r="M79" s="52"/>
      <c r="N79" s="96" t="s">
        <v>425</v>
      </c>
      <c r="O79" s="90" t="s">
        <v>292</v>
      </c>
      <c r="P79" s="114" t="s">
        <v>456</v>
      </c>
      <c r="Q79" s="52" t="s">
        <v>664</v>
      </c>
      <c r="R79" s="52"/>
      <c r="S79" s="47" t="s">
        <v>249</v>
      </c>
      <c r="T79" s="103"/>
      <c r="U79" s="41"/>
    </row>
    <row r="80" spans="1:21" ht="78.75">
      <c r="A80" s="85">
        <v>80</v>
      </c>
      <c r="B80" s="47" t="s">
        <v>266</v>
      </c>
      <c r="C80" s="55" t="s">
        <v>226</v>
      </c>
      <c r="D80" s="40" t="s">
        <v>817</v>
      </c>
      <c r="E80" s="40" t="s">
        <v>523</v>
      </c>
      <c r="F80" s="48" t="s">
        <v>429</v>
      </c>
      <c r="G80" s="49" t="s">
        <v>752</v>
      </c>
      <c r="H80" s="50" t="s">
        <v>753</v>
      </c>
      <c r="I80" s="51" t="s">
        <v>508</v>
      </c>
      <c r="J80" s="52" t="s">
        <v>632</v>
      </c>
      <c r="K80" s="52"/>
      <c r="L80" s="52"/>
      <c r="M80" s="52"/>
      <c r="N80" s="96" t="s">
        <v>728</v>
      </c>
      <c r="O80" s="90" t="s">
        <v>292</v>
      </c>
      <c r="P80" s="114" t="s">
        <v>731</v>
      </c>
      <c r="Q80" s="52" t="s">
        <v>732</v>
      </c>
      <c r="R80" s="52"/>
      <c r="S80" s="47" t="s">
        <v>249</v>
      </c>
      <c r="T80" s="103"/>
      <c r="U80" s="41"/>
    </row>
    <row r="81" spans="1:21" ht="67.5">
      <c r="A81" s="85">
        <v>81</v>
      </c>
      <c r="B81" s="47" t="s">
        <v>342</v>
      </c>
      <c r="C81" s="55" t="s">
        <v>226</v>
      </c>
      <c r="D81" s="40" t="s">
        <v>817</v>
      </c>
      <c r="E81" s="40" t="s">
        <v>549</v>
      </c>
      <c r="F81" s="48" t="s">
        <v>429</v>
      </c>
      <c r="G81" s="49" t="s">
        <v>15</v>
      </c>
      <c r="H81" s="50" t="s">
        <v>16</v>
      </c>
      <c r="I81" s="51" t="s">
        <v>508</v>
      </c>
      <c r="J81" s="52" t="s">
        <v>689</v>
      </c>
      <c r="K81" s="52"/>
      <c r="L81" s="52"/>
      <c r="M81" s="52"/>
      <c r="N81" s="96" t="s">
        <v>728</v>
      </c>
      <c r="O81" s="90" t="s">
        <v>292</v>
      </c>
      <c r="P81" s="114" t="s">
        <v>731</v>
      </c>
      <c r="Q81" s="52" t="s">
        <v>732</v>
      </c>
      <c r="R81" s="52"/>
      <c r="S81" s="47" t="s">
        <v>249</v>
      </c>
      <c r="T81" s="103"/>
      <c r="U81" s="41"/>
    </row>
    <row r="82" spans="1:22" ht="33.75">
      <c r="A82" s="85">
        <v>82</v>
      </c>
      <c r="B82" s="47" t="s">
        <v>342</v>
      </c>
      <c r="C82" s="55" t="s">
        <v>226</v>
      </c>
      <c r="D82" s="40" t="s">
        <v>817</v>
      </c>
      <c r="E82" s="40" t="s">
        <v>338</v>
      </c>
      <c r="F82" s="48" t="s">
        <v>322</v>
      </c>
      <c r="G82" s="49" t="s">
        <v>17</v>
      </c>
      <c r="H82" s="50" t="s">
        <v>695</v>
      </c>
      <c r="I82" s="51" t="s">
        <v>432</v>
      </c>
      <c r="J82" s="52" t="s">
        <v>605</v>
      </c>
      <c r="K82" s="52"/>
      <c r="L82" s="52"/>
      <c r="M82" s="52"/>
      <c r="N82" s="96" t="s">
        <v>425</v>
      </c>
      <c r="O82" s="90" t="s">
        <v>292</v>
      </c>
      <c r="P82" s="114" t="s">
        <v>456</v>
      </c>
      <c r="Q82" s="52" t="s">
        <v>664</v>
      </c>
      <c r="R82" s="52"/>
      <c r="S82" s="47" t="s">
        <v>249</v>
      </c>
      <c r="T82" s="103"/>
      <c r="U82" s="41"/>
      <c r="V82" s="103"/>
    </row>
    <row r="83" spans="1:21" ht="33.75">
      <c r="A83" s="85">
        <v>83</v>
      </c>
      <c r="B83" s="47" t="s">
        <v>266</v>
      </c>
      <c r="C83" s="55" t="s">
        <v>226</v>
      </c>
      <c r="D83" s="40" t="s">
        <v>817</v>
      </c>
      <c r="E83" s="40" t="s">
        <v>338</v>
      </c>
      <c r="F83" s="48" t="s">
        <v>322</v>
      </c>
      <c r="G83" s="49" t="s">
        <v>754</v>
      </c>
      <c r="H83" s="50" t="s">
        <v>755</v>
      </c>
      <c r="I83" s="51" t="s">
        <v>432</v>
      </c>
      <c r="J83" s="52" t="s">
        <v>605</v>
      </c>
      <c r="K83" s="52"/>
      <c r="L83" s="52"/>
      <c r="M83" s="52"/>
      <c r="N83" s="96" t="s">
        <v>425</v>
      </c>
      <c r="O83" s="90" t="s">
        <v>292</v>
      </c>
      <c r="P83" s="114" t="s">
        <v>456</v>
      </c>
      <c r="Q83" s="52" t="s">
        <v>664</v>
      </c>
      <c r="R83" s="52"/>
      <c r="S83" s="47" t="s">
        <v>249</v>
      </c>
      <c r="T83" s="103"/>
      <c r="U83" s="41"/>
    </row>
    <row r="84" spans="1:22" ht="45">
      <c r="A84" s="85">
        <v>84</v>
      </c>
      <c r="B84" s="47" t="s">
        <v>530</v>
      </c>
      <c r="C84" s="55" t="s">
        <v>226</v>
      </c>
      <c r="D84" s="40" t="s">
        <v>817</v>
      </c>
      <c r="E84" s="40" t="s">
        <v>335</v>
      </c>
      <c r="F84" s="48" t="s">
        <v>521</v>
      </c>
      <c r="G84" s="49" t="s">
        <v>20</v>
      </c>
      <c r="H84" s="50" t="s">
        <v>21</v>
      </c>
      <c r="I84" s="51" t="s">
        <v>508</v>
      </c>
      <c r="J84" s="52" t="s">
        <v>629</v>
      </c>
      <c r="K84" s="52"/>
      <c r="L84" s="52"/>
      <c r="M84" s="52"/>
      <c r="N84" s="96" t="s">
        <v>425</v>
      </c>
      <c r="O84" s="90" t="s">
        <v>292</v>
      </c>
      <c r="P84" s="114" t="s">
        <v>456</v>
      </c>
      <c r="Q84" s="52" t="s">
        <v>664</v>
      </c>
      <c r="R84" s="52"/>
      <c r="S84" s="47" t="s">
        <v>249</v>
      </c>
      <c r="U84" s="41"/>
      <c r="V84" s="103"/>
    </row>
    <row r="85" spans="1:22" ht="45">
      <c r="A85" s="85">
        <v>85</v>
      </c>
      <c r="B85" s="47" t="s">
        <v>472</v>
      </c>
      <c r="C85" s="55" t="s">
        <v>263</v>
      </c>
      <c r="D85" s="40" t="s">
        <v>538</v>
      </c>
      <c r="E85" s="40" t="s">
        <v>524</v>
      </c>
      <c r="F85" s="48" t="s">
        <v>322</v>
      </c>
      <c r="G85" s="49" t="s">
        <v>473</v>
      </c>
      <c r="H85" s="50" t="s">
        <v>474</v>
      </c>
      <c r="I85" s="51" t="s">
        <v>508</v>
      </c>
      <c r="J85" s="52" t="s">
        <v>629</v>
      </c>
      <c r="K85" s="52"/>
      <c r="L85" s="52"/>
      <c r="M85" s="52"/>
      <c r="N85" s="96" t="s">
        <v>425</v>
      </c>
      <c r="O85" s="90" t="s">
        <v>292</v>
      </c>
      <c r="P85" s="114" t="s">
        <v>456</v>
      </c>
      <c r="Q85" s="52" t="s">
        <v>664</v>
      </c>
      <c r="R85" s="52"/>
      <c r="S85" s="47" t="s">
        <v>249</v>
      </c>
      <c r="V85" s="103"/>
    </row>
    <row r="86" spans="1:19" ht="45">
      <c r="A86" s="85">
        <v>86</v>
      </c>
      <c r="B86" s="47" t="s">
        <v>342</v>
      </c>
      <c r="C86" s="55" t="s">
        <v>263</v>
      </c>
      <c r="D86" s="40" t="s">
        <v>538</v>
      </c>
      <c r="E86" s="40" t="s">
        <v>424</v>
      </c>
      <c r="F86" s="48" t="s">
        <v>429</v>
      </c>
      <c r="G86" s="49" t="s">
        <v>699</v>
      </c>
      <c r="H86" s="50" t="s">
        <v>700</v>
      </c>
      <c r="I86" s="51" t="s">
        <v>508</v>
      </c>
      <c r="J86" s="52" t="s">
        <v>690</v>
      </c>
      <c r="K86" s="52"/>
      <c r="L86" s="52"/>
      <c r="M86" s="52"/>
      <c r="N86" s="96" t="s">
        <v>728</v>
      </c>
      <c r="O86" s="90" t="s">
        <v>292</v>
      </c>
      <c r="P86" s="114" t="s">
        <v>731</v>
      </c>
      <c r="Q86" s="52" t="s">
        <v>732</v>
      </c>
      <c r="R86" s="52"/>
      <c r="S86" s="47" t="s">
        <v>249</v>
      </c>
    </row>
    <row r="87" spans="1:22" ht="112.5">
      <c r="A87" s="85">
        <v>87</v>
      </c>
      <c r="B87" s="47" t="s">
        <v>342</v>
      </c>
      <c r="C87" s="55" t="s">
        <v>263</v>
      </c>
      <c r="D87" s="40" t="s">
        <v>538</v>
      </c>
      <c r="E87" s="40" t="s">
        <v>424</v>
      </c>
      <c r="F87" s="48" t="s">
        <v>322</v>
      </c>
      <c r="G87" s="49" t="s">
        <v>701</v>
      </c>
      <c r="H87" s="50" t="s">
        <v>702</v>
      </c>
      <c r="I87" s="51" t="s">
        <v>508</v>
      </c>
      <c r="J87" s="52" t="s">
        <v>629</v>
      </c>
      <c r="K87" s="52"/>
      <c r="L87" s="52"/>
      <c r="M87" s="52"/>
      <c r="N87" s="96" t="s">
        <v>425</v>
      </c>
      <c r="O87" s="90" t="s">
        <v>292</v>
      </c>
      <c r="P87" s="114" t="s">
        <v>456</v>
      </c>
      <c r="Q87" s="52" t="s">
        <v>664</v>
      </c>
      <c r="R87" s="52"/>
      <c r="S87" s="47" t="s">
        <v>249</v>
      </c>
      <c r="V87" s="103"/>
    </row>
    <row r="88" spans="1:20" ht="112.5">
      <c r="A88" s="85">
        <v>88</v>
      </c>
      <c r="B88" s="47" t="s">
        <v>275</v>
      </c>
      <c r="C88" s="55" t="s">
        <v>263</v>
      </c>
      <c r="D88" s="40" t="s">
        <v>538</v>
      </c>
      <c r="E88" s="40" t="s">
        <v>554</v>
      </c>
      <c r="F88" s="48" t="s">
        <v>521</v>
      </c>
      <c r="G88" s="49" t="s">
        <v>244</v>
      </c>
      <c r="H88" s="50" t="s">
        <v>245</v>
      </c>
      <c r="I88" s="51" t="s">
        <v>508</v>
      </c>
      <c r="J88" s="52" t="s">
        <v>629</v>
      </c>
      <c r="K88" s="52"/>
      <c r="L88" s="52"/>
      <c r="M88" s="52"/>
      <c r="N88" s="96" t="s">
        <v>425</v>
      </c>
      <c r="O88" s="90" t="s">
        <v>292</v>
      </c>
      <c r="P88" s="114" t="s">
        <v>456</v>
      </c>
      <c r="Q88" s="52" t="s">
        <v>664</v>
      </c>
      <c r="R88" s="52"/>
      <c r="S88" s="47" t="s">
        <v>249</v>
      </c>
      <c r="T88" s="103"/>
    </row>
    <row r="89" spans="1:22" ht="112.5">
      <c r="A89" s="85">
        <v>89</v>
      </c>
      <c r="B89" s="47" t="s">
        <v>649</v>
      </c>
      <c r="C89" s="55" t="s">
        <v>263</v>
      </c>
      <c r="D89" s="40" t="s">
        <v>538</v>
      </c>
      <c r="E89" s="40" t="s">
        <v>523</v>
      </c>
      <c r="F89" s="48" t="s">
        <v>429</v>
      </c>
      <c r="G89" s="49" t="s">
        <v>655</v>
      </c>
      <c r="H89" s="50" t="s">
        <v>656</v>
      </c>
      <c r="I89" s="51" t="s">
        <v>508</v>
      </c>
      <c r="J89" s="52" t="s">
        <v>632</v>
      </c>
      <c r="K89" s="52"/>
      <c r="L89" s="52"/>
      <c r="M89" s="52"/>
      <c r="N89" s="96" t="s">
        <v>728</v>
      </c>
      <c r="O89" s="90" t="s">
        <v>503</v>
      </c>
      <c r="P89" s="114" t="s">
        <v>731</v>
      </c>
      <c r="Q89" s="52" t="s">
        <v>732</v>
      </c>
      <c r="R89" s="52"/>
      <c r="S89" s="47" t="s">
        <v>249</v>
      </c>
      <c r="T89" s="103"/>
      <c r="V89" s="103"/>
    </row>
    <row r="90" spans="1:22" ht="90">
      <c r="A90" s="85">
        <v>90</v>
      </c>
      <c r="B90" s="47" t="s">
        <v>534</v>
      </c>
      <c r="C90" s="100" t="s">
        <v>529</v>
      </c>
      <c r="D90" s="40" t="s">
        <v>538</v>
      </c>
      <c r="E90" s="40" t="s">
        <v>821</v>
      </c>
      <c r="F90" s="48" t="s">
        <v>521</v>
      </c>
      <c r="G90" s="49" t="s">
        <v>809</v>
      </c>
      <c r="H90" s="50" t="s">
        <v>99</v>
      </c>
      <c r="I90" s="51" t="s">
        <v>508</v>
      </c>
      <c r="J90" s="52" t="s">
        <v>629</v>
      </c>
      <c r="K90" s="52"/>
      <c r="L90" s="52"/>
      <c r="M90" s="52"/>
      <c r="N90" s="96" t="s">
        <v>425</v>
      </c>
      <c r="O90" s="90" t="s">
        <v>292</v>
      </c>
      <c r="P90" s="114" t="s">
        <v>456</v>
      </c>
      <c r="Q90" s="52" t="s">
        <v>664</v>
      </c>
      <c r="R90" s="52"/>
      <c r="S90" s="47" t="s">
        <v>249</v>
      </c>
      <c r="V90" s="103"/>
    </row>
    <row r="91" spans="1:20" ht="78.75">
      <c r="A91" s="85">
        <v>91</v>
      </c>
      <c r="B91" s="47" t="s">
        <v>275</v>
      </c>
      <c r="C91" s="55" t="s">
        <v>529</v>
      </c>
      <c r="D91" s="40" t="s">
        <v>538</v>
      </c>
      <c r="E91" s="40" t="s">
        <v>813</v>
      </c>
      <c r="F91" s="48" t="s">
        <v>521</v>
      </c>
      <c r="G91" s="49" t="s">
        <v>248</v>
      </c>
      <c r="H91" s="50" t="s">
        <v>838</v>
      </c>
      <c r="I91" s="51" t="s">
        <v>508</v>
      </c>
      <c r="J91" s="52" t="s">
        <v>606</v>
      </c>
      <c r="K91" s="52"/>
      <c r="L91" s="52"/>
      <c r="M91" s="52"/>
      <c r="N91" s="96" t="s">
        <v>425</v>
      </c>
      <c r="O91" s="90" t="s">
        <v>292</v>
      </c>
      <c r="P91" s="114" t="s">
        <v>456</v>
      </c>
      <c r="Q91" s="52" t="s">
        <v>664</v>
      </c>
      <c r="R91" s="52"/>
      <c r="S91" s="47" t="s">
        <v>249</v>
      </c>
      <c r="T91" s="103"/>
    </row>
    <row r="92" spans="1:20" ht="67.5">
      <c r="A92" s="85">
        <v>92</v>
      </c>
      <c r="B92" s="47" t="s">
        <v>266</v>
      </c>
      <c r="C92" s="55" t="s">
        <v>529</v>
      </c>
      <c r="D92" s="40" t="s">
        <v>538</v>
      </c>
      <c r="E92" s="40" t="s">
        <v>813</v>
      </c>
      <c r="F92" s="48" t="s">
        <v>322</v>
      </c>
      <c r="G92" s="49" t="s">
        <v>756</v>
      </c>
      <c r="H92" s="50" t="s">
        <v>757</v>
      </c>
      <c r="I92" s="51" t="s">
        <v>432</v>
      </c>
      <c r="J92" s="52" t="s">
        <v>607</v>
      </c>
      <c r="K92" s="52"/>
      <c r="L92" s="52"/>
      <c r="M92" s="52"/>
      <c r="N92" s="96" t="s">
        <v>425</v>
      </c>
      <c r="O92" s="90" t="s">
        <v>292</v>
      </c>
      <c r="P92" s="114" t="s">
        <v>456</v>
      </c>
      <c r="Q92" s="52" t="s">
        <v>664</v>
      </c>
      <c r="R92" s="52"/>
      <c r="S92" s="47" t="s">
        <v>249</v>
      </c>
      <c r="T92" s="103"/>
    </row>
    <row r="93" spans="1:20" ht="303.75">
      <c r="A93" s="85">
        <v>93</v>
      </c>
      <c r="B93" s="47" t="s">
        <v>266</v>
      </c>
      <c r="C93" s="55" t="s">
        <v>529</v>
      </c>
      <c r="D93" s="40" t="s">
        <v>538</v>
      </c>
      <c r="E93" s="40" t="s">
        <v>813</v>
      </c>
      <c r="F93" s="48" t="s">
        <v>322</v>
      </c>
      <c r="G93" s="49" t="s">
        <v>733</v>
      </c>
      <c r="H93" s="50" t="s">
        <v>734</v>
      </c>
      <c r="I93" s="51" t="s">
        <v>432</v>
      </c>
      <c r="J93" s="52" t="s">
        <v>607</v>
      </c>
      <c r="K93" s="52"/>
      <c r="L93" s="52"/>
      <c r="M93" s="52"/>
      <c r="N93" s="96" t="s">
        <v>425</v>
      </c>
      <c r="O93" s="90" t="s">
        <v>292</v>
      </c>
      <c r="P93" s="114" t="s">
        <v>456</v>
      </c>
      <c r="Q93" s="52" t="s">
        <v>664</v>
      </c>
      <c r="R93" s="52"/>
      <c r="S93" s="47" t="s">
        <v>249</v>
      </c>
      <c r="T93" s="103"/>
    </row>
    <row r="94" spans="1:20" ht="67.5">
      <c r="A94" s="85">
        <v>94</v>
      </c>
      <c r="B94" s="47" t="s">
        <v>375</v>
      </c>
      <c r="C94" s="55" t="s">
        <v>529</v>
      </c>
      <c r="D94" s="40" t="s">
        <v>538</v>
      </c>
      <c r="E94" s="40" t="s">
        <v>813</v>
      </c>
      <c r="F94" s="48" t="s">
        <v>322</v>
      </c>
      <c r="G94" s="49" t="s">
        <v>384</v>
      </c>
      <c r="H94" s="50" t="s">
        <v>385</v>
      </c>
      <c r="I94" s="51" t="s">
        <v>508</v>
      </c>
      <c r="J94" s="52" t="s">
        <v>606</v>
      </c>
      <c r="K94" s="52"/>
      <c r="L94" s="52"/>
      <c r="M94" s="52"/>
      <c r="N94" s="96" t="s">
        <v>425</v>
      </c>
      <c r="O94" s="90" t="s">
        <v>292</v>
      </c>
      <c r="P94" s="114" t="s">
        <v>456</v>
      </c>
      <c r="Q94" s="52" t="s">
        <v>664</v>
      </c>
      <c r="R94" s="52"/>
      <c r="S94" s="47" t="s">
        <v>249</v>
      </c>
      <c r="T94" s="103"/>
    </row>
    <row r="95" spans="1:19" ht="168.75">
      <c r="A95" s="85">
        <v>95</v>
      </c>
      <c r="B95" s="47" t="s">
        <v>649</v>
      </c>
      <c r="C95" s="55" t="s">
        <v>529</v>
      </c>
      <c r="D95" s="40" t="s">
        <v>538</v>
      </c>
      <c r="E95" s="40" t="s">
        <v>813</v>
      </c>
      <c r="F95" s="48" t="s">
        <v>322</v>
      </c>
      <c r="G95" s="49" t="s">
        <v>657</v>
      </c>
      <c r="H95" s="50" t="s">
        <v>619</v>
      </c>
      <c r="I95" s="51" t="s">
        <v>432</v>
      </c>
      <c r="J95" s="52" t="s">
        <v>607</v>
      </c>
      <c r="K95" s="52"/>
      <c r="L95" s="52"/>
      <c r="M95" s="52"/>
      <c r="N95" s="96" t="s">
        <v>425</v>
      </c>
      <c r="O95" s="90" t="s">
        <v>292</v>
      </c>
      <c r="P95" s="114" t="s">
        <v>456</v>
      </c>
      <c r="Q95" s="52" t="s">
        <v>664</v>
      </c>
      <c r="R95" s="52"/>
      <c r="S95" s="47" t="s">
        <v>249</v>
      </c>
    </row>
    <row r="96" spans="1:22" ht="78.75">
      <c r="A96" s="85">
        <v>96</v>
      </c>
      <c r="B96" s="47" t="s">
        <v>343</v>
      </c>
      <c r="C96" s="55" t="s">
        <v>529</v>
      </c>
      <c r="D96" s="40" t="s">
        <v>538</v>
      </c>
      <c r="E96" s="40" t="s">
        <v>544</v>
      </c>
      <c r="F96" s="48" t="s">
        <v>521</v>
      </c>
      <c r="G96" s="49" t="s">
        <v>162</v>
      </c>
      <c r="H96" s="50" t="s">
        <v>163</v>
      </c>
      <c r="I96" s="51" t="s">
        <v>508</v>
      </c>
      <c r="J96" s="52" t="s">
        <v>606</v>
      </c>
      <c r="K96" s="52"/>
      <c r="L96" s="52"/>
      <c r="M96" s="52"/>
      <c r="N96" s="96" t="s">
        <v>425</v>
      </c>
      <c r="O96" s="90" t="s">
        <v>292</v>
      </c>
      <c r="P96" s="114" t="s">
        <v>456</v>
      </c>
      <c r="Q96" s="52" t="s">
        <v>664</v>
      </c>
      <c r="R96" s="52"/>
      <c r="S96" s="47" t="s">
        <v>249</v>
      </c>
      <c r="V96" s="103"/>
    </row>
    <row r="97" spans="1:21" ht="202.5">
      <c r="A97" s="85">
        <v>97</v>
      </c>
      <c r="B97" s="47" t="s">
        <v>343</v>
      </c>
      <c r="C97" s="55" t="s">
        <v>529</v>
      </c>
      <c r="D97" s="40" t="s">
        <v>538</v>
      </c>
      <c r="E97" s="40" t="s">
        <v>544</v>
      </c>
      <c r="F97" s="48" t="s">
        <v>521</v>
      </c>
      <c r="G97" s="49" t="s">
        <v>164</v>
      </c>
      <c r="H97" s="50" t="s">
        <v>165</v>
      </c>
      <c r="I97" s="51" t="s">
        <v>432</v>
      </c>
      <c r="J97" s="52" t="s">
        <v>608</v>
      </c>
      <c r="K97" s="52"/>
      <c r="L97" s="52"/>
      <c r="M97" s="52"/>
      <c r="N97" s="96" t="s">
        <v>425</v>
      </c>
      <c r="O97" s="90" t="s">
        <v>292</v>
      </c>
      <c r="P97" s="114" t="s">
        <v>456</v>
      </c>
      <c r="Q97" s="52" t="s">
        <v>664</v>
      </c>
      <c r="R97" s="52"/>
      <c r="S97" s="47" t="s">
        <v>249</v>
      </c>
      <c r="U97" s="41"/>
    </row>
    <row r="98" spans="1:21" ht="67.5">
      <c r="A98" s="85">
        <v>98</v>
      </c>
      <c r="B98" s="47" t="s">
        <v>472</v>
      </c>
      <c r="C98" s="55" t="s">
        <v>265</v>
      </c>
      <c r="D98" s="40" t="s">
        <v>538</v>
      </c>
      <c r="E98" s="40" t="s">
        <v>272</v>
      </c>
      <c r="F98" s="48" t="s">
        <v>429</v>
      </c>
      <c r="G98" s="49" t="s">
        <v>579</v>
      </c>
      <c r="H98" s="50" t="s">
        <v>580</v>
      </c>
      <c r="I98" s="51" t="s">
        <v>508</v>
      </c>
      <c r="J98" s="52" t="s">
        <v>632</v>
      </c>
      <c r="K98" s="52"/>
      <c r="L98" s="52"/>
      <c r="M98" s="52"/>
      <c r="N98" s="96" t="s">
        <v>728</v>
      </c>
      <c r="O98" s="90" t="s">
        <v>503</v>
      </c>
      <c r="P98" s="114" t="s">
        <v>731</v>
      </c>
      <c r="Q98" s="52" t="s">
        <v>732</v>
      </c>
      <c r="R98" s="52"/>
      <c r="S98" s="47" t="s">
        <v>249</v>
      </c>
      <c r="U98" s="41"/>
    </row>
    <row r="99" spans="1:21" ht="22.5">
      <c r="A99" s="85">
        <v>99</v>
      </c>
      <c r="B99" s="47" t="s">
        <v>266</v>
      </c>
      <c r="C99" s="55" t="s">
        <v>265</v>
      </c>
      <c r="D99" s="40" t="s">
        <v>538</v>
      </c>
      <c r="E99" s="40" t="s">
        <v>272</v>
      </c>
      <c r="F99" s="48" t="s">
        <v>429</v>
      </c>
      <c r="G99" s="49" t="s">
        <v>735</v>
      </c>
      <c r="H99" s="50" t="s">
        <v>753</v>
      </c>
      <c r="I99" s="51" t="s">
        <v>508</v>
      </c>
      <c r="J99" s="52" t="s">
        <v>632</v>
      </c>
      <c r="K99" s="52"/>
      <c r="L99" s="52"/>
      <c r="M99" s="52"/>
      <c r="N99" s="96" t="s">
        <v>728</v>
      </c>
      <c r="O99" s="90" t="s">
        <v>503</v>
      </c>
      <c r="P99" s="114" t="s">
        <v>731</v>
      </c>
      <c r="Q99" s="52" t="s">
        <v>732</v>
      </c>
      <c r="R99" s="52"/>
      <c r="S99" s="47" t="s">
        <v>249</v>
      </c>
      <c r="U99" s="41"/>
    </row>
    <row r="100" spans="1:21" ht="22.5">
      <c r="A100" s="85">
        <v>100</v>
      </c>
      <c r="B100" s="47" t="s">
        <v>649</v>
      </c>
      <c r="C100" s="55" t="s">
        <v>265</v>
      </c>
      <c r="D100" s="40" t="s">
        <v>538</v>
      </c>
      <c r="E100" s="40" t="s">
        <v>272</v>
      </c>
      <c r="F100" s="48" t="s">
        <v>429</v>
      </c>
      <c r="G100" s="49" t="s">
        <v>626</v>
      </c>
      <c r="H100" s="50" t="s">
        <v>626</v>
      </c>
      <c r="I100" s="51" t="s">
        <v>508</v>
      </c>
      <c r="J100" s="52" t="s">
        <v>632</v>
      </c>
      <c r="K100" s="52"/>
      <c r="L100" s="52"/>
      <c r="M100" s="52"/>
      <c r="N100" s="96" t="s">
        <v>728</v>
      </c>
      <c r="O100" s="90" t="s">
        <v>503</v>
      </c>
      <c r="P100" s="114" t="s">
        <v>731</v>
      </c>
      <c r="Q100" s="52" t="s">
        <v>732</v>
      </c>
      <c r="R100" s="52"/>
      <c r="S100" s="47" t="s">
        <v>249</v>
      </c>
      <c r="U100" s="41"/>
    </row>
    <row r="101" spans="1:19" ht="22.5">
      <c r="A101" s="85">
        <v>101</v>
      </c>
      <c r="B101" s="47" t="s">
        <v>528</v>
      </c>
      <c r="C101" s="55" t="s">
        <v>817</v>
      </c>
      <c r="D101" s="40" t="s">
        <v>538</v>
      </c>
      <c r="E101" s="40" t="s">
        <v>337</v>
      </c>
      <c r="F101" s="48" t="s">
        <v>429</v>
      </c>
      <c r="G101" s="49" t="s">
        <v>110</v>
      </c>
      <c r="H101" s="50" t="s">
        <v>111</v>
      </c>
      <c r="I101" s="51" t="s">
        <v>508</v>
      </c>
      <c r="J101" s="52" t="s">
        <v>632</v>
      </c>
      <c r="K101" s="52"/>
      <c r="L101" s="52"/>
      <c r="M101" s="52"/>
      <c r="N101" s="96" t="s">
        <v>728</v>
      </c>
      <c r="O101" s="90" t="s">
        <v>503</v>
      </c>
      <c r="P101" s="114" t="s">
        <v>731</v>
      </c>
      <c r="Q101" s="52" t="s">
        <v>732</v>
      </c>
      <c r="R101" s="52"/>
      <c r="S101" s="47" t="s">
        <v>249</v>
      </c>
    </row>
    <row r="102" spans="1:19" ht="33.75">
      <c r="A102" s="85">
        <v>102</v>
      </c>
      <c r="B102" s="47" t="s">
        <v>116</v>
      </c>
      <c r="C102" s="55" t="s">
        <v>265</v>
      </c>
      <c r="D102" s="40" t="s">
        <v>538</v>
      </c>
      <c r="E102" s="40" t="s">
        <v>337</v>
      </c>
      <c r="F102" s="48" t="s">
        <v>429</v>
      </c>
      <c r="G102" s="49" t="s">
        <v>117</v>
      </c>
      <c r="H102" s="50" t="s">
        <v>118</v>
      </c>
      <c r="I102" s="51" t="s">
        <v>508</v>
      </c>
      <c r="J102" s="52" t="s">
        <v>632</v>
      </c>
      <c r="K102" s="52"/>
      <c r="L102" s="52"/>
      <c r="M102" s="52"/>
      <c r="N102" s="96" t="s">
        <v>728</v>
      </c>
      <c r="O102" s="90" t="s">
        <v>503</v>
      </c>
      <c r="P102" s="114" t="s">
        <v>731</v>
      </c>
      <c r="Q102" s="52" t="s">
        <v>732</v>
      </c>
      <c r="R102" s="52"/>
      <c r="S102" s="47" t="s">
        <v>249</v>
      </c>
    </row>
    <row r="103" spans="1:19" ht="22.5">
      <c r="A103" s="85">
        <v>103</v>
      </c>
      <c r="B103" s="47" t="s">
        <v>649</v>
      </c>
      <c r="C103" s="55" t="s">
        <v>265</v>
      </c>
      <c r="D103" s="40" t="s">
        <v>538</v>
      </c>
      <c r="E103" s="40" t="s">
        <v>539</v>
      </c>
      <c r="F103" s="48" t="s">
        <v>429</v>
      </c>
      <c r="G103" s="49" t="s">
        <v>627</v>
      </c>
      <c r="H103" s="50" t="s">
        <v>627</v>
      </c>
      <c r="I103" s="51" t="s">
        <v>508</v>
      </c>
      <c r="J103" s="52" t="s">
        <v>632</v>
      </c>
      <c r="K103" s="52"/>
      <c r="L103" s="52"/>
      <c r="M103" s="52"/>
      <c r="N103" s="96" t="s">
        <v>728</v>
      </c>
      <c r="O103" s="90" t="s">
        <v>503</v>
      </c>
      <c r="P103" s="114" t="s">
        <v>731</v>
      </c>
      <c r="Q103" s="52" t="s">
        <v>732</v>
      </c>
      <c r="R103" s="52"/>
      <c r="S103" s="47" t="s">
        <v>249</v>
      </c>
    </row>
    <row r="104" spans="1:19" ht="67.5">
      <c r="A104" s="85">
        <v>104</v>
      </c>
      <c r="B104" s="47" t="s">
        <v>275</v>
      </c>
      <c r="C104" s="55" t="s">
        <v>265</v>
      </c>
      <c r="D104" s="40" t="s">
        <v>538</v>
      </c>
      <c r="E104" s="40" t="s">
        <v>259</v>
      </c>
      <c r="F104" s="48" t="s">
        <v>521</v>
      </c>
      <c r="G104" s="49" t="s">
        <v>253</v>
      </c>
      <c r="H104" s="50" t="s">
        <v>254</v>
      </c>
      <c r="I104" s="51" t="s">
        <v>509</v>
      </c>
      <c r="J104" s="52" t="s">
        <v>609</v>
      </c>
      <c r="K104" s="52"/>
      <c r="L104" s="52"/>
      <c r="M104" s="52"/>
      <c r="N104" s="96" t="s">
        <v>425</v>
      </c>
      <c r="O104" s="90" t="s">
        <v>292</v>
      </c>
      <c r="P104" s="114" t="s">
        <v>456</v>
      </c>
      <c r="Q104" s="52" t="s">
        <v>664</v>
      </c>
      <c r="R104" s="52"/>
      <c r="S104" s="47" t="s">
        <v>249</v>
      </c>
    </row>
    <row r="105" spans="1:19" ht="101.25">
      <c r="A105" s="85">
        <v>105</v>
      </c>
      <c r="B105" s="47" t="s">
        <v>375</v>
      </c>
      <c r="C105" s="55" t="s">
        <v>265</v>
      </c>
      <c r="D105" s="40" t="s">
        <v>538</v>
      </c>
      <c r="E105" s="40" t="s">
        <v>259</v>
      </c>
      <c r="F105" s="48" t="s">
        <v>322</v>
      </c>
      <c r="G105" s="49" t="s">
        <v>386</v>
      </c>
      <c r="H105" s="50" t="s">
        <v>387</v>
      </c>
      <c r="I105" s="51" t="s">
        <v>508</v>
      </c>
      <c r="J105" s="52" t="s">
        <v>610</v>
      </c>
      <c r="K105" s="52"/>
      <c r="L105" s="52"/>
      <c r="M105" s="52"/>
      <c r="N105" s="96" t="s">
        <v>425</v>
      </c>
      <c r="O105" s="90" t="s">
        <v>292</v>
      </c>
      <c r="P105" s="114" t="s">
        <v>456</v>
      </c>
      <c r="Q105" s="52" t="s">
        <v>664</v>
      </c>
      <c r="R105" s="52"/>
      <c r="S105" s="47" t="s">
        <v>249</v>
      </c>
    </row>
    <row r="106" spans="1:22" ht="33.75">
      <c r="A106" s="85">
        <v>106</v>
      </c>
      <c r="B106" s="47" t="s">
        <v>342</v>
      </c>
      <c r="C106" s="55" t="s">
        <v>265</v>
      </c>
      <c r="D106" s="40" t="s">
        <v>538</v>
      </c>
      <c r="E106" s="40" t="s">
        <v>274</v>
      </c>
      <c r="F106" s="48" t="s">
        <v>429</v>
      </c>
      <c r="G106" s="49" t="s">
        <v>703</v>
      </c>
      <c r="H106" s="50" t="s">
        <v>704</v>
      </c>
      <c r="I106" s="51" t="s">
        <v>508</v>
      </c>
      <c r="J106" s="52" t="s">
        <v>691</v>
      </c>
      <c r="K106" s="52"/>
      <c r="L106" s="52"/>
      <c r="M106" s="52"/>
      <c r="N106" s="96" t="s">
        <v>728</v>
      </c>
      <c r="O106" s="90" t="s">
        <v>503</v>
      </c>
      <c r="P106" s="114" t="s">
        <v>731</v>
      </c>
      <c r="Q106" s="52" t="s">
        <v>732</v>
      </c>
      <c r="R106" s="52"/>
      <c r="S106" s="47" t="s">
        <v>249</v>
      </c>
      <c r="U106" s="41"/>
      <c r="V106" s="103"/>
    </row>
    <row r="107" spans="1:21" ht="22.5">
      <c r="A107" s="85">
        <v>107</v>
      </c>
      <c r="B107" s="47" t="s">
        <v>116</v>
      </c>
      <c r="C107" s="55" t="s">
        <v>265</v>
      </c>
      <c r="D107" s="40" t="s">
        <v>538</v>
      </c>
      <c r="E107" s="40" t="s">
        <v>274</v>
      </c>
      <c r="F107" s="48" t="s">
        <v>429</v>
      </c>
      <c r="G107" s="49" t="s">
        <v>119</v>
      </c>
      <c r="H107" s="50" t="s">
        <v>120</v>
      </c>
      <c r="I107" s="51" t="s">
        <v>508</v>
      </c>
      <c r="J107" s="52" t="s">
        <v>632</v>
      </c>
      <c r="K107" s="52"/>
      <c r="L107" s="52"/>
      <c r="M107" s="52"/>
      <c r="N107" s="96" t="s">
        <v>728</v>
      </c>
      <c r="O107" s="90" t="s">
        <v>503</v>
      </c>
      <c r="P107" s="114" t="s">
        <v>731</v>
      </c>
      <c r="Q107" s="52" t="s">
        <v>732</v>
      </c>
      <c r="R107" s="52"/>
      <c r="S107" s="47" t="s">
        <v>249</v>
      </c>
      <c r="U107" s="41"/>
    </row>
    <row r="108" spans="1:21" ht="180">
      <c r="A108" s="85">
        <v>108</v>
      </c>
      <c r="B108" s="47" t="s">
        <v>343</v>
      </c>
      <c r="C108" s="55" t="s">
        <v>265</v>
      </c>
      <c r="D108" s="40" t="s">
        <v>538</v>
      </c>
      <c r="E108" s="40" t="s">
        <v>826</v>
      </c>
      <c r="F108" s="48" t="s">
        <v>521</v>
      </c>
      <c r="G108" s="49" t="s">
        <v>153</v>
      </c>
      <c r="H108" s="50" t="s">
        <v>154</v>
      </c>
      <c r="I108" s="51" t="s">
        <v>508</v>
      </c>
      <c r="J108" s="52" t="s">
        <v>611</v>
      </c>
      <c r="K108" s="52"/>
      <c r="L108" s="52"/>
      <c r="M108" s="52"/>
      <c r="N108" s="96" t="s">
        <v>425</v>
      </c>
      <c r="O108" s="90" t="s">
        <v>292</v>
      </c>
      <c r="P108" s="114" t="s">
        <v>456</v>
      </c>
      <c r="Q108" s="52" t="s">
        <v>664</v>
      </c>
      <c r="R108" s="52"/>
      <c r="S108" s="47" t="s">
        <v>249</v>
      </c>
      <c r="U108" s="41"/>
    </row>
    <row r="109" spans="1:19" ht="22.5">
      <c r="A109" s="85">
        <v>109</v>
      </c>
      <c r="B109" s="47" t="s">
        <v>266</v>
      </c>
      <c r="C109" s="55" t="s">
        <v>265</v>
      </c>
      <c r="D109" s="40" t="s">
        <v>524</v>
      </c>
      <c r="E109" s="40" t="s">
        <v>520</v>
      </c>
      <c r="F109" s="48" t="s">
        <v>429</v>
      </c>
      <c r="G109" s="49" t="s">
        <v>735</v>
      </c>
      <c r="H109" s="50" t="s">
        <v>753</v>
      </c>
      <c r="I109" s="51" t="s">
        <v>508</v>
      </c>
      <c r="J109" s="52" t="s">
        <v>632</v>
      </c>
      <c r="K109" s="52"/>
      <c r="L109" s="52"/>
      <c r="M109" s="52"/>
      <c r="N109" s="96" t="s">
        <v>728</v>
      </c>
      <c r="O109" s="90" t="s">
        <v>503</v>
      </c>
      <c r="P109" s="114" t="s">
        <v>731</v>
      </c>
      <c r="Q109" s="52" t="s">
        <v>732</v>
      </c>
      <c r="R109" s="52"/>
      <c r="S109" s="47" t="s">
        <v>249</v>
      </c>
    </row>
    <row r="110" spans="1:21" ht="90">
      <c r="A110" s="85">
        <v>110</v>
      </c>
      <c r="B110" s="47" t="s">
        <v>649</v>
      </c>
      <c r="C110" s="55" t="s">
        <v>265</v>
      </c>
      <c r="D110" s="40" t="s">
        <v>524</v>
      </c>
      <c r="E110" s="40" t="s">
        <v>430</v>
      </c>
      <c r="F110" s="48" t="s">
        <v>322</v>
      </c>
      <c r="G110" s="49" t="s">
        <v>562</v>
      </c>
      <c r="H110" s="50" t="s">
        <v>563</v>
      </c>
      <c r="I110" s="51" t="s">
        <v>508</v>
      </c>
      <c r="J110" s="52" t="s">
        <v>611</v>
      </c>
      <c r="K110" s="52"/>
      <c r="L110" s="52"/>
      <c r="M110" s="52"/>
      <c r="N110" s="96" t="s">
        <v>425</v>
      </c>
      <c r="O110" s="90" t="s">
        <v>292</v>
      </c>
      <c r="P110" s="114" t="s">
        <v>456</v>
      </c>
      <c r="Q110" s="52" t="s">
        <v>664</v>
      </c>
      <c r="R110" s="52"/>
      <c r="S110" s="47" t="s">
        <v>249</v>
      </c>
      <c r="U110" s="41"/>
    </row>
    <row r="111" spans="1:19" ht="33.75">
      <c r="A111" s="85">
        <v>111</v>
      </c>
      <c r="B111" s="47" t="s">
        <v>342</v>
      </c>
      <c r="C111" s="55" t="s">
        <v>265</v>
      </c>
      <c r="D111" s="40" t="s">
        <v>524</v>
      </c>
      <c r="E111" s="40" t="s">
        <v>819</v>
      </c>
      <c r="F111" s="48" t="s">
        <v>429</v>
      </c>
      <c r="G111" s="49" t="s">
        <v>705</v>
      </c>
      <c r="H111" s="50" t="s">
        <v>706</v>
      </c>
      <c r="I111" s="51" t="s">
        <v>508</v>
      </c>
      <c r="J111" s="52" t="s">
        <v>632</v>
      </c>
      <c r="K111" s="52"/>
      <c r="L111" s="52"/>
      <c r="M111" s="52"/>
      <c r="N111" s="96" t="s">
        <v>728</v>
      </c>
      <c r="O111" s="90" t="s">
        <v>503</v>
      </c>
      <c r="P111" s="114" t="s">
        <v>731</v>
      </c>
      <c r="Q111" s="52" t="s">
        <v>732</v>
      </c>
      <c r="R111" s="52"/>
      <c r="S111" s="47" t="s">
        <v>249</v>
      </c>
    </row>
    <row r="112" spans="1:21" ht="45">
      <c r="A112" s="85">
        <v>112</v>
      </c>
      <c r="B112" s="47" t="s">
        <v>343</v>
      </c>
      <c r="C112" s="100" t="s">
        <v>265</v>
      </c>
      <c r="D112" s="40" t="s">
        <v>524</v>
      </c>
      <c r="E112" s="40" t="s">
        <v>523</v>
      </c>
      <c r="F112" s="48" t="s">
        <v>429</v>
      </c>
      <c r="G112" s="49" t="s">
        <v>155</v>
      </c>
      <c r="H112" s="50" t="s">
        <v>156</v>
      </c>
      <c r="I112" s="51" t="s">
        <v>508</v>
      </c>
      <c r="J112" s="52" t="s">
        <v>692</v>
      </c>
      <c r="K112" s="52"/>
      <c r="L112" s="52"/>
      <c r="M112" s="52"/>
      <c r="N112" s="96" t="s">
        <v>728</v>
      </c>
      <c r="O112" s="90" t="s">
        <v>503</v>
      </c>
      <c r="P112" s="114" t="s">
        <v>731</v>
      </c>
      <c r="Q112" s="52" t="s">
        <v>732</v>
      </c>
      <c r="R112" s="52"/>
      <c r="S112" s="47" t="s">
        <v>249</v>
      </c>
      <c r="U112" s="41"/>
    </row>
    <row r="113" spans="1:19" ht="45">
      <c r="A113" s="85">
        <v>113</v>
      </c>
      <c r="B113" s="47" t="s">
        <v>649</v>
      </c>
      <c r="C113" s="55" t="s">
        <v>564</v>
      </c>
      <c r="D113" s="40" t="s">
        <v>524</v>
      </c>
      <c r="E113" s="40" t="s">
        <v>523</v>
      </c>
      <c r="F113" s="48" t="s">
        <v>322</v>
      </c>
      <c r="G113" s="49" t="s">
        <v>565</v>
      </c>
      <c r="H113" s="50" t="s">
        <v>566</v>
      </c>
      <c r="I113" s="51" t="s">
        <v>508</v>
      </c>
      <c r="J113" s="52" t="s">
        <v>611</v>
      </c>
      <c r="K113" s="52"/>
      <c r="L113" s="52"/>
      <c r="M113" s="52"/>
      <c r="N113" s="96" t="s">
        <v>425</v>
      </c>
      <c r="O113" s="90" t="s">
        <v>292</v>
      </c>
      <c r="P113" s="114" t="s">
        <v>456</v>
      </c>
      <c r="Q113" s="52" t="s">
        <v>664</v>
      </c>
      <c r="R113" s="52"/>
      <c r="S113" s="47" t="s">
        <v>249</v>
      </c>
    </row>
    <row r="114" spans="1:19" ht="78.75">
      <c r="A114" s="85">
        <v>114</v>
      </c>
      <c r="B114" s="47" t="s">
        <v>375</v>
      </c>
      <c r="C114" s="55" t="s">
        <v>265</v>
      </c>
      <c r="D114" s="40" t="s">
        <v>524</v>
      </c>
      <c r="E114" s="40" t="s">
        <v>547</v>
      </c>
      <c r="F114" s="48" t="s">
        <v>322</v>
      </c>
      <c r="G114" s="49" t="s">
        <v>388</v>
      </c>
      <c r="H114" s="50" t="s">
        <v>389</v>
      </c>
      <c r="I114" s="51" t="s">
        <v>508</v>
      </c>
      <c r="J114" s="52" t="s">
        <v>611</v>
      </c>
      <c r="K114" s="52"/>
      <c r="L114" s="52"/>
      <c r="M114" s="52"/>
      <c r="N114" s="96" t="s">
        <v>425</v>
      </c>
      <c r="O114" s="90" t="s">
        <v>292</v>
      </c>
      <c r="P114" s="114" t="s">
        <v>456</v>
      </c>
      <c r="Q114" s="52" t="s">
        <v>664</v>
      </c>
      <c r="R114" s="52"/>
      <c r="S114" s="47" t="s">
        <v>249</v>
      </c>
    </row>
    <row r="115" spans="1:19" ht="101.25">
      <c r="A115" s="85">
        <v>115</v>
      </c>
      <c r="B115" s="47" t="s">
        <v>261</v>
      </c>
      <c r="C115" s="100" t="s">
        <v>796</v>
      </c>
      <c r="D115" s="40" t="s">
        <v>524</v>
      </c>
      <c r="E115" s="40" t="s">
        <v>272</v>
      </c>
      <c r="F115" s="48" t="s">
        <v>521</v>
      </c>
      <c r="G115" s="49" t="s">
        <v>42</v>
      </c>
      <c r="H115" s="50" t="s">
        <v>43</v>
      </c>
      <c r="I115" s="51" t="s">
        <v>432</v>
      </c>
      <c r="J115" s="52" t="s">
        <v>612</v>
      </c>
      <c r="K115" s="52"/>
      <c r="L115" s="52"/>
      <c r="M115" s="52"/>
      <c r="N115" s="96" t="s">
        <v>425</v>
      </c>
      <c r="O115" s="90" t="s">
        <v>292</v>
      </c>
      <c r="P115" s="114" t="s">
        <v>456</v>
      </c>
      <c r="Q115" s="52" t="s">
        <v>664</v>
      </c>
      <c r="R115" s="52"/>
      <c r="S115" s="47" t="s">
        <v>249</v>
      </c>
    </row>
    <row r="116" spans="1:19" ht="202.5">
      <c r="A116" s="85">
        <v>116</v>
      </c>
      <c r="B116" s="47" t="s">
        <v>343</v>
      </c>
      <c r="C116" s="55" t="s">
        <v>796</v>
      </c>
      <c r="D116" s="40" t="s">
        <v>524</v>
      </c>
      <c r="E116" s="40" t="s">
        <v>272</v>
      </c>
      <c r="F116" s="48" t="s">
        <v>521</v>
      </c>
      <c r="G116" s="49" t="s">
        <v>759</v>
      </c>
      <c r="H116" s="50" t="s">
        <v>760</v>
      </c>
      <c r="I116" s="51" t="s">
        <v>508</v>
      </c>
      <c r="J116" s="52" t="s">
        <v>613</v>
      </c>
      <c r="K116" s="52"/>
      <c r="L116" s="52"/>
      <c r="M116" s="52"/>
      <c r="N116" s="96" t="s">
        <v>425</v>
      </c>
      <c r="O116" s="90" t="s">
        <v>292</v>
      </c>
      <c r="P116" s="114" t="s">
        <v>456</v>
      </c>
      <c r="Q116" s="52" t="s">
        <v>664</v>
      </c>
      <c r="R116" s="52"/>
      <c r="S116" s="47" t="s">
        <v>249</v>
      </c>
    </row>
    <row r="117" spans="1:19" ht="90">
      <c r="A117" s="85">
        <v>117</v>
      </c>
      <c r="B117" s="47" t="s">
        <v>814</v>
      </c>
      <c r="C117" s="55" t="s">
        <v>796</v>
      </c>
      <c r="D117" s="40" t="s">
        <v>524</v>
      </c>
      <c r="E117" s="40" t="s">
        <v>540</v>
      </c>
      <c r="F117" s="48" t="s">
        <v>521</v>
      </c>
      <c r="G117" s="112" t="s">
        <v>797</v>
      </c>
      <c r="H117" s="50" t="s">
        <v>798</v>
      </c>
      <c r="I117" s="51" t="s">
        <v>509</v>
      </c>
      <c r="J117" s="52" t="s">
        <v>614</v>
      </c>
      <c r="K117" s="52"/>
      <c r="L117" s="52"/>
      <c r="M117" s="52"/>
      <c r="N117" s="96" t="s">
        <v>425</v>
      </c>
      <c r="O117" s="90" t="s">
        <v>292</v>
      </c>
      <c r="P117" s="114" t="s">
        <v>456</v>
      </c>
      <c r="Q117" s="52" t="s">
        <v>664</v>
      </c>
      <c r="R117" s="52"/>
      <c r="S117" s="47" t="s">
        <v>249</v>
      </c>
    </row>
    <row r="118" spans="1:19" ht="33.75">
      <c r="A118" s="85">
        <v>118</v>
      </c>
      <c r="B118" s="47" t="s">
        <v>116</v>
      </c>
      <c r="C118" s="55" t="s">
        <v>796</v>
      </c>
      <c r="D118" s="40" t="s">
        <v>524</v>
      </c>
      <c r="E118" s="40" t="s">
        <v>258</v>
      </c>
      <c r="F118" s="48" t="s">
        <v>322</v>
      </c>
      <c r="G118" s="49" t="s">
        <v>121</v>
      </c>
      <c r="H118" s="50" t="s">
        <v>122</v>
      </c>
      <c r="I118" s="51" t="s">
        <v>432</v>
      </c>
      <c r="J118" s="52" t="s">
        <v>615</v>
      </c>
      <c r="K118" s="52"/>
      <c r="L118" s="52"/>
      <c r="M118" s="52"/>
      <c r="N118" s="96" t="s">
        <v>425</v>
      </c>
      <c r="O118" s="90" t="s">
        <v>292</v>
      </c>
      <c r="P118" s="114" t="s">
        <v>456</v>
      </c>
      <c r="Q118" s="52" t="s">
        <v>664</v>
      </c>
      <c r="R118" s="52"/>
      <c r="S118" s="47" t="s">
        <v>249</v>
      </c>
    </row>
    <row r="119" spans="1:19" ht="45">
      <c r="A119" s="85">
        <v>119</v>
      </c>
      <c r="B119" s="47" t="s">
        <v>649</v>
      </c>
      <c r="C119" s="55" t="s">
        <v>390</v>
      </c>
      <c r="D119" s="40" t="s">
        <v>430</v>
      </c>
      <c r="E119" s="40" t="s">
        <v>533</v>
      </c>
      <c r="F119" s="48" t="s">
        <v>322</v>
      </c>
      <c r="G119" s="49" t="s">
        <v>567</v>
      </c>
      <c r="H119" s="50" t="s">
        <v>568</v>
      </c>
      <c r="I119" s="51" t="s">
        <v>508</v>
      </c>
      <c r="J119" s="52" t="s">
        <v>616</v>
      </c>
      <c r="K119" s="52"/>
      <c r="L119" s="52"/>
      <c r="M119" s="52"/>
      <c r="N119" s="96" t="s">
        <v>425</v>
      </c>
      <c r="O119" s="90" t="s">
        <v>97</v>
      </c>
      <c r="P119" s="114" t="s">
        <v>456</v>
      </c>
      <c r="Q119" s="52" t="s">
        <v>664</v>
      </c>
      <c r="R119" s="52"/>
      <c r="S119" s="47" t="s">
        <v>249</v>
      </c>
    </row>
    <row r="120" spans="1:19" ht="123.75">
      <c r="A120" s="85">
        <v>120</v>
      </c>
      <c r="B120" s="47" t="s">
        <v>267</v>
      </c>
      <c r="C120" s="55" t="s">
        <v>647</v>
      </c>
      <c r="D120" s="40" t="s">
        <v>430</v>
      </c>
      <c r="E120" s="40" t="s">
        <v>523</v>
      </c>
      <c r="F120" s="48" t="s">
        <v>429</v>
      </c>
      <c r="G120" s="49" t="s">
        <v>648</v>
      </c>
      <c r="H120" s="50" t="s">
        <v>595</v>
      </c>
      <c r="I120" s="51" t="s">
        <v>509</v>
      </c>
      <c r="J120" s="52" t="s">
        <v>837</v>
      </c>
      <c r="K120" s="52"/>
      <c r="L120" s="52"/>
      <c r="M120" s="52"/>
      <c r="N120" s="96" t="s">
        <v>314</v>
      </c>
      <c r="O120" s="90" t="s">
        <v>503</v>
      </c>
      <c r="P120" s="52"/>
      <c r="Q120" s="52" t="s">
        <v>664</v>
      </c>
      <c r="R120" s="52"/>
      <c r="S120" s="47" t="s">
        <v>249</v>
      </c>
    </row>
    <row r="121" spans="1:19" ht="78.75">
      <c r="A121" s="85">
        <v>121</v>
      </c>
      <c r="B121" s="47" t="s">
        <v>375</v>
      </c>
      <c r="C121" s="55" t="s">
        <v>390</v>
      </c>
      <c r="D121" s="40" t="s">
        <v>430</v>
      </c>
      <c r="E121" s="40" t="s">
        <v>539</v>
      </c>
      <c r="F121" s="48" t="s">
        <v>322</v>
      </c>
      <c r="G121" s="49" t="s">
        <v>391</v>
      </c>
      <c r="H121" s="50" t="s">
        <v>392</v>
      </c>
      <c r="I121" s="51" t="s">
        <v>508</v>
      </c>
      <c r="J121" s="52" t="s">
        <v>709</v>
      </c>
      <c r="K121" s="52"/>
      <c r="L121" s="52"/>
      <c r="M121" s="52"/>
      <c r="N121" s="96" t="s">
        <v>425</v>
      </c>
      <c r="O121" s="90" t="s">
        <v>97</v>
      </c>
      <c r="P121" s="114" t="s">
        <v>456</v>
      </c>
      <c r="Q121" s="52" t="s">
        <v>664</v>
      </c>
      <c r="R121" s="52"/>
      <c r="S121" s="47" t="s">
        <v>249</v>
      </c>
    </row>
    <row r="122" spans="1:22" ht="56.25">
      <c r="A122" s="85">
        <v>122</v>
      </c>
      <c r="B122" s="47" t="s">
        <v>275</v>
      </c>
      <c r="C122" s="55" t="s">
        <v>231</v>
      </c>
      <c r="D122" s="40" t="s">
        <v>430</v>
      </c>
      <c r="E122" s="40" t="s">
        <v>555</v>
      </c>
      <c r="F122" s="48" t="s">
        <v>521</v>
      </c>
      <c r="G122" s="49" t="s">
        <v>232</v>
      </c>
      <c r="H122" s="50" t="s">
        <v>233</v>
      </c>
      <c r="I122" s="51" t="s">
        <v>509</v>
      </c>
      <c r="J122" s="52" t="s">
        <v>710</v>
      </c>
      <c r="K122" s="52"/>
      <c r="L122" s="52"/>
      <c r="M122" s="52"/>
      <c r="N122" s="96" t="s">
        <v>425</v>
      </c>
      <c r="O122" s="90" t="s">
        <v>97</v>
      </c>
      <c r="P122" s="114" t="s">
        <v>456</v>
      </c>
      <c r="Q122" s="52" t="s">
        <v>664</v>
      </c>
      <c r="R122" s="52"/>
      <c r="S122" s="47" t="s">
        <v>249</v>
      </c>
      <c r="U122" s="41"/>
      <c r="V122" s="103"/>
    </row>
    <row r="123" spans="1:22" ht="45">
      <c r="A123" s="85">
        <v>123</v>
      </c>
      <c r="B123" s="47" t="s">
        <v>649</v>
      </c>
      <c r="C123" s="55" t="s">
        <v>569</v>
      </c>
      <c r="D123" s="40" t="s">
        <v>819</v>
      </c>
      <c r="E123" s="40" t="s">
        <v>323</v>
      </c>
      <c r="F123" s="48" t="s">
        <v>322</v>
      </c>
      <c r="G123" s="49" t="s">
        <v>570</v>
      </c>
      <c r="H123" s="50" t="s">
        <v>571</v>
      </c>
      <c r="I123" s="51" t="s">
        <v>508</v>
      </c>
      <c r="J123" s="52" t="s">
        <v>616</v>
      </c>
      <c r="K123" s="52"/>
      <c r="L123" s="52"/>
      <c r="M123" s="52"/>
      <c r="N123" s="96" t="s">
        <v>425</v>
      </c>
      <c r="O123" s="90" t="s">
        <v>97</v>
      </c>
      <c r="P123" s="114" t="s">
        <v>456</v>
      </c>
      <c r="Q123" s="52" t="s">
        <v>664</v>
      </c>
      <c r="R123" s="52"/>
      <c r="S123" s="47" t="s">
        <v>249</v>
      </c>
      <c r="U123" s="41"/>
      <c r="V123" s="103"/>
    </row>
    <row r="124" spans="1:22" ht="22.5">
      <c r="A124" s="85">
        <v>124</v>
      </c>
      <c r="B124" s="47" t="s">
        <v>275</v>
      </c>
      <c r="C124" s="55" t="s">
        <v>255</v>
      </c>
      <c r="D124" s="40" t="s">
        <v>819</v>
      </c>
      <c r="E124" s="40" t="s">
        <v>533</v>
      </c>
      <c r="F124" s="48" t="s">
        <v>521</v>
      </c>
      <c r="G124" s="49" t="s">
        <v>256</v>
      </c>
      <c r="H124" s="50" t="s">
        <v>257</v>
      </c>
      <c r="I124" s="51" t="s">
        <v>508</v>
      </c>
      <c r="J124" s="52" t="s">
        <v>616</v>
      </c>
      <c r="K124" s="52"/>
      <c r="L124" s="52"/>
      <c r="M124" s="52"/>
      <c r="N124" s="96" t="s">
        <v>425</v>
      </c>
      <c r="O124" s="90" t="s">
        <v>97</v>
      </c>
      <c r="P124" s="114" t="s">
        <v>456</v>
      </c>
      <c r="Q124" s="52" t="s">
        <v>664</v>
      </c>
      <c r="R124" s="52"/>
      <c r="S124" s="47" t="s">
        <v>249</v>
      </c>
      <c r="U124" s="41"/>
      <c r="V124" s="103"/>
    </row>
    <row r="125" spans="1:22" ht="67.5">
      <c r="A125" s="85">
        <v>125</v>
      </c>
      <c r="B125" s="47" t="s">
        <v>261</v>
      </c>
      <c r="C125" s="55" t="s">
        <v>35</v>
      </c>
      <c r="D125" s="40" t="s">
        <v>819</v>
      </c>
      <c r="E125" s="40" t="s">
        <v>334</v>
      </c>
      <c r="F125" s="48" t="s">
        <v>521</v>
      </c>
      <c r="G125" s="49" t="s">
        <v>36</v>
      </c>
      <c r="H125" s="50" t="s">
        <v>822</v>
      </c>
      <c r="I125" s="51" t="s">
        <v>509</v>
      </c>
      <c r="J125" s="113" t="s">
        <v>209</v>
      </c>
      <c r="K125" s="52"/>
      <c r="L125" s="52"/>
      <c r="M125" s="52"/>
      <c r="N125" s="52" t="s">
        <v>286</v>
      </c>
      <c r="O125" s="99" t="s">
        <v>293</v>
      </c>
      <c r="P125" s="114" t="s">
        <v>208</v>
      </c>
      <c r="Q125" s="52" t="s">
        <v>211</v>
      </c>
      <c r="R125" s="52"/>
      <c r="S125" s="47" t="s">
        <v>207</v>
      </c>
      <c r="U125" s="103" t="s">
        <v>778</v>
      </c>
      <c r="V125" s="103"/>
    </row>
    <row r="126" spans="1:19" ht="22.5">
      <c r="A126" s="85">
        <v>126</v>
      </c>
      <c r="B126" s="47" t="s">
        <v>649</v>
      </c>
      <c r="C126" s="100" t="s">
        <v>572</v>
      </c>
      <c r="D126" s="40" t="s">
        <v>819</v>
      </c>
      <c r="E126" s="40" t="s">
        <v>262</v>
      </c>
      <c r="F126" s="48" t="s">
        <v>429</v>
      </c>
      <c r="G126" s="49" t="s">
        <v>573</v>
      </c>
      <c r="H126" s="50" t="s">
        <v>573</v>
      </c>
      <c r="I126" s="51" t="s">
        <v>508</v>
      </c>
      <c r="J126" s="52" t="s">
        <v>632</v>
      </c>
      <c r="K126" s="52"/>
      <c r="L126" s="52"/>
      <c r="M126" s="52"/>
      <c r="N126" s="96" t="s">
        <v>728</v>
      </c>
      <c r="O126" s="90" t="s">
        <v>503</v>
      </c>
      <c r="P126" s="114" t="s">
        <v>731</v>
      </c>
      <c r="Q126" s="52" t="s">
        <v>732</v>
      </c>
      <c r="R126" s="52"/>
      <c r="S126" s="47" t="s">
        <v>249</v>
      </c>
    </row>
    <row r="127" spans="1:22" ht="90">
      <c r="A127" s="85">
        <v>127</v>
      </c>
      <c r="B127" s="47" t="s">
        <v>342</v>
      </c>
      <c r="C127" s="55" t="s">
        <v>707</v>
      </c>
      <c r="D127" s="40" t="s">
        <v>533</v>
      </c>
      <c r="E127" s="40" t="s">
        <v>542</v>
      </c>
      <c r="F127" s="48" t="s">
        <v>322</v>
      </c>
      <c r="G127" s="49" t="s">
        <v>708</v>
      </c>
      <c r="H127" s="50" t="s">
        <v>48</v>
      </c>
      <c r="I127" s="51" t="s">
        <v>508</v>
      </c>
      <c r="J127" s="52" t="s">
        <v>210</v>
      </c>
      <c r="K127" s="52"/>
      <c r="L127" s="52"/>
      <c r="M127" s="52"/>
      <c r="N127" s="96" t="s">
        <v>286</v>
      </c>
      <c r="O127" s="99" t="s">
        <v>293</v>
      </c>
      <c r="P127" s="114" t="s">
        <v>208</v>
      </c>
      <c r="Q127" s="52" t="s">
        <v>211</v>
      </c>
      <c r="R127" s="52"/>
      <c r="S127" s="47" t="s">
        <v>207</v>
      </c>
      <c r="U127" s="103" t="s">
        <v>778</v>
      </c>
      <c r="V127" s="103"/>
    </row>
    <row r="128" spans="1:21" ht="67.5">
      <c r="A128" s="85">
        <v>128</v>
      </c>
      <c r="B128" s="47" t="s">
        <v>261</v>
      </c>
      <c r="C128" s="55" t="s">
        <v>37</v>
      </c>
      <c r="D128" s="40" t="s">
        <v>545</v>
      </c>
      <c r="E128" s="40" t="s">
        <v>520</v>
      </c>
      <c r="F128" s="48" t="s">
        <v>521</v>
      </c>
      <c r="G128" s="49" t="s">
        <v>36</v>
      </c>
      <c r="H128" s="50" t="s">
        <v>822</v>
      </c>
      <c r="I128" s="51" t="s">
        <v>509</v>
      </c>
      <c r="J128" s="52" t="s">
        <v>209</v>
      </c>
      <c r="K128" s="52"/>
      <c r="L128" s="52"/>
      <c r="M128" s="52"/>
      <c r="N128" s="96" t="s">
        <v>286</v>
      </c>
      <c r="O128" s="99" t="s">
        <v>293</v>
      </c>
      <c r="P128" s="114" t="s">
        <v>208</v>
      </c>
      <c r="Q128" s="52" t="s">
        <v>211</v>
      </c>
      <c r="R128" s="52"/>
      <c r="S128" s="47" t="s">
        <v>207</v>
      </c>
      <c r="U128" s="103" t="s">
        <v>778</v>
      </c>
    </row>
    <row r="129" spans="1:19" ht="22.5">
      <c r="A129" s="85">
        <v>129</v>
      </c>
      <c r="B129" s="47" t="s">
        <v>342</v>
      </c>
      <c r="C129" s="55" t="s">
        <v>49</v>
      </c>
      <c r="D129" s="40" t="s">
        <v>424</v>
      </c>
      <c r="E129" s="40" t="s">
        <v>556</v>
      </c>
      <c r="F129" s="48" t="s">
        <v>429</v>
      </c>
      <c r="G129" s="49" t="s">
        <v>50</v>
      </c>
      <c r="H129" s="50" t="s">
        <v>51</v>
      </c>
      <c r="I129" s="51" t="s">
        <v>508</v>
      </c>
      <c r="J129" s="52" t="s">
        <v>632</v>
      </c>
      <c r="K129" s="52"/>
      <c r="L129" s="52"/>
      <c r="M129" s="52"/>
      <c r="N129" s="96" t="s">
        <v>728</v>
      </c>
      <c r="O129" s="90" t="s">
        <v>503</v>
      </c>
      <c r="P129" s="114" t="s">
        <v>731</v>
      </c>
      <c r="Q129" s="52" t="s">
        <v>732</v>
      </c>
      <c r="R129" s="52"/>
      <c r="S129" s="47" t="s">
        <v>249</v>
      </c>
    </row>
    <row r="130" spans="1:22" ht="67.5">
      <c r="A130" s="85">
        <v>130</v>
      </c>
      <c r="B130" s="47" t="s">
        <v>261</v>
      </c>
      <c r="C130" s="100" t="s">
        <v>38</v>
      </c>
      <c r="D130" s="40" t="s">
        <v>424</v>
      </c>
      <c r="E130" s="40" t="s">
        <v>555</v>
      </c>
      <c r="F130" s="48" t="s">
        <v>521</v>
      </c>
      <c r="G130" s="49" t="s">
        <v>36</v>
      </c>
      <c r="H130" s="50" t="s">
        <v>822</v>
      </c>
      <c r="I130" s="51" t="s">
        <v>509</v>
      </c>
      <c r="J130" s="52" t="s">
        <v>209</v>
      </c>
      <c r="K130" s="52"/>
      <c r="L130" s="52"/>
      <c r="M130" s="52"/>
      <c r="N130" s="96" t="s">
        <v>286</v>
      </c>
      <c r="O130" s="99" t="s">
        <v>293</v>
      </c>
      <c r="P130" s="114" t="s">
        <v>208</v>
      </c>
      <c r="Q130" s="52" t="s">
        <v>211</v>
      </c>
      <c r="R130" s="52"/>
      <c r="S130" s="47" t="s">
        <v>207</v>
      </c>
      <c r="U130" s="103" t="s">
        <v>778</v>
      </c>
      <c r="V130" s="103"/>
    </row>
    <row r="131" spans="1:19" ht="78.75">
      <c r="A131" s="85">
        <v>131</v>
      </c>
      <c r="B131" s="47" t="s">
        <v>342</v>
      </c>
      <c r="C131" s="55" t="s">
        <v>469</v>
      </c>
      <c r="D131" s="40" t="s">
        <v>523</v>
      </c>
      <c r="E131" s="40" t="s">
        <v>337</v>
      </c>
      <c r="F131" s="48" t="s">
        <v>429</v>
      </c>
      <c r="G131" s="49" t="s">
        <v>52</v>
      </c>
      <c r="H131" s="50" t="s">
        <v>53</v>
      </c>
      <c r="I131" s="51" t="s">
        <v>508</v>
      </c>
      <c r="J131" s="52" t="s">
        <v>632</v>
      </c>
      <c r="K131" s="52"/>
      <c r="L131" s="52"/>
      <c r="M131" s="52"/>
      <c r="N131" s="96" t="s">
        <v>314</v>
      </c>
      <c r="O131" s="90" t="s">
        <v>503</v>
      </c>
      <c r="P131" s="52"/>
      <c r="Q131" s="52" t="s">
        <v>664</v>
      </c>
      <c r="R131" s="52"/>
      <c r="S131" s="47" t="s">
        <v>249</v>
      </c>
    </row>
    <row r="132" spans="1:21" ht="146.25">
      <c r="A132" s="85">
        <v>132</v>
      </c>
      <c r="B132" s="47" t="s">
        <v>275</v>
      </c>
      <c r="C132" s="55" t="s">
        <v>469</v>
      </c>
      <c r="D132" s="40" t="s">
        <v>523</v>
      </c>
      <c r="E132" s="40" t="s">
        <v>522</v>
      </c>
      <c r="F132" s="48" t="s">
        <v>521</v>
      </c>
      <c r="G132" s="49" t="s">
        <v>470</v>
      </c>
      <c r="H132" s="50" t="s">
        <v>598</v>
      </c>
      <c r="I132" s="51" t="s">
        <v>508</v>
      </c>
      <c r="J132" s="52" t="s">
        <v>171</v>
      </c>
      <c r="K132" s="52"/>
      <c r="L132" s="52"/>
      <c r="M132" s="52"/>
      <c r="N132" s="96" t="s">
        <v>286</v>
      </c>
      <c r="O132" s="99" t="s">
        <v>293</v>
      </c>
      <c r="P132" s="114" t="s">
        <v>170</v>
      </c>
      <c r="Q132" s="52"/>
      <c r="R132" s="52"/>
      <c r="S132" s="47" t="s">
        <v>249</v>
      </c>
      <c r="U132" s="103" t="s">
        <v>778</v>
      </c>
    </row>
    <row r="133" spans="1:21" ht="135">
      <c r="A133" s="85">
        <v>133</v>
      </c>
      <c r="B133" s="47" t="s">
        <v>275</v>
      </c>
      <c r="C133" s="55" t="s">
        <v>469</v>
      </c>
      <c r="D133" s="40" t="s">
        <v>523</v>
      </c>
      <c r="E133" s="40" t="s">
        <v>810</v>
      </c>
      <c r="F133" s="48" t="s">
        <v>521</v>
      </c>
      <c r="G133" s="49" t="s">
        <v>471</v>
      </c>
      <c r="H133" s="50" t="s">
        <v>598</v>
      </c>
      <c r="I133" s="51" t="s">
        <v>508</v>
      </c>
      <c r="J133" s="52" t="s">
        <v>172</v>
      </c>
      <c r="K133" s="52"/>
      <c r="L133" s="52"/>
      <c r="M133" s="52"/>
      <c r="N133" s="96" t="s">
        <v>286</v>
      </c>
      <c r="O133" s="99" t="s">
        <v>293</v>
      </c>
      <c r="P133" s="114" t="s">
        <v>170</v>
      </c>
      <c r="Q133" s="52"/>
      <c r="R133" s="52"/>
      <c r="S133" s="47" t="s">
        <v>249</v>
      </c>
      <c r="U133" s="103" t="s">
        <v>778</v>
      </c>
    </row>
    <row r="134" spans="1:19" ht="123.75">
      <c r="A134" s="85">
        <v>134</v>
      </c>
      <c r="B134" s="47" t="s">
        <v>342</v>
      </c>
      <c r="C134" s="55" t="s">
        <v>469</v>
      </c>
      <c r="D134" s="40" t="s">
        <v>260</v>
      </c>
      <c r="E134" s="40" t="s">
        <v>323</v>
      </c>
      <c r="F134" s="48" t="s">
        <v>429</v>
      </c>
      <c r="G134" s="49" t="s">
        <v>54</v>
      </c>
      <c r="H134" s="50" t="s">
        <v>55</v>
      </c>
      <c r="I134" s="51" t="s">
        <v>508</v>
      </c>
      <c r="J134" s="52" t="s">
        <v>694</v>
      </c>
      <c r="K134" s="52"/>
      <c r="L134" s="52"/>
      <c r="M134" s="52"/>
      <c r="N134" s="96" t="s">
        <v>728</v>
      </c>
      <c r="O134" s="90" t="s">
        <v>503</v>
      </c>
      <c r="P134" s="114" t="s">
        <v>731</v>
      </c>
      <c r="Q134" s="52" t="s">
        <v>732</v>
      </c>
      <c r="R134" s="52"/>
      <c r="S134" s="47" t="s">
        <v>249</v>
      </c>
    </row>
    <row r="135" spans="1:22" ht="90">
      <c r="A135" s="85">
        <v>135</v>
      </c>
      <c r="B135" s="47" t="s">
        <v>342</v>
      </c>
      <c r="C135" s="55" t="s">
        <v>469</v>
      </c>
      <c r="D135" s="40" t="s">
        <v>260</v>
      </c>
      <c r="E135" s="40" t="s">
        <v>819</v>
      </c>
      <c r="F135" s="48" t="s">
        <v>429</v>
      </c>
      <c r="G135" s="49" t="s">
        <v>56</v>
      </c>
      <c r="H135" s="50" t="s">
        <v>57</v>
      </c>
      <c r="I135" s="51" t="s">
        <v>432</v>
      </c>
      <c r="J135" s="52" t="s">
        <v>722</v>
      </c>
      <c r="K135" s="52"/>
      <c r="L135" s="52"/>
      <c r="M135" s="52"/>
      <c r="N135" s="96" t="s">
        <v>728</v>
      </c>
      <c r="O135" s="99" t="s">
        <v>293</v>
      </c>
      <c r="P135" s="114" t="s">
        <v>731</v>
      </c>
      <c r="Q135" s="52" t="s">
        <v>732</v>
      </c>
      <c r="R135" s="52"/>
      <c r="S135" s="47" t="s">
        <v>249</v>
      </c>
      <c r="U135" s="41"/>
      <c r="V135" s="103"/>
    </row>
    <row r="136" spans="1:19" ht="78.75">
      <c r="A136" s="85">
        <v>136</v>
      </c>
      <c r="B136" s="47" t="s">
        <v>342</v>
      </c>
      <c r="C136" s="55" t="s">
        <v>58</v>
      </c>
      <c r="D136" s="40" t="s">
        <v>553</v>
      </c>
      <c r="E136" s="40" t="s">
        <v>546</v>
      </c>
      <c r="F136" s="48" t="s">
        <v>429</v>
      </c>
      <c r="G136" s="49" t="s">
        <v>52</v>
      </c>
      <c r="H136" s="50" t="s">
        <v>53</v>
      </c>
      <c r="I136" s="51" t="s">
        <v>507</v>
      </c>
      <c r="J136" s="52" t="s">
        <v>693</v>
      </c>
      <c r="K136" s="52"/>
      <c r="L136" s="52"/>
      <c r="M136" s="52"/>
      <c r="N136" s="96" t="s">
        <v>314</v>
      </c>
      <c r="O136" s="90" t="s">
        <v>503</v>
      </c>
      <c r="P136" s="114"/>
      <c r="Q136" s="52"/>
      <c r="R136" s="52"/>
      <c r="S136" s="47" t="s">
        <v>249</v>
      </c>
    </row>
    <row r="137" spans="1:21" ht="56.25">
      <c r="A137" s="85">
        <v>137</v>
      </c>
      <c r="B137" s="47" t="s">
        <v>342</v>
      </c>
      <c r="C137" s="55" t="s">
        <v>58</v>
      </c>
      <c r="D137" s="40" t="s">
        <v>821</v>
      </c>
      <c r="E137" s="40" t="s">
        <v>323</v>
      </c>
      <c r="F137" s="48" t="s">
        <v>429</v>
      </c>
      <c r="G137" s="49" t="s">
        <v>59</v>
      </c>
      <c r="H137" s="50" t="s">
        <v>60</v>
      </c>
      <c r="I137" s="51" t="s">
        <v>432</v>
      </c>
      <c r="J137" s="52" t="s">
        <v>723</v>
      </c>
      <c r="K137" s="52"/>
      <c r="L137" s="52"/>
      <c r="M137" s="52"/>
      <c r="N137" s="96" t="s">
        <v>728</v>
      </c>
      <c r="O137" s="90" t="s">
        <v>503</v>
      </c>
      <c r="P137" s="114" t="s">
        <v>731</v>
      </c>
      <c r="Q137" s="52" t="s">
        <v>732</v>
      </c>
      <c r="R137" s="52"/>
      <c r="S137" s="47" t="s">
        <v>249</v>
      </c>
      <c r="U137" s="41"/>
    </row>
    <row r="138" spans="1:21" ht="78.75">
      <c r="A138" s="85">
        <v>138</v>
      </c>
      <c r="B138" s="47" t="s">
        <v>342</v>
      </c>
      <c r="C138" s="55" t="s">
        <v>58</v>
      </c>
      <c r="D138" s="40" t="s">
        <v>821</v>
      </c>
      <c r="E138" s="40" t="s">
        <v>430</v>
      </c>
      <c r="F138" s="48" t="s">
        <v>322</v>
      </c>
      <c r="G138" s="49" t="s">
        <v>61</v>
      </c>
      <c r="H138" s="50" t="s">
        <v>62</v>
      </c>
      <c r="I138" s="51" t="s">
        <v>508</v>
      </c>
      <c r="J138" s="52" t="s">
        <v>173</v>
      </c>
      <c r="K138" s="52"/>
      <c r="L138" s="52"/>
      <c r="M138" s="52"/>
      <c r="N138" s="96" t="s">
        <v>286</v>
      </c>
      <c r="O138" s="99" t="s">
        <v>293</v>
      </c>
      <c r="P138" s="114" t="s">
        <v>170</v>
      </c>
      <c r="Q138" s="52"/>
      <c r="R138" s="52"/>
      <c r="S138" s="47" t="s">
        <v>249</v>
      </c>
      <c r="U138" s="103" t="s">
        <v>778</v>
      </c>
    </row>
    <row r="139" spans="1:21" ht="123.75">
      <c r="A139" s="85">
        <v>139</v>
      </c>
      <c r="B139" s="47" t="s">
        <v>342</v>
      </c>
      <c r="C139" s="55" t="s">
        <v>58</v>
      </c>
      <c r="D139" s="40" t="s">
        <v>821</v>
      </c>
      <c r="E139" s="40" t="s">
        <v>554</v>
      </c>
      <c r="F139" s="48" t="s">
        <v>429</v>
      </c>
      <c r="G139" s="49" t="s">
        <v>54</v>
      </c>
      <c r="H139" s="50" t="s">
        <v>55</v>
      </c>
      <c r="I139" s="51" t="s">
        <v>508</v>
      </c>
      <c r="J139" s="52" t="s">
        <v>694</v>
      </c>
      <c r="K139" s="52"/>
      <c r="L139" s="52"/>
      <c r="M139" s="52"/>
      <c r="N139" s="96" t="s">
        <v>728</v>
      </c>
      <c r="O139" s="90" t="s">
        <v>503</v>
      </c>
      <c r="P139" s="114" t="s">
        <v>731</v>
      </c>
      <c r="Q139" s="52" t="s">
        <v>732</v>
      </c>
      <c r="R139" s="52"/>
      <c r="S139" s="47" t="s">
        <v>249</v>
      </c>
      <c r="U139" s="41"/>
    </row>
    <row r="140" spans="1:19" ht="90">
      <c r="A140" s="85">
        <v>140</v>
      </c>
      <c r="B140" s="47" t="s">
        <v>342</v>
      </c>
      <c r="C140" s="55" t="s">
        <v>58</v>
      </c>
      <c r="D140" s="40" t="s">
        <v>821</v>
      </c>
      <c r="E140" s="40" t="s">
        <v>338</v>
      </c>
      <c r="F140" s="48" t="s">
        <v>429</v>
      </c>
      <c r="G140" s="49" t="s">
        <v>56</v>
      </c>
      <c r="H140" s="50" t="s">
        <v>57</v>
      </c>
      <c r="I140" s="51" t="s">
        <v>432</v>
      </c>
      <c r="J140" s="52" t="s">
        <v>722</v>
      </c>
      <c r="K140" s="52"/>
      <c r="L140" s="52"/>
      <c r="M140" s="52"/>
      <c r="N140" s="96" t="s">
        <v>728</v>
      </c>
      <c r="O140" s="99" t="s">
        <v>293</v>
      </c>
      <c r="P140" s="114" t="s">
        <v>731</v>
      </c>
      <c r="Q140" s="52" t="s">
        <v>732</v>
      </c>
      <c r="R140" s="52"/>
      <c r="S140" s="47" t="s">
        <v>249</v>
      </c>
    </row>
    <row r="141" spans="1:21" ht="78.75">
      <c r="A141" s="85">
        <v>141</v>
      </c>
      <c r="B141" s="47" t="s">
        <v>343</v>
      </c>
      <c r="C141" s="55" t="s">
        <v>339</v>
      </c>
      <c r="D141" s="40" t="s">
        <v>821</v>
      </c>
      <c r="E141" s="40" t="s">
        <v>327</v>
      </c>
      <c r="F141" s="48" t="s">
        <v>521</v>
      </c>
      <c r="G141" s="49" t="s">
        <v>182</v>
      </c>
      <c r="H141" s="50" t="s">
        <v>183</v>
      </c>
      <c r="I141" s="51" t="s">
        <v>508</v>
      </c>
      <c r="J141" s="52" t="s">
        <v>781</v>
      </c>
      <c r="K141" s="52"/>
      <c r="L141" s="52"/>
      <c r="M141" s="52"/>
      <c r="N141" s="96" t="s">
        <v>516</v>
      </c>
      <c r="O141" s="90" t="s">
        <v>294</v>
      </c>
      <c r="P141" s="114" t="s">
        <v>782</v>
      </c>
      <c r="Q141" s="52" t="s">
        <v>664</v>
      </c>
      <c r="R141" s="52"/>
      <c r="S141" s="47" t="s">
        <v>249</v>
      </c>
      <c r="U141" s="103" t="s">
        <v>778</v>
      </c>
    </row>
    <row r="142" spans="1:19" ht="135">
      <c r="A142" s="85">
        <v>142</v>
      </c>
      <c r="B142" s="47" t="s">
        <v>116</v>
      </c>
      <c r="C142" s="55" t="s">
        <v>339</v>
      </c>
      <c r="D142" s="40" t="s">
        <v>821</v>
      </c>
      <c r="E142" s="40" t="s">
        <v>262</v>
      </c>
      <c r="F142" s="48" t="s">
        <v>429</v>
      </c>
      <c r="G142" s="49" t="s">
        <v>123</v>
      </c>
      <c r="H142" s="50" t="s">
        <v>124</v>
      </c>
      <c r="I142" s="51" t="s">
        <v>432</v>
      </c>
      <c r="J142" s="113" t="s">
        <v>724</v>
      </c>
      <c r="K142" s="52"/>
      <c r="L142" s="52"/>
      <c r="M142" s="52"/>
      <c r="N142" s="96" t="s">
        <v>728</v>
      </c>
      <c r="O142" s="90" t="s">
        <v>503</v>
      </c>
      <c r="P142" s="114" t="s">
        <v>731</v>
      </c>
      <c r="Q142" s="52" t="s">
        <v>732</v>
      </c>
      <c r="R142" s="52"/>
      <c r="S142" s="47" t="s">
        <v>249</v>
      </c>
    </row>
    <row r="143" spans="1:21" ht="45">
      <c r="A143" s="85">
        <v>143</v>
      </c>
      <c r="B143" s="47" t="s">
        <v>649</v>
      </c>
      <c r="C143" s="55" t="s">
        <v>339</v>
      </c>
      <c r="D143" s="40" t="s">
        <v>821</v>
      </c>
      <c r="E143" s="40" t="s">
        <v>262</v>
      </c>
      <c r="F143" s="48" t="s">
        <v>322</v>
      </c>
      <c r="G143" s="49" t="s">
        <v>567</v>
      </c>
      <c r="H143" s="50" t="s">
        <v>568</v>
      </c>
      <c r="I143" s="51" t="s">
        <v>509</v>
      </c>
      <c r="J143" s="52" t="s">
        <v>783</v>
      </c>
      <c r="K143" s="52"/>
      <c r="L143" s="52"/>
      <c r="M143" s="52"/>
      <c r="N143" s="96" t="s">
        <v>516</v>
      </c>
      <c r="O143" s="90" t="s">
        <v>294</v>
      </c>
      <c r="P143" s="114" t="s">
        <v>782</v>
      </c>
      <c r="Q143" s="52" t="s">
        <v>664</v>
      </c>
      <c r="R143" s="52"/>
      <c r="S143" s="47" t="s">
        <v>249</v>
      </c>
      <c r="U143" s="103" t="s">
        <v>778</v>
      </c>
    </row>
    <row r="144" spans="1:21" ht="78.75">
      <c r="A144" s="85">
        <v>144</v>
      </c>
      <c r="B144" s="47" t="s">
        <v>649</v>
      </c>
      <c r="C144" s="55" t="s">
        <v>527</v>
      </c>
      <c r="D144" s="40" t="s">
        <v>547</v>
      </c>
      <c r="E144" s="40" t="s">
        <v>538</v>
      </c>
      <c r="F144" s="48" t="s">
        <v>322</v>
      </c>
      <c r="G144" s="49" t="s">
        <v>574</v>
      </c>
      <c r="H144" s="50" t="s">
        <v>575</v>
      </c>
      <c r="I144" s="51" t="s">
        <v>508</v>
      </c>
      <c r="J144" s="52" t="s">
        <v>784</v>
      </c>
      <c r="K144" s="52"/>
      <c r="L144" s="52"/>
      <c r="M144" s="52"/>
      <c r="N144" s="96" t="s">
        <v>516</v>
      </c>
      <c r="O144" s="90" t="s">
        <v>294</v>
      </c>
      <c r="P144" s="114" t="s">
        <v>782</v>
      </c>
      <c r="Q144" s="52" t="s">
        <v>664</v>
      </c>
      <c r="R144" s="52"/>
      <c r="S144" s="47" t="s">
        <v>249</v>
      </c>
      <c r="U144" s="103" t="s">
        <v>778</v>
      </c>
    </row>
    <row r="145" spans="1:21" ht="258.75">
      <c r="A145" s="85">
        <v>145</v>
      </c>
      <c r="B145" s="47" t="s">
        <v>269</v>
      </c>
      <c r="C145" s="55" t="s">
        <v>527</v>
      </c>
      <c r="D145" s="40" t="s">
        <v>547</v>
      </c>
      <c r="E145" s="40" t="s">
        <v>538</v>
      </c>
      <c r="F145" s="48" t="s">
        <v>521</v>
      </c>
      <c r="G145" s="49" t="s">
        <v>736</v>
      </c>
      <c r="H145" s="50" t="s">
        <v>737</v>
      </c>
      <c r="I145" s="51" t="s">
        <v>508</v>
      </c>
      <c r="J145" s="113" t="s">
        <v>175</v>
      </c>
      <c r="K145" s="52"/>
      <c r="L145" s="52"/>
      <c r="M145" s="52"/>
      <c r="N145" s="96" t="s">
        <v>516</v>
      </c>
      <c r="O145" s="90" t="s">
        <v>294</v>
      </c>
      <c r="P145" s="114" t="s">
        <v>219</v>
      </c>
      <c r="Q145" s="52" t="s">
        <v>211</v>
      </c>
      <c r="R145" s="52"/>
      <c r="S145" s="47" t="s">
        <v>207</v>
      </c>
      <c r="U145" s="103" t="s">
        <v>778</v>
      </c>
    </row>
    <row r="146" spans="1:19" ht="56.25">
      <c r="A146" s="85">
        <v>146</v>
      </c>
      <c r="B146" s="47" t="s">
        <v>342</v>
      </c>
      <c r="C146" s="55" t="s">
        <v>527</v>
      </c>
      <c r="D146" s="40" t="s">
        <v>547</v>
      </c>
      <c r="E146" s="40" t="s">
        <v>524</v>
      </c>
      <c r="F146" s="48" t="s">
        <v>429</v>
      </c>
      <c r="G146" s="49" t="s">
        <v>63</v>
      </c>
      <c r="H146" s="50" t="s">
        <v>64</v>
      </c>
      <c r="I146" s="51" t="s">
        <v>508</v>
      </c>
      <c r="J146" s="52" t="s">
        <v>632</v>
      </c>
      <c r="K146" s="52"/>
      <c r="L146" s="52"/>
      <c r="M146" s="52"/>
      <c r="N146" s="96" t="s">
        <v>728</v>
      </c>
      <c r="O146" s="90" t="s">
        <v>294</v>
      </c>
      <c r="P146" s="114" t="s">
        <v>731</v>
      </c>
      <c r="Q146" s="52" t="s">
        <v>732</v>
      </c>
      <c r="R146" s="52"/>
      <c r="S146" s="47" t="s">
        <v>249</v>
      </c>
    </row>
    <row r="147" spans="1:21" ht="67.5">
      <c r="A147" s="85">
        <v>147</v>
      </c>
      <c r="B147" s="47" t="s">
        <v>528</v>
      </c>
      <c r="C147" s="55" t="s">
        <v>819</v>
      </c>
      <c r="D147" s="40" t="s">
        <v>547</v>
      </c>
      <c r="E147" s="40" t="s">
        <v>819</v>
      </c>
      <c r="F147" s="48" t="s">
        <v>521</v>
      </c>
      <c r="G147" s="49" t="s">
        <v>112</v>
      </c>
      <c r="H147" s="50" t="s">
        <v>113</v>
      </c>
      <c r="I147" s="51" t="s">
        <v>508</v>
      </c>
      <c r="J147" s="52" t="s">
        <v>176</v>
      </c>
      <c r="K147" s="52"/>
      <c r="L147" s="52"/>
      <c r="M147" s="52"/>
      <c r="N147" s="96" t="s">
        <v>516</v>
      </c>
      <c r="O147" s="90" t="s">
        <v>294</v>
      </c>
      <c r="P147" s="114" t="s">
        <v>219</v>
      </c>
      <c r="Q147" s="52" t="s">
        <v>211</v>
      </c>
      <c r="R147" s="52"/>
      <c r="S147" s="47" t="s">
        <v>207</v>
      </c>
      <c r="U147" s="103" t="s">
        <v>778</v>
      </c>
    </row>
    <row r="148" spans="1:19" ht="56.25">
      <c r="A148" s="85">
        <v>148</v>
      </c>
      <c r="B148" s="47" t="s">
        <v>342</v>
      </c>
      <c r="C148" s="55" t="s">
        <v>527</v>
      </c>
      <c r="D148" s="40" t="s">
        <v>547</v>
      </c>
      <c r="E148" s="40" t="s">
        <v>523</v>
      </c>
      <c r="F148" s="48" t="s">
        <v>429</v>
      </c>
      <c r="G148" s="49" t="s">
        <v>65</v>
      </c>
      <c r="H148" s="50" t="s">
        <v>66</v>
      </c>
      <c r="I148" s="51" t="s">
        <v>508</v>
      </c>
      <c r="J148" s="52" t="s">
        <v>632</v>
      </c>
      <c r="K148" s="52"/>
      <c r="L148" s="52"/>
      <c r="M148" s="52"/>
      <c r="N148" s="96" t="s">
        <v>728</v>
      </c>
      <c r="O148" s="90" t="s">
        <v>294</v>
      </c>
      <c r="P148" s="114" t="s">
        <v>731</v>
      </c>
      <c r="Q148" s="52" t="s">
        <v>732</v>
      </c>
      <c r="R148" s="52"/>
      <c r="S148" s="47" t="s">
        <v>249</v>
      </c>
    </row>
    <row r="149" spans="1:19" ht="56.25">
      <c r="A149" s="85">
        <v>149</v>
      </c>
      <c r="B149" s="47" t="s">
        <v>342</v>
      </c>
      <c r="C149" s="55" t="s">
        <v>527</v>
      </c>
      <c r="D149" s="40" t="s">
        <v>547</v>
      </c>
      <c r="E149" s="40" t="s">
        <v>260</v>
      </c>
      <c r="F149" s="48" t="s">
        <v>429</v>
      </c>
      <c r="G149" s="49" t="s">
        <v>67</v>
      </c>
      <c r="H149" s="50" t="s">
        <v>66</v>
      </c>
      <c r="I149" s="51" t="s">
        <v>508</v>
      </c>
      <c r="J149" s="52" t="s">
        <v>632</v>
      </c>
      <c r="K149" s="52"/>
      <c r="L149" s="52"/>
      <c r="M149" s="52"/>
      <c r="N149" s="96" t="s">
        <v>728</v>
      </c>
      <c r="O149" s="90" t="s">
        <v>294</v>
      </c>
      <c r="P149" s="114" t="s">
        <v>731</v>
      </c>
      <c r="Q149" s="52" t="s">
        <v>732</v>
      </c>
      <c r="R149" s="52"/>
      <c r="S149" s="47" t="s">
        <v>249</v>
      </c>
    </row>
    <row r="150" spans="1:19" ht="56.25">
      <c r="A150" s="85">
        <v>150</v>
      </c>
      <c r="B150" s="47" t="s">
        <v>342</v>
      </c>
      <c r="C150" s="55" t="s">
        <v>527</v>
      </c>
      <c r="D150" s="40" t="s">
        <v>547</v>
      </c>
      <c r="E150" s="40" t="s">
        <v>335</v>
      </c>
      <c r="F150" s="48" t="s">
        <v>429</v>
      </c>
      <c r="G150" s="49" t="s">
        <v>68</v>
      </c>
      <c r="H150" s="50" t="s">
        <v>69</v>
      </c>
      <c r="I150" s="51" t="s">
        <v>508</v>
      </c>
      <c r="J150" s="52" t="s">
        <v>632</v>
      </c>
      <c r="K150" s="52"/>
      <c r="L150" s="52"/>
      <c r="M150" s="52"/>
      <c r="N150" s="96" t="s">
        <v>728</v>
      </c>
      <c r="O150" s="90" t="s">
        <v>294</v>
      </c>
      <c r="P150" s="114" t="s">
        <v>731</v>
      </c>
      <c r="Q150" s="52" t="s">
        <v>732</v>
      </c>
      <c r="R150" s="52"/>
      <c r="S150" s="47" t="s">
        <v>249</v>
      </c>
    </row>
    <row r="151" spans="1:21" ht="33.75">
      <c r="A151" s="85">
        <v>151</v>
      </c>
      <c r="B151" s="47" t="s">
        <v>275</v>
      </c>
      <c r="C151" s="55" t="s">
        <v>527</v>
      </c>
      <c r="D151" s="40" t="s">
        <v>547</v>
      </c>
      <c r="E151" s="40" t="s">
        <v>336</v>
      </c>
      <c r="F151" s="48" t="s">
        <v>521</v>
      </c>
      <c r="G151" s="49" t="s">
        <v>234</v>
      </c>
      <c r="H151" s="50" t="s">
        <v>235</v>
      </c>
      <c r="I151" s="51" t="s">
        <v>509</v>
      </c>
      <c r="J151" s="52" t="s">
        <v>785</v>
      </c>
      <c r="K151" s="52"/>
      <c r="L151" s="52"/>
      <c r="M151" s="52"/>
      <c r="N151" s="96" t="s">
        <v>516</v>
      </c>
      <c r="O151" s="90" t="s">
        <v>294</v>
      </c>
      <c r="P151" s="114" t="s">
        <v>782</v>
      </c>
      <c r="Q151" s="52" t="s">
        <v>664</v>
      </c>
      <c r="R151" s="52"/>
      <c r="S151" s="47" t="s">
        <v>249</v>
      </c>
      <c r="U151" s="103" t="s">
        <v>778</v>
      </c>
    </row>
    <row r="152" spans="1:19" ht="56.25">
      <c r="A152" s="85">
        <v>152</v>
      </c>
      <c r="B152" s="47" t="s">
        <v>342</v>
      </c>
      <c r="C152" s="55" t="s">
        <v>527</v>
      </c>
      <c r="D152" s="40" t="s">
        <v>547</v>
      </c>
      <c r="E152" s="40" t="s">
        <v>337</v>
      </c>
      <c r="F152" s="48" t="s">
        <v>429</v>
      </c>
      <c r="G152" s="49" t="s">
        <v>70</v>
      </c>
      <c r="H152" s="50" t="s">
        <v>71</v>
      </c>
      <c r="I152" s="51" t="s">
        <v>508</v>
      </c>
      <c r="J152" s="52" t="s">
        <v>632</v>
      </c>
      <c r="K152" s="52"/>
      <c r="L152" s="52"/>
      <c r="M152" s="52"/>
      <c r="N152" s="96" t="s">
        <v>728</v>
      </c>
      <c r="O152" s="90" t="s">
        <v>294</v>
      </c>
      <c r="P152" s="114" t="s">
        <v>731</v>
      </c>
      <c r="Q152" s="52" t="s">
        <v>732</v>
      </c>
      <c r="R152" s="52"/>
      <c r="S152" s="47" t="s">
        <v>249</v>
      </c>
    </row>
    <row r="153" spans="1:19" ht="45">
      <c r="A153" s="85">
        <v>153</v>
      </c>
      <c r="B153" s="47" t="s">
        <v>342</v>
      </c>
      <c r="C153" s="55" t="s">
        <v>201</v>
      </c>
      <c r="D153" s="40" t="s">
        <v>547</v>
      </c>
      <c r="E153" s="40" t="s">
        <v>810</v>
      </c>
      <c r="F153" s="48" t="s">
        <v>429</v>
      </c>
      <c r="G153" s="49" t="s">
        <v>72</v>
      </c>
      <c r="H153" s="50" t="s">
        <v>73</v>
      </c>
      <c r="I153" s="51" t="s">
        <v>508</v>
      </c>
      <c r="J153" s="52" t="s">
        <v>725</v>
      </c>
      <c r="K153" s="52"/>
      <c r="L153" s="52"/>
      <c r="M153" s="52"/>
      <c r="N153" s="96" t="s">
        <v>728</v>
      </c>
      <c r="O153" s="90" t="s">
        <v>503</v>
      </c>
      <c r="P153" s="114" t="s">
        <v>731</v>
      </c>
      <c r="Q153" s="52" t="s">
        <v>732</v>
      </c>
      <c r="R153" s="52"/>
      <c r="S153" s="47" t="s">
        <v>249</v>
      </c>
    </row>
    <row r="154" spans="1:21" ht="292.5">
      <c r="A154" s="85">
        <v>154</v>
      </c>
      <c r="B154" s="47" t="s">
        <v>343</v>
      </c>
      <c r="C154" s="55" t="s">
        <v>201</v>
      </c>
      <c r="D154" s="40" t="s">
        <v>547</v>
      </c>
      <c r="E154" s="40" t="s">
        <v>546</v>
      </c>
      <c r="F154" s="48" t="s">
        <v>521</v>
      </c>
      <c r="G154" s="49" t="s">
        <v>157</v>
      </c>
      <c r="H154" s="50" t="s">
        <v>181</v>
      </c>
      <c r="I154" s="51" t="s">
        <v>509</v>
      </c>
      <c r="J154" s="113" t="s">
        <v>177</v>
      </c>
      <c r="K154" s="52"/>
      <c r="L154" s="52"/>
      <c r="M154" s="52"/>
      <c r="N154" s="96" t="s">
        <v>516</v>
      </c>
      <c r="O154" s="90" t="s">
        <v>294</v>
      </c>
      <c r="P154" s="114" t="s">
        <v>219</v>
      </c>
      <c r="Q154" s="52" t="s">
        <v>211</v>
      </c>
      <c r="R154" s="52"/>
      <c r="S154" s="47" t="s">
        <v>207</v>
      </c>
      <c r="U154" s="103" t="s">
        <v>778</v>
      </c>
    </row>
    <row r="155" spans="1:21" ht="123.75">
      <c r="A155" s="85">
        <v>155</v>
      </c>
      <c r="B155" s="47" t="s">
        <v>375</v>
      </c>
      <c r="C155" s="55" t="s">
        <v>201</v>
      </c>
      <c r="D155" s="40" t="s">
        <v>547</v>
      </c>
      <c r="E155" s="40" t="s">
        <v>548</v>
      </c>
      <c r="F155" s="48" t="s">
        <v>322</v>
      </c>
      <c r="G155" s="49" t="s">
        <v>395</v>
      </c>
      <c r="H155" s="50" t="s">
        <v>396</v>
      </c>
      <c r="I155" s="51" t="s">
        <v>508</v>
      </c>
      <c r="J155" s="52" t="s">
        <v>178</v>
      </c>
      <c r="K155" s="52"/>
      <c r="L155" s="52"/>
      <c r="M155" s="52"/>
      <c r="N155" s="96" t="s">
        <v>516</v>
      </c>
      <c r="O155" s="90" t="s">
        <v>294</v>
      </c>
      <c r="P155" s="114" t="s">
        <v>219</v>
      </c>
      <c r="Q155" s="52" t="s">
        <v>211</v>
      </c>
      <c r="R155" s="52"/>
      <c r="S155" s="47" t="s">
        <v>207</v>
      </c>
      <c r="U155" s="103" t="s">
        <v>778</v>
      </c>
    </row>
    <row r="156" spans="1:21" ht="67.5">
      <c r="A156" s="85">
        <v>156</v>
      </c>
      <c r="B156" s="47" t="s">
        <v>267</v>
      </c>
      <c r="C156" s="55" t="s">
        <v>201</v>
      </c>
      <c r="D156" s="40" t="s">
        <v>547</v>
      </c>
      <c r="E156" s="40" t="s">
        <v>327</v>
      </c>
      <c r="F156" s="48" t="s">
        <v>536</v>
      </c>
      <c r="G156" s="49" t="s">
        <v>645</v>
      </c>
      <c r="H156" s="50" t="s">
        <v>646</v>
      </c>
      <c r="I156" s="51" t="s">
        <v>508</v>
      </c>
      <c r="J156" s="52" t="s">
        <v>786</v>
      </c>
      <c r="K156" s="52"/>
      <c r="L156" s="52"/>
      <c r="M156" s="52"/>
      <c r="N156" s="96" t="s">
        <v>516</v>
      </c>
      <c r="O156" s="90" t="s">
        <v>294</v>
      </c>
      <c r="P156" s="114" t="s">
        <v>166</v>
      </c>
      <c r="Q156" s="52"/>
      <c r="R156" s="52"/>
      <c r="S156" s="47" t="s">
        <v>249</v>
      </c>
      <c r="U156" s="41" t="s">
        <v>829</v>
      </c>
    </row>
    <row r="157" spans="1:21" ht="67.5">
      <c r="A157" s="85">
        <v>157</v>
      </c>
      <c r="B157" s="47" t="s">
        <v>517</v>
      </c>
      <c r="C157" s="55" t="s">
        <v>201</v>
      </c>
      <c r="D157" s="40" t="s">
        <v>549</v>
      </c>
      <c r="E157" s="40" t="s">
        <v>520</v>
      </c>
      <c r="F157" s="48" t="s">
        <v>521</v>
      </c>
      <c r="G157" s="49" t="s">
        <v>202</v>
      </c>
      <c r="H157" s="50" t="s">
        <v>203</v>
      </c>
      <c r="I157" s="51" t="s">
        <v>508</v>
      </c>
      <c r="J157" s="52" t="s">
        <v>179</v>
      </c>
      <c r="K157" s="52"/>
      <c r="L157" s="52"/>
      <c r="M157" s="52"/>
      <c r="N157" s="96" t="s">
        <v>516</v>
      </c>
      <c r="O157" s="90" t="s">
        <v>294</v>
      </c>
      <c r="P157" s="114" t="s">
        <v>219</v>
      </c>
      <c r="Q157" s="52" t="s">
        <v>211</v>
      </c>
      <c r="R157" s="52"/>
      <c r="S157" s="47" t="s">
        <v>207</v>
      </c>
      <c r="U157" s="103" t="s">
        <v>778</v>
      </c>
    </row>
    <row r="158" spans="1:21" ht="67.5">
      <c r="A158" s="85">
        <v>158</v>
      </c>
      <c r="B158" s="47" t="s">
        <v>342</v>
      </c>
      <c r="C158" s="55" t="s">
        <v>201</v>
      </c>
      <c r="D158" s="40" t="s">
        <v>549</v>
      </c>
      <c r="E158" s="40" t="s">
        <v>520</v>
      </c>
      <c r="F158" s="48" t="s">
        <v>322</v>
      </c>
      <c r="G158" s="49" t="s">
        <v>74</v>
      </c>
      <c r="H158" s="50" t="s">
        <v>75</v>
      </c>
      <c r="I158" s="51" t="s">
        <v>508</v>
      </c>
      <c r="J158" s="52" t="s">
        <v>180</v>
      </c>
      <c r="K158" s="52"/>
      <c r="L158" s="52"/>
      <c r="M158" s="52"/>
      <c r="N158" s="96" t="s">
        <v>516</v>
      </c>
      <c r="O158" s="90" t="s">
        <v>294</v>
      </c>
      <c r="P158" s="114" t="s">
        <v>219</v>
      </c>
      <c r="Q158" s="52" t="s">
        <v>211</v>
      </c>
      <c r="R158" s="52"/>
      <c r="S158" s="47" t="s">
        <v>207</v>
      </c>
      <c r="U158" s="103" t="s">
        <v>778</v>
      </c>
    </row>
    <row r="159" spans="1:22" ht="168.75">
      <c r="A159" s="85">
        <v>159</v>
      </c>
      <c r="B159" s="47" t="s">
        <v>275</v>
      </c>
      <c r="C159" s="55" t="s">
        <v>241</v>
      </c>
      <c r="D159" s="40" t="s">
        <v>549</v>
      </c>
      <c r="E159" s="40" t="s">
        <v>812</v>
      </c>
      <c r="F159" s="48" t="s">
        <v>521</v>
      </c>
      <c r="G159" s="49" t="s">
        <v>242</v>
      </c>
      <c r="H159" s="50" t="s">
        <v>243</v>
      </c>
      <c r="I159" s="51" t="s">
        <v>508</v>
      </c>
      <c r="J159" s="52" t="s">
        <v>212</v>
      </c>
      <c r="K159" s="52"/>
      <c r="L159" s="52"/>
      <c r="M159" s="52"/>
      <c r="N159" s="96" t="s">
        <v>516</v>
      </c>
      <c r="O159" s="90" t="s">
        <v>294</v>
      </c>
      <c r="P159" s="114" t="s">
        <v>208</v>
      </c>
      <c r="Q159" s="52" t="s">
        <v>211</v>
      </c>
      <c r="R159" s="52"/>
      <c r="S159" s="47" t="s">
        <v>207</v>
      </c>
      <c r="U159" s="103" t="s">
        <v>778</v>
      </c>
      <c r="V159" s="103"/>
    </row>
    <row r="160" spans="1:22" ht="315">
      <c r="A160" s="85">
        <v>160</v>
      </c>
      <c r="B160" s="47" t="s">
        <v>343</v>
      </c>
      <c r="C160" s="55" t="s">
        <v>241</v>
      </c>
      <c r="D160" s="40" t="s">
        <v>549</v>
      </c>
      <c r="E160" s="40" t="s">
        <v>812</v>
      </c>
      <c r="F160" s="48" t="s">
        <v>521</v>
      </c>
      <c r="G160" s="49" t="s">
        <v>184</v>
      </c>
      <c r="H160" s="50" t="s">
        <v>364</v>
      </c>
      <c r="I160" s="51" t="s">
        <v>509</v>
      </c>
      <c r="J160" s="52" t="s">
        <v>213</v>
      </c>
      <c r="K160" s="52"/>
      <c r="L160" s="52"/>
      <c r="M160" s="52"/>
      <c r="N160" s="96" t="s">
        <v>516</v>
      </c>
      <c r="O160" s="90" t="s">
        <v>294</v>
      </c>
      <c r="P160" s="114" t="s">
        <v>208</v>
      </c>
      <c r="Q160" s="52" t="s">
        <v>211</v>
      </c>
      <c r="R160" s="52"/>
      <c r="S160" s="47" t="s">
        <v>207</v>
      </c>
      <c r="U160" s="103" t="s">
        <v>778</v>
      </c>
      <c r="V160" s="103"/>
    </row>
    <row r="161" spans="1:21" ht="67.5">
      <c r="A161" s="85">
        <v>161</v>
      </c>
      <c r="B161" s="47" t="s">
        <v>342</v>
      </c>
      <c r="C161" s="55" t="s">
        <v>241</v>
      </c>
      <c r="D161" s="40" t="s">
        <v>549</v>
      </c>
      <c r="E161" s="40" t="s">
        <v>538</v>
      </c>
      <c r="F161" s="48" t="s">
        <v>322</v>
      </c>
      <c r="G161" s="49" t="s">
        <v>76</v>
      </c>
      <c r="H161" s="50" t="s">
        <v>77</v>
      </c>
      <c r="I161" s="51" t="s">
        <v>509</v>
      </c>
      <c r="J161" s="52" t="s">
        <v>214</v>
      </c>
      <c r="K161" s="52"/>
      <c r="L161" s="52"/>
      <c r="M161" s="52"/>
      <c r="N161" s="96" t="s">
        <v>516</v>
      </c>
      <c r="O161" s="90" t="s">
        <v>294</v>
      </c>
      <c r="P161" s="114" t="s">
        <v>208</v>
      </c>
      <c r="Q161" s="52" t="s">
        <v>211</v>
      </c>
      <c r="R161" s="52"/>
      <c r="S161" s="47" t="s">
        <v>207</v>
      </c>
      <c r="U161" s="103" t="s">
        <v>778</v>
      </c>
    </row>
    <row r="162" spans="1:19" ht="56.25">
      <c r="A162" s="85">
        <v>162</v>
      </c>
      <c r="B162" s="47" t="s">
        <v>342</v>
      </c>
      <c r="C162" s="55" t="s">
        <v>241</v>
      </c>
      <c r="D162" s="40" t="s">
        <v>549</v>
      </c>
      <c r="E162" s="40" t="s">
        <v>524</v>
      </c>
      <c r="F162" s="48" t="s">
        <v>429</v>
      </c>
      <c r="G162" s="49" t="s">
        <v>78</v>
      </c>
      <c r="H162" s="50" t="s">
        <v>79</v>
      </c>
      <c r="I162" s="51" t="s">
        <v>508</v>
      </c>
      <c r="J162" s="52" t="s">
        <v>632</v>
      </c>
      <c r="K162" s="52"/>
      <c r="L162" s="52"/>
      <c r="M162" s="52"/>
      <c r="N162" s="96" t="s">
        <v>728</v>
      </c>
      <c r="O162" s="90" t="s">
        <v>503</v>
      </c>
      <c r="P162" s="114" t="s">
        <v>731</v>
      </c>
      <c r="Q162" s="52" t="s">
        <v>732</v>
      </c>
      <c r="R162" s="52"/>
      <c r="S162" s="47" t="s">
        <v>249</v>
      </c>
    </row>
    <row r="163" spans="1:22" ht="56.25">
      <c r="A163" s="85">
        <v>163</v>
      </c>
      <c r="B163" s="47" t="s">
        <v>261</v>
      </c>
      <c r="C163" s="55" t="s">
        <v>799</v>
      </c>
      <c r="D163" s="40" t="s">
        <v>549</v>
      </c>
      <c r="E163" s="40" t="s">
        <v>554</v>
      </c>
      <c r="F163" s="48" t="s">
        <v>521</v>
      </c>
      <c r="G163" s="49" t="s">
        <v>39</v>
      </c>
      <c r="H163" s="50" t="s">
        <v>822</v>
      </c>
      <c r="I163" s="51" t="s">
        <v>509</v>
      </c>
      <c r="J163" s="52" t="s">
        <v>215</v>
      </c>
      <c r="K163" s="52"/>
      <c r="L163" s="52"/>
      <c r="M163" s="52"/>
      <c r="N163" s="96" t="s">
        <v>516</v>
      </c>
      <c r="O163" s="90" t="s">
        <v>294</v>
      </c>
      <c r="P163" s="114" t="s">
        <v>208</v>
      </c>
      <c r="Q163" s="52" t="s">
        <v>211</v>
      </c>
      <c r="R163" s="52"/>
      <c r="S163" s="47" t="s">
        <v>207</v>
      </c>
      <c r="U163" s="103" t="s">
        <v>778</v>
      </c>
      <c r="V163" s="103"/>
    </row>
    <row r="164" spans="1:21" ht="22.5">
      <c r="A164" s="85">
        <v>164</v>
      </c>
      <c r="B164" s="47" t="s">
        <v>343</v>
      </c>
      <c r="C164" s="55" t="s">
        <v>799</v>
      </c>
      <c r="D164" s="40" t="s">
        <v>549</v>
      </c>
      <c r="E164" s="40" t="s">
        <v>554</v>
      </c>
      <c r="F164" s="48" t="s">
        <v>429</v>
      </c>
      <c r="G164" s="49" t="s">
        <v>365</v>
      </c>
      <c r="H164" s="50" t="s">
        <v>366</v>
      </c>
      <c r="I164" s="51" t="s">
        <v>508</v>
      </c>
      <c r="J164" s="52" t="s">
        <v>216</v>
      </c>
      <c r="K164" s="52"/>
      <c r="L164" s="52"/>
      <c r="M164" s="52"/>
      <c r="N164" s="96" t="s">
        <v>516</v>
      </c>
      <c r="O164" s="90" t="s">
        <v>294</v>
      </c>
      <c r="P164" s="114" t="s">
        <v>208</v>
      </c>
      <c r="Q164" s="52" t="s">
        <v>211</v>
      </c>
      <c r="R164" s="52"/>
      <c r="S164" s="47" t="s">
        <v>207</v>
      </c>
      <c r="U164" s="103" t="s">
        <v>778</v>
      </c>
    </row>
    <row r="165" spans="1:22" ht="146.25">
      <c r="A165" s="85">
        <v>165</v>
      </c>
      <c r="B165" s="47" t="s">
        <v>269</v>
      </c>
      <c r="C165" s="55" t="s">
        <v>799</v>
      </c>
      <c r="D165" s="40" t="s">
        <v>549</v>
      </c>
      <c r="E165" s="40" t="s">
        <v>554</v>
      </c>
      <c r="F165" s="48" t="s">
        <v>521</v>
      </c>
      <c r="G165" s="49" t="s">
        <v>94</v>
      </c>
      <c r="H165" s="50" t="s">
        <v>95</v>
      </c>
      <c r="I165" s="51" t="s">
        <v>509</v>
      </c>
      <c r="J165" s="52" t="s">
        <v>217</v>
      </c>
      <c r="K165" s="52"/>
      <c r="L165" s="52"/>
      <c r="M165" s="52"/>
      <c r="N165" s="96" t="s">
        <v>516</v>
      </c>
      <c r="O165" s="90" t="s">
        <v>294</v>
      </c>
      <c r="P165" s="114" t="s">
        <v>208</v>
      </c>
      <c r="Q165" s="52" t="s">
        <v>211</v>
      </c>
      <c r="R165" s="52"/>
      <c r="S165" s="47" t="s">
        <v>207</v>
      </c>
      <c r="U165" s="103" t="s">
        <v>778</v>
      </c>
      <c r="V165" s="103"/>
    </row>
    <row r="166" spans="1:21" ht="123.75">
      <c r="A166" s="85">
        <v>166</v>
      </c>
      <c r="B166" s="47" t="s">
        <v>814</v>
      </c>
      <c r="C166" s="55" t="s">
        <v>799</v>
      </c>
      <c r="D166" s="40" t="s">
        <v>549</v>
      </c>
      <c r="E166" s="40" t="s">
        <v>260</v>
      </c>
      <c r="F166" s="48" t="s">
        <v>521</v>
      </c>
      <c r="G166" s="49" t="s">
        <v>800</v>
      </c>
      <c r="H166" s="50" t="s">
        <v>801</v>
      </c>
      <c r="I166" s="51" t="s">
        <v>509</v>
      </c>
      <c r="J166" s="52" t="s">
        <v>218</v>
      </c>
      <c r="K166" s="52"/>
      <c r="L166" s="52"/>
      <c r="M166" s="52"/>
      <c r="N166" s="96" t="s">
        <v>516</v>
      </c>
      <c r="O166" s="90" t="s">
        <v>294</v>
      </c>
      <c r="P166" s="114" t="s">
        <v>208</v>
      </c>
      <c r="Q166" s="52" t="s">
        <v>211</v>
      </c>
      <c r="R166" s="52"/>
      <c r="S166" s="47" t="s">
        <v>207</v>
      </c>
      <c r="U166" s="103" t="s">
        <v>778</v>
      </c>
    </row>
    <row r="167" spans="1:19" ht="56.25">
      <c r="A167" s="85">
        <v>167</v>
      </c>
      <c r="B167" s="47" t="s">
        <v>342</v>
      </c>
      <c r="C167" s="55" t="s">
        <v>799</v>
      </c>
      <c r="D167" s="40" t="s">
        <v>549</v>
      </c>
      <c r="E167" s="40" t="s">
        <v>260</v>
      </c>
      <c r="F167" s="48" t="s">
        <v>429</v>
      </c>
      <c r="G167" s="49" t="s">
        <v>80</v>
      </c>
      <c r="H167" s="50" t="s">
        <v>81</v>
      </c>
      <c r="I167" s="51" t="s">
        <v>508</v>
      </c>
      <c r="J167" s="52" t="s">
        <v>632</v>
      </c>
      <c r="K167" s="52"/>
      <c r="L167" s="52"/>
      <c r="M167" s="52"/>
      <c r="N167" s="96" t="s">
        <v>728</v>
      </c>
      <c r="O167" s="90" t="s">
        <v>294</v>
      </c>
      <c r="P167" s="114" t="s">
        <v>731</v>
      </c>
      <c r="Q167" s="52" t="s">
        <v>732</v>
      </c>
      <c r="R167" s="52"/>
      <c r="S167" s="47" t="s">
        <v>249</v>
      </c>
    </row>
    <row r="168" spans="1:19" ht="56.25">
      <c r="A168" s="85">
        <v>168</v>
      </c>
      <c r="B168" s="47" t="s">
        <v>342</v>
      </c>
      <c r="C168" s="55" t="s">
        <v>551</v>
      </c>
      <c r="D168" s="40" t="s">
        <v>549</v>
      </c>
      <c r="E168" s="40" t="s">
        <v>544</v>
      </c>
      <c r="F168" s="48" t="s">
        <v>322</v>
      </c>
      <c r="G168" s="49" t="s">
        <v>82</v>
      </c>
      <c r="H168" s="50" t="s">
        <v>84</v>
      </c>
      <c r="I168" s="51" t="s">
        <v>432</v>
      </c>
      <c r="J168" s="52" t="s">
        <v>738</v>
      </c>
      <c r="K168" s="52"/>
      <c r="L168" s="52"/>
      <c r="M168" s="52"/>
      <c r="N168" s="52" t="s">
        <v>283</v>
      </c>
      <c r="O168" s="90" t="s">
        <v>295</v>
      </c>
      <c r="P168" s="114" t="s">
        <v>739</v>
      </c>
      <c r="Q168" s="52" t="s">
        <v>664</v>
      </c>
      <c r="R168" s="52"/>
      <c r="S168" s="47" t="s">
        <v>249</v>
      </c>
    </row>
    <row r="169" spans="1:19" ht="112.5">
      <c r="A169" s="85">
        <v>169</v>
      </c>
      <c r="B169" s="47" t="s">
        <v>343</v>
      </c>
      <c r="C169" s="55" t="s">
        <v>531</v>
      </c>
      <c r="D169" s="40" t="s">
        <v>549</v>
      </c>
      <c r="E169" s="40" t="s">
        <v>259</v>
      </c>
      <c r="F169" s="48" t="s">
        <v>521</v>
      </c>
      <c r="G169" s="49" t="s">
        <v>761</v>
      </c>
      <c r="H169" s="50" t="s">
        <v>762</v>
      </c>
      <c r="I169" s="51" t="s">
        <v>432</v>
      </c>
      <c r="J169" s="52" t="s">
        <v>740</v>
      </c>
      <c r="K169" s="52"/>
      <c r="L169" s="52"/>
      <c r="M169" s="52"/>
      <c r="N169" s="96" t="s">
        <v>283</v>
      </c>
      <c r="O169" s="90" t="s">
        <v>295</v>
      </c>
      <c r="P169" s="114" t="s">
        <v>739</v>
      </c>
      <c r="Q169" s="52" t="s">
        <v>664</v>
      </c>
      <c r="R169" s="52"/>
      <c r="S169" s="47" t="s">
        <v>249</v>
      </c>
    </row>
    <row r="170" spans="1:19" ht="56.25">
      <c r="A170" s="85">
        <v>170</v>
      </c>
      <c r="B170" s="47" t="s">
        <v>342</v>
      </c>
      <c r="C170" s="55" t="s">
        <v>333</v>
      </c>
      <c r="D170" s="40" t="s">
        <v>549</v>
      </c>
      <c r="E170" s="40" t="s">
        <v>258</v>
      </c>
      <c r="F170" s="48" t="s">
        <v>322</v>
      </c>
      <c r="G170" s="49" t="s">
        <v>82</v>
      </c>
      <c r="H170" s="50" t="s">
        <v>83</v>
      </c>
      <c r="I170" s="51" t="s">
        <v>432</v>
      </c>
      <c r="J170" s="52" t="s">
        <v>738</v>
      </c>
      <c r="K170" s="52"/>
      <c r="L170" s="52"/>
      <c r="M170" s="52"/>
      <c r="N170" s="96" t="s">
        <v>283</v>
      </c>
      <c r="O170" s="90" t="s">
        <v>295</v>
      </c>
      <c r="P170" s="114" t="s">
        <v>739</v>
      </c>
      <c r="Q170" s="52" t="s">
        <v>664</v>
      </c>
      <c r="R170" s="52"/>
      <c r="S170" s="47" t="s">
        <v>249</v>
      </c>
    </row>
    <row r="171" spans="1:19" ht="146.25">
      <c r="A171" s="85">
        <v>171</v>
      </c>
      <c r="B171" s="47" t="s">
        <v>328</v>
      </c>
      <c r="C171" s="55" t="s">
        <v>333</v>
      </c>
      <c r="D171" s="40" t="s">
        <v>816</v>
      </c>
      <c r="E171" s="40" t="s">
        <v>431</v>
      </c>
      <c r="F171" s="48" t="s">
        <v>521</v>
      </c>
      <c r="G171" s="49" t="s">
        <v>666</v>
      </c>
      <c r="H171" s="50" t="s">
        <v>667</v>
      </c>
      <c r="I171" s="51" t="s">
        <v>508</v>
      </c>
      <c r="J171" s="113" t="s">
        <v>741</v>
      </c>
      <c r="K171" s="52"/>
      <c r="L171" s="52"/>
      <c r="M171" s="52"/>
      <c r="N171" s="96" t="s">
        <v>283</v>
      </c>
      <c r="O171" s="90" t="s">
        <v>295</v>
      </c>
      <c r="P171" s="114" t="s">
        <v>739</v>
      </c>
      <c r="Q171" s="52" t="s">
        <v>664</v>
      </c>
      <c r="R171" s="52"/>
      <c r="S171" s="47" t="s">
        <v>249</v>
      </c>
    </row>
    <row r="172" spans="1:21" ht="157.5">
      <c r="A172" s="85">
        <v>172</v>
      </c>
      <c r="B172" s="47" t="s">
        <v>552</v>
      </c>
      <c r="C172" s="55" t="s">
        <v>333</v>
      </c>
      <c r="D172" s="40" t="s">
        <v>816</v>
      </c>
      <c r="E172" s="40" t="s">
        <v>431</v>
      </c>
      <c r="F172" s="48" t="s">
        <v>521</v>
      </c>
      <c r="G172" s="49" t="s">
        <v>717</v>
      </c>
      <c r="H172" s="50" t="s">
        <v>718</v>
      </c>
      <c r="I172" s="51" t="s">
        <v>508</v>
      </c>
      <c r="J172" s="113" t="s">
        <v>741</v>
      </c>
      <c r="K172" s="52"/>
      <c r="L172" s="52"/>
      <c r="M172" s="52"/>
      <c r="N172" s="96" t="s">
        <v>283</v>
      </c>
      <c r="O172" s="90" t="s">
        <v>295</v>
      </c>
      <c r="P172" s="114" t="s">
        <v>739</v>
      </c>
      <c r="Q172" s="52" t="s">
        <v>664</v>
      </c>
      <c r="R172" s="52"/>
      <c r="S172" s="47" t="s">
        <v>249</v>
      </c>
      <c r="U172" s="41"/>
    </row>
    <row r="173" spans="1:21" ht="33.75">
      <c r="A173" s="85">
        <v>173</v>
      </c>
      <c r="B173" s="47" t="s">
        <v>375</v>
      </c>
      <c r="C173" s="55" t="s">
        <v>333</v>
      </c>
      <c r="D173" s="40" t="s">
        <v>816</v>
      </c>
      <c r="E173" s="40" t="s">
        <v>431</v>
      </c>
      <c r="F173" s="48" t="s">
        <v>429</v>
      </c>
      <c r="G173" s="49" t="s">
        <v>397</v>
      </c>
      <c r="H173" s="50" t="s">
        <v>398</v>
      </c>
      <c r="I173" s="51" t="s">
        <v>508</v>
      </c>
      <c r="J173" s="52" t="s">
        <v>743</v>
      </c>
      <c r="K173" s="52"/>
      <c r="L173" s="52"/>
      <c r="M173" s="52"/>
      <c r="N173" s="96" t="s">
        <v>283</v>
      </c>
      <c r="O173" s="90" t="s">
        <v>295</v>
      </c>
      <c r="P173" s="114" t="s">
        <v>742</v>
      </c>
      <c r="Q173" s="52" t="s">
        <v>664</v>
      </c>
      <c r="R173" s="52"/>
      <c r="S173" s="47" t="s">
        <v>249</v>
      </c>
      <c r="U173" s="41"/>
    </row>
    <row r="174" spans="1:22" ht="22.5">
      <c r="A174" s="85">
        <v>174</v>
      </c>
      <c r="B174" s="47" t="s">
        <v>116</v>
      </c>
      <c r="C174" s="55" t="s">
        <v>285</v>
      </c>
      <c r="D174" s="40" t="s">
        <v>338</v>
      </c>
      <c r="E174" s="40" t="s">
        <v>520</v>
      </c>
      <c r="F174" s="48" t="s">
        <v>322</v>
      </c>
      <c r="G174" s="49" t="s">
        <v>137</v>
      </c>
      <c r="H174" s="50" t="s">
        <v>138</v>
      </c>
      <c r="I174" s="51"/>
      <c r="J174" s="52" t="s">
        <v>513</v>
      </c>
      <c r="K174" s="52"/>
      <c r="L174" s="52"/>
      <c r="M174" s="52"/>
      <c r="N174" s="96" t="s">
        <v>284</v>
      </c>
      <c r="O174" s="90" t="s">
        <v>285</v>
      </c>
      <c r="P174" s="114"/>
      <c r="Q174" s="52"/>
      <c r="R174" s="52"/>
      <c r="S174" s="47"/>
      <c r="U174" s="41"/>
      <c r="V174" s="103"/>
    </row>
    <row r="175" spans="1:21" ht="22.5">
      <c r="A175" s="85">
        <v>175</v>
      </c>
      <c r="B175" s="47" t="s">
        <v>472</v>
      </c>
      <c r="C175" s="55" t="s">
        <v>285</v>
      </c>
      <c r="D175" s="40" t="s">
        <v>338</v>
      </c>
      <c r="E175" s="40" t="s">
        <v>547</v>
      </c>
      <c r="F175" s="48" t="s">
        <v>322</v>
      </c>
      <c r="G175" s="49" t="s">
        <v>581</v>
      </c>
      <c r="H175" s="50" t="s">
        <v>582</v>
      </c>
      <c r="I175" s="51" t="s">
        <v>508</v>
      </c>
      <c r="J175" s="52" t="s">
        <v>602</v>
      </c>
      <c r="K175" s="52"/>
      <c r="L175" s="52"/>
      <c r="M175" s="52"/>
      <c r="N175" s="96" t="s">
        <v>284</v>
      </c>
      <c r="O175" s="90" t="s">
        <v>285</v>
      </c>
      <c r="P175" s="114" t="s">
        <v>174</v>
      </c>
      <c r="Q175" s="52" t="s">
        <v>664</v>
      </c>
      <c r="R175" s="52"/>
      <c r="S175" s="47" t="s">
        <v>249</v>
      </c>
      <c r="U175" s="103" t="s">
        <v>778</v>
      </c>
    </row>
    <row r="176" spans="1:21" ht="22.5">
      <c r="A176" s="85">
        <v>176</v>
      </c>
      <c r="B176" s="47" t="s">
        <v>552</v>
      </c>
      <c r="C176" s="55" t="s">
        <v>91</v>
      </c>
      <c r="D176" s="40" t="s">
        <v>338</v>
      </c>
      <c r="E176" s="40" t="s">
        <v>547</v>
      </c>
      <c r="F176" s="48" t="s">
        <v>322</v>
      </c>
      <c r="G176" s="49" t="s">
        <v>92</v>
      </c>
      <c r="H176" s="50" t="s">
        <v>93</v>
      </c>
      <c r="I176" s="51" t="s">
        <v>508</v>
      </c>
      <c r="J176" s="52" t="s">
        <v>602</v>
      </c>
      <c r="K176" s="52"/>
      <c r="L176" s="52"/>
      <c r="M176" s="52"/>
      <c r="N176" s="96" t="s">
        <v>284</v>
      </c>
      <c r="O176" s="90" t="s">
        <v>285</v>
      </c>
      <c r="P176" s="114" t="s">
        <v>174</v>
      </c>
      <c r="Q176" s="52" t="s">
        <v>664</v>
      </c>
      <c r="R176" s="52"/>
      <c r="S176" s="47" t="s">
        <v>249</v>
      </c>
      <c r="U176" s="103" t="s">
        <v>778</v>
      </c>
    </row>
    <row r="177" spans="1:19" ht="22.5">
      <c r="A177" s="85">
        <v>177</v>
      </c>
      <c r="B177" s="47" t="s">
        <v>552</v>
      </c>
      <c r="C177" s="55" t="s">
        <v>91</v>
      </c>
      <c r="D177" s="40" t="s">
        <v>338</v>
      </c>
      <c r="E177" s="40" t="s">
        <v>541</v>
      </c>
      <c r="F177" s="48" t="s">
        <v>429</v>
      </c>
      <c r="G177" s="49" t="s">
        <v>719</v>
      </c>
      <c r="H177" s="50" t="s">
        <v>720</v>
      </c>
      <c r="I177" s="51" t="s">
        <v>508</v>
      </c>
      <c r="J177" s="52" t="s">
        <v>632</v>
      </c>
      <c r="K177" s="52"/>
      <c r="L177" s="52"/>
      <c r="M177" s="52"/>
      <c r="N177" s="96" t="s">
        <v>728</v>
      </c>
      <c r="O177" s="90" t="s">
        <v>503</v>
      </c>
      <c r="P177" s="114" t="s">
        <v>731</v>
      </c>
      <c r="Q177" s="52" t="s">
        <v>732</v>
      </c>
      <c r="R177" s="52"/>
      <c r="S177" s="47" t="s">
        <v>249</v>
      </c>
    </row>
    <row r="178" spans="1:21" ht="33.75">
      <c r="A178" s="85">
        <v>178</v>
      </c>
      <c r="B178" s="47" t="s">
        <v>472</v>
      </c>
      <c r="C178" s="55" t="s">
        <v>285</v>
      </c>
      <c r="D178" s="40" t="s">
        <v>338</v>
      </c>
      <c r="E178" s="40" t="s">
        <v>544</v>
      </c>
      <c r="F178" s="48" t="s">
        <v>322</v>
      </c>
      <c r="G178" s="49" t="s">
        <v>583</v>
      </c>
      <c r="H178" s="50" t="s">
        <v>584</v>
      </c>
      <c r="I178" s="51" t="s">
        <v>508</v>
      </c>
      <c r="J178" s="52" t="s">
        <v>602</v>
      </c>
      <c r="K178" s="52"/>
      <c r="L178" s="52"/>
      <c r="M178" s="52"/>
      <c r="N178" s="96" t="s">
        <v>284</v>
      </c>
      <c r="O178" s="90" t="s">
        <v>285</v>
      </c>
      <c r="P178" s="114" t="s">
        <v>174</v>
      </c>
      <c r="Q178" s="52" t="s">
        <v>664</v>
      </c>
      <c r="R178" s="52"/>
      <c r="S178" s="47" t="s">
        <v>249</v>
      </c>
      <c r="U178" s="103" t="s">
        <v>778</v>
      </c>
    </row>
    <row r="179" spans="1:19" ht="22.5">
      <c r="A179" s="85">
        <v>179</v>
      </c>
      <c r="B179" s="47" t="s">
        <v>266</v>
      </c>
      <c r="C179" s="55" t="s">
        <v>330</v>
      </c>
      <c r="D179" s="40" t="s">
        <v>338</v>
      </c>
      <c r="E179" s="40" t="s">
        <v>544</v>
      </c>
      <c r="F179" s="48" t="s">
        <v>429</v>
      </c>
      <c r="G179" s="49" t="s">
        <v>185</v>
      </c>
      <c r="H179" s="50" t="s">
        <v>753</v>
      </c>
      <c r="I179" s="51" t="s">
        <v>508</v>
      </c>
      <c r="J179" s="52" t="s">
        <v>632</v>
      </c>
      <c r="K179" s="52"/>
      <c r="L179" s="52"/>
      <c r="M179" s="52"/>
      <c r="N179" s="96" t="s">
        <v>728</v>
      </c>
      <c r="O179" s="90" t="s">
        <v>503</v>
      </c>
      <c r="P179" s="114" t="s">
        <v>731</v>
      </c>
      <c r="Q179" s="52" t="s">
        <v>732</v>
      </c>
      <c r="R179" s="52"/>
      <c r="S179" s="47" t="s">
        <v>249</v>
      </c>
    </row>
    <row r="180" spans="1:21" ht="33.75">
      <c r="A180" s="85">
        <v>180</v>
      </c>
      <c r="B180" s="47" t="s">
        <v>266</v>
      </c>
      <c r="C180" s="55" t="s">
        <v>330</v>
      </c>
      <c r="D180" s="40" t="s">
        <v>338</v>
      </c>
      <c r="E180" s="40" t="s">
        <v>544</v>
      </c>
      <c r="F180" s="48" t="s">
        <v>322</v>
      </c>
      <c r="G180" s="49" t="s">
        <v>187</v>
      </c>
      <c r="H180" s="50" t="s">
        <v>753</v>
      </c>
      <c r="I180" s="51" t="s">
        <v>508</v>
      </c>
      <c r="J180" s="52" t="s">
        <v>602</v>
      </c>
      <c r="K180" s="52"/>
      <c r="L180" s="52"/>
      <c r="M180" s="52"/>
      <c r="N180" s="96" t="s">
        <v>284</v>
      </c>
      <c r="O180" s="90" t="s">
        <v>285</v>
      </c>
      <c r="P180" s="114" t="s">
        <v>174</v>
      </c>
      <c r="Q180" s="52" t="s">
        <v>664</v>
      </c>
      <c r="R180" s="52"/>
      <c r="S180" s="47" t="s">
        <v>249</v>
      </c>
      <c r="U180" s="103" t="s">
        <v>778</v>
      </c>
    </row>
    <row r="181" spans="1:19" ht="33.75">
      <c r="A181" s="85">
        <v>181</v>
      </c>
      <c r="B181" s="47" t="s">
        <v>266</v>
      </c>
      <c r="C181" s="55" t="s">
        <v>330</v>
      </c>
      <c r="D181" s="40" t="s">
        <v>264</v>
      </c>
      <c r="E181" s="40" t="s">
        <v>826</v>
      </c>
      <c r="F181" s="48" t="s">
        <v>429</v>
      </c>
      <c r="G181" s="49" t="s">
        <v>186</v>
      </c>
      <c r="H181" s="50" t="s">
        <v>753</v>
      </c>
      <c r="I181" s="51" t="s">
        <v>508</v>
      </c>
      <c r="J181" s="52" t="s">
        <v>632</v>
      </c>
      <c r="K181" s="52"/>
      <c r="L181" s="52"/>
      <c r="M181" s="52"/>
      <c r="N181" s="96" t="s">
        <v>728</v>
      </c>
      <c r="O181" s="90" t="s">
        <v>503</v>
      </c>
      <c r="P181" s="114" t="s">
        <v>731</v>
      </c>
      <c r="Q181" s="52" t="s">
        <v>732</v>
      </c>
      <c r="R181" s="52"/>
      <c r="S181" s="47" t="s">
        <v>249</v>
      </c>
    </row>
    <row r="182" spans="1:19" ht="22.5">
      <c r="A182" s="85">
        <v>182</v>
      </c>
      <c r="B182" s="47" t="s">
        <v>116</v>
      </c>
      <c r="C182" s="55" t="s">
        <v>125</v>
      </c>
      <c r="D182" s="40" t="s">
        <v>264</v>
      </c>
      <c r="E182" s="40" t="s">
        <v>826</v>
      </c>
      <c r="F182" s="48" t="s">
        <v>429</v>
      </c>
      <c r="G182" s="49" t="s">
        <v>126</v>
      </c>
      <c r="H182" s="50" t="s">
        <v>127</v>
      </c>
      <c r="I182" s="51" t="s">
        <v>508</v>
      </c>
      <c r="J182" s="52" t="s">
        <v>632</v>
      </c>
      <c r="K182" s="52"/>
      <c r="L182" s="52"/>
      <c r="M182" s="52"/>
      <c r="N182" s="96" t="s">
        <v>728</v>
      </c>
      <c r="O182" s="90" t="s">
        <v>503</v>
      </c>
      <c r="P182" s="114" t="s">
        <v>731</v>
      </c>
      <c r="Q182" s="52" t="s">
        <v>732</v>
      </c>
      <c r="R182" s="52"/>
      <c r="S182" s="47" t="s">
        <v>249</v>
      </c>
    </row>
    <row r="183" spans="1:19" ht="22.5">
      <c r="A183" s="85">
        <v>183</v>
      </c>
      <c r="B183" s="47" t="s">
        <v>116</v>
      </c>
      <c r="C183" s="55" t="s">
        <v>125</v>
      </c>
      <c r="D183" s="40" t="s">
        <v>541</v>
      </c>
      <c r="E183" s="40" t="s">
        <v>323</v>
      </c>
      <c r="F183" s="48" t="s">
        <v>429</v>
      </c>
      <c r="G183" s="49" t="s">
        <v>128</v>
      </c>
      <c r="H183" s="50" t="s">
        <v>129</v>
      </c>
      <c r="I183" s="51" t="s">
        <v>508</v>
      </c>
      <c r="J183" s="52" t="s">
        <v>632</v>
      </c>
      <c r="K183" s="52"/>
      <c r="L183" s="52"/>
      <c r="M183" s="52"/>
      <c r="N183" s="96" t="s">
        <v>728</v>
      </c>
      <c r="O183" s="90" t="s">
        <v>503</v>
      </c>
      <c r="P183" s="114" t="s">
        <v>731</v>
      </c>
      <c r="Q183" s="52" t="s">
        <v>732</v>
      </c>
      <c r="R183" s="52"/>
      <c r="S183" s="47" t="s">
        <v>249</v>
      </c>
    </row>
    <row r="184" spans="1:19" ht="78.75">
      <c r="A184" s="85">
        <v>184</v>
      </c>
      <c r="B184" s="47" t="s">
        <v>343</v>
      </c>
      <c r="C184" s="55" t="s">
        <v>344</v>
      </c>
      <c r="D184" s="40" t="s">
        <v>541</v>
      </c>
      <c r="E184" s="40" t="s">
        <v>550</v>
      </c>
      <c r="F184" s="48" t="s">
        <v>521</v>
      </c>
      <c r="G184" s="49" t="s">
        <v>147</v>
      </c>
      <c r="H184" s="50" t="s">
        <v>148</v>
      </c>
      <c r="I184" s="51" t="s">
        <v>432</v>
      </c>
      <c r="J184" s="52" t="s">
        <v>711</v>
      </c>
      <c r="K184" s="52"/>
      <c r="L184" s="52"/>
      <c r="M184" s="52"/>
      <c r="N184" s="96" t="s">
        <v>425</v>
      </c>
      <c r="O184" s="90" t="s">
        <v>287</v>
      </c>
      <c r="P184" s="114" t="s">
        <v>456</v>
      </c>
      <c r="Q184" s="52" t="s">
        <v>664</v>
      </c>
      <c r="R184" s="52"/>
      <c r="S184" s="47" t="s">
        <v>249</v>
      </c>
    </row>
    <row r="185" spans="1:19" ht="22.5">
      <c r="A185" s="85">
        <v>185</v>
      </c>
      <c r="B185" s="47" t="s">
        <v>534</v>
      </c>
      <c r="C185" s="55" t="s">
        <v>543</v>
      </c>
      <c r="D185" s="40" t="s">
        <v>541</v>
      </c>
      <c r="E185" s="40" t="s">
        <v>548</v>
      </c>
      <c r="F185" s="48" t="s">
        <v>521</v>
      </c>
      <c r="G185" s="49" t="s">
        <v>100</v>
      </c>
      <c r="H185" s="50" t="s">
        <v>101</v>
      </c>
      <c r="I185" s="51" t="s">
        <v>508</v>
      </c>
      <c r="J185" s="52" t="s">
        <v>616</v>
      </c>
      <c r="K185" s="52"/>
      <c r="L185" s="52"/>
      <c r="M185" s="52"/>
      <c r="N185" s="96" t="s">
        <v>425</v>
      </c>
      <c r="O185" s="90" t="s">
        <v>287</v>
      </c>
      <c r="P185" s="114" t="s">
        <v>456</v>
      </c>
      <c r="Q185" s="52" t="s">
        <v>664</v>
      </c>
      <c r="R185" s="52"/>
      <c r="S185" s="47" t="s">
        <v>249</v>
      </c>
    </row>
    <row r="186" spans="1:19" ht="22.5">
      <c r="A186" s="85">
        <v>186</v>
      </c>
      <c r="B186" s="47" t="s">
        <v>530</v>
      </c>
      <c r="C186" s="55" t="s">
        <v>287</v>
      </c>
      <c r="D186" s="40" t="s">
        <v>541</v>
      </c>
      <c r="E186" s="40" t="s">
        <v>327</v>
      </c>
      <c r="F186" s="48" t="s">
        <v>429</v>
      </c>
      <c r="G186" s="49" t="s">
        <v>23</v>
      </c>
      <c r="H186" s="50" t="s">
        <v>24</v>
      </c>
      <c r="I186" s="51" t="s">
        <v>508</v>
      </c>
      <c r="J186" s="52" t="s">
        <v>602</v>
      </c>
      <c r="K186" s="52"/>
      <c r="L186" s="52"/>
      <c r="M186" s="52"/>
      <c r="N186" s="96" t="s">
        <v>425</v>
      </c>
      <c r="O186" s="90" t="s">
        <v>287</v>
      </c>
      <c r="P186" s="114" t="s">
        <v>456</v>
      </c>
      <c r="Q186" s="52" t="s">
        <v>664</v>
      </c>
      <c r="R186" s="52"/>
      <c r="S186" s="47" t="s">
        <v>249</v>
      </c>
    </row>
    <row r="187" spans="1:19" ht="22.5">
      <c r="A187" s="85">
        <v>187</v>
      </c>
      <c r="B187" s="47" t="s">
        <v>116</v>
      </c>
      <c r="C187" s="55" t="s">
        <v>287</v>
      </c>
      <c r="D187" s="40" t="s">
        <v>541</v>
      </c>
      <c r="E187" s="40" t="s">
        <v>327</v>
      </c>
      <c r="F187" s="48" t="s">
        <v>322</v>
      </c>
      <c r="G187" s="49" t="s">
        <v>130</v>
      </c>
      <c r="H187" s="50" t="s">
        <v>131</v>
      </c>
      <c r="I187" s="51" t="s">
        <v>508</v>
      </c>
      <c r="J187" s="52" t="s">
        <v>602</v>
      </c>
      <c r="K187" s="52"/>
      <c r="L187" s="52"/>
      <c r="M187" s="52"/>
      <c r="N187" s="96" t="s">
        <v>425</v>
      </c>
      <c r="O187" s="90" t="s">
        <v>287</v>
      </c>
      <c r="P187" s="114" t="s">
        <v>456</v>
      </c>
      <c r="Q187" s="52" t="s">
        <v>664</v>
      </c>
      <c r="R187" s="52"/>
      <c r="S187" s="47" t="s">
        <v>249</v>
      </c>
    </row>
    <row r="188" spans="1:21" ht="56.25">
      <c r="A188" s="85">
        <v>188</v>
      </c>
      <c r="B188" s="47" t="s">
        <v>530</v>
      </c>
      <c r="C188" s="55" t="s">
        <v>287</v>
      </c>
      <c r="D188" s="40" t="s">
        <v>813</v>
      </c>
      <c r="E188" s="40" t="s">
        <v>520</v>
      </c>
      <c r="F188" s="48" t="s">
        <v>429</v>
      </c>
      <c r="G188" s="49" t="s">
        <v>25</v>
      </c>
      <c r="H188" s="50" t="s">
        <v>26</v>
      </c>
      <c r="I188" s="51" t="s">
        <v>507</v>
      </c>
      <c r="J188" s="52" t="s">
        <v>726</v>
      </c>
      <c r="K188" s="52"/>
      <c r="L188" s="52"/>
      <c r="M188" s="52"/>
      <c r="N188" s="96" t="s">
        <v>314</v>
      </c>
      <c r="O188" s="90" t="s">
        <v>503</v>
      </c>
      <c r="P188" s="52"/>
      <c r="Q188" s="52"/>
      <c r="R188" s="52"/>
      <c r="S188" s="47" t="s">
        <v>249</v>
      </c>
      <c r="U188" s="41"/>
    </row>
    <row r="189" spans="1:19" ht="101.25">
      <c r="A189" s="85">
        <v>189</v>
      </c>
      <c r="B189" s="47" t="s">
        <v>275</v>
      </c>
      <c r="C189" s="55" t="s">
        <v>287</v>
      </c>
      <c r="D189" s="40" t="s">
        <v>813</v>
      </c>
      <c r="E189" s="40" t="s">
        <v>542</v>
      </c>
      <c r="F189" s="48" t="s">
        <v>521</v>
      </c>
      <c r="G189" s="49" t="s">
        <v>246</v>
      </c>
      <c r="H189" s="50" t="s">
        <v>247</v>
      </c>
      <c r="I189" s="51" t="s">
        <v>508</v>
      </c>
      <c r="J189" s="52" t="s">
        <v>602</v>
      </c>
      <c r="K189" s="52"/>
      <c r="L189" s="52"/>
      <c r="M189" s="52"/>
      <c r="N189" s="96" t="s">
        <v>425</v>
      </c>
      <c r="O189" s="90" t="s">
        <v>287</v>
      </c>
      <c r="P189" s="114" t="s">
        <v>456</v>
      </c>
      <c r="Q189" s="52" t="s">
        <v>664</v>
      </c>
      <c r="R189" s="52"/>
      <c r="S189" s="47" t="s">
        <v>249</v>
      </c>
    </row>
    <row r="190" spans="1:21" ht="33.75">
      <c r="A190" s="85">
        <v>190</v>
      </c>
      <c r="B190" s="47" t="s">
        <v>261</v>
      </c>
      <c r="C190" s="55" t="s">
        <v>287</v>
      </c>
      <c r="D190" s="40" t="s">
        <v>813</v>
      </c>
      <c r="E190" s="40" t="s">
        <v>542</v>
      </c>
      <c r="F190" s="48" t="s">
        <v>521</v>
      </c>
      <c r="G190" s="49" t="s">
        <v>40</v>
      </c>
      <c r="H190" s="50" t="s">
        <v>41</v>
      </c>
      <c r="I190" s="51" t="s">
        <v>508</v>
      </c>
      <c r="J190" s="52" t="s">
        <v>602</v>
      </c>
      <c r="K190" s="52"/>
      <c r="L190" s="52"/>
      <c r="M190" s="52"/>
      <c r="N190" s="96" t="s">
        <v>425</v>
      </c>
      <c r="O190" s="90" t="s">
        <v>287</v>
      </c>
      <c r="P190" s="114" t="s">
        <v>456</v>
      </c>
      <c r="Q190" s="52" t="s">
        <v>664</v>
      </c>
      <c r="R190" s="52"/>
      <c r="S190" s="47" t="s">
        <v>249</v>
      </c>
      <c r="U190" s="41"/>
    </row>
    <row r="191" spans="1:22" ht="45">
      <c r="A191" s="85">
        <v>191</v>
      </c>
      <c r="B191" s="47" t="s">
        <v>266</v>
      </c>
      <c r="C191" s="55" t="s">
        <v>543</v>
      </c>
      <c r="D191" s="40" t="s">
        <v>813</v>
      </c>
      <c r="E191" s="40" t="s">
        <v>542</v>
      </c>
      <c r="F191" s="48" t="s">
        <v>322</v>
      </c>
      <c r="G191" s="49" t="s">
        <v>804</v>
      </c>
      <c r="H191" s="50" t="s">
        <v>753</v>
      </c>
      <c r="I191" s="51" t="s">
        <v>508</v>
      </c>
      <c r="J191" s="52" t="s">
        <v>602</v>
      </c>
      <c r="K191" s="52"/>
      <c r="L191" s="52"/>
      <c r="M191" s="52"/>
      <c r="N191" s="96" t="s">
        <v>425</v>
      </c>
      <c r="O191" s="90" t="s">
        <v>287</v>
      </c>
      <c r="P191" s="114" t="s">
        <v>456</v>
      </c>
      <c r="Q191" s="52" t="s">
        <v>664</v>
      </c>
      <c r="R191" s="52"/>
      <c r="S191" s="47" t="s">
        <v>249</v>
      </c>
      <c r="U191" s="41"/>
      <c r="V191" s="103"/>
    </row>
    <row r="192" spans="1:21" ht="33.75">
      <c r="A192" s="85">
        <v>192</v>
      </c>
      <c r="B192" s="47" t="s">
        <v>375</v>
      </c>
      <c r="C192" s="55" t="s">
        <v>287</v>
      </c>
      <c r="D192" s="40" t="s">
        <v>813</v>
      </c>
      <c r="E192" s="40" t="s">
        <v>542</v>
      </c>
      <c r="F192" s="48" t="s">
        <v>322</v>
      </c>
      <c r="G192" s="49" t="s">
        <v>401</v>
      </c>
      <c r="H192" s="50" t="s">
        <v>402</v>
      </c>
      <c r="I192" s="51" t="s">
        <v>508</v>
      </c>
      <c r="J192" s="52" t="s">
        <v>602</v>
      </c>
      <c r="K192" s="52"/>
      <c r="L192" s="52"/>
      <c r="M192" s="52"/>
      <c r="N192" s="96" t="s">
        <v>425</v>
      </c>
      <c r="O192" s="90" t="s">
        <v>287</v>
      </c>
      <c r="P192" s="114" t="s">
        <v>456</v>
      </c>
      <c r="Q192" s="52" t="s">
        <v>664</v>
      </c>
      <c r="R192" s="52"/>
      <c r="S192" s="47" t="s">
        <v>249</v>
      </c>
      <c r="U192" s="41"/>
    </row>
    <row r="193" spans="1:19" ht="168.75">
      <c r="A193" s="85">
        <v>193</v>
      </c>
      <c r="B193" s="47" t="s">
        <v>649</v>
      </c>
      <c r="C193" s="55" t="s">
        <v>620</v>
      </c>
      <c r="D193" s="40" t="s">
        <v>813</v>
      </c>
      <c r="E193" s="40" t="s">
        <v>542</v>
      </c>
      <c r="F193" s="48" t="s">
        <v>322</v>
      </c>
      <c r="G193" s="49" t="s">
        <v>625</v>
      </c>
      <c r="H193" s="50" t="s">
        <v>619</v>
      </c>
      <c r="I193" s="51" t="s">
        <v>508</v>
      </c>
      <c r="J193" s="52" t="s">
        <v>712</v>
      </c>
      <c r="K193" s="52"/>
      <c r="L193" s="52"/>
      <c r="M193" s="52"/>
      <c r="N193" s="96" t="s">
        <v>425</v>
      </c>
      <c r="O193" s="90" t="s">
        <v>287</v>
      </c>
      <c r="P193" s="114" t="s">
        <v>456</v>
      </c>
      <c r="Q193" s="52" t="s">
        <v>664</v>
      </c>
      <c r="R193" s="52"/>
      <c r="S193" s="47" t="s">
        <v>249</v>
      </c>
    </row>
    <row r="194" spans="1:19" ht="135">
      <c r="A194" s="85">
        <v>194</v>
      </c>
      <c r="B194" s="47" t="s">
        <v>266</v>
      </c>
      <c r="C194" s="55" t="s">
        <v>543</v>
      </c>
      <c r="D194" s="40" t="s">
        <v>544</v>
      </c>
      <c r="E194" s="40" t="s">
        <v>520</v>
      </c>
      <c r="F194" s="48" t="s">
        <v>322</v>
      </c>
      <c r="G194" s="49" t="s">
        <v>805</v>
      </c>
      <c r="H194" s="50" t="s">
        <v>753</v>
      </c>
      <c r="I194" s="51" t="s">
        <v>508</v>
      </c>
      <c r="J194" s="52" t="s">
        <v>602</v>
      </c>
      <c r="K194" s="52"/>
      <c r="L194" s="52"/>
      <c r="M194" s="52"/>
      <c r="N194" s="96" t="s">
        <v>425</v>
      </c>
      <c r="O194" s="90" t="s">
        <v>287</v>
      </c>
      <c r="P194" s="114" t="s">
        <v>456</v>
      </c>
      <c r="Q194" s="52" t="s">
        <v>664</v>
      </c>
      <c r="R194" s="52"/>
      <c r="S194" s="47" t="s">
        <v>249</v>
      </c>
    </row>
    <row r="195" spans="1:22" ht="67.5">
      <c r="A195" s="85">
        <v>195</v>
      </c>
      <c r="B195" s="47" t="s">
        <v>342</v>
      </c>
      <c r="C195" s="55" t="s">
        <v>287</v>
      </c>
      <c r="D195" s="40" t="s">
        <v>544</v>
      </c>
      <c r="E195" s="40" t="s">
        <v>817</v>
      </c>
      <c r="F195" s="48" t="s">
        <v>322</v>
      </c>
      <c r="G195" s="49" t="s">
        <v>85</v>
      </c>
      <c r="H195" s="50" t="s">
        <v>86</v>
      </c>
      <c r="I195" s="51" t="s">
        <v>508</v>
      </c>
      <c r="J195" s="52" t="s">
        <v>602</v>
      </c>
      <c r="K195" s="52"/>
      <c r="L195" s="52"/>
      <c r="M195" s="52"/>
      <c r="N195" s="96" t="s">
        <v>425</v>
      </c>
      <c r="O195" s="90" t="s">
        <v>287</v>
      </c>
      <c r="P195" s="114" t="s">
        <v>456</v>
      </c>
      <c r="Q195" s="52" t="s">
        <v>664</v>
      </c>
      <c r="R195" s="52"/>
      <c r="S195" s="47" t="s">
        <v>249</v>
      </c>
      <c r="U195" s="41"/>
      <c r="V195" s="103"/>
    </row>
    <row r="196" spans="1:22" ht="45">
      <c r="A196" s="85">
        <v>196</v>
      </c>
      <c r="B196" s="47" t="s">
        <v>116</v>
      </c>
      <c r="C196" s="55" t="s">
        <v>287</v>
      </c>
      <c r="D196" s="40" t="s">
        <v>544</v>
      </c>
      <c r="E196" s="40" t="s">
        <v>817</v>
      </c>
      <c r="F196" s="48" t="s">
        <v>429</v>
      </c>
      <c r="G196" s="49" t="s">
        <v>132</v>
      </c>
      <c r="H196" s="50" t="s">
        <v>133</v>
      </c>
      <c r="I196" s="51" t="s">
        <v>432</v>
      </c>
      <c r="J196" s="52" t="s">
        <v>727</v>
      </c>
      <c r="K196" s="52"/>
      <c r="L196" s="52"/>
      <c r="M196" s="52"/>
      <c r="N196" s="96" t="s">
        <v>728</v>
      </c>
      <c r="O196" s="90" t="s">
        <v>287</v>
      </c>
      <c r="P196" s="114" t="s">
        <v>731</v>
      </c>
      <c r="Q196" s="52" t="s">
        <v>732</v>
      </c>
      <c r="R196" s="52"/>
      <c r="S196" s="47" t="s">
        <v>249</v>
      </c>
      <c r="U196" s="41"/>
      <c r="V196" s="103"/>
    </row>
    <row r="197" spans="1:21" ht="101.25">
      <c r="A197" s="85">
        <v>197</v>
      </c>
      <c r="B197" s="47" t="s">
        <v>375</v>
      </c>
      <c r="C197" s="55" t="s">
        <v>287</v>
      </c>
      <c r="D197" s="40" t="s">
        <v>544</v>
      </c>
      <c r="E197" s="40" t="s">
        <v>817</v>
      </c>
      <c r="F197" s="48" t="s">
        <v>322</v>
      </c>
      <c r="G197" s="49" t="s">
        <v>399</v>
      </c>
      <c r="H197" s="50" t="s">
        <v>400</v>
      </c>
      <c r="I197" s="51" t="s">
        <v>508</v>
      </c>
      <c r="J197" s="52" t="s">
        <v>602</v>
      </c>
      <c r="K197" s="52"/>
      <c r="L197" s="52"/>
      <c r="M197" s="52"/>
      <c r="N197" s="96" t="s">
        <v>425</v>
      </c>
      <c r="O197" s="90" t="s">
        <v>287</v>
      </c>
      <c r="P197" s="114" t="s">
        <v>456</v>
      </c>
      <c r="Q197" s="52" t="s">
        <v>664</v>
      </c>
      <c r="R197" s="52"/>
      <c r="S197" s="47" t="s">
        <v>249</v>
      </c>
      <c r="U197" s="41"/>
    </row>
    <row r="198" spans="1:21" ht="33.75">
      <c r="A198" s="85">
        <v>198</v>
      </c>
      <c r="B198" s="47" t="s">
        <v>517</v>
      </c>
      <c r="C198" s="55" t="s">
        <v>287</v>
      </c>
      <c r="D198" s="40" t="s">
        <v>544</v>
      </c>
      <c r="E198" s="40" t="s">
        <v>813</v>
      </c>
      <c r="F198" s="48" t="s">
        <v>521</v>
      </c>
      <c r="G198" s="49" t="s">
        <v>204</v>
      </c>
      <c r="H198" s="50" t="s">
        <v>830</v>
      </c>
      <c r="I198" s="51" t="s">
        <v>509</v>
      </c>
      <c r="J198" s="52" t="s">
        <v>714</v>
      </c>
      <c r="K198" s="52"/>
      <c r="L198" s="52"/>
      <c r="M198" s="52"/>
      <c r="N198" s="96" t="s">
        <v>425</v>
      </c>
      <c r="O198" s="90" t="s">
        <v>287</v>
      </c>
      <c r="P198" s="114" t="s">
        <v>456</v>
      </c>
      <c r="Q198" s="52" t="s">
        <v>664</v>
      </c>
      <c r="R198" s="52"/>
      <c r="S198" s="47" t="s">
        <v>249</v>
      </c>
      <c r="U198" s="41"/>
    </row>
    <row r="199" spans="1:22" ht="135">
      <c r="A199" s="85">
        <v>199</v>
      </c>
      <c r="B199" s="47" t="s">
        <v>534</v>
      </c>
      <c r="C199" s="100" t="s">
        <v>543</v>
      </c>
      <c r="D199" s="40" t="s">
        <v>544</v>
      </c>
      <c r="E199" s="40" t="s">
        <v>550</v>
      </c>
      <c r="F199" s="48" t="s">
        <v>521</v>
      </c>
      <c r="G199" s="49" t="s">
        <v>102</v>
      </c>
      <c r="H199" s="50" t="s">
        <v>103</v>
      </c>
      <c r="I199" s="51" t="s">
        <v>509</v>
      </c>
      <c r="J199" s="52" t="s">
        <v>715</v>
      </c>
      <c r="K199" s="52"/>
      <c r="L199" s="52"/>
      <c r="M199" s="52"/>
      <c r="N199" s="96" t="s">
        <v>425</v>
      </c>
      <c r="O199" s="90" t="s">
        <v>287</v>
      </c>
      <c r="P199" s="114" t="s">
        <v>456</v>
      </c>
      <c r="Q199" s="52" t="s">
        <v>664</v>
      </c>
      <c r="R199" s="52"/>
      <c r="S199" s="47" t="s">
        <v>249</v>
      </c>
      <c r="U199" s="41"/>
      <c r="V199" s="103"/>
    </row>
    <row r="200" spans="1:21" ht="67.5">
      <c r="A200" s="85">
        <v>200</v>
      </c>
      <c r="B200" s="47" t="s">
        <v>517</v>
      </c>
      <c r="C200" s="55" t="s">
        <v>287</v>
      </c>
      <c r="D200" s="40" t="s">
        <v>544</v>
      </c>
      <c r="E200" s="40" t="s">
        <v>815</v>
      </c>
      <c r="F200" s="48" t="s">
        <v>521</v>
      </c>
      <c r="G200" s="49" t="s">
        <v>831</v>
      </c>
      <c r="H200" s="50" t="s">
        <v>832</v>
      </c>
      <c r="I200" s="51" t="s">
        <v>509</v>
      </c>
      <c r="J200" s="52" t="s">
        <v>714</v>
      </c>
      <c r="K200" s="52"/>
      <c r="L200" s="52"/>
      <c r="M200" s="52"/>
      <c r="N200" s="96" t="s">
        <v>425</v>
      </c>
      <c r="O200" s="90" t="s">
        <v>287</v>
      </c>
      <c r="P200" s="114" t="s">
        <v>456</v>
      </c>
      <c r="Q200" s="52" t="s">
        <v>664</v>
      </c>
      <c r="R200" s="52"/>
      <c r="S200" s="47" t="s">
        <v>249</v>
      </c>
      <c r="U200" s="41"/>
    </row>
    <row r="201" spans="1:19" ht="33.75">
      <c r="A201" s="85">
        <v>201</v>
      </c>
      <c r="B201" s="47" t="s">
        <v>342</v>
      </c>
      <c r="C201" s="55" t="s">
        <v>287</v>
      </c>
      <c r="D201" s="40" t="s">
        <v>544</v>
      </c>
      <c r="E201" s="40" t="s">
        <v>262</v>
      </c>
      <c r="F201" s="48" t="s">
        <v>322</v>
      </c>
      <c r="G201" s="49" t="s">
        <v>87</v>
      </c>
      <c r="H201" s="50" t="s">
        <v>88</v>
      </c>
      <c r="I201" s="51" t="s">
        <v>508</v>
      </c>
      <c r="J201" s="52" t="s">
        <v>713</v>
      </c>
      <c r="K201" s="52"/>
      <c r="L201" s="52"/>
      <c r="M201" s="52"/>
      <c r="N201" s="96" t="s">
        <v>425</v>
      </c>
      <c r="O201" s="90" t="s">
        <v>287</v>
      </c>
      <c r="P201" s="114" t="s">
        <v>456</v>
      </c>
      <c r="Q201" s="52" t="s">
        <v>664</v>
      </c>
      <c r="R201" s="52"/>
      <c r="S201" s="47" t="s">
        <v>249</v>
      </c>
    </row>
    <row r="202" spans="1:19" ht="33.75">
      <c r="A202" s="85">
        <v>202</v>
      </c>
      <c r="B202" s="47" t="s">
        <v>517</v>
      </c>
      <c r="C202" s="55" t="s">
        <v>287</v>
      </c>
      <c r="D202" s="40" t="s">
        <v>335</v>
      </c>
      <c r="E202" s="40" t="s">
        <v>812</v>
      </c>
      <c r="F202" s="48" t="s">
        <v>521</v>
      </c>
      <c r="G202" s="49" t="s">
        <v>833</v>
      </c>
      <c r="H202" s="50" t="s">
        <v>834</v>
      </c>
      <c r="I202" s="51" t="s">
        <v>432</v>
      </c>
      <c r="J202" s="52" t="s">
        <v>716</v>
      </c>
      <c r="K202" s="101"/>
      <c r="L202" s="52"/>
      <c r="M202" s="52"/>
      <c r="N202" s="96" t="s">
        <v>425</v>
      </c>
      <c r="O202" s="90" t="s">
        <v>287</v>
      </c>
      <c r="P202" s="114" t="s">
        <v>456</v>
      </c>
      <c r="Q202" s="52" t="s">
        <v>664</v>
      </c>
      <c r="R202" s="52"/>
      <c r="S202" s="47" t="s">
        <v>249</v>
      </c>
    </row>
    <row r="203" spans="1:21" ht="45">
      <c r="A203" s="85">
        <v>203</v>
      </c>
      <c r="B203" s="47" t="s">
        <v>530</v>
      </c>
      <c r="C203" s="55" t="s">
        <v>287</v>
      </c>
      <c r="D203" s="40" t="s">
        <v>336</v>
      </c>
      <c r="E203" s="40" t="s">
        <v>545</v>
      </c>
      <c r="F203" s="48" t="s">
        <v>429</v>
      </c>
      <c r="G203" s="49" t="s">
        <v>27</v>
      </c>
      <c r="H203" s="50" t="s">
        <v>28</v>
      </c>
      <c r="I203" s="51" t="s">
        <v>508</v>
      </c>
      <c r="J203" s="52" t="s">
        <v>632</v>
      </c>
      <c r="K203" s="52"/>
      <c r="L203" s="52"/>
      <c r="M203" s="52"/>
      <c r="N203" s="96" t="s">
        <v>728</v>
      </c>
      <c r="O203" s="90" t="s">
        <v>503</v>
      </c>
      <c r="P203" s="114" t="s">
        <v>731</v>
      </c>
      <c r="Q203" s="52" t="s">
        <v>732</v>
      </c>
      <c r="R203" s="52"/>
      <c r="S203" s="47" t="s">
        <v>249</v>
      </c>
      <c r="U203" s="41"/>
    </row>
    <row r="204" spans="1:19" ht="22.5">
      <c r="A204" s="85">
        <v>204</v>
      </c>
      <c r="B204" s="47" t="s">
        <v>342</v>
      </c>
      <c r="C204" s="55" t="s">
        <v>296</v>
      </c>
      <c r="D204" s="40" t="s">
        <v>535</v>
      </c>
      <c r="E204" s="40" t="s">
        <v>337</v>
      </c>
      <c r="F204" s="48" t="s">
        <v>429</v>
      </c>
      <c r="G204" s="49" t="s">
        <v>89</v>
      </c>
      <c r="H204" s="50" t="s">
        <v>90</v>
      </c>
      <c r="I204" s="51" t="s">
        <v>508</v>
      </c>
      <c r="J204" s="52" t="s">
        <v>632</v>
      </c>
      <c r="K204" s="52"/>
      <c r="L204" s="52"/>
      <c r="M204" s="52"/>
      <c r="N204" s="96" t="s">
        <v>728</v>
      </c>
      <c r="O204" s="90" t="s">
        <v>503</v>
      </c>
      <c r="P204" s="114" t="s">
        <v>731</v>
      </c>
      <c r="Q204" s="52" t="s">
        <v>732</v>
      </c>
      <c r="R204" s="52"/>
      <c r="S204" s="47" t="s">
        <v>249</v>
      </c>
    </row>
    <row r="205" spans="1:21" ht="45">
      <c r="A205" s="85">
        <v>205</v>
      </c>
      <c r="B205" s="47" t="s">
        <v>343</v>
      </c>
      <c r="C205" s="55" t="s">
        <v>763</v>
      </c>
      <c r="D205" s="40" t="s">
        <v>537</v>
      </c>
      <c r="E205" s="40" t="s">
        <v>816</v>
      </c>
      <c r="F205" s="48" t="s">
        <v>429</v>
      </c>
      <c r="G205" s="49" t="s">
        <v>764</v>
      </c>
      <c r="H205" s="50" t="s">
        <v>765</v>
      </c>
      <c r="I205" s="51" t="s">
        <v>508</v>
      </c>
      <c r="J205" s="52" t="s">
        <v>632</v>
      </c>
      <c r="K205" s="52"/>
      <c r="L205" s="52"/>
      <c r="M205" s="52"/>
      <c r="N205" s="96" t="s">
        <v>728</v>
      </c>
      <c r="O205" s="90" t="s">
        <v>296</v>
      </c>
      <c r="P205" s="114" t="s">
        <v>731</v>
      </c>
      <c r="Q205" s="52" t="s">
        <v>732</v>
      </c>
      <c r="R205" s="52"/>
      <c r="S205" s="47" t="s">
        <v>249</v>
      </c>
      <c r="U205" s="41"/>
    </row>
    <row r="206" spans="1:19" ht="123.75">
      <c r="A206" s="85">
        <v>206</v>
      </c>
      <c r="B206" s="47" t="s">
        <v>824</v>
      </c>
      <c r="C206" s="55" t="s">
        <v>825</v>
      </c>
      <c r="D206" s="40" t="s">
        <v>556</v>
      </c>
      <c r="E206" s="40" t="s">
        <v>335</v>
      </c>
      <c r="F206" s="48" t="s">
        <v>521</v>
      </c>
      <c r="G206" s="49" t="s">
        <v>114</v>
      </c>
      <c r="H206" s="50" t="s">
        <v>115</v>
      </c>
      <c r="I206" s="51" t="s">
        <v>508</v>
      </c>
      <c r="J206" s="52" t="s">
        <v>144</v>
      </c>
      <c r="K206" s="52"/>
      <c r="L206" s="52" t="s">
        <v>758</v>
      </c>
      <c r="M206" s="52"/>
      <c r="N206" s="96" t="s">
        <v>309</v>
      </c>
      <c r="O206" s="90" t="s">
        <v>296</v>
      </c>
      <c r="P206" s="114" t="s">
        <v>145</v>
      </c>
      <c r="Q206" s="52" t="s">
        <v>664</v>
      </c>
      <c r="R206" s="52"/>
      <c r="S206" s="47" t="s">
        <v>249</v>
      </c>
    </row>
    <row r="207" spans="1:21" ht="168.75">
      <c r="A207" s="85">
        <v>207</v>
      </c>
      <c r="B207" s="47" t="s">
        <v>343</v>
      </c>
      <c r="C207" s="55" t="s">
        <v>825</v>
      </c>
      <c r="D207" s="40" t="s">
        <v>556</v>
      </c>
      <c r="E207" s="40" t="s">
        <v>272</v>
      </c>
      <c r="F207" s="48" t="s">
        <v>429</v>
      </c>
      <c r="G207" s="49" t="s">
        <v>367</v>
      </c>
      <c r="H207" s="50" t="s">
        <v>368</v>
      </c>
      <c r="I207" s="51" t="s">
        <v>508</v>
      </c>
      <c r="J207" s="52" t="s">
        <v>146</v>
      </c>
      <c r="K207" s="52"/>
      <c r="L207" s="52" t="s">
        <v>758</v>
      </c>
      <c r="M207" s="52"/>
      <c r="N207" s="96" t="s">
        <v>309</v>
      </c>
      <c r="O207" s="90" t="s">
        <v>296</v>
      </c>
      <c r="P207" s="114" t="s">
        <v>145</v>
      </c>
      <c r="Q207" s="52" t="s">
        <v>664</v>
      </c>
      <c r="R207" s="52"/>
      <c r="S207" s="47" t="s">
        <v>249</v>
      </c>
      <c r="U207" s="41"/>
    </row>
    <row r="208" spans="1:19" ht="90">
      <c r="A208" s="85">
        <v>208</v>
      </c>
      <c r="B208" s="47" t="s">
        <v>530</v>
      </c>
      <c r="C208" s="55" t="s">
        <v>825</v>
      </c>
      <c r="D208" s="40" t="s">
        <v>556</v>
      </c>
      <c r="E208" s="40" t="s">
        <v>827</v>
      </c>
      <c r="F208" s="48" t="s">
        <v>521</v>
      </c>
      <c r="G208" s="49" t="s">
        <v>22</v>
      </c>
      <c r="H208" s="50" t="s">
        <v>591</v>
      </c>
      <c r="I208" s="51" t="s">
        <v>432</v>
      </c>
      <c r="J208" s="52" t="s">
        <v>462</v>
      </c>
      <c r="K208" s="52"/>
      <c r="L208" s="52"/>
      <c r="M208" s="52"/>
      <c r="N208" s="96" t="s">
        <v>309</v>
      </c>
      <c r="O208" s="90" t="s">
        <v>296</v>
      </c>
      <c r="P208" s="114"/>
      <c r="Q208" s="52"/>
      <c r="R208" s="52"/>
      <c r="S208" s="47" t="s">
        <v>249</v>
      </c>
    </row>
    <row r="209" spans="1:21" ht="67.5">
      <c r="A209" s="85">
        <v>209</v>
      </c>
      <c r="B209" s="47" t="s">
        <v>343</v>
      </c>
      <c r="C209" s="55" t="s">
        <v>766</v>
      </c>
      <c r="D209" s="40" t="s">
        <v>539</v>
      </c>
      <c r="E209" s="40" t="s">
        <v>537</v>
      </c>
      <c r="F209" s="48" t="s">
        <v>521</v>
      </c>
      <c r="G209" s="49" t="s">
        <v>767</v>
      </c>
      <c r="H209" s="50" t="s">
        <v>768</v>
      </c>
      <c r="I209" s="51" t="s">
        <v>509</v>
      </c>
      <c r="J209" s="52" t="s">
        <v>772</v>
      </c>
      <c r="K209" s="52"/>
      <c r="L209" s="52"/>
      <c r="M209" s="52"/>
      <c r="N209" s="96" t="s">
        <v>308</v>
      </c>
      <c r="O209" s="90" t="s">
        <v>297</v>
      </c>
      <c r="P209" s="114" t="s">
        <v>773</v>
      </c>
      <c r="Q209" s="52" t="s">
        <v>779</v>
      </c>
      <c r="R209" s="52"/>
      <c r="S209" s="47" t="s">
        <v>249</v>
      </c>
      <c r="U209" s="103" t="s">
        <v>778</v>
      </c>
    </row>
    <row r="210" spans="1:21" ht="45">
      <c r="A210" s="85">
        <v>210</v>
      </c>
      <c r="B210" s="47" t="s">
        <v>343</v>
      </c>
      <c r="C210" s="55" t="s">
        <v>369</v>
      </c>
      <c r="D210" s="40" t="s">
        <v>539</v>
      </c>
      <c r="E210" s="40" t="s">
        <v>556</v>
      </c>
      <c r="F210" s="48" t="s">
        <v>521</v>
      </c>
      <c r="G210" s="49" t="s">
        <v>370</v>
      </c>
      <c r="H210" s="50" t="s">
        <v>371</v>
      </c>
      <c r="I210" s="51" t="s">
        <v>508</v>
      </c>
      <c r="J210" s="52" t="s">
        <v>774</v>
      </c>
      <c r="K210" s="52"/>
      <c r="L210" s="52"/>
      <c r="M210" s="52"/>
      <c r="N210" s="96" t="s">
        <v>308</v>
      </c>
      <c r="O210" s="90" t="s">
        <v>297</v>
      </c>
      <c r="P210" s="114" t="s">
        <v>773</v>
      </c>
      <c r="Q210" s="52" t="s">
        <v>779</v>
      </c>
      <c r="R210" s="52"/>
      <c r="S210" s="47" t="s">
        <v>249</v>
      </c>
      <c r="U210" s="103" t="s">
        <v>778</v>
      </c>
    </row>
    <row r="211" spans="1:19" ht="202.5">
      <c r="A211" s="85">
        <v>211</v>
      </c>
      <c r="B211" s="47" t="s">
        <v>266</v>
      </c>
      <c r="C211" s="55" t="s">
        <v>806</v>
      </c>
      <c r="D211" s="40" t="s">
        <v>268</v>
      </c>
      <c r="E211" s="40" t="s">
        <v>431</v>
      </c>
      <c r="F211" s="48" t="s">
        <v>429</v>
      </c>
      <c r="G211" s="49" t="s">
        <v>807</v>
      </c>
      <c r="H211" s="50" t="s">
        <v>808</v>
      </c>
      <c r="I211" s="51" t="s">
        <v>508</v>
      </c>
      <c r="J211" s="52" t="s">
        <v>632</v>
      </c>
      <c r="K211" s="52"/>
      <c r="L211" s="52"/>
      <c r="M211" s="52"/>
      <c r="N211" s="96" t="s">
        <v>728</v>
      </c>
      <c r="O211" s="90" t="s">
        <v>503</v>
      </c>
      <c r="P211" s="114" t="s">
        <v>731</v>
      </c>
      <c r="Q211" s="52" t="s">
        <v>732</v>
      </c>
      <c r="R211" s="52"/>
      <c r="S211" s="47" t="s">
        <v>249</v>
      </c>
    </row>
    <row r="212" spans="1:21" ht="191.25">
      <c r="A212" s="85">
        <v>212</v>
      </c>
      <c r="B212" s="47" t="s">
        <v>343</v>
      </c>
      <c r="C212" s="55" t="s">
        <v>806</v>
      </c>
      <c r="D212" s="40" t="s">
        <v>268</v>
      </c>
      <c r="E212" s="40" t="s">
        <v>554</v>
      </c>
      <c r="F212" s="48" t="s">
        <v>521</v>
      </c>
      <c r="G212" s="49" t="s">
        <v>372</v>
      </c>
      <c r="H212" s="50" t="s">
        <v>561</v>
      </c>
      <c r="I212" s="51" t="s">
        <v>508</v>
      </c>
      <c r="J212" s="52" t="s">
        <v>775</v>
      </c>
      <c r="K212" s="52"/>
      <c r="L212" s="52"/>
      <c r="M212" s="52"/>
      <c r="N212" s="96" t="s">
        <v>308</v>
      </c>
      <c r="O212" s="90" t="s">
        <v>297</v>
      </c>
      <c r="P212" s="114" t="s">
        <v>773</v>
      </c>
      <c r="Q212" s="52" t="s">
        <v>779</v>
      </c>
      <c r="R212" s="52"/>
      <c r="S212" s="47" t="s">
        <v>249</v>
      </c>
      <c r="U212" s="103" t="s">
        <v>778</v>
      </c>
    </row>
    <row r="213" spans="1:21" ht="22.5">
      <c r="A213" s="85">
        <v>213</v>
      </c>
      <c r="B213" s="47" t="s">
        <v>116</v>
      </c>
      <c r="C213" s="55" t="s">
        <v>134</v>
      </c>
      <c r="D213" s="40" t="s">
        <v>268</v>
      </c>
      <c r="E213" s="40" t="s">
        <v>338</v>
      </c>
      <c r="F213" s="48" t="s">
        <v>322</v>
      </c>
      <c r="G213" s="49" t="s">
        <v>135</v>
      </c>
      <c r="H213" s="50" t="s">
        <v>136</v>
      </c>
      <c r="I213" s="51" t="s">
        <v>509</v>
      </c>
      <c r="J213" s="52" t="s">
        <v>776</v>
      </c>
      <c r="K213" s="52"/>
      <c r="L213" s="52"/>
      <c r="M213" s="52"/>
      <c r="N213" s="96" t="s">
        <v>308</v>
      </c>
      <c r="O213" s="90" t="s">
        <v>297</v>
      </c>
      <c r="P213" s="114" t="s">
        <v>773</v>
      </c>
      <c r="Q213" s="52" t="s">
        <v>779</v>
      </c>
      <c r="R213" s="52"/>
      <c r="S213" s="47" t="s">
        <v>249</v>
      </c>
      <c r="U213" s="103" t="s">
        <v>778</v>
      </c>
    </row>
    <row r="214" spans="1:21" ht="146.25">
      <c r="A214" s="85">
        <v>214</v>
      </c>
      <c r="B214" s="47" t="s">
        <v>343</v>
      </c>
      <c r="C214" s="55" t="s">
        <v>806</v>
      </c>
      <c r="D214" s="40" t="s">
        <v>268</v>
      </c>
      <c r="E214" s="40" t="s">
        <v>264</v>
      </c>
      <c r="F214" s="48" t="s">
        <v>521</v>
      </c>
      <c r="G214" s="49" t="s">
        <v>373</v>
      </c>
      <c r="H214" s="50" t="s">
        <v>374</v>
      </c>
      <c r="I214" s="51" t="s">
        <v>508</v>
      </c>
      <c r="J214" s="113" t="s">
        <v>803</v>
      </c>
      <c r="K214" s="52"/>
      <c r="L214" s="52"/>
      <c r="M214" s="52"/>
      <c r="N214" s="96" t="s">
        <v>308</v>
      </c>
      <c r="O214" s="90" t="s">
        <v>297</v>
      </c>
      <c r="P214" s="114" t="s">
        <v>802</v>
      </c>
      <c r="Q214" s="52" t="s">
        <v>779</v>
      </c>
      <c r="R214" s="52"/>
      <c r="S214" s="47" t="s">
        <v>249</v>
      </c>
      <c r="U214" s="103" t="s">
        <v>778</v>
      </c>
    </row>
    <row r="215" spans="1:21" ht="168.75">
      <c r="A215" s="85">
        <v>215</v>
      </c>
      <c r="B215" s="47" t="s">
        <v>343</v>
      </c>
      <c r="C215" s="55" t="s">
        <v>769</v>
      </c>
      <c r="D215" s="40" t="s">
        <v>268</v>
      </c>
      <c r="E215" s="40" t="s">
        <v>544</v>
      </c>
      <c r="F215" s="48" t="s">
        <v>521</v>
      </c>
      <c r="G215" s="49" t="s">
        <v>770</v>
      </c>
      <c r="H215" s="50" t="s">
        <v>771</v>
      </c>
      <c r="I215" s="51" t="s">
        <v>508</v>
      </c>
      <c r="J215" s="113" t="s">
        <v>777</v>
      </c>
      <c r="K215" s="52"/>
      <c r="L215" s="52"/>
      <c r="M215" s="52"/>
      <c r="N215" s="96" t="s">
        <v>308</v>
      </c>
      <c r="O215" s="90" t="s">
        <v>297</v>
      </c>
      <c r="P215" s="114" t="s">
        <v>773</v>
      </c>
      <c r="Q215" s="52" t="s">
        <v>779</v>
      </c>
      <c r="R215" s="52"/>
      <c r="S215" s="47" t="s">
        <v>249</v>
      </c>
      <c r="U215" s="103" t="s">
        <v>778</v>
      </c>
    </row>
    <row r="216" spans="1:21" ht="135">
      <c r="A216" s="85">
        <v>216</v>
      </c>
      <c r="B216" s="47" t="s">
        <v>517</v>
      </c>
      <c r="C216" s="55" t="s">
        <v>511</v>
      </c>
      <c r="D216" s="40" t="s">
        <v>345</v>
      </c>
      <c r="E216" s="40" t="s">
        <v>520</v>
      </c>
      <c r="F216" s="48" t="s">
        <v>521</v>
      </c>
      <c r="G216" s="49" t="s">
        <v>199</v>
      </c>
      <c r="H216" s="50" t="s">
        <v>279</v>
      </c>
      <c r="I216" s="51" t="s">
        <v>432</v>
      </c>
      <c r="J216" s="113" t="s">
        <v>188</v>
      </c>
      <c r="K216" s="52"/>
      <c r="L216" s="52"/>
      <c r="M216" s="52"/>
      <c r="N216" s="96" t="s">
        <v>312</v>
      </c>
      <c r="O216" s="90" t="s">
        <v>511</v>
      </c>
      <c r="P216" s="114" t="s">
        <v>189</v>
      </c>
      <c r="Q216" s="52" t="s">
        <v>664</v>
      </c>
      <c r="R216" s="52"/>
      <c r="S216" s="47" t="s">
        <v>249</v>
      </c>
      <c r="U216" s="103" t="s">
        <v>778</v>
      </c>
    </row>
    <row r="217" spans="1:19" ht="135">
      <c r="A217" s="85">
        <v>217</v>
      </c>
      <c r="B217" s="47" t="s">
        <v>628</v>
      </c>
      <c r="C217" s="55" t="s">
        <v>511</v>
      </c>
      <c r="D217" s="40" t="s">
        <v>345</v>
      </c>
      <c r="E217" s="40" t="s">
        <v>520</v>
      </c>
      <c r="F217" s="48" t="s">
        <v>322</v>
      </c>
      <c r="G217" s="49" t="s">
        <v>839</v>
      </c>
      <c r="H217" s="50" t="s">
        <v>840</v>
      </c>
      <c r="I217" s="51"/>
      <c r="J217" s="52"/>
      <c r="K217" s="52"/>
      <c r="L217" s="52"/>
      <c r="M217" s="52"/>
      <c r="N217" s="96" t="s">
        <v>312</v>
      </c>
      <c r="O217" s="90" t="s">
        <v>511</v>
      </c>
      <c r="P217" s="114"/>
      <c r="Q217" s="52"/>
      <c r="R217" s="52"/>
      <c r="S217" s="47"/>
    </row>
    <row r="218" spans="1:21" ht="191.25">
      <c r="A218" s="85">
        <v>218</v>
      </c>
      <c r="B218" s="47" t="s">
        <v>628</v>
      </c>
      <c r="C218" s="55" t="s">
        <v>511</v>
      </c>
      <c r="D218" s="40" t="s">
        <v>345</v>
      </c>
      <c r="E218" s="40" t="s">
        <v>520</v>
      </c>
      <c r="F218" s="48" t="s">
        <v>322</v>
      </c>
      <c r="G218" s="49" t="s">
        <v>222</v>
      </c>
      <c r="H218" s="50" t="s">
        <v>223</v>
      </c>
      <c r="I218" s="51" t="s">
        <v>432</v>
      </c>
      <c r="J218" s="52" t="s">
        <v>780</v>
      </c>
      <c r="K218" s="52"/>
      <c r="L218" s="52"/>
      <c r="M218" s="52"/>
      <c r="N218" s="96" t="s">
        <v>312</v>
      </c>
      <c r="O218" s="90" t="s">
        <v>511</v>
      </c>
      <c r="P218" s="114" t="s">
        <v>190</v>
      </c>
      <c r="Q218" s="52" t="s">
        <v>664</v>
      </c>
      <c r="R218" s="52"/>
      <c r="S218" s="47" t="s">
        <v>249</v>
      </c>
      <c r="U218" s="103" t="s">
        <v>778</v>
      </c>
    </row>
    <row r="219" spans="1:22" ht="101.25">
      <c r="A219" s="85">
        <v>219</v>
      </c>
      <c r="B219" s="47" t="s">
        <v>530</v>
      </c>
      <c r="C219" s="55" t="s">
        <v>511</v>
      </c>
      <c r="D219" s="40" t="s">
        <v>345</v>
      </c>
      <c r="E219" s="40" t="s">
        <v>520</v>
      </c>
      <c r="F219" s="48" t="s">
        <v>521</v>
      </c>
      <c r="G219" s="49" t="s">
        <v>588</v>
      </c>
      <c r="H219" s="50" t="s">
        <v>589</v>
      </c>
      <c r="I219" s="51" t="s">
        <v>432</v>
      </c>
      <c r="J219" s="52" t="s">
        <v>192</v>
      </c>
      <c r="K219" s="52"/>
      <c r="L219" s="52"/>
      <c r="M219" s="52"/>
      <c r="N219" s="96" t="s">
        <v>312</v>
      </c>
      <c r="O219" s="90" t="s">
        <v>511</v>
      </c>
      <c r="P219" s="114" t="s">
        <v>191</v>
      </c>
      <c r="Q219" s="52"/>
      <c r="R219" s="52"/>
      <c r="S219" s="47" t="s">
        <v>249</v>
      </c>
      <c r="U219" s="41"/>
      <c r="V219" s="103"/>
    </row>
    <row r="220" spans="1:19" ht="247.5">
      <c r="A220" s="85">
        <v>220</v>
      </c>
      <c r="B220" s="47" t="s">
        <v>525</v>
      </c>
      <c r="C220" s="55" t="s">
        <v>511</v>
      </c>
      <c r="D220" s="40" t="s">
        <v>345</v>
      </c>
      <c r="E220" s="40" t="s">
        <v>520</v>
      </c>
      <c r="F220" s="48" t="s">
        <v>521</v>
      </c>
      <c r="G220" s="49" t="s">
        <v>104</v>
      </c>
      <c r="H220" s="50" t="s">
        <v>105</v>
      </c>
      <c r="I220" s="51"/>
      <c r="J220" s="52"/>
      <c r="K220" s="52"/>
      <c r="L220" s="52"/>
      <c r="M220" s="52"/>
      <c r="N220" s="96" t="s">
        <v>312</v>
      </c>
      <c r="O220" s="90" t="s">
        <v>511</v>
      </c>
      <c r="P220" s="114"/>
      <c r="Q220" s="52"/>
      <c r="R220" s="52"/>
      <c r="S220" s="47"/>
    </row>
    <row r="221" spans="1:22" ht="78.75">
      <c r="A221" s="85">
        <v>221</v>
      </c>
      <c r="B221" s="47" t="s">
        <v>528</v>
      </c>
      <c r="C221" s="55" t="s">
        <v>511</v>
      </c>
      <c r="D221" s="40" t="s">
        <v>345</v>
      </c>
      <c r="E221" s="40" t="s">
        <v>520</v>
      </c>
      <c r="F221" s="48" t="s">
        <v>521</v>
      </c>
      <c r="G221" s="49" t="s">
        <v>106</v>
      </c>
      <c r="H221" s="50" t="s">
        <v>107</v>
      </c>
      <c r="I221" s="51"/>
      <c r="J221" s="52"/>
      <c r="K221" s="52"/>
      <c r="L221" s="52"/>
      <c r="M221" s="52"/>
      <c r="N221" s="96" t="s">
        <v>312</v>
      </c>
      <c r="O221" s="90" t="s">
        <v>511</v>
      </c>
      <c r="P221" s="52"/>
      <c r="Q221" s="52"/>
      <c r="R221" s="52"/>
      <c r="S221" s="47"/>
      <c r="V221" s="103"/>
    </row>
    <row r="222" spans="1:19" ht="101.25">
      <c r="A222" s="85">
        <v>222</v>
      </c>
      <c r="B222" s="47" t="s">
        <v>517</v>
      </c>
      <c r="C222" s="55" t="s">
        <v>518</v>
      </c>
      <c r="D222" s="40" t="s">
        <v>519</v>
      </c>
      <c r="E222" s="40" t="s">
        <v>549</v>
      </c>
      <c r="F222" s="48" t="s">
        <v>521</v>
      </c>
      <c r="G222" s="49" t="s">
        <v>200</v>
      </c>
      <c r="H222" s="50" t="s">
        <v>279</v>
      </c>
      <c r="I222" s="51"/>
      <c r="J222" s="52"/>
      <c r="K222" s="52"/>
      <c r="L222" s="52"/>
      <c r="M222" s="52"/>
      <c r="N222" s="96" t="s">
        <v>312</v>
      </c>
      <c r="O222" s="90" t="s">
        <v>311</v>
      </c>
      <c r="P222" s="52"/>
      <c r="Q222" s="52"/>
      <c r="R222" s="52"/>
      <c r="S222" s="47"/>
    </row>
    <row r="223" spans="1:19" ht="11.25">
      <c r="A223" s="85">
        <v>223</v>
      </c>
      <c r="B223" s="47"/>
      <c r="C223" s="55"/>
      <c r="D223" s="40"/>
      <c r="E223" s="40"/>
      <c r="F223" s="48"/>
      <c r="G223" s="49"/>
      <c r="H223" s="50"/>
      <c r="I223" s="51"/>
      <c r="J223" s="52"/>
      <c r="K223" s="52"/>
      <c r="L223" s="52"/>
      <c r="M223" s="52"/>
      <c r="N223" s="52"/>
      <c r="O223" s="52"/>
      <c r="P223" s="114"/>
      <c r="Q223" s="52"/>
      <c r="R223" s="52"/>
      <c r="S223" s="47"/>
    </row>
    <row r="224" spans="1:19" ht="11.25">
      <c r="A224" s="85"/>
      <c r="B224" s="47"/>
      <c r="C224" s="55"/>
      <c r="D224" s="40"/>
      <c r="E224" s="40"/>
      <c r="F224" s="48"/>
      <c r="G224" s="49"/>
      <c r="H224" s="50"/>
      <c r="I224" s="51"/>
      <c r="J224" s="52"/>
      <c r="K224" s="52"/>
      <c r="L224" s="52"/>
      <c r="M224" s="52"/>
      <c r="N224" s="52"/>
      <c r="O224" s="52"/>
      <c r="P224" s="114"/>
      <c r="Q224" s="52"/>
      <c r="R224" s="52"/>
      <c r="S224" s="47"/>
    </row>
    <row r="225" spans="1:19" ht="11.25">
      <c r="A225" s="85"/>
      <c r="B225" s="47"/>
      <c r="C225" s="55"/>
      <c r="D225" s="40"/>
      <c r="E225" s="40"/>
      <c r="F225" s="48"/>
      <c r="G225" s="49"/>
      <c r="H225" s="50"/>
      <c r="I225" s="51"/>
      <c r="J225" s="52"/>
      <c r="K225" s="52"/>
      <c r="L225" s="52"/>
      <c r="M225" s="52"/>
      <c r="N225" s="52"/>
      <c r="O225" s="52"/>
      <c r="P225" s="114"/>
      <c r="Q225" s="52"/>
      <c r="R225" s="52"/>
      <c r="S225" s="47"/>
    </row>
    <row r="226" spans="1:19" ht="11.25">
      <c r="A226" s="85"/>
      <c r="B226" s="47"/>
      <c r="C226" s="55"/>
      <c r="D226" s="40"/>
      <c r="E226" s="40"/>
      <c r="F226" s="48"/>
      <c r="G226" s="49"/>
      <c r="H226" s="50"/>
      <c r="I226" s="51"/>
      <c r="J226" s="52"/>
      <c r="K226" s="52"/>
      <c r="L226" s="52"/>
      <c r="M226" s="52"/>
      <c r="N226" s="52"/>
      <c r="O226" s="52"/>
      <c r="P226" s="114"/>
      <c r="Q226" s="52"/>
      <c r="R226" s="52"/>
      <c r="S226" s="47"/>
    </row>
    <row r="227" spans="1:19" ht="11.25">
      <c r="A227" s="85"/>
      <c r="B227" s="47"/>
      <c r="C227" s="55"/>
      <c r="D227" s="40"/>
      <c r="E227" s="40"/>
      <c r="F227" s="48"/>
      <c r="G227" s="49"/>
      <c r="H227" s="50"/>
      <c r="I227" s="51"/>
      <c r="J227" s="52"/>
      <c r="K227" s="52"/>
      <c r="L227" s="52"/>
      <c r="M227" s="52"/>
      <c r="N227" s="52"/>
      <c r="O227" s="52"/>
      <c r="P227" s="114"/>
      <c r="Q227" s="52"/>
      <c r="R227" s="52"/>
      <c r="S227" s="47"/>
    </row>
    <row r="228" spans="1:22" ht="11.25">
      <c r="A228" s="85"/>
      <c r="B228" s="47"/>
      <c r="C228" s="55"/>
      <c r="D228" s="40"/>
      <c r="E228" s="40"/>
      <c r="F228" s="48"/>
      <c r="G228" s="49"/>
      <c r="H228" s="50"/>
      <c r="I228" s="51"/>
      <c r="J228" s="52"/>
      <c r="K228" s="52"/>
      <c r="L228" s="52"/>
      <c r="M228" s="52"/>
      <c r="N228" s="52"/>
      <c r="O228" s="52"/>
      <c r="P228" s="52"/>
      <c r="Q228" s="52"/>
      <c r="R228" s="52"/>
      <c r="S228" s="47"/>
      <c r="U228" s="41"/>
      <c r="V228" s="103"/>
    </row>
    <row r="229" spans="1:19" ht="11.25">
      <c r="A229" s="85"/>
      <c r="B229" s="47"/>
      <c r="C229" s="55"/>
      <c r="D229" s="40"/>
      <c r="E229" s="40"/>
      <c r="F229" s="48"/>
      <c r="G229" s="49"/>
      <c r="H229" s="50"/>
      <c r="I229" s="51"/>
      <c r="J229" s="52"/>
      <c r="K229" s="52"/>
      <c r="L229" s="52"/>
      <c r="M229" s="52"/>
      <c r="N229" s="52"/>
      <c r="O229" s="52"/>
      <c r="P229" s="114"/>
      <c r="Q229" s="52"/>
      <c r="R229" s="52"/>
      <c r="S229" s="47"/>
    </row>
    <row r="230" spans="1:22" ht="11.25">
      <c r="A230" s="85"/>
      <c r="B230" s="47"/>
      <c r="C230" s="55"/>
      <c r="D230" s="40"/>
      <c r="E230" s="40"/>
      <c r="F230" s="48"/>
      <c r="G230" s="49"/>
      <c r="H230" s="50"/>
      <c r="I230" s="51"/>
      <c r="J230" s="52"/>
      <c r="K230" s="52"/>
      <c r="L230" s="52"/>
      <c r="M230" s="52"/>
      <c r="N230" s="52"/>
      <c r="O230" s="52"/>
      <c r="P230" s="52"/>
      <c r="Q230" s="52"/>
      <c r="R230" s="52"/>
      <c r="S230" s="47"/>
      <c r="U230" s="41"/>
      <c r="V230" s="103"/>
    </row>
    <row r="231" spans="1:22" ht="11.25">
      <c r="A231" s="85"/>
      <c r="B231" s="47"/>
      <c r="C231" s="55"/>
      <c r="D231" s="40"/>
      <c r="E231" s="40"/>
      <c r="F231" s="48"/>
      <c r="G231" s="49"/>
      <c r="H231" s="50"/>
      <c r="I231" s="51"/>
      <c r="J231" s="52"/>
      <c r="K231" s="52"/>
      <c r="L231" s="52"/>
      <c r="M231" s="52"/>
      <c r="N231" s="52"/>
      <c r="O231" s="52"/>
      <c r="P231" s="52"/>
      <c r="Q231" s="52"/>
      <c r="R231" s="52"/>
      <c r="S231" s="47"/>
      <c r="U231" s="41"/>
      <c r="V231" s="103"/>
    </row>
    <row r="232" spans="1:22" ht="11.25">
      <c r="A232" s="85"/>
      <c r="B232" s="47"/>
      <c r="C232" s="55"/>
      <c r="D232" s="40"/>
      <c r="E232" s="40"/>
      <c r="F232" s="48"/>
      <c r="G232" s="49"/>
      <c r="H232" s="50"/>
      <c r="I232" s="51"/>
      <c r="J232" s="52"/>
      <c r="K232" s="52"/>
      <c r="L232" s="52"/>
      <c r="M232" s="52"/>
      <c r="N232" s="52"/>
      <c r="O232" s="52"/>
      <c r="P232" s="52"/>
      <c r="Q232" s="52"/>
      <c r="R232" s="52"/>
      <c r="S232" s="47"/>
      <c r="U232" s="41"/>
      <c r="V232" s="103"/>
    </row>
    <row r="233" spans="1:22" ht="11.25">
      <c r="A233" s="85"/>
      <c r="B233" s="47"/>
      <c r="C233" s="55"/>
      <c r="D233" s="40"/>
      <c r="E233" s="40"/>
      <c r="F233" s="48"/>
      <c r="G233" s="49"/>
      <c r="H233" s="50"/>
      <c r="I233" s="51"/>
      <c r="J233" s="52"/>
      <c r="K233" s="52"/>
      <c r="L233" s="52"/>
      <c r="M233" s="52"/>
      <c r="N233" s="52"/>
      <c r="O233" s="52"/>
      <c r="P233" s="52"/>
      <c r="Q233" s="52"/>
      <c r="R233" s="52"/>
      <c r="S233" s="47"/>
      <c r="V233" s="103"/>
    </row>
    <row r="234" spans="1:22" ht="11.25">
      <c r="A234" s="85"/>
      <c r="B234" s="47"/>
      <c r="C234" s="55"/>
      <c r="D234" s="40"/>
      <c r="E234" s="40"/>
      <c r="F234" s="48"/>
      <c r="G234" s="49"/>
      <c r="H234" s="50"/>
      <c r="I234" s="51"/>
      <c r="J234" s="52"/>
      <c r="K234" s="52"/>
      <c r="L234" s="52"/>
      <c r="M234" s="52"/>
      <c r="N234" s="52"/>
      <c r="O234" s="52"/>
      <c r="P234" s="52"/>
      <c r="Q234" s="52"/>
      <c r="R234" s="52"/>
      <c r="S234" s="47"/>
      <c r="V234" s="103"/>
    </row>
    <row r="235" spans="1:22" ht="11.25">
      <c r="A235" s="85"/>
      <c r="B235" s="47"/>
      <c r="C235" s="55"/>
      <c r="D235" s="40"/>
      <c r="E235" s="40"/>
      <c r="F235" s="48"/>
      <c r="G235" s="49"/>
      <c r="H235" s="50"/>
      <c r="I235" s="51"/>
      <c r="J235" s="52"/>
      <c r="K235" s="52"/>
      <c r="L235" s="52"/>
      <c r="M235" s="52"/>
      <c r="N235" s="52"/>
      <c r="O235" s="52"/>
      <c r="P235" s="52"/>
      <c r="Q235" s="52"/>
      <c r="R235" s="52"/>
      <c r="S235" s="47"/>
      <c r="V235" s="103"/>
    </row>
    <row r="236" spans="1:22" ht="11.25">
      <c r="A236" s="85"/>
      <c r="B236" s="47"/>
      <c r="C236" s="55"/>
      <c r="D236" s="40"/>
      <c r="E236" s="40"/>
      <c r="F236" s="48"/>
      <c r="G236" s="49"/>
      <c r="H236" s="50"/>
      <c r="I236" s="51"/>
      <c r="J236" s="52"/>
      <c r="K236" s="52"/>
      <c r="L236" s="52"/>
      <c r="M236" s="52"/>
      <c r="N236" s="52"/>
      <c r="O236" s="52"/>
      <c r="P236" s="52"/>
      <c r="Q236" s="52"/>
      <c r="R236" s="52"/>
      <c r="S236" s="47"/>
      <c r="V236" s="103"/>
    </row>
    <row r="237" spans="1:22" ht="11.25">
      <c r="A237" s="85"/>
      <c r="B237" s="47"/>
      <c r="C237" s="55"/>
      <c r="D237" s="40"/>
      <c r="E237" s="40"/>
      <c r="F237" s="48"/>
      <c r="G237" s="49"/>
      <c r="H237" s="50"/>
      <c r="I237" s="51"/>
      <c r="J237" s="52"/>
      <c r="K237" s="52"/>
      <c r="L237" s="52"/>
      <c r="M237" s="52"/>
      <c r="N237" s="52"/>
      <c r="O237" s="52"/>
      <c r="P237" s="52"/>
      <c r="Q237" s="52"/>
      <c r="R237" s="52"/>
      <c r="S237" s="47"/>
      <c r="V237" s="103"/>
    </row>
  </sheetData>
  <autoFilter ref="A1:V223"/>
  <conditionalFormatting sqref="A2:S237">
    <cfRule type="expression" priority="1" dxfId="0" stopIfTrue="1">
      <formula>$I2="Accepted"</formula>
    </cfRule>
    <cfRule type="expression" priority="2" dxfId="1" stopIfTrue="1">
      <formula>$I2="Declined"</formula>
    </cfRule>
    <cfRule type="expression" priority="3" dxfId="2" stopIfTrue="1">
      <formula>$I2="Counter"</formula>
    </cfRule>
  </conditionalFormatting>
  <dataValidations count="7">
    <dataValidation type="list" allowBlank="1" showInputMessage="1" showErrorMessage="1" error="Must be &quot;Editor To Do&quot;, &quot;Done&quot;, &quot;Can't Do&quot;" sqref="L2:L237">
      <formula1>"Editor To Do, Done, Can't Do"</formula1>
    </dataValidation>
    <dataValidation type="whole" allowBlank="1" showErrorMessage="1" error="This must be a comment number between 1 and 2000" sqref="K2:K237">
      <formula1>1</formula1>
      <formula2>2000</formula2>
    </dataValidation>
    <dataValidation type="list" allowBlank="1" showInputMessage="1" showErrorMessage="1" error="Comment can only be &quot;Accepted&quot;, &quot;Declined&quot;, &quot;Counter&quot;, &quot;Deferred&quot;, or Blank" sqref="I2:I237">
      <formula1>"Accepted, Declined, Counter, Deferred"</formula1>
    </dataValidation>
    <dataValidation allowBlank="1" showInputMessage="1" showErrorMessage="1" error="Comment can only be &quot;Accepted&quot;, &quot;Declined&quot;, or Blank" sqref="J2:J237"/>
    <dataValidation allowBlank="1" showInputMessage="1" showErrorMessage="1" error="Must be &quot;Editor To Do&quot;, &quot;Done&quot;, &quot;Can't Do&quot;" sqref="M2:M237 N169:N237 N126:N167 N2:N124"/>
    <dataValidation type="list" allowBlank="1" showInputMessage="1" showErrorMessage="1" sqref="Q2:Q3 Q208:Q215 Q219:Q237 Q152:Q167 Q125:Q130 Q196 Q188 Q181:Q183 Q111:Q112 Q109 Q106:Q107 Q98:Q103 Q89 Q86 Q80:Q81 Q77:Q78 Q59 Q69 Q66 Q217 Q56 Q52 Q50 Q48 Q45:Q46 Q42 Q40 Q37 Q13:Q19 Q5:Q9 Q203:Q205 Q132:Q140 Q142 Q21:Q33 Q174 Q177 Q179 Q11 Q145:Q150">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Q4 Q216 Q218 Q175:Q176 Q143:Q144 Q168:Q173 Q197:Q202 Q189:Q195 Q184:Q187 Q60:Q65 Q113:Q124 Q110 Q108 Q104:Q105 Q90:Q97 Q87:Q88 Q82:Q85 Q79 Q70:Q76 Q67:Q68 Q131 Q57:Q58 Q53:Q55 Q51 Q49 Q47 Q43:Q44 Q41 Q38:Q39 Q34:Q36 Q10 Q12 Q178 Q180 Q206:Q207 Q141 Q20 Q151">
      <formula1>"Telcon1, Telcon2, Telcon3, Telcon4, Telcon5, Telcon6, Telcon7, Telcon8, Telcon9, Telcon10, Telcon11, Telcon12, Denver, Hawaii, Vancouver, Jacksonville, Montreal , Atlanta, Dallas, Los Angeles, San Francisco, Ad-hoc1, Ad-hoc2, Ad-hoc3, Ad-hoc4"</formula1>
    </dataValidation>
  </dataValidations>
  <printOptions gridLines="1"/>
  <pageMargins left="0.5" right="0.5" top="1" bottom="1" header="0.5" footer="0.5"/>
  <pageSetup blackAndWhite="1" horizontalDpi="600" verticalDpi="600" orientation="landscape" r:id="rId3"/>
  <headerFooter alignWithMargins="0">
    <oddHeader>&amp;LDecember 2008&amp;C&amp;A&amp;Rdoc.: IEEE 802.11-08/1452r0</oddHeader>
    <oddFooter>&amp;LTGp LB 141&amp;C&amp;P&amp;RWayne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A1" sqref="A1"/>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502</v>
      </c>
      <c r="B1" s="19" t="s">
        <v>505</v>
      </c>
      <c r="C1" s="20" t="s">
        <v>508</v>
      </c>
      <c r="D1" s="20" t="s">
        <v>432</v>
      </c>
      <c r="E1" s="20" t="s">
        <v>509</v>
      </c>
      <c r="F1" s="20" t="s">
        <v>507</v>
      </c>
      <c r="G1" s="20" t="s">
        <v>440</v>
      </c>
      <c r="H1" s="63" t="s">
        <v>475</v>
      </c>
      <c r="I1" s="66" t="s">
        <v>320</v>
      </c>
      <c r="J1" s="67" t="s">
        <v>319</v>
      </c>
      <c r="K1" s="64" t="s">
        <v>411</v>
      </c>
      <c r="L1" s="20" t="s">
        <v>485</v>
      </c>
      <c r="M1" s="20" t="s">
        <v>352</v>
      </c>
      <c r="N1" s="17"/>
      <c r="O1" s="17"/>
      <c r="P1" s="61"/>
      <c r="Q1" s="17"/>
      <c r="R1" s="17"/>
      <c r="S1" s="17"/>
      <c r="T1" s="17"/>
      <c r="U1" s="17"/>
      <c r="V1" s="17"/>
      <c r="W1" s="17"/>
      <c r="X1" s="17"/>
      <c r="Y1" s="17"/>
      <c r="Z1" s="17"/>
      <c r="AA1" s="17"/>
      <c r="AB1" s="17"/>
      <c r="AC1" s="17"/>
    </row>
    <row r="2" spans="1:29" ht="12.75">
      <c r="A2" s="90" t="s">
        <v>311</v>
      </c>
      <c r="B2" s="91">
        <f>COUNTIF(Master!O$2:Master!O$240,A2)</f>
        <v>1</v>
      </c>
      <c r="C2" s="91">
        <f>SUMPRODUCT((Master!$O$1:Master!$Q$287=$A2)*(Master!$I$1:Master!$I$287=C$1))</f>
        <v>0</v>
      </c>
      <c r="D2" s="92">
        <f>SUMPRODUCT((Master!$O$1:Master!$Q$287=$A2)*(Master!$I$1:Master!$I$287=D$1))</f>
        <v>0</v>
      </c>
      <c r="E2" s="92">
        <f>SUMPRODUCT((Master!$O$1:Master!$Q$287=$A2)*(Master!$I$1:Master!$I$287=E$1))</f>
        <v>0</v>
      </c>
      <c r="F2" s="92">
        <f>SUMPRODUCT((Master!$O$1:Master!$Q$287=$A2)*(Master!$I$1:Master!$I$287=F$1))</f>
        <v>0</v>
      </c>
      <c r="G2" s="92">
        <f>SUMPRODUCT((Master!$O$1:Master!$Q$287=$A2)*(Master!$I$1:Master!$I$287=""))</f>
        <v>1</v>
      </c>
      <c r="H2" s="93">
        <f aca="true" t="shared" si="0" ref="H2:H10">B2-(C2+D2+E2)</f>
        <v>1</v>
      </c>
      <c r="I2" s="94">
        <f>SUMPRODUCT((Master!$O$1:Master!$Q$287=$A2)*(Master!$L$1:Master!$L$287="Edito To Do"))</f>
        <v>0</v>
      </c>
      <c r="J2" s="95">
        <f>SUMPRODUCT((Master!$O$1:Master!$Q$287=$A2)*(Master!$L$1:Master!$L$287="Done"))</f>
        <v>0</v>
      </c>
      <c r="K2" s="96" t="s">
        <v>312</v>
      </c>
      <c r="L2" s="97" t="s">
        <v>281</v>
      </c>
      <c r="M2" s="81" t="str">
        <f>IF(B2=H2,"Open","In-Proc")</f>
        <v>Open</v>
      </c>
      <c r="N2" s="17"/>
      <c r="O2" s="17"/>
      <c r="P2" s="61"/>
      <c r="Q2" s="17"/>
      <c r="R2" s="17"/>
      <c r="S2" s="17"/>
      <c r="T2" s="17"/>
      <c r="U2" s="17"/>
      <c r="V2" s="17"/>
      <c r="W2" s="17"/>
      <c r="X2" s="17"/>
      <c r="Y2" s="17"/>
      <c r="Z2" s="17"/>
      <c r="AA2" s="17"/>
      <c r="AB2" s="17"/>
      <c r="AC2" s="17"/>
    </row>
    <row r="3" spans="1:29" ht="12.75">
      <c r="A3" s="90" t="s">
        <v>313</v>
      </c>
      <c r="B3" s="91">
        <f>COUNTIF(Master!O$2:Master!O$240,A3)</f>
        <v>0</v>
      </c>
      <c r="C3" s="91">
        <f>SUMPRODUCT((Master!$O$1:Master!$Q$287=$A3)*(Master!$I$1:Master!$I$287=C$1))</f>
        <v>0</v>
      </c>
      <c r="D3" s="92">
        <f>SUMPRODUCT((Master!$O$1:Master!$Q$287=$A3)*(Master!$I$1:Master!$I$287=D$1))</f>
        <v>0</v>
      </c>
      <c r="E3" s="92">
        <f>SUMPRODUCT((Master!$O$1:Master!$Q$287=$A3)*(Master!$I$1:Master!$I$287=E$1))</f>
        <v>0</v>
      </c>
      <c r="F3" s="92">
        <f>SUMPRODUCT((Master!$O$1:Master!$Q$287=$A3)*(Master!$I$1:Master!$I$287=F$1))</f>
        <v>0</v>
      </c>
      <c r="G3" s="92">
        <f>SUMPRODUCT((Master!$O$1:Master!$Q$287=$A3)*(Master!$I$1:Master!$I$287=""))</f>
        <v>0</v>
      </c>
      <c r="H3" s="93">
        <f t="shared" si="0"/>
        <v>0</v>
      </c>
      <c r="I3" s="94">
        <f>SUMPRODUCT((Master!$O$1:Master!$Q$287=$A3)*(Master!$L$1:Master!$L$287="Edito To Do"))</f>
        <v>0</v>
      </c>
      <c r="J3" s="95">
        <f>SUMPRODUCT((Master!$O$1:Master!$Q$287=$A3)*(Master!$L$1:Master!$L$287="Done"))</f>
        <v>0</v>
      </c>
      <c r="K3" s="96" t="s">
        <v>314</v>
      </c>
      <c r="L3" s="97" t="s">
        <v>512</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511</v>
      </c>
      <c r="B4" s="91">
        <f>COUNTIF(Master!O$2:Master!O$240,A4)</f>
        <v>6</v>
      </c>
      <c r="C4" s="91">
        <f>SUMPRODUCT((Master!$O$1:Master!$Q$287=$A4)*(Master!$I$1:Master!$I$287=C$1))</f>
        <v>0</v>
      </c>
      <c r="D4" s="92">
        <f>SUMPRODUCT((Master!$O$1:Master!$Q$287=$A4)*(Master!$I$1:Master!$I$287=D$1))</f>
        <v>3</v>
      </c>
      <c r="E4" s="92">
        <f>SUMPRODUCT((Master!$O$1:Master!$Q$287=$A4)*(Master!$I$1:Master!$I$287=E$1))</f>
        <v>0</v>
      </c>
      <c r="F4" s="92">
        <f>SUMPRODUCT((Master!$O$1:Master!$Q$287=$A4)*(Master!$I$1:Master!$I$287=F$1))</f>
        <v>0</v>
      </c>
      <c r="G4" s="92">
        <f>SUMPRODUCT((Master!$O$1:Master!$Q$287=$A4)*(Master!$I$1:Master!$I$287=""))</f>
        <v>3</v>
      </c>
      <c r="H4" s="93">
        <f t="shared" si="0"/>
        <v>3</v>
      </c>
      <c r="I4" s="94">
        <f>SUMPRODUCT((Master!$O$1:Master!$Q$287=$A4)*(Master!$L$1:Master!$L$287="Edito To Do"))</f>
        <v>0</v>
      </c>
      <c r="J4" s="95">
        <f>SUMPRODUCT((Master!$O$1:Master!$Q$287=$A4)*(Master!$L$1:Master!$L$287="Done"))</f>
        <v>0</v>
      </c>
      <c r="K4" s="96" t="s">
        <v>312</v>
      </c>
      <c r="L4" s="97" t="s">
        <v>282</v>
      </c>
      <c r="M4" s="81" t="str">
        <f t="shared" si="1"/>
        <v>In-Proc</v>
      </c>
      <c r="N4" s="17"/>
      <c r="O4" s="17"/>
      <c r="P4" s="61"/>
      <c r="Q4" s="17"/>
      <c r="R4" s="17"/>
      <c r="S4" s="17"/>
      <c r="T4" s="17"/>
      <c r="U4" s="17"/>
      <c r="V4" s="17"/>
      <c r="W4" s="17"/>
      <c r="X4" s="17"/>
      <c r="Y4" s="17"/>
      <c r="Z4" s="17"/>
      <c r="AA4" s="17"/>
      <c r="AB4" s="17"/>
      <c r="AC4" s="17"/>
    </row>
    <row r="5" spans="1:29" ht="12.75">
      <c r="A5" s="90" t="s">
        <v>514</v>
      </c>
      <c r="B5" s="91">
        <f>COUNTIF(Master!O$2:Master!O$240,A5)</f>
        <v>1</v>
      </c>
      <c r="C5" s="91">
        <f>SUMPRODUCT((Master!$O$1:Master!$Q$287=$A5)*(Master!$I$1:Master!$I$287=C$1))</f>
        <v>0</v>
      </c>
      <c r="D5" s="92">
        <f>SUMPRODUCT((Master!$O$1:Master!$Q$287=$A5)*(Master!$I$1:Master!$I$287=D$1))</f>
        <v>1</v>
      </c>
      <c r="E5" s="92">
        <f>SUMPRODUCT((Master!$O$1:Master!$Q$287=$A5)*(Master!$I$1:Master!$I$287=E$1))</f>
        <v>0</v>
      </c>
      <c r="F5" s="92">
        <f>SUMPRODUCT((Master!$O$1:Master!$Q$287=$A5)*(Master!$I$1:Master!$I$287=F$1))</f>
        <v>0</v>
      </c>
      <c r="G5" s="92">
        <f>SUMPRODUCT((Master!$O$1:Master!$Q$287=$A5)*(Master!$I$1:Master!$I$287=""))</f>
        <v>0</v>
      </c>
      <c r="H5" s="93">
        <f t="shared" si="0"/>
        <v>0</v>
      </c>
      <c r="I5" s="94">
        <f>SUMPRODUCT((Master!$O$1:Master!$Q$287=$A5)*(Master!$L$1:Master!$L$287="Edito To Do"))</f>
        <v>0</v>
      </c>
      <c r="J5" s="95">
        <f>SUMPRODUCT((Master!$O$1:Master!$Q$287=$A5)*(Master!$L$1:Master!$L$287="Done"))</f>
        <v>1</v>
      </c>
      <c r="K5" s="96" t="s">
        <v>312</v>
      </c>
      <c r="L5" s="97" t="s">
        <v>515</v>
      </c>
      <c r="M5" s="81" t="str">
        <f t="shared" si="1"/>
        <v>In-Proc</v>
      </c>
      <c r="N5" s="17"/>
      <c r="O5" s="17"/>
      <c r="P5" s="61"/>
      <c r="Q5" s="17"/>
      <c r="R5" s="17"/>
      <c r="S5" s="17"/>
      <c r="T5" s="17"/>
      <c r="U5" s="17"/>
      <c r="V5" s="17"/>
      <c r="W5" s="17"/>
      <c r="X5" s="17"/>
      <c r="Y5" s="17"/>
      <c r="Z5" s="17"/>
      <c r="AA5" s="17"/>
      <c r="AB5" s="17"/>
      <c r="AC5" s="17"/>
    </row>
    <row r="6" spans="1:29" ht="12.75">
      <c r="A6" s="90" t="s">
        <v>289</v>
      </c>
      <c r="B6" s="91">
        <f>COUNTIF(Master!O$2:Master!O$240,A6)</f>
        <v>1</v>
      </c>
      <c r="C6" s="91">
        <f>SUMPRODUCT((Master!$O$1:Master!$Q$287=$A6)*(Master!$I$1:Master!$I$287=C$1))</f>
        <v>0</v>
      </c>
      <c r="D6" s="92">
        <f>SUMPRODUCT((Master!$O$1:Master!$Q$287=$A6)*(Master!$I$1:Master!$I$287=D$1))</f>
        <v>0</v>
      </c>
      <c r="E6" s="92">
        <f>SUMPRODUCT((Master!$O$1:Master!$Q$287=$A6)*(Master!$I$1:Master!$I$287=E$1))</f>
        <v>1</v>
      </c>
      <c r="F6" s="92">
        <f>SUMPRODUCT((Master!$O$1:Master!$Q$287=$A6)*(Master!$I$1:Master!$I$287=F$1))</f>
        <v>0</v>
      </c>
      <c r="G6" s="92">
        <f>SUMPRODUCT((Master!$O$1:Master!$Q$287=$A6)*(Master!$I$1:Master!$I$287=""))</f>
        <v>0</v>
      </c>
      <c r="H6" s="93">
        <f t="shared" si="0"/>
        <v>0</v>
      </c>
      <c r="I6" s="94">
        <f>SUMPRODUCT((Master!$O$1:Master!$Q$287=$A6)*(Master!$L$1:Master!$L$287="Edito To Do"))</f>
        <v>0</v>
      </c>
      <c r="J6" s="95">
        <f>SUMPRODUCT((Master!$O$1:Master!$Q$287=$A6)*(Master!$L$1:Master!$L$287="Done"))</f>
        <v>0</v>
      </c>
      <c r="K6" s="96" t="s">
        <v>312</v>
      </c>
      <c r="L6" s="97" t="s">
        <v>315</v>
      </c>
      <c r="M6" s="81" t="str">
        <f t="shared" si="1"/>
        <v>In-Proc</v>
      </c>
      <c r="N6" s="17"/>
      <c r="O6" s="17"/>
      <c r="P6" s="61"/>
      <c r="Q6" s="17"/>
      <c r="R6" s="17"/>
      <c r="S6" s="17"/>
      <c r="T6" s="17"/>
      <c r="U6" s="17"/>
      <c r="V6" s="17"/>
      <c r="W6" s="17"/>
      <c r="X6" s="17"/>
      <c r="Y6" s="17"/>
      <c r="Z6" s="17"/>
      <c r="AA6" s="17"/>
      <c r="AB6" s="17"/>
      <c r="AC6" s="17"/>
    </row>
    <row r="7" spans="1:29" ht="12.75">
      <c r="A7" s="90" t="s">
        <v>290</v>
      </c>
      <c r="B7" s="91">
        <f>COUNTIF(Master!O$2:Master!O$240,A7)</f>
        <v>1</v>
      </c>
      <c r="C7" s="91">
        <f>SUMPRODUCT((Master!$O$1:Master!$Q$287=$A7)*(Master!$I$1:Master!$I$287=C$1))</f>
        <v>0</v>
      </c>
      <c r="D7" s="92">
        <f>SUMPRODUCT((Master!$O$1:Master!$Q$287=$A7)*(Master!$I$1:Master!$I$287=D$1))</f>
        <v>1</v>
      </c>
      <c r="E7" s="92">
        <f>SUMPRODUCT((Master!$O$1:Master!$Q$287=$A7)*(Master!$I$1:Master!$I$287=E$1))</f>
        <v>0</v>
      </c>
      <c r="F7" s="92">
        <f>SUMPRODUCT((Master!$O$1:Master!$Q$287=$A7)*(Master!$I$1:Master!$I$287=F$1))</f>
        <v>0</v>
      </c>
      <c r="G7" s="92">
        <f>SUMPRODUCT((Master!$O$1:Master!$Q$287=$A7)*(Master!$I$1:Master!$I$287=""))</f>
        <v>0</v>
      </c>
      <c r="H7" s="93">
        <f t="shared" si="0"/>
        <v>0</v>
      </c>
      <c r="I7" s="94">
        <f>SUMPRODUCT((Master!$O$1:Master!$Q$287=$A7)*(Master!$L$1:Master!$L$287="Edito To Do"))</f>
        <v>0</v>
      </c>
      <c r="J7" s="95">
        <f>SUMPRODUCT((Master!$O$1:Master!$Q$287=$A7)*(Master!$L$1:Master!$L$287="Done"))</f>
        <v>0</v>
      </c>
      <c r="K7" s="96" t="s">
        <v>312</v>
      </c>
      <c r="L7" s="97" t="s">
        <v>307</v>
      </c>
      <c r="M7" s="81" t="str">
        <f t="shared" si="1"/>
        <v>In-Proc</v>
      </c>
      <c r="N7" s="17"/>
      <c r="O7" s="12"/>
      <c r="P7" s="61"/>
      <c r="Q7" s="17"/>
      <c r="R7" s="17"/>
      <c r="S7" s="17"/>
      <c r="T7" s="17"/>
      <c r="U7" s="17"/>
      <c r="V7" s="17"/>
      <c r="W7" s="17"/>
      <c r="X7" s="17"/>
      <c r="Y7" s="17"/>
      <c r="Z7" s="17"/>
      <c r="AA7" s="17"/>
      <c r="AB7" s="17"/>
      <c r="AC7" s="17"/>
    </row>
    <row r="8" spans="1:29" ht="12.75">
      <c r="A8" s="90" t="s">
        <v>291</v>
      </c>
      <c r="B8" s="91">
        <f>COUNTIF(Master!O$2:Master!O$240,A8)</f>
        <v>17</v>
      </c>
      <c r="C8" s="91">
        <f>SUMPRODUCT((Master!$O$1:Master!$Q$287=$A8)*(Master!$I$1:Master!$I$287=C$1))</f>
        <v>10</v>
      </c>
      <c r="D8" s="92">
        <f>SUMPRODUCT((Master!$O$1:Master!$Q$287=$A8)*(Master!$I$1:Master!$I$287=D$1))</f>
        <v>4</v>
      </c>
      <c r="E8" s="92">
        <f>SUMPRODUCT((Master!$O$1:Master!$Q$287=$A8)*(Master!$I$1:Master!$I$287=E$1))</f>
        <v>3</v>
      </c>
      <c r="F8" s="92">
        <f>SUMPRODUCT((Master!$O$1:Master!$Q$287=$A8)*(Master!$I$1:Master!$I$287=F$1))</f>
        <v>0</v>
      </c>
      <c r="G8" s="92">
        <f>SUMPRODUCT((Master!$O$1:Master!$Q$287=$A8)*(Master!$I$1:Master!$I$287=""))</f>
        <v>0</v>
      </c>
      <c r="H8" s="93">
        <f t="shared" si="0"/>
        <v>0</v>
      </c>
      <c r="I8" s="94">
        <f>SUMPRODUCT((Master!$O$1:Master!$Q$287=$A8)*(Master!$L$1:Master!$L$287="Edito To Do"))</f>
        <v>0</v>
      </c>
      <c r="J8" s="95">
        <f>SUMPRODUCT((Master!$O$1:Master!$Q$287=$A8)*(Master!$L$1:Master!$L$287="Done"))</f>
        <v>0</v>
      </c>
      <c r="K8" s="96" t="s">
        <v>340</v>
      </c>
      <c r="L8" s="97" t="s">
        <v>298</v>
      </c>
      <c r="M8" s="81" t="str">
        <f t="shared" si="1"/>
        <v>In-Proc</v>
      </c>
      <c r="N8" s="17"/>
      <c r="O8" s="17"/>
      <c r="P8" s="61"/>
      <c r="Q8" s="17"/>
      <c r="R8" s="17"/>
      <c r="S8" s="17"/>
      <c r="T8" s="17"/>
      <c r="U8" s="17"/>
      <c r="V8" s="17"/>
      <c r="W8" s="17"/>
      <c r="X8" s="17"/>
      <c r="Y8" s="17"/>
      <c r="Z8" s="17"/>
      <c r="AA8" s="17"/>
      <c r="AB8" s="17"/>
      <c r="AC8" s="17"/>
    </row>
    <row r="9" spans="1:29" ht="12.75">
      <c r="A9" s="90" t="s">
        <v>341</v>
      </c>
      <c r="B9" s="91">
        <f>COUNTIF(Master!O$2:Master!O$240,A9)</f>
        <v>7</v>
      </c>
      <c r="C9" s="91">
        <f>SUMPRODUCT((Master!$O$1:Master!$Q$287=$A9)*(Master!$I$1:Master!$I$287=C$1))</f>
        <v>2</v>
      </c>
      <c r="D9" s="92">
        <f>SUMPRODUCT((Master!$O$1:Master!$Q$287=$A9)*(Master!$I$1:Master!$I$287=D$1))</f>
        <v>0</v>
      </c>
      <c r="E9" s="92">
        <f>SUMPRODUCT((Master!$O$1:Master!$Q$287=$A9)*(Master!$I$1:Master!$I$287=E$1))</f>
        <v>0</v>
      </c>
      <c r="F9" s="92">
        <f>SUMPRODUCT((Master!$O$1:Master!$Q$287=$A9)*(Master!$I$1:Master!$I$287=F$1))</f>
        <v>0</v>
      </c>
      <c r="G9" s="92">
        <f>SUMPRODUCT((Master!$O$1:Master!$Q$287=$A9)*(Master!$I$1:Master!$I$287=""))</f>
        <v>5</v>
      </c>
      <c r="H9" s="93">
        <f t="shared" si="0"/>
        <v>5</v>
      </c>
      <c r="I9" s="94">
        <f>SUMPRODUCT((Master!$O$1:Master!$Q$287=$A9)*(Master!$L$1:Master!$L$287="Edito To Do"))</f>
        <v>0</v>
      </c>
      <c r="J9" s="95">
        <f>SUMPRODUCT((Master!$O$1:Master!$Q$287=$A9)*(Master!$L$1:Master!$L$287="Done"))</f>
        <v>0</v>
      </c>
      <c r="K9" s="96" t="s">
        <v>288</v>
      </c>
      <c r="L9" s="97" t="s">
        <v>557</v>
      </c>
      <c r="M9" s="81" t="str">
        <f t="shared" si="1"/>
        <v>In-Proc</v>
      </c>
      <c r="N9" s="17"/>
      <c r="O9" s="12"/>
      <c r="P9" s="14"/>
      <c r="Q9" s="60"/>
      <c r="R9" s="17"/>
      <c r="S9" s="17"/>
      <c r="T9" s="17"/>
      <c r="U9" s="17"/>
      <c r="V9" s="17"/>
      <c r="W9" s="17"/>
      <c r="X9" s="17"/>
      <c r="Y9" s="17"/>
      <c r="Z9" s="17"/>
      <c r="AA9" s="17"/>
      <c r="AB9" s="17"/>
      <c r="AC9" s="17"/>
    </row>
    <row r="10" spans="1:29" ht="12.75">
      <c r="A10" s="90" t="s">
        <v>292</v>
      </c>
      <c r="B10" s="91">
        <f>COUNTIF(Master!O$2:Master!O$240,A10)</f>
        <v>64</v>
      </c>
      <c r="C10" s="91">
        <f>SUMPRODUCT((Master!$O$1:Master!$Q$287=$A10)*(Master!$I$1:Master!$I$287=C$1))</f>
        <v>41</v>
      </c>
      <c r="D10" s="92">
        <f>SUMPRODUCT((Master!$O$1:Master!$Q$287=$A10)*(Master!$I$1:Master!$I$287=D$1))</f>
        <v>18</v>
      </c>
      <c r="E10" s="92">
        <f>SUMPRODUCT((Master!$O$1:Master!$Q$287=$A10)*(Master!$I$1:Master!$I$287=E$1))</f>
        <v>5</v>
      </c>
      <c r="F10" s="92">
        <f>SUMPRODUCT((Master!$O$1:Master!$Q$287=$A10)*(Master!$I$1:Master!$I$287=F$1))</f>
        <v>0</v>
      </c>
      <c r="G10" s="92">
        <f>SUMPRODUCT((Master!$O$1:Master!$Q$287=$A10)*(Master!$I$1:Master!$I$287=""))</f>
        <v>0</v>
      </c>
      <c r="H10" s="93">
        <f t="shared" si="0"/>
        <v>0</v>
      </c>
      <c r="I10" s="94">
        <f>SUMPRODUCT((Master!$O$1:Master!$Q$287=$A10)*(Master!$L$1:Master!$L$287="Edito To Do"))</f>
        <v>0</v>
      </c>
      <c r="J10" s="95">
        <f>SUMPRODUCT((Master!$O$1:Master!$Q$287=$A10)*(Master!$L$1:Master!$L$287="Done"))</f>
        <v>0</v>
      </c>
      <c r="K10" s="96" t="s">
        <v>425</v>
      </c>
      <c r="L10" s="97" t="s">
        <v>299</v>
      </c>
      <c r="M10" s="81" t="str">
        <f t="shared" si="1"/>
        <v>In-Proc</v>
      </c>
      <c r="N10" s="17"/>
      <c r="P10" s="62"/>
      <c r="Q10" s="59"/>
      <c r="R10" s="17"/>
      <c r="S10" s="17"/>
      <c r="T10" s="17"/>
      <c r="U10" s="17"/>
      <c r="V10" s="17"/>
      <c r="W10" s="17"/>
      <c r="X10" s="17"/>
      <c r="Y10" s="17"/>
      <c r="Z10" s="17"/>
      <c r="AA10" s="17"/>
      <c r="AB10" s="17"/>
      <c r="AC10" s="17"/>
    </row>
    <row r="11" spans="1:29" ht="12.75">
      <c r="A11" s="90" t="s">
        <v>97</v>
      </c>
      <c r="B11" s="91">
        <f>COUNTIF(Master!O$2:Master!O$240,A11)</f>
        <v>5</v>
      </c>
      <c r="C11" s="91">
        <f>SUMPRODUCT((Master!$O$1:Master!$Q$287=$A11)*(Master!$I$1:Master!$I$287=C$1))</f>
        <v>4</v>
      </c>
      <c r="D11" s="92">
        <f>SUMPRODUCT((Master!$O$1:Master!$Q$287=$A11)*(Master!$I$1:Master!$I$287=D$1))</f>
        <v>0</v>
      </c>
      <c r="E11" s="92">
        <f>SUMPRODUCT((Master!$O$1:Master!$Q$287=$A11)*(Master!$I$1:Master!$I$287=E$1))</f>
        <v>1</v>
      </c>
      <c r="F11" s="92">
        <f>SUMPRODUCT((Master!$O$1:Master!$Q$287=$A11)*(Master!$I$1:Master!$I$287=F$1))</f>
        <v>0</v>
      </c>
      <c r="G11" s="92">
        <f>SUMPRODUCT((Master!$O$1:Master!$Q$287=$A11)*(Master!$I$1:Master!$I$287=""))</f>
        <v>0</v>
      </c>
      <c r="H11" s="93">
        <f>B11-(C11+D11+E11)</f>
        <v>0</v>
      </c>
      <c r="I11" s="94">
        <f>SUMPRODUCT((Master!$O$1:Master!$Q$287=$A11)*(Master!$L$1:Master!$L$287="Edito To Do"))</f>
        <v>0</v>
      </c>
      <c r="J11" s="95">
        <f>SUMPRODUCT((Master!$O$1:Master!$Q$287=$A11)*(Master!$L$1:Master!$L$287="Done"))</f>
        <v>0</v>
      </c>
      <c r="K11" s="96" t="s">
        <v>425</v>
      </c>
      <c r="L11" s="97" t="s">
        <v>98</v>
      </c>
      <c r="M11" s="81" t="s">
        <v>351</v>
      </c>
      <c r="N11" s="17"/>
      <c r="P11" s="62"/>
      <c r="Q11" s="59"/>
      <c r="R11" s="17"/>
      <c r="S11" s="17"/>
      <c r="T11" s="17"/>
      <c r="U11" s="17"/>
      <c r="V11" s="17"/>
      <c r="W11" s="17"/>
      <c r="X11" s="17"/>
      <c r="Y11" s="17"/>
      <c r="Z11" s="17"/>
      <c r="AA11" s="17"/>
      <c r="AB11" s="17"/>
      <c r="AC11" s="17"/>
    </row>
    <row r="12" spans="1:29" ht="12.75">
      <c r="A12" s="99" t="s">
        <v>293</v>
      </c>
      <c r="B12" s="91">
        <f>COUNTIF(Master!O$2:Master!O$240,A12)</f>
        <v>9</v>
      </c>
      <c r="C12" s="91">
        <f>SUMPRODUCT((Master!$O$1:Master!$Q$287=$A12)*(Master!$I$1:Master!$I$287=C$1))</f>
        <v>4</v>
      </c>
      <c r="D12" s="92">
        <f>SUMPRODUCT((Master!$O$1:Master!$Q$287=$A12)*(Master!$I$1:Master!$I$287=D$1))</f>
        <v>2</v>
      </c>
      <c r="E12" s="92">
        <f>SUMPRODUCT((Master!$O$1:Master!$Q$287=$A12)*(Master!$I$1:Master!$I$287=E$1))</f>
        <v>3</v>
      </c>
      <c r="F12" s="92">
        <f>SUMPRODUCT((Master!$O$1:Master!$Q$287=$A12)*(Master!$I$1:Master!$I$287=F$1))</f>
        <v>0</v>
      </c>
      <c r="G12" s="92">
        <f>SUMPRODUCT((Master!$O$1:Master!$Q$287=$A12)*(Master!$I$1:Master!$I$287=""))</f>
        <v>0</v>
      </c>
      <c r="H12" s="93">
        <f aca="true" t="shared" si="2" ref="H12:H20">B12-(C12+D12+E12)</f>
        <v>0</v>
      </c>
      <c r="I12" s="94">
        <f>SUMPRODUCT((Master!$O$1:Master!$Q$287=$A12)*(Master!$L$1:Master!$L$287="Edito To Do"))</f>
        <v>0</v>
      </c>
      <c r="J12" s="95">
        <f>SUMPRODUCT((Master!$O$1:Master!$Q$287=$A12)*(Master!$L$1:Master!$L$287="Done"))</f>
        <v>0</v>
      </c>
      <c r="K12" s="96" t="s">
        <v>286</v>
      </c>
      <c r="L12" s="97" t="s">
        <v>300</v>
      </c>
      <c r="M12" s="81" t="str">
        <f t="shared" si="1"/>
        <v>In-Proc</v>
      </c>
      <c r="N12" s="17"/>
      <c r="P12" s="62"/>
      <c r="Q12" s="59"/>
      <c r="R12" s="17"/>
      <c r="S12" s="17"/>
      <c r="T12" s="17"/>
      <c r="U12" s="17"/>
      <c r="V12" s="17"/>
      <c r="W12" s="17"/>
      <c r="X12" s="17"/>
      <c r="Y12" s="17"/>
      <c r="Z12" s="17"/>
      <c r="AA12" s="17"/>
      <c r="AB12" s="17"/>
      <c r="AC12" s="17"/>
    </row>
    <row r="13" spans="1:29" ht="12.75">
      <c r="A13" s="90" t="s">
        <v>294</v>
      </c>
      <c r="B13" s="91">
        <f>COUNTIF(Master!O$2:Master!O$240,A13)</f>
        <v>24</v>
      </c>
      <c r="C13" s="91">
        <f>SUMPRODUCT((Master!$O$1:Master!$Q$287=$A13)*(Master!$I$1:Master!$I$287=C$1))</f>
        <v>16</v>
      </c>
      <c r="D13" s="92">
        <f>SUMPRODUCT((Master!$O$1:Master!$Q$287=$A13)*(Master!$I$1:Master!$I$287=D$1))</f>
        <v>0</v>
      </c>
      <c r="E13" s="92">
        <f>SUMPRODUCT((Master!$O$1:Master!$Q$287=$A13)*(Master!$I$1:Master!$I$287=E$1))</f>
        <v>8</v>
      </c>
      <c r="F13" s="92">
        <f>SUMPRODUCT((Master!$O$1:Master!$Q$287=$A13)*(Master!$I$1:Master!$I$287=F$1))</f>
        <v>0</v>
      </c>
      <c r="G13" s="92">
        <f>SUMPRODUCT((Master!$O$1:Master!$Q$287=$A13)*(Master!$I$1:Master!$I$287=""))</f>
        <v>0</v>
      </c>
      <c r="H13" s="93">
        <f t="shared" si="2"/>
        <v>0</v>
      </c>
      <c r="I13" s="94">
        <f>SUMPRODUCT((Master!$O$1:Master!$Q$287=$A13)*(Master!$L$1:Master!$L$287="Edito To Do"))</f>
        <v>0</v>
      </c>
      <c r="J13" s="95">
        <f>SUMPRODUCT((Master!$O$1:Master!$Q$287=$A13)*(Master!$L$1:Master!$L$287="Done"))</f>
        <v>0</v>
      </c>
      <c r="K13" s="96" t="s">
        <v>516</v>
      </c>
      <c r="L13" s="97" t="s">
        <v>301</v>
      </c>
      <c r="M13" s="81" t="str">
        <f t="shared" si="1"/>
        <v>In-Proc</v>
      </c>
      <c r="N13" s="17"/>
      <c r="P13" s="62"/>
      <c r="Q13" s="59"/>
      <c r="R13" s="17"/>
      <c r="S13" s="17"/>
      <c r="T13" s="17"/>
      <c r="U13" s="17"/>
      <c r="V13" s="17"/>
      <c r="W13" s="17"/>
      <c r="X13" s="17"/>
      <c r="Y13" s="17"/>
      <c r="Z13" s="17"/>
      <c r="AA13" s="17"/>
      <c r="AB13" s="17"/>
      <c r="AC13" s="17"/>
    </row>
    <row r="14" spans="1:29" ht="12.75">
      <c r="A14" s="90" t="s">
        <v>295</v>
      </c>
      <c r="B14" s="91">
        <f>COUNTIF(Master!O$2:Master!O$240,A14)</f>
        <v>6</v>
      </c>
      <c r="C14" s="91">
        <f>SUMPRODUCT((Master!$O$1:Master!$Q$287=$A14)*(Master!$I$1:Master!$I$287=C$1))</f>
        <v>3</v>
      </c>
      <c r="D14" s="92">
        <f>SUMPRODUCT((Master!$O$1:Master!$Q$287=$A14)*(Master!$I$1:Master!$I$287=D$1))</f>
        <v>3</v>
      </c>
      <c r="E14" s="92">
        <f>SUMPRODUCT((Master!$O$1:Master!$Q$287=$A14)*(Master!$I$1:Master!$I$287=E$1))</f>
        <v>0</v>
      </c>
      <c r="F14" s="92">
        <f>SUMPRODUCT((Master!$O$1:Master!$Q$287=$A14)*(Master!$I$1:Master!$I$287=F$1))</f>
        <v>0</v>
      </c>
      <c r="G14" s="92">
        <f>SUMPRODUCT((Master!$O$1:Master!$Q$287=$A14)*(Master!$I$1:Master!$I$287=""))</f>
        <v>0</v>
      </c>
      <c r="H14" s="93">
        <f t="shared" si="2"/>
        <v>0</v>
      </c>
      <c r="I14" s="94">
        <f>SUMPRODUCT((Master!$O$1:Master!$Q$287=$A14)*(Master!$L$1:Master!$L$287="Edito To Do"))</f>
        <v>0</v>
      </c>
      <c r="J14" s="95">
        <f>SUMPRODUCT((Master!$O$1:Master!$Q$287=$A14)*(Master!$L$1:Master!$L$287="Done"))</f>
        <v>0</v>
      </c>
      <c r="K14" s="96" t="s">
        <v>283</v>
      </c>
      <c r="L14" s="97" t="s">
        <v>302</v>
      </c>
      <c r="M14" s="81" t="str">
        <f t="shared" si="1"/>
        <v>In-Proc</v>
      </c>
      <c r="N14" s="17"/>
      <c r="P14" s="62"/>
      <c r="Q14" s="59"/>
      <c r="R14" s="17"/>
      <c r="S14" s="17"/>
      <c r="T14" s="17"/>
      <c r="U14" s="17"/>
      <c r="V14" s="17"/>
      <c r="W14" s="17"/>
      <c r="X14" s="17"/>
      <c r="Y14" s="17"/>
      <c r="Z14" s="17"/>
      <c r="AA14" s="17"/>
      <c r="AB14" s="17"/>
      <c r="AC14" s="17"/>
    </row>
    <row r="15" spans="1:29" ht="12.75">
      <c r="A15" s="90" t="s">
        <v>285</v>
      </c>
      <c r="B15" s="91">
        <f>COUNTIF(Master!O$2:Master!O$240,A15)</f>
        <v>5</v>
      </c>
      <c r="C15" s="91">
        <f>SUMPRODUCT((Master!$O$1:Master!$Q$287=$A15)*(Master!$I$1:Master!$I$287=C$1))</f>
        <v>4</v>
      </c>
      <c r="D15" s="92">
        <f>SUMPRODUCT((Master!$O$1:Master!$Q$287=$A15)*(Master!$I$1:Master!$I$287=D$1))</f>
        <v>0</v>
      </c>
      <c r="E15" s="92">
        <f>SUMPRODUCT((Master!$O$1:Master!$Q$287=$A15)*(Master!$I$1:Master!$I$287=E$1))</f>
        <v>0</v>
      </c>
      <c r="F15" s="92">
        <f>SUMPRODUCT((Master!$O$1:Master!$Q$287=$A15)*(Master!$I$1:Master!$I$287=F$1))</f>
        <v>0</v>
      </c>
      <c r="G15" s="92">
        <f>SUMPRODUCT((Master!$O$1:Master!$Q$287=$A15)*(Master!$I$1:Master!$I$287=""))</f>
        <v>1</v>
      </c>
      <c r="H15" s="93">
        <f t="shared" si="2"/>
        <v>1</v>
      </c>
      <c r="I15" s="94">
        <f>SUMPRODUCT((Master!$O$1:Master!$Q$287=$A15)*(Master!$L$1:Master!$L$287="Edito To Do"))</f>
        <v>0</v>
      </c>
      <c r="J15" s="95">
        <f>SUMPRODUCT((Master!$O$1:Master!$Q$287=$A15)*(Master!$L$1:Master!$L$287="Done"))</f>
        <v>0</v>
      </c>
      <c r="K15" s="96" t="s">
        <v>284</v>
      </c>
      <c r="L15" s="97" t="s">
        <v>303</v>
      </c>
      <c r="M15" s="81" t="str">
        <f t="shared" si="1"/>
        <v>In-Proc</v>
      </c>
      <c r="N15" s="17"/>
      <c r="Q15" s="17"/>
      <c r="R15" s="17"/>
      <c r="S15" s="17"/>
      <c r="T15" s="17"/>
      <c r="U15" s="17"/>
      <c r="V15" s="17"/>
      <c r="W15" s="17"/>
      <c r="X15" s="17"/>
      <c r="Y15" s="17"/>
      <c r="Z15" s="17"/>
      <c r="AA15" s="17"/>
      <c r="AB15" s="17"/>
      <c r="AC15" s="17"/>
    </row>
    <row r="16" spans="1:29" ht="12.75">
      <c r="A16" s="90" t="s">
        <v>287</v>
      </c>
      <c r="B16" s="91">
        <f>COUNTIF(Master!O$2:Master!O$240,A16)</f>
        <v>18</v>
      </c>
      <c r="C16" s="91">
        <f>SUMPRODUCT((Master!$O$1:Master!$Q$287=$A16)*(Master!$I$1:Master!$I$287=C$1))</f>
        <v>12</v>
      </c>
      <c r="D16" s="92">
        <f>SUMPRODUCT((Master!$O$1:Master!$Q$287=$A16)*(Master!$I$1:Master!$I$287=D$1))</f>
        <v>3</v>
      </c>
      <c r="E16" s="92">
        <f>SUMPRODUCT((Master!$O$1:Master!$Q$287=$A16)*(Master!$I$1:Master!$I$287=E$1))</f>
        <v>3</v>
      </c>
      <c r="F16" s="92">
        <f>SUMPRODUCT((Master!$O$1:Master!$Q$287=$A16)*(Master!$I$1:Master!$I$287=F$1))</f>
        <v>0</v>
      </c>
      <c r="G16" s="92">
        <f>SUMPRODUCT((Master!$O$1:Master!$Q$287=$A16)*(Master!$I$1:Master!$I$287=""))</f>
        <v>0</v>
      </c>
      <c r="H16" s="93">
        <f t="shared" si="2"/>
        <v>0</v>
      </c>
      <c r="I16" s="94">
        <f>SUMPRODUCT((Master!$O$1:Master!$Q$287=$A16)*(Master!$L$1:Master!$L$287="Edito To Do"))</f>
        <v>0</v>
      </c>
      <c r="J16" s="95">
        <f>SUMPRODUCT((Master!$O$1:Master!$Q$287=$A16)*(Master!$L$1:Master!$L$287="Done"))</f>
        <v>0</v>
      </c>
      <c r="K16" s="96" t="s">
        <v>425</v>
      </c>
      <c r="L16" s="97" t="s">
        <v>304</v>
      </c>
      <c r="M16" s="81" t="str">
        <f>IF(B16=H16,"Open","In-Proc")</f>
        <v>In-Proc</v>
      </c>
      <c r="N16" s="17"/>
      <c r="P16" s="62"/>
      <c r="Q16" s="59"/>
      <c r="R16" s="17"/>
      <c r="S16" s="17"/>
      <c r="T16" s="17"/>
      <c r="U16" s="17"/>
      <c r="V16" s="17"/>
      <c r="W16" s="17"/>
      <c r="X16" s="17"/>
      <c r="Y16" s="17"/>
      <c r="Z16" s="17"/>
      <c r="AA16" s="17"/>
      <c r="AB16" s="17"/>
      <c r="AC16" s="17"/>
    </row>
    <row r="17" spans="1:29" ht="12.75">
      <c r="A17" s="90" t="s">
        <v>296</v>
      </c>
      <c r="B17" s="91">
        <f>COUNTIF(Master!O$2:Master!O$240,A17)</f>
        <v>4</v>
      </c>
      <c r="C17" s="91">
        <f>SUMPRODUCT((Master!$O$1:Master!$Q$287=$A17)*(Master!$I$1:Master!$I$287=C$1))</f>
        <v>3</v>
      </c>
      <c r="D17" s="92">
        <f>SUMPRODUCT((Master!$O$1:Master!$Q$287=$A17)*(Master!$I$1:Master!$I$287=D$1))</f>
        <v>1</v>
      </c>
      <c r="E17" s="92">
        <f>SUMPRODUCT((Master!$O$1:Master!$Q$287=$A17)*(Master!$I$1:Master!$I$287=E$1))</f>
        <v>0</v>
      </c>
      <c r="F17" s="92">
        <f>SUMPRODUCT((Master!$O$1:Master!$Q$287=$A17)*(Master!$I$1:Master!$I$287=F$1))</f>
        <v>0</v>
      </c>
      <c r="G17" s="92">
        <f>SUMPRODUCT((Master!$O$1:Master!$Q$287=$A17)*(Master!$I$1:Master!$I$287=""))</f>
        <v>0</v>
      </c>
      <c r="H17" s="93">
        <f t="shared" si="2"/>
        <v>0</v>
      </c>
      <c r="I17" s="94">
        <f>SUMPRODUCT((Master!$O$1:Master!$Q$287=$A17)*(Master!$L$1:Master!$L$287="Edito To Do"))</f>
        <v>0</v>
      </c>
      <c r="J17" s="95">
        <f>SUMPRODUCT((Master!$O$1:Master!$Q$287=$A17)*(Master!$L$1:Master!$L$287="Done"))</f>
        <v>2</v>
      </c>
      <c r="K17" s="96" t="s">
        <v>309</v>
      </c>
      <c r="L17" s="97" t="s">
        <v>305</v>
      </c>
      <c r="M17" s="81" t="str">
        <f>IF(B17=H17,"Open","In-Proc")</f>
        <v>In-Proc</v>
      </c>
      <c r="N17" s="17"/>
      <c r="P17" s="62"/>
      <c r="Q17" s="59"/>
      <c r="R17" s="17"/>
      <c r="S17" s="17"/>
      <c r="T17" s="17"/>
      <c r="U17" s="17"/>
      <c r="V17" s="17"/>
      <c r="W17" s="17"/>
      <c r="X17" s="17"/>
      <c r="Y17" s="17"/>
      <c r="Z17" s="17"/>
      <c r="AA17" s="17"/>
      <c r="AB17" s="17"/>
      <c r="AC17" s="17"/>
    </row>
    <row r="18" spans="1:29" ht="12.75">
      <c r="A18" s="90" t="s">
        <v>297</v>
      </c>
      <c r="B18" s="91">
        <f>COUNTIF(Master!O$2:Master!O$240,A18)</f>
        <v>6</v>
      </c>
      <c r="C18" s="91">
        <f>SUMPRODUCT((Master!$O$1:Master!$Q$287=$A18)*(Master!$I$1:Master!$I$287=C$1))</f>
        <v>4</v>
      </c>
      <c r="D18" s="92">
        <f>SUMPRODUCT((Master!$O$1:Master!$Q$287=$A18)*(Master!$I$1:Master!$I$287=D$1))</f>
        <v>0</v>
      </c>
      <c r="E18" s="92">
        <f>SUMPRODUCT((Master!$O$1:Master!$Q$287=$A18)*(Master!$I$1:Master!$I$287=E$1))</f>
        <v>2</v>
      </c>
      <c r="F18" s="92">
        <f>SUMPRODUCT((Master!$O$1:Master!$Q$287=$A18)*(Master!$I$1:Master!$I$287=F$1))</f>
        <v>0</v>
      </c>
      <c r="G18" s="92">
        <f>SUMPRODUCT((Master!$O$1:Master!$Q$287=$A18)*(Master!$I$1:Master!$I$287=""))</f>
        <v>0</v>
      </c>
      <c r="H18" s="93">
        <f t="shared" si="2"/>
        <v>0</v>
      </c>
      <c r="I18" s="94">
        <f>SUMPRODUCT((Master!$O$1:Master!$Q$287=$A18)*(Master!$L$1:Master!$L$287="Edito To Do"))</f>
        <v>0</v>
      </c>
      <c r="J18" s="95">
        <f>SUMPRODUCT((Master!$O$1:Master!$Q$287=$A18)*(Master!$L$1:Master!$L$287="Done"))</f>
        <v>0</v>
      </c>
      <c r="K18" s="96" t="s">
        <v>308</v>
      </c>
      <c r="L18" s="97" t="s">
        <v>306</v>
      </c>
      <c r="M18" s="81" t="str">
        <f>IF(B18=H18,"Open","In-Proc")</f>
        <v>In-Proc</v>
      </c>
      <c r="N18" s="17"/>
      <c r="P18" s="62"/>
      <c r="Q18" s="59"/>
      <c r="R18" s="17"/>
      <c r="S18" s="17"/>
      <c r="T18" s="17"/>
      <c r="U18" s="17"/>
      <c r="V18" s="17"/>
      <c r="W18" s="17"/>
      <c r="X18" s="17"/>
      <c r="Y18" s="17"/>
      <c r="Z18" s="17"/>
      <c r="AA18" s="17"/>
      <c r="AB18" s="17"/>
      <c r="AC18" s="17"/>
    </row>
    <row r="19" spans="1:29" ht="12.75">
      <c r="A19" s="90" t="s">
        <v>513</v>
      </c>
      <c r="B19" s="91">
        <f>COUNTIF(Master!O$2:Master!O$240,A19)</f>
        <v>0</v>
      </c>
      <c r="C19" s="91">
        <f>SUMPRODUCT((Master!$O$1:Master!$Q$287=$A19)*(Master!$I$1:Master!$I$287=C$1))</f>
        <v>0</v>
      </c>
      <c r="D19" s="92">
        <f>SUMPRODUCT((Master!$O$1:Master!$Q$287=$A19)*(Master!$I$1:Master!$I$287=D$1))</f>
        <v>0</v>
      </c>
      <c r="E19" s="92">
        <f>SUMPRODUCT((Master!$O$1:Master!$Q$287=$A19)*(Master!$I$1:Master!$I$287=E$1))</f>
        <v>1</v>
      </c>
      <c r="F19" s="92">
        <f>SUMPRODUCT((Master!$O$1:Master!$Q$287=$A19)*(Master!$I$1:Master!$I$287=F$1))</f>
        <v>0</v>
      </c>
      <c r="G19" s="92">
        <f>SUMPRODUCT((Master!$O$1:Master!$Q$287=$A19)*(Master!$I$1:Master!$I$287=""))</f>
        <v>0</v>
      </c>
      <c r="H19" s="93">
        <f t="shared" si="2"/>
        <v>-1</v>
      </c>
      <c r="I19" s="94">
        <f>SUMPRODUCT((Master!$O$1:Master!$Q$287=$A19)*(Master!$L$1:Master!$L$287="Edito To Do"))</f>
        <v>0</v>
      </c>
      <c r="J19" s="95">
        <f>SUMPRODUCT((Master!$O$1:Master!$Q$287=$A19)*(Master!$L$1:Master!$L$287="Done"))</f>
        <v>0</v>
      </c>
      <c r="K19" s="96" t="s">
        <v>728</v>
      </c>
      <c r="L19" s="97" t="s">
        <v>729</v>
      </c>
      <c r="M19" s="81" t="str">
        <f>IF(B19=H19,"Open","In-Proc")</f>
        <v>In-Proc</v>
      </c>
      <c r="N19" s="17"/>
      <c r="Q19" s="17"/>
      <c r="R19" s="17"/>
      <c r="S19" s="17"/>
      <c r="T19" s="17"/>
      <c r="U19" s="17"/>
      <c r="V19" s="17"/>
      <c r="W19" s="17"/>
      <c r="X19" s="17"/>
      <c r="Y19" s="17"/>
      <c r="Z19" s="17"/>
      <c r="AA19" s="17"/>
      <c r="AB19" s="17"/>
      <c r="AC19" s="17"/>
    </row>
    <row r="20" spans="1:29" ht="12.75">
      <c r="A20" s="90" t="s">
        <v>503</v>
      </c>
      <c r="B20" s="91">
        <f>COUNTIF(Master!O$2:Master!O$240,A20)</f>
        <v>46</v>
      </c>
      <c r="C20" s="91">
        <f>SUMPRODUCT((Master!$O$1:Master!$Q$287=$A20)*(Master!$I$1:Master!$I$287=C$1))</f>
        <v>41</v>
      </c>
      <c r="D20" s="92">
        <f>SUMPRODUCT((Master!$O$1:Master!$Q$287=$A20)*(Master!$I$1:Master!$I$287=D$1))</f>
        <v>2</v>
      </c>
      <c r="E20" s="92">
        <f>SUMPRODUCT((Master!$O$1:Master!$Q$287=$A20)*(Master!$I$1:Master!$I$287=E$1))</f>
        <v>1</v>
      </c>
      <c r="F20" s="92">
        <f>SUMPRODUCT((Master!$O$1:Master!$Q$287=$A20)*(Master!$I$1:Master!$I$287=F$1))</f>
        <v>2</v>
      </c>
      <c r="G20" s="92">
        <f>SUMPRODUCT((Master!$O$1:Master!$Q$287=$A20)*(Master!$I$1:Master!$I$287=""))</f>
        <v>0</v>
      </c>
      <c r="H20" s="93">
        <f t="shared" si="2"/>
        <v>2</v>
      </c>
      <c r="I20" s="94">
        <f>SUMPRODUCT((Master!$O$1:Master!$Q$287=$A20)*(Master!$L$1:Master!$L$287="Edito To Do"))</f>
        <v>0</v>
      </c>
      <c r="J20" s="95">
        <f>SUMPRODUCT((Master!$O$1:Master!$Q$287=$A20)*(Master!$L$1:Master!$L$287="Done"))</f>
        <v>0</v>
      </c>
      <c r="K20" s="96" t="s">
        <v>314</v>
      </c>
      <c r="L20" s="97" t="s">
        <v>331</v>
      </c>
      <c r="M20" s="81" t="str">
        <f>IF(B20=H20,"Open","In-Proc")</f>
        <v>In-Proc</v>
      </c>
      <c r="N20" s="17"/>
      <c r="P20" s="62"/>
      <c r="Q20" s="59"/>
      <c r="R20" s="17"/>
      <c r="S20" s="17"/>
      <c r="T20" s="17"/>
      <c r="U20" s="17"/>
      <c r="V20" s="17"/>
      <c r="W20" s="17"/>
      <c r="X20" s="17"/>
      <c r="Y20" s="17"/>
      <c r="Z20" s="17"/>
      <c r="AA20" s="17"/>
      <c r="AB20" s="17"/>
      <c r="AC20" s="17"/>
    </row>
    <row r="21" spans="1:13" ht="12.75">
      <c r="A21" s="24" t="s">
        <v>506</v>
      </c>
      <c r="B21" s="25">
        <f aca="true" t="shared" si="3" ref="B21:J21">SUM(B2:B20)</f>
        <v>221</v>
      </c>
      <c r="C21" s="25">
        <f t="shared" si="3"/>
        <v>144</v>
      </c>
      <c r="D21" s="25">
        <f t="shared" si="3"/>
        <v>38</v>
      </c>
      <c r="E21" s="25">
        <f t="shared" si="3"/>
        <v>28</v>
      </c>
      <c r="F21" s="25">
        <f t="shared" si="3"/>
        <v>2</v>
      </c>
      <c r="G21" s="25">
        <f t="shared" si="3"/>
        <v>10</v>
      </c>
      <c r="H21" s="68">
        <f t="shared" si="3"/>
        <v>11</v>
      </c>
      <c r="I21" s="73">
        <f t="shared" si="3"/>
        <v>0</v>
      </c>
      <c r="J21" s="68">
        <f t="shared" si="3"/>
        <v>3</v>
      </c>
      <c r="K21" s="65"/>
      <c r="L21" s="21"/>
      <c r="M21" s="21"/>
    </row>
    <row r="22" ht="12.75"/>
    <row r="23" spans="1:16" ht="12.75">
      <c r="A23" s="18" t="s">
        <v>477</v>
      </c>
      <c r="B23" s="19" t="s">
        <v>478</v>
      </c>
      <c r="F23" s="57" t="s">
        <v>496</v>
      </c>
      <c r="G23" s="19" t="s">
        <v>505</v>
      </c>
      <c r="H23" s="19" t="s">
        <v>351</v>
      </c>
      <c r="J23" s="18" t="s">
        <v>347</v>
      </c>
      <c r="K23" s="79" t="s">
        <v>348</v>
      </c>
      <c r="L23" s="80"/>
      <c r="P23"/>
    </row>
    <row r="24" spans="1:16" ht="12.75">
      <c r="A24" s="23" t="s">
        <v>505</v>
      </c>
      <c r="B24" s="22">
        <f>COUNTA(Master!B$2:Master!B$240)</f>
        <v>221</v>
      </c>
      <c r="C24" s="16"/>
      <c r="F24" s="23" t="s">
        <v>312</v>
      </c>
      <c r="G24" s="22">
        <f aca="true" t="shared" si="4" ref="G24:G36">SUMIF(K$2:K$20,F24,B$2:B$20)</f>
        <v>10</v>
      </c>
      <c r="H24" s="22">
        <f aca="true" t="shared" si="5" ref="H24:H36">SUMIF(K$2:K$20,F24,H$2:H$20)</f>
        <v>4</v>
      </c>
      <c r="J24" s="69">
        <v>0</v>
      </c>
      <c r="K24" s="77" t="s">
        <v>350</v>
      </c>
      <c r="L24" s="78"/>
      <c r="P24"/>
    </row>
    <row r="25" spans="1:16" ht="13.5" thickBot="1">
      <c r="A25" s="23" t="s">
        <v>503</v>
      </c>
      <c r="B25" s="22">
        <f>COUNTIF(Master!F$2:Master!F$240,"E")</f>
        <v>76</v>
      </c>
      <c r="F25" s="23" t="s">
        <v>314</v>
      </c>
      <c r="G25" s="22">
        <f t="shared" si="4"/>
        <v>46</v>
      </c>
      <c r="H25" s="22">
        <f t="shared" si="5"/>
        <v>2</v>
      </c>
      <c r="J25" s="74">
        <v>0</v>
      </c>
      <c r="K25" s="77" t="s">
        <v>349</v>
      </c>
      <c r="L25" s="78"/>
      <c r="P25"/>
    </row>
    <row r="26" spans="1:16" ht="12.75">
      <c r="A26" s="23" t="s">
        <v>558</v>
      </c>
      <c r="B26" s="22">
        <f>COUNTIF(Master!F$2:Master!F$240,"ER")</f>
        <v>7</v>
      </c>
      <c r="D26" s="107" t="s">
        <v>484</v>
      </c>
      <c r="F26" s="23" t="s">
        <v>340</v>
      </c>
      <c r="G26" s="22">
        <f t="shared" si="4"/>
        <v>17</v>
      </c>
      <c r="H26" s="22">
        <f t="shared" si="5"/>
        <v>0</v>
      </c>
      <c r="J26" s="75">
        <v>0</v>
      </c>
      <c r="K26" s="77" t="s">
        <v>427</v>
      </c>
      <c r="L26" s="78"/>
      <c r="P26"/>
    </row>
    <row r="27" spans="1:16" ht="12.75">
      <c r="A27" s="23" t="s">
        <v>476</v>
      </c>
      <c r="B27" s="22">
        <f>COUNTIF(Master!F$2:Master!F$240,"T")</f>
        <v>54</v>
      </c>
      <c r="D27" s="108" t="s">
        <v>483</v>
      </c>
      <c r="F27" s="23" t="s">
        <v>288</v>
      </c>
      <c r="G27" s="22">
        <f t="shared" si="4"/>
        <v>7</v>
      </c>
      <c r="H27" s="22">
        <f t="shared" si="5"/>
        <v>5</v>
      </c>
      <c r="J27" s="76">
        <v>0</v>
      </c>
      <c r="K27" s="77" t="s">
        <v>426</v>
      </c>
      <c r="L27" s="78"/>
      <c r="P27"/>
    </row>
    <row r="28" spans="1:16" ht="13.5" thickBot="1">
      <c r="A28" s="23" t="s">
        <v>559</v>
      </c>
      <c r="B28" s="22">
        <f>COUNTIF(Master!F$2:Master!F$240,"TR")</f>
        <v>84</v>
      </c>
      <c r="D28" s="109">
        <f>(B21-H21)/B21</f>
        <v>0.9502262443438914</v>
      </c>
      <c r="F28" s="23" t="s">
        <v>425</v>
      </c>
      <c r="G28" s="22">
        <f t="shared" si="4"/>
        <v>87</v>
      </c>
      <c r="H28" s="22">
        <f t="shared" si="5"/>
        <v>0</v>
      </c>
      <c r="J28" s="82">
        <v>0</v>
      </c>
      <c r="K28" s="83" t="s">
        <v>353</v>
      </c>
      <c r="L28" s="84"/>
      <c r="P28"/>
    </row>
    <row r="29" spans="1:16" ht="13.5" thickBot="1">
      <c r="A29" s="23" t="s">
        <v>508</v>
      </c>
      <c r="B29" s="22">
        <f>COUNTIF(Master!I$2:Master!I$240,A29)</f>
        <v>144</v>
      </c>
      <c r="F29" s="23" t="s">
        <v>286</v>
      </c>
      <c r="G29" s="22">
        <f t="shared" si="4"/>
        <v>9</v>
      </c>
      <c r="H29" s="22">
        <f t="shared" si="5"/>
        <v>0</v>
      </c>
      <c r="J29" s="22">
        <v>0</v>
      </c>
      <c r="K29" s="77" t="s">
        <v>354</v>
      </c>
      <c r="L29" s="78"/>
      <c r="P29"/>
    </row>
    <row r="30" spans="1:16" ht="12.75">
      <c r="A30" s="23" t="s">
        <v>509</v>
      </c>
      <c r="B30" s="22">
        <f>COUNTIF(Master!I$2:Master!I$240,A30)</f>
        <v>27</v>
      </c>
      <c r="D30" s="107" t="s">
        <v>324</v>
      </c>
      <c r="F30" s="23" t="s">
        <v>516</v>
      </c>
      <c r="G30" s="22">
        <f t="shared" si="4"/>
        <v>24</v>
      </c>
      <c r="H30" s="22">
        <f t="shared" si="5"/>
        <v>0</v>
      </c>
      <c r="J30" s="25">
        <f>SUM(J24:J29)</f>
        <v>0</v>
      </c>
      <c r="K30" s="77" t="s">
        <v>505</v>
      </c>
      <c r="L30" s="78"/>
      <c r="P30"/>
    </row>
    <row r="31" spans="1:16" ht="12.75">
      <c r="A31" s="23" t="s">
        <v>432</v>
      </c>
      <c r="B31" s="22">
        <f>COUNTIF(Master!I$2:Master!I$240,A31)</f>
        <v>38</v>
      </c>
      <c r="D31" s="108" t="s">
        <v>325</v>
      </c>
      <c r="F31" s="23" t="s">
        <v>283</v>
      </c>
      <c r="G31" s="22">
        <f t="shared" si="4"/>
        <v>6</v>
      </c>
      <c r="H31" s="22">
        <f t="shared" si="5"/>
        <v>0</v>
      </c>
      <c r="K31" s="15"/>
      <c r="P31"/>
    </row>
    <row r="32" spans="1:16" ht="12.75">
      <c r="A32" s="23" t="s">
        <v>507</v>
      </c>
      <c r="B32" s="22">
        <f>COUNTIF(Master!I$2:Master!I$240,A32)</f>
        <v>2</v>
      </c>
      <c r="D32" s="110">
        <f>(SUMPRODUCT((Master!$K$2:Master!$K$240&lt;&gt;"")*(Master!$I$2:Master!$I$240=F$1)))+(SUMPRODUCT((Master!$K$2:Master!$K$240&lt;&gt;"")*(Master!$I$2:Master!$I$240="")))</f>
        <v>0</v>
      </c>
      <c r="F32" s="23" t="s">
        <v>284</v>
      </c>
      <c r="G32" s="22">
        <f t="shared" si="4"/>
        <v>5</v>
      </c>
      <c r="H32" s="22">
        <f t="shared" si="5"/>
        <v>1</v>
      </c>
      <c r="K32" s="15"/>
      <c r="P32"/>
    </row>
    <row r="33" spans="1:16" ht="13.5" thickBot="1">
      <c r="A33" s="23" t="s">
        <v>414</v>
      </c>
      <c r="B33" s="22">
        <f>COUNTA(Master!K$2:Master!K$240)</f>
        <v>0</v>
      </c>
      <c r="D33" s="111">
        <f>D32/H21</f>
        <v>0</v>
      </c>
      <c r="F33" s="23" t="s">
        <v>309</v>
      </c>
      <c r="G33" s="22">
        <f t="shared" si="4"/>
        <v>4</v>
      </c>
      <c r="H33" s="22">
        <f t="shared" si="5"/>
        <v>0</v>
      </c>
      <c r="K33" s="15"/>
      <c r="P33"/>
    </row>
    <row r="34" spans="1:16" ht="12.75">
      <c r="A34" s="23" t="s">
        <v>510</v>
      </c>
      <c r="B34" s="22">
        <f>COUNTIF(Master!L$2:Master!L$240,"Editor To Do")</f>
        <v>0</v>
      </c>
      <c r="C34" s="53"/>
      <c r="D34" s="15"/>
      <c r="F34" s="23" t="s">
        <v>308</v>
      </c>
      <c r="G34" s="22">
        <f t="shared" si="4"/>
        <v>6</v>
      </c>
      <c r="H34" s="22">
        <f t="shared" si="5"/>
        <v>0</v>
      </c>
      <c r="K34" s="15"/>
      <c r="P34"/>
    </row>
    <row r="35" spans="1:16" ht="12.75">
      <c r="A35" s="23" t="s">
        <v>321</v>
      </c>
      <c r="B35" s="22">
        <f>COUNTIF(Master!L$2:Master!L$240,"Done")</f>
        <v>3</v>
      </c>
      <c r="C35" s="53"/>
      <c r="D35" s="15"/>
      <c r="F35" s="23" t="s">
        <v>728</v>
      </c>
      <c r="G35" s="22">
        <f t="shared" si="4"/>
        <v>0</v>
      </c>
      <c r="H35" s="22">
        <f t="shared" si="5"/>
        <v>-1</v>
      </c>
      <c r="K35" s="15"/>
      <c r="P35"/>
    </row>
    <row r="36" spans="1:16" ht="12.75">
      <c r="A36" s="23" t="s">
        <v>440</v>
      </c>
      <c r="B36" s="22">
        <f>COUNTIF(Master!I$2:Master!I$240,"")</f>
        <v>28</v>
      </c>
      <c r="C36" s="53"/>
      <c r="D36" s="15"/>
      <c r="F36" s="23" t="s">
        <v>310</v>
      </c>
      <c r="G36" s="22">
        <f t="shared" si="4"/>
        <v>0</v>
      </c>
      <c r="H36" s="22">
        <f t="shared" si="5"/>
        <v>0</v>
      </c>
      <c r="K36" s="15"/>
      <c r="P36"/>
    </row>
    <row r="37" spans="6:16" ht="12.75">
      <c r="F37" s="58" t="s">
        <v>506</v>
      </c>
      <c r="G37" s="25">
        <f>SUM(G24:G36)</f>
        <v>221</v>
      </c>
      <c r="H37" s="25">
        <f>SUM(H24:H36)</f>
        <v>11</v>
      </c>
      <c r="P37"/>
    </row>
    <row r="38" ht="12.75"/>
    <row r="39" ht="12.75"/>
    <row r="69" spans="1:6" ht="12.75">
      <c r="A69" s="27" t="s">
        <v>332</v>
      </c>
      <c r="B69" s="28"/>
      <c r="C69" s="28"/>
      <c r="D69" s="71"/>
      <c r="E69" s="71"/>
      <c r="F69" s="29"/>
    </row>
    <row r="70" spans="1:6" ht="12.75">
      <c r="A70" s="30" t="s">
        <v>346</v>
      </c>
      <c r="B70" s="31"/>
      <c r="C70" s="31"/>
      <c r="D70" s="70"/>
      <c r="E70" s="70"/>
      <c r="F70" s="32"/>
    </row>
    <row r="71" spans="1:6" ht="12.75">
      <c r="A71" s="33" t="s">
        <v>408</v>
      </c>
      <c r="B71" s="31"/>
      <c r="C71" s="31"/>
      <c r="D71" s="70"/>
      <c r="E71" s="70"/>
      <c r="F71" s="32"/>
    </row>
    <row r="72" spans="1:6" ht="12.75">
      <c r="A72" s="30" t="s">
        <v>405</v>
      </c>
      <c r="B72" s="31"/>
      <c r="C72" s="31"/>
      <c r="D72" s="70"/>
      <c r="E72" s="70"/>
      <c r="F72" s="32"/>
    </row>
    <row r="73" spans="1:6" ht="12.75">
      <c r="A73" s="34" t="s">
        <v>481</v>
      </c>
      <c r="B73" s="31"/>
      <c r="C73" s="31"/>
      <c r="D73" s="70"/>
      <c r="E73" s="70"/>
      <c r="F73" s="32"/>
    </row>
    <row r="74" spans="1:6" ht="12.75">
      <c r="A74" s="34" t="s">
        <v>482</v>
      </c>
      <c r="B74" s="31"/>
      <c r="C74" s="31"/>
      <c r="D74" s="70"/>
      <c r="E74" s="70"/>
      <c r="F74" s="32"/>
    </row>
    <row r="75" spans="1:6" ht="12.75">
      <c r="A75" s="35" t="s">
        <v>409</v>
      </c>
      <c r="B75" s="31"/>
      <c r="C75" s="31"/>
      <c r="D75" s="70"/>
      <c r="E75" s="70"/>
      <c r="F75" s="32"/>
    </row>
    <row r="76" spans="1:6" ht="12.75">
      <c r="A76" s="30" t="s">
        <v>359</v>
      </c>
      <c r="B76" s="31"/>
      <c r="C76" s="31"/>
      <c r="D76" s="70"/>
      <c r="E76" s="70"/>
      <c r="F76" s="32"/>
    </row>
    <row r="77" spans="1:6" ht="12.75">
      <c r="A77" s="34" t="s">
        <v>407</v>
      </c>
      <c r="B77" s="31"/>
      <c r="C77" s="31"/>
      <c r="D77" s="70"/>
      <c r="E77" s="70"/>
      <c r="F77" s="32"/>
    </row>
    <row r="78" spans="1:6" ht="12.75">
      <c r="A78" s="34" t="s">
        <v>403</v>
      </c>
      <c r="B78" s="31"/>
      <c r="C78" s="31"/>
      <c r="D78" s="70"/>
      <c r="E78" s="70"/>
      <c r="F78" s="32"/>
    </row>
    <row r="79" spans="1:6" ht="12.75">
      <c r="A79" s="34" t="s">
        <v>404</v>
      </c>
      <c r="B79" s="31"/>
      <c r="C79" s="31"/>
      <c r="D79" s="70"/>
      <c r="E79" s="70"/>
      <c r="F79" s="32"/>
    </row>
    <row r="80" spans="1:6" ht="12.75">
      <c r="A80" s="36" t="s">
        <v>406</v>
      </c>
      <c r="B80" s="37"/>
      <c r="C80" s="37"/>
      <c r="D80" s="72"/>
      <c r="E80" s="72"/>
      <c r="F80" s="38"/>
    </row>
    <row r="81" ht="12.75">
      <c r="A81" s="13"/>
    </row>
    <row r="82" spans="1:6" ht="12.75">
      <c r="A82" s="27" t="s">
        <v>317</v>
      </c>
      <c r="B82" s="28"/>
      <c r="C82" s="28"/>
      <c r="D82" s="71"/>
      <c r="E82" s="71"/>
      <c r="F82" s="29"/>
    </row>
    <row r="83" spans="1:6" ht="12.75">
      <c r="A83" s="30" t="s">
        <v>355</v>
      </c>
      <c r="B83" s="31"/>
      <c r="C83" s="31"/>
      <c r="D83" s="70"/>
      <c r="E83" s="70"/>
      <c r="F83" s="32"/>
    </row>
    <row r="84" spans="1:6" ht="12.75">
      <c r="A84" s="30" t="s">
        <v>356</v>
      </c>
      <c r="B84" s="31"/>
      <c r="C84" s="31"/>
      <c r="D84" s="70"/>
      <c r="E84" s="70"/>
      <c r="F84" s="32"/>
    </row>
    <row r="85" spans="1:6" ht="12.75">
      <c r="A85" s="34" t="s">
        <v>361</v>
      </c>
      <c r="B85" s="31"/>
      <c r="C85" s="31"/>
      <c r="D85" s="70"/>
      <c r="E85" s="70"/>
      <c r="F85" s="32"/>
    </row>
    <row r="86" spans="1:6" ht="12.75">
      <c r="A86" s="34" t="s">
        <v>360</v>
      </c>
      <c r="B86" s="31"/>
      <c r="C86" s="31"/>
      <c r="D86" s="70"/>
      <c r="E86" s="70"/>
      <c r="F86" s="32"/>
    </row>
    <row r="87" spans="1:6" ht="12.75">
      <c r="A87" s="34" t="s">
        <v>362</v>
      </c>
      <c r="B87" s="31"/>
      <c r="C87" s="31"/>
      <c r="D87" s="70"/>
      <c r="E87" s="70"/>
      <c r="F87" s="32"/>
    </row>
    <row r="88" spans="1:6" ht="12.75">
      <c r="A88" s="30" t="s">
        <v>363</v>
      </c>
      <c r="B88" s="31"/>
      <c r="C88" s="31"/>
      <c r="D88" s="70"/>
      <c r="E88" s="70"/>
      <c r="F88" s="32"/>
    </row>
    <row r="89" spans="1:6" ht="12.75">
      <c r="A89" s="30" t="s">
        <v>359</v>
      </c>
      <c r="B89" s="31"/>
      <c r="C89" s="31"/>
      <c r="D89" s="70"/>
      <c r="E89" s="70"/>
      <c r="F89" s="32"/>
    </row>
    <row r="90" spans="1:6" ht="12.75">
      <c r="A90" s="34" t="s">
        <v>358</v>
      </c>
      <c r="B90" s="31"/>
      <c r="C90" s="31"/>
      <c r="D90" s="70"/>
      <c r="E90" s="70"/>
      <c r="F90" s="32"/>
    </row>
    <row r="91" spans="1:6" ht="12.75">
      <c r="A91" s="34" t="s">
        <v>357</v>
      </c>
      <c r="B91" s="31"/>
      <c r="C91" s="31"/>
      <c r="D91" s="70"/>
      <c r="E91" s="70"/>
      <c r="F91" s="32"/>
    </row>
    <row r="92" spans="1:6" ht="12.75">
      <c r="A92" s="34" t="s">
        <v>403</v>
      </c>
      <c r="B92" s="31"/>
      <c r="C92" s="31"/>
      <c r="D92" s="70"/>
      <c r="E92" s="70"/>
      <c r="F92" s="32"/>
    </row>
    <row r="93" spans="1:6" ht="12.75">
      <c r="A93" s="34" t="s">
        <v>404</v>
      </c>
      <c r="B93" s="31"/>
      <c r="C93" s="31"/>
      <c r="D93" s="70"/>
      <c r="E93" s="70"/>
      <c r="F93" s="32"/>
    </row>
    <row r="94" spans="1:6" ht="12.75">
      <c r="A94" s="36" t="s">
        <v>406</v>
      </c>
      <c r="B94" s="37"/>
      <c r="C94" s="37"/>
      <c r="D94" s="72"/>
      <c r="E94" s="72"/>
      <c r="F94" s="38"/>
    </row>
  </sheetData>
  <printOptions/>
  <pageMargins left="0.75" right="0.75" top="1" bottom="1" header="0.5" footer="0.5"/>
  <pageSetup horizontalDpi="600" verticalDpi="600" orientation="landscape" r:id="rId4"/>
  <headerFooter alignWithMargins="0">
    <oddHeader>&amp;LJanuary 2007&amp;C&amp;A&amp;Rdoc.: IEEE 802.11-07/0xxxr0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E7" sqref="E7"/>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479</v>
      </c>
      <c r="B1" s="19" t="s">
        <v>437</v>
      </c>
      <c r="C1" s="18" t="s">
        <v>410</v>
      </c>
      <c r="D1" s="18" t="s">
        <v>438</v>
      </c>
      <c r="E1" s="18" t="s">
        <v>413</v>
      </c>
      <c r="F1" s="18" t="s">
        <v>497</v>
      </c>
      <c r="G1" s="86" t="s">
        <v>480</v>
      </c>
    </row>
    <row r="2" spans="1:7" ht="12.75">
      <c r="A2" s="87">
        <v>0</v>
      </c>
      <c r="B2" s="88"/>
      <c r="C2" s="88"/>
      <c r="D2" s="88"/>
      <c r="E2" s="89"/>
      <c r="F2" s="88"/>
      <c r="G2" s="88"/>
    </row>
    <row r="3" spans="1:7" ht="110.25">
      <c r="A3" s="87">
        <v>1</v>
      </c>
      <c r="B3" s="88" t="s">
        <v>732</v>
      </c>
      <c r="C3" s="117" t="s">
        <v>787</v>
      </c>
      <c r="D3" s="88" t="s">
        <v>788</v>
      </c>
      <c r="E3" s="118" t="s">
        <v>789</v>
      </c>
      <c r="F3" s="88" t="s">
        <v>790</v>
      </c>
      <c r="G3" s="88" t="s">
        <v>791</v>
      </c>
    </row>
    <row r="4" spans="1:7" ht="89.25">
      <c r="A4" s="87">
        <v>2</v>
      </c>
      <c r="B4" s="88" t="s">
        <v>664</v>
      </c>
      <c r="C4" s="88" t="s">
        <v>618</v>
      </c>
      <c r="D4" s="88" t="s">
        <v>788</v>
      </c>
      <c r="E4" s="118" t="s">
        <v>617</v>
      </c>
      <c r="F4" s="88" t="s">
        <v>790</v>
      </c>
      <c r="G4" s="88" t="s">
        <v>791</v>
      </c>
    </row>
    <row r="5" spans="1:7" ht="51">
      <c r="A5" s="87">
        <v>3</v>
      </c>
      <c r="B5" s="88" t="s">
        <v>194</v>
      </c>
      <c r="C5" s="115" t="s">
        <v>195</v>
      </c>
      <c r="D5" s="88" t="s">
        <v>788</v>
      </c>
      <c r="E5" s="118" t="s">
        <v>197</v>
      </c>
      <c r="F5" s="88" t="s">
        <v>198</v>
      </c>
      <c r="G5" s="88" t="s">
        <v>196</v>
      </c>
    </row>
    <row r="6" spans="1:7" ht="38.25">
      <c r="A6" s="87">
        <v>4</v>
      </c>
      <c r="B6" s="88" t="s">
        <v>211</v>
      </c>
      <c r="C6" s="88" t="s">
        <v>6</v>
      </c>
      <c r="D6" s="88" t="s">
        <v>788</v>
      </c>
      <c r="E6" s="118" t="s">
        <v>7</v>
      </c>
      <c r="F6" s="88" t="s">
        <v>198</v>
      </c>
      <c r="G6" s="88" t="s">
        <v>196</v>
      </c>
    </row>
    <row r="7" spans="1:7" ht="15.75">
      <c r="A7" s="87">
        <v>5</v>
      </c>
      <c r="B7" s="88"/>
      <c r="C7" s="117"/>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dataValidations count="3">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3 B5:B27">
      <formula1>"Telcon1, Telcon2, Telcon3, Telcon4, Telcon5, Telcon6, Telcon7, Telcon8, Telcon9, Telcon10, Telcon11, Telcon12, Telcon13, Telcon14, Telcon15, Dallas, London, Orlando, Montreal, San Francisco, Hawaii, Atlanta, Denver, Ad-hoc2, Ad-hoc2, Ad-hoc3, Ad-hoc4"</formula1>
    </dataValidation>
    <dataValidation type="list" allowBlank="1" showInputMessage="1" showErrorMessage="1" sqref="B4">
      <formula1>"Telcon1, Telcon2, Telcon3, Telcon4, Telcon5, Telcon6, Telcon7, Telcon8, Telcon9, Telcon10, Telcon11, Telcon12, Denver, Hawaii, Vancouver, Jacksonville, Montreal , Atlanta, Dallas, Los Angeles, San Francisco, Ad-hoc1,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493</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141 TGp Comment Resolution</dc:title>
  <dc:subject>Comment Resolution</dc:subject>
  <dc:creator>Wayne Fisher</dc:creator>
  <cp:keywords>WAVE, IEEE 802.11p</cp:keywords>
  <dc:description>January 2009   Master Spreadsheet</dc:description>
  <cp:lastModifiedBy>wfisher</cp:lastModifiedBy>
  <cp:lastPrinted>2008-12-22T16:45:41Z</cp:lastPrinted>
  <dcterms:created xsi:type="dcterms:W3CDTF">2004-07-14T16:37:20Z</dcterms:created>
  <dcterms:modified xsi:type="dcterms:W3CDTF">2009-03-07T00:51:56Z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