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55" yWindow="65521" windowWidth="6000" windowHeight="6585" activeTab="0"/>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'Master'!$A$1:$V$496</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K1" authorId="0">
      <text>
        <r>
          <rPr>
            <sz val="8"/>
            <rFont val="Tahoma"/>
            <family val="2"/>
          </rPr>
          <t xml:space="preserve">This must be a comment number - without text
</t>
        </r>
      </text>
    </comment>
    <comment ref="J1" authorId="0">
      <text>
        <r>
          <rPr>
            <sz val="8"/>
            <rFont val="Tahoma"/>
            <family val="2"/>
          </rPr>
          <t>Describe how the group or individual came to the resolution status.</t>
        </r>
      </text>
    </comment>
    <comment ref="I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Do not edit this column.  It is copied exactly from the submission worksheet.</t>
        </r>
        <r>
          <rPr>
            <sz val="8"/>
            <rFont val="Tahoma"/>
            <family val="0"/>
          </rPr>
          <t xml:space="preserve">
</t>
        </r>
      </text>
    </comment>
    <comment ref="F1" authorId="1">
      <text>
        <r>
          <rPr>
            <sz val="8"/>
            <rFont val="Tahoma"/>
            <family val="2"/>
          </rPr>
          <t xml:space="preserve">Do not edit this column.  It copied exactly from the submission worksheet.
Part of No Vote
Yes - means it was part of "no" vote
No - means it was not part of "no" vote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O1" authorId="1">
      <text>
        <r>
          <rPr>
            <b/>
            <sz val="8"/>
            <rFont val="Tahoma"/>
            <family val="0"/>
          </rPr>
          <t>Should be broken down by clause or clauses</t>
        </r>
        <r>
          <rPr>
            <sz val="8"/>
            <rFont val="Tahoma"/>
            <family val="0"/>
          </rPr>
          <t xml:space="preserve">
</t>
        </r>
      </text>
    </comment>
    <comment ref="P1" authorId="1">
      <text>
        <r>
          <rPr>
            <b/>
            <sz val="8"/>
            <rFont val="Tahoma"/>
            <family val="0"/>
          </rPr>
          <t>Enter document # or Will of the Group</t>
        </r>
        <r>
          <rPr>
            <sz val="8"/>
            <rFont val="Tahoma"/>
            <family val="0"/>
          </rPr>
          <t xml:space="preserve">
</t>
        </r>
      </text>
    </comment>
    <comment ref="Q1" authorId="1">
      <text>
        <r>
          <rPr>
            <sz val="8"/>
            <rFont val="Tahoma"/>
            <family val="2"/>
          </rPr>
          <t>This column represents the meetinng which the comment was resolved, but not voted on.</t>
        </r>
      </text>
    </comment>
    <comment ref="R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29"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35"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<sst xmlns="http://schemas.openxmlformats.org/spreadsheetml/2006/main" count="6260" uniqueCount="1406">
  <si>
    <t>"In WAVE mode, the WAVE beacon may include zero or more WAVE information elements (WIEs)."</t>
  </si>
  <si>
    <t>"The WIE contains information provided to the MAC through the MLME_SAP. Zero or more WIEs may be included in the WAVE beacon."</t>
  </si>
  <si>
    <t>"The WIE (WAVE Information Element) contains information provided to the MAC through the MLME_SAP. Zero or more WIEs may be included in the WAVE beacon."</t>
  </si>
  <si>
    <t>"The WIE content field contains WAVE management information for the Station Management Entity (SME) that are outside the scope of this standard."</t>
  </si>
  <si>
    <t>Can you give a pointer to where this information might be?</t>
  </si>
  <si>
    <t>49</t>
  </si>
  <si>
    <t>There is no security involved with this protocol.  I would feel very uncomfortable to be driving around a vehicle that was wide open.</t>
  </si>
  <si>
    <t>Add a security solution to the "association"</t>
  </si>
  <si>
    <t>Cypher, David</t>
  </si>
  <si>
    <t>37</t>
  </si>
  <si>
    <t>Font change occurs in Table 7-8</t>
  </si>
  <si>
    <t>Consistent font</t>
  </si>
  <si>
    <t>10.3.42.1.2</t>
  </si>
  <si>
    <t>17</t>
  </si>
  <si>
    <t>From the PICs, it appears that Mask A operation should be supported by all WAVE STAs. The requirement should be stated here, the same way that 11y D10.0 uses J.2 to state the requirements.</t>
  </si>
  <si>
    <t>Use a paragraph in Annex J-2 to collect all WAVE requirements</t>
  </si>
  <si>
    <t>The vertical dotted lines should have annotation, and additional lines for 10- and 15-MHz offset should be shown to match Table I.7</t>
  </si>
  <si>
    <t>11n D4.01 adds a note to Table J.1, so renumber these accordingly.</t>
  </si>
  <si>
    <t>Emeott, Stephen</t>
  </si>
  <si>
    <t>Its misleading to make claims that WAVE "enbales" the use of 802.11 devices in any specific environment (vehicular or otherwise).  As defined, WAVE is simply one of the modes in which a STA may operate.  The standard should not make a blanket statement suggesting that one mode of operation, such as WAVE, enables a station to meet any or all of the requirments of vehicular environments.</t>
  </si>
  <si>
    <t>It says that a WAVE mode STA may only join one WAVE BSS at a time, but what are the restrictions that are in force if a WAVE mode STA has joined a WAVE BSS? Alternatively, what are the restrictions for a WAVE mode STA that has NOT joined a WAVE BSS? I.e. it seems to me that there is no externally observable action executed by the WAVE mode STA to allow an outsider to determine that a join has occurred, and there are no restrictions on behavior of such a WAVE mode STA that I can see, except that it may not join another WAVE BSS at the same time! Maybe there is one observable effect, and that is that the BSSID of frames transmitted by a WAVE mode STA that has joined a WAVE BSS has a non-wildcard value. I believe that the BSSID value has no impact on reception of a frame, unless the frame has an MCAST RA value. Are MCAST RA values allowed within the WAVE context?</t>
  </si>
  <si>
    <t>There is still no way for a non-WAVE aware device to detect that a Beacon is a WAVE Beacon, and prevent such a device from attempting to join a WAVE BSS.</t>
  </si>
  <si>
    <t>Use a new frame type for "WAVE Beacon" frames.</t>
  </si>
  <si>
    <t>08-0874r2</t>
  </si>
  <si>
    <t>ACCEPT IN PRINCIPLE Added text to Table 7-2 and deleted confusing sentence</t>
  </si>
  <si>
    <t>08-0879r1</t>
  </si>
  <si>
    <t>ACCEPT IN PRINCIPLE. WAVE BSS terminology has been removed.</t>
  </si>
  <si>
    <t>ACCEPT IN PRINCIPLE. The BSSID field in a data frame outside of a BSS may be used to decide whether to receive a frame with a broadcast destination address.</t>
  </si>
  <si>
    <t>ACCEPT IN PRINCIPLE New wording reflects the intent of this suggestion.</t>
  </si>
  <si>
    <t>ACCEPT IN PRINCIPLE WAVE BSS terminology has been removed.</t>
  </si>
  <si>
    <t>The addresses used in a data frame sent outside of a BSS are set by the SME or higher layers.</t>
  </si>
  <si>
    <t>REJECT: we are describing a method of communication outside of a BSS in which there is no AP.</t>
  </si>
  <si>
    <t>In Draft 802.11p we are not talking about Direct Link communication in which the peer link is established after negotiation through an AP, but a new way of sending data frames without prior authentication or association.</t>
  </si>
  <si>
    <t>REJECT: In Draft 802.11p we are not talking about Direct Link communication in which the peer link is established after negotiation through an AP, but a new way of sending data frames without prior authentication or association.</t>
  </si>
  <si>
    <t>Accept.</t>
  </si>
  <si>
    <t>REJECT: communication  using the wildcard BSSID need not be preceded by a WAVE Beacon ; communication outside of a BSS may require the use of wildcard BSSID for  acceptance of broadcast packets.</t>
  </si>
  <si>
    <t>ACCEPT IN PRINCIPLE Wording has been added to describe the use of address 3 when sending data frames outside of a BSS. The exact wording suggested by the commenter does not apply since we have removed the WAVE BSS concept.</t>
  </si>
  <si>
    <t>REJECT: data communication outside of a BSS may require the use of the wildcard BSSID to allow the acceptance of broadcast packets. Whether this creates a problem for a nearby AP is a system integration and performance issue.</t>
  </si>
  <si>
    <t>"When in WAVE mode, this standard does not define procedures for using any combination of To DS and From DS field values, with the exception of the address field designations in Table 7-7". Are the ToDS and FromDS fields reserved while in WAVE mode?</t>
  </si>
  <si>
    <t>Replace with "Since there is no notion of DS while in WAVE mode, ToDS and FromDS bits are ignored in WAVE mode."</t>
  </si>
  <si>
    <t>"1. Management frames of subtype Probe request". Case error.</t>
  </si>
  <si>
    <t>Replace with "1. Management frames of subtype probe request"</t>
  </si>
  <si>
    <t>54</t>
  </si>
  <si>
    <t>"This field is not specified in WAVE mode."</t>
  </si>
  <si>
    <t>Replace with "This field is reserved in WAVE mode."</t>
  </si>
  <si>
    <t>24-25, 30-</t>
  </si>
  <si>
    <t>Editorial marks are incorrect.
IEEE 801.11-2007 Cl. 7.3.2.2 has:
"The Supported Rates element specifies up to eight rates in the Operational-Rate-Set parameter, as described in the MLME-JOIN.request and MLME-START.request primitives."
Adding  "and MLME.ONDEMANDBEACON.indication" to the above results in the text as shown in the Recommended Change column.</t>
  </si>
  <si>
    <t>Replace with "The Supported Rates element specifies up to eight rates in the Operational-Rate-Set parameter, as described
in the MLME-JOIN.request, and MLME-START.request and MLME.ONDEMANDBEACON.request primitives."</t>
  </si>
  <si>
    <t>"The length of the Capabilities field is a variable n. The Capabilities are shown in Table 7-35a". "length is variable" is sufficient.</t>
  </si>
  <si>
    <t>Replace with "The length of the Capabilities field is variable. The Capabilities are shown in Table 7-35a"</t>
  </si>
  <si>
    <t>Table 7-35a</t>
  </si>
  <si>
    <t>The bits in the extended capabilies field describe the capabilities of the STA. Recommend changing the description of On-demand beacon to be consistent with other bit defintions.</t>
  </si>
  <si>
    <t>The text claims that WAVE mode "enables" 802.11 in vehicular environments.
However this is probably over stating the properties of WAVE mode compared to 802.11:
* 802.11 already works well in at least some vehicular environments
* WAVE has far less functionality that 802.11 today (because WAVE requires 1609) and so it is not really comparing apples with apples</t>
  </si>
  <si>
    <t>Subclause 5.2.2a in P802.11p/D4.0 specifies "The need to enter WAVE mode is determined by upper layers, which are also responsible for system management and security"</t>
  </si>
  <si>
    <t>Simon</t>
  </si>
  <si>
    <t>TSF</t>
  </si>
  <si>
    <t>Stand Alone</t>
  </si>
  <si>
    <t>Declined - This comment is out of scope.  It is related to LB 92. (It was the intent of TGp to address all of the comments; however, since TGp had not passed LB it is not a requirement.)</t>
  </si>
  <si>
    <t>TBD</t>
  </si>
  <si>
    <t>TBD.    However, the response should leave 1609 out of the picture. IEEE 802.11 Std amended by 802.11p should stands on its own merit.</t>
  </si>
  <si>
    <t>Declined - There is no implications in IEEE 802.11 amended by P802.11p that IEEE Stds 1609 are the only protocols that could be associated with the IEEE Std 802.11 in WAVE mode.</t>
  </si>
  <si>
    <t>See updated draft of TGp.</t>
  </si>
  <si>
    <t>See explanation in document 08-0586r1.</t>
  </si>
  <si>
    <t>See explanation in document 08-0584r0.</t>
  </si>
  <si>
    <t>08-0730r0</t>
  </si>
  <si>
    <t>E-mail from Alastair Malarky, Mark IV, dated July 21, 2008</t>
  </si>
  <si>
    <t>08-0929r0</t>
  </si>
  <si>
    <t>Comments addressed in Rev 4:  107, 108, 109, 110, 112, 113, 137, 138, 139, 251, 379, 385, 394, 395, 398, 399, 400, 401, 402, 403, 404, 433, 434, 435, 436, 437, 438, 439, 440, 441, 442, 443, 444, 445, 446, 447, 448, 452, 453, 454, 455, 456, 457, 458, 459, 460, 461, and 486.</t>
  </si>
  <si>
    <t>Incorporate into D4.02</t>
  </si>
  <si>
    <t>D4.02</t>
  </si>
  <si>
    <t>Telcon10</t>
  </si>
  <si>
    <t>doc.: IEEE 802.11-08/0514r4</t>
  </si>
  <si>
    <t>September 2008</t>
  </si>
  <si>
    <t>2008-09-03</t>
  </si>
  <si>
    <t>The PHY Parameter Set must be included - see the normal scan semantics in 802.11-2007 Cl. 10.3.2.2.2 re the BSSDescription for clarification - there may be other parameters that are also required.  PHY Parameter Set is required because the PHY might receive a frame that was transmitted on a different channel, so the .indication primitive must convey the precise PHY parameters and conditions under which the on-demand beacon was received.  For example, it is important to indicate the channel number from the frame header, rather than just assuming that the frame was transmitted on the channel on which you happened to receive it.</t>
  </si>
  <si>
    <t>Add the PHY Parameter Set to the list of parameters.</t>
  </si>
  <si>
    <t>52</t>
  </si>
  <si>
    <t>"associated with" can lead to confusion with the associated state during association procedures</t>
  </si>
  <si>
    <t>change "associated with" to "within"</t>
  </si>
  <si>
    <t>"receive WAVE beacons on its current channel" - The MAC doesn't have a channel.  The current channel is a PHY condition.</t>
  </si>
  <si>
    <t>change "receive WAVE beacons on its current channel" to "receive WAVE beacons on the current PHY channel"</t>
  </si>
  <si>
    <t>primitives are generated, not returned</t>
  </si>
  <si>
    <t>change "returns" to "generates"</t>
  </si>
  <si>
    <t>"may be set by higher layers" - higher layers don't take actions.  Higher layers are ISO protocol layers.  Applications or the SME are the entities that use primitive to take action.</t>
  </si>
  <si>
    <t>change "higher layers" to "the SME"</t>
  </si>
  <si>
    <t>Erceg, Vinko</t>
  </si>
  <si>
    <t xml:space="preserve">It is not clear to me why there may exist a WAVE beacon with zero information elements. </t>
  </si>
  <si>
    <t>Please clarify.</t>
  </si>
  <si>
    <t>10.3.2.2.2</t>
  </si>
  <si>
    <t>35-42</t>
  </si>
  <si>
    <t xml:space="preserve">Is this Extended Capabilities IE row needed? Other TG's may have inserted it already. </t>
  </si>
  <si>
    <t>Please check and delete if necessary.</t>
  </si>
  <si>
    <t>3-5</t>
  </si>
  <si>
    <t xml:space="preserve">What is the EDCA parameter set for WAVE devices? </t>
  </si>
  <si>
    <t xml:space="preserve">Please define. </t>
  </si>
  <si>
    <t xml:space="preserve">It is not clear to me that the transmit frequency tolerance of +/-10 PPM is required. Crystal at that tolerance level is expensive! </t>
  </si>
  <si>
    <t xml:space="preserve">Change the tolerance to +/-20 ppm or show simulation results that prove that +/- 10 ppm is required. </t>
  </si>
  <si>
    <t>17.3.9.5</t>
  </si>
  <si>
    <t>ID</t>
  </si>
  <si>
    <t xml:space="preserve">Wildcard BSSID is used in Data frames in WAVE mode. In section 7.2.2, BSSID is used to help identify if the broadcast frames should be accepted (if the sender and the receiver are in the same BSSID). 11p uses IBSS mode if the operation is not defined in 11p. But IBSS mode does not define how to use wildcard BSSID to accept a data frame in section 7.2.2.  </t>
  </si>
  <si>
    <t>define how to accept a frame when wildcard BSSID is used.</t>
  </si>
  <si>
    <t>Cole, Terry</t>
  </si>
  <si>
    <t>A</t>
  </si>
  <si>
    <t>Making a trait both mandatory and optional is confusing. This occurs 4 times in FT6, FT7, FR5, &amp; FR7.</t>
  </si>
  <si>
    <t>Since we have logic already included in the precondition, replace M with (NOT CF6A):M.</t>
  </si>
  <si>
    <t>I don't know how to parse what is written for the status in OF1.7.1. I realize you didn't create the first error but you had made is potentially worse. Occurs 8 times in OF1.7.1 to OF1.7.8.</t>
  </si>
  <si>
    <t>We have added logic to the precondition over time. Use OR to separate the preconditions, assuming this is what you mean.</t>
  </si>
  <si>
    <t>Editor</t>
  </si>
  <si>
    <t>This comment is deemed editorial and delegated to the document editor for consideration in developing future drafts. Please note that the IEEE standards are edited professionally prior to publication.</t>
  </si>
  <si>
    <t>General Editorial</t>
  </si>
  <si>
    <t>Process to following when merging LB comments</t>
  </si>
  <si>
    <t>There is no need to alter dot11FrequencyBandsSupported, because the information element SupportedRegulatoryClasses communicates the necessary information between STAs. The structure should remain at 802.11-2007, unchanged by 11k, 11y, 11n, rust in peace, amen.</t>
  </si>
  <si>
    <t>Delete changes to dot11FrequencyBandsSupported.</t>
  </si>
  <si>
    <t>11y D10.0 added dot11PhyOFDMEntry 9, 10, 11</t>
  </si>
  <si>
    <t>Renumber dot11StationClass and dot11ACRType</t>
  </si>
  <si>
    <t>11y D10.0 makes Annex I normative</t>
  </si>
  <si>
    <t>11k got a comment from the FCC, and changed the nomenclature referring to US rules in all of Annex I and J. The correct reference is 47 CFR xx.xxx, which is in table I.1, but not elsewhere in annex I nor J.</t>
  </si>
  <si>
    <t>Change all occurrences of FCC CFR 47 to FCC 47 CFR.</t>
  </si>
  <si>
    <t>At a minimum, maybe we want to change the name of this element from Extended Capabilities to Extended Capabilities and Features Signaling or something like that. Worst case is that we move the two new bits to some other element, like the WAVE IE, which I think is best, unless you can convince me of a good reason why there would ever be ZERO WAVE IEs in a WAVE beacon...</t>
  </si>
  <si>
    <t>You need to put a limit on the length of this element so that recipients can know how large of a buffer to allocate to it.</t>
  </si>
  <si>
    <t>Add a constraint on the element size.</t>
  </si>
  <si>
    <t>The language is quite confusing. There already is a default EDCA parameter set and you are adding a new one which is labeled Default EDCA Parameter set for WAVE BSS - but in the text, you mention "default EDCA parameter set" without adding any WAVE qualifier to the name - so which set is supposed to be used in which circumstance?</t>
  </si>
  <si>
    <t>Be consistent with the use of the names of the two different default EDCA parameter sets.</t>
  </si>
  <si>
    <t>May transmit data to which STA?</t>
  </si>
  <si>
    <t>Qualify which STA may communicate with which other STA under which conditions.</t>
  </si>
  <si>
    <t>The statement "In particular, time frames that are shorter than the amount of time required to perform standard authentication and association to join a BSS are accommodated in this amendment." implies that this is the only or best way to address high mobility environments.  There are other ways to achieve this goal without abandoning one of the core tenants of dot11.</t>
  </si>
  <si>
    <t>Allow for authentication and association.</t>
  </si>
  <si>
    <t>Oyama, Satoshi</t>
  </si>
  <si>
    <t>Insert a whole bunch of "In non-WAVE mode, " wherever WAVE behavior is exceptional. I see it in 7.2.2, possibly 7.1.3.5.1, in 7.2.3.1, 11.2, …</t>
  </si>
  <si>
    <t>"not specified" =&gt; reserved</t>
  </si>
  <si>
    <t>fix</t>
  </si>
  <si>
    <t>Add extra column "Extensibility" indicating whether the element may be extended by future TGs. Also 357 =&gt; 257</t>
  </si>
  <si>
    <t>add and fix</t>
  </si>
  <si>
    <t xml:space="preserve">Import of editorial note is unclear. Is this an 11k omission which 11p is reporting but not solving? </t>
  </si>
  <si>
    <t>This paragraph includes an algorithm used (presumably) by the MLME (since it is in the MLME section, and doesn't specify otherwise) to optionally synchronize the STA's TSF to received frames.  But, there is no service primitive to inform the MLME whether synchronization is desired or not.</t>
  </si>
  <si>
    <t>Add some explanatory text about how this synchronization is done or not as an option.  For example, is it actually the SME that not only decides whether to synchronize, but also does the synchronization via the SET/INCTSFTIME primitives?  Or, does the MAC/MLME do this automatically upon frame recept, and the option is contolled some other way?</t>
  </si>
  <si>
    <t>Hansen, Christopher</t>
  </si>
  <si>
    <t>The tolerance value is too tight. This will unnecessarily increase the cost of implementations. Previous specifications have allowed +-/20ppm, which is reasonable.</t>
  </si>
  <si>
    <t>Hart, Brian</t>
  </si>
  <si>
    <t>Definition could apply to any element filled in my the MLME SAP</t>
  </si>
  <si>
    <t>Insert WAVE or equivalent in the defn</t>
  </si>
  <si>
    <t>"Within the context of a … BSS" is unusual .11 language</t>
  </si>
  <si>
    <t>Suggest "within … BSS", search and replace thru-out document</t>
  </si>
  <si>
    <t>43</t>
  </si>
  <si>
    <t>Definitions are compiled for separate publication. Avoid references in definitions.</t>
  </si>
  <si>
    <t>Remove reference</t>
  </si>
  <si>
    <t>"upper layers … responsible for system mgmt". The SME is responsible for system mgmt, which is an all-layer entity</t>
  </si>
  <si>
    <t>Resolve the inconsistency</t>
  </si>
  <si>
    <t>"Does not define procedures" - procedures do not belong in clause 7; I suspect all u need to say is that To/from DS are reserved</t>
  </si>
  <si>
    <t>Make reserved</t>
  </si>
  <si>
    <t>The template adopted by 11p is dangerous, here and elsewhere. Existing language is "XX shall YY". 11p adds new text so we have "XX shall YY. In WAVE mode, there shall be no requirements on XX" Now we have 2 normative statements that are in conflict. The knowledgeable reader knows WAVE came later and is exceptional, so infers that the real meaning is "In non-WAVE mode, XX shall YY. In WAVE mode, there are no requirements on XX" But it is poor practice to depend upon the reader's side-knowledge</t>
  </si>
  <si>
    <t>remove P802.11u-D1.0 from this list, remove P802.11s-D1.0, and insert P802.11z-D1.0</t>
  </si>
  <si>
    <t>original text said "as well as the aspects of STA mobility". Change here seems to be to replace "as well as" with "including"</t>
  </si>
  <si>
    <t>show the original text ("as well as") with strikethrough</t>
  </si>
  <si>
    <t>text several places on this pages does not appear to be right-justified</t>
  </si>
  <si>
    <t>as the definitions are incorporated in other IEEE publications, the acronym definitions get lost.  So acronyms should be expanded whenever they appear in the definitions.</t>
  </si>
  <si>
    <t>Expand the WAVE acronym where it appears in defintions (four places)</t>
  </si>
  <si>
    <t>the three NOTEs do not add anything of substance to the definitions,and should be deleted</t>
  </si>
  <si>
    <t>delete the Notes (three of them) from the definitions clause</t>
  </si>
  <si>
    <t>"renumbering as necessary" is no longer necessary.  The numbering scheme required by the IEEE Style Guide removed that need</t>
  </si>
  <si>
    <t>delete "renumbering as necessary"</t>
  </si>
  <si>
    <t>"enables the use of ... devices" is referring to the technology, and not to the document.  So it should be "…use of IEEE 802.11 devices"  See 13.9 in IEEE Style Guide</t>
  </si>
  <si>
    <t>missing headers</t>
  </si>
  <si>
    <t>change to 6.2.1.1.2 needs headers for 6, 6.2, 6.2.1, and 6.2.1.1</t>
  </si>
  <si>
    <t>presence of an optional parameter in an interface primitive needs to be dependent on the setting of a MIB variable in order to be backward compatible with prior implementations</t>
  </si>
  <si>
    <t>add at start of line 11 "Basic Serivce set identification is only present if dot11WAVEEnabled is set to true.". Same change on lines 31 and 49.</t>
  </si>
  <si>
    <t>7.1.3.1</t>
  </si>
  <si>
    <t xml:space="preserve">missing header </t>
  </si>
  <si>
    <t>add a header for 7.1.3.1</t>
  </si>
  <si>
    <t>The Elimination of DS function in WAVE BSS is a simplified solution of dealing with the technical difficulties caused by DS concept in WAVE mode. However, such a simple solution might not be sufficient when further DSRC/WAVE based systems evolve, because DS concept might be extreamely useful to manage a large-scale network consisted of many WAVE BSSs on the road</t>
  </si>
  <si>
    <t xml:space="preserve">A careful study of investigating pros and cons of DS in WAVE mode is recommended. Such a study might be helpful in term of future compatibility, because DS is used to interconnected multiple BSSs. </t>
  </si>
  <si>
    <t xml:space="preserve">"Probe request" should be "probe request" </t>
  </si>
  <si>
    <t xml:space="preserve">"The length of the Capabilities field is a variable n" is confusing </t>
  </si>
  <si>
    <t>remove</t>
  </si>
  <si>
    <t xml:space="preserve">The default value of EDCA parameters should be specified. </t>
  </si>
  <si>
    <t>I assume that the default is ACI 00</t>
  </si>
  <si>
    <t>Clarify the “Description” column for EDCA parameter set for the case where the announced BSS or WAVE BSS was started by the STA sending the on-demand beacon.</t>
  </si>
  <si>
    <t>Incorrect “Valid Range” for BSSID (“1 - 32 octets”). BSSID is 6-octet address and this particular case can only be an individual address.</t>
  </si>
  <si>
    <t>Replace “1 - 32 octets” with “Any valid individual MAC address”.</t>
  </si>
  <si>
    <t>Isn't MLME-ONDEMANDBEACON.indication used only with Beacon frames? The Description column of the parameter table seems to indicate that this could be used with Probe Response frames, too.</t>
  </si>
  <si>
    <t>Remove probe response from the Description column (Timestamp, EDCA parameter set).</t>
  </si>
  <si>
    <t>If the initiating STA ceases to be a member of the WAVE BSS and then initiates a new WAVE BSS (e.g., with a different SSID), wouldn't there be two WAVE BSSes with the same BSSID if the previous WAVE BSS is allowed to continue to exist and the STA used its own MAC address as the BSSID? Use of the same BSSID in two different BSSes should not be allowed.</t>
  </si>
  <si>
    <t>Explicitly disallow use of the same BSSID for concurrently active BSSes. 7.1.3.3.3 seems to leave it open whether the BSSID is the MAC address of the initiating STA or a random address. It would sound safer to either always require the BSSID to be generated randomly or to require the STA not to initiate a new WAVE BSS with its own MAC address as the BSSID if a previous WAVE BSS with that address as the BSSID could still exist.</t>
  </si>
  <si>
    <t>Perahia, Eldad</t>
  </si>
  <si>
    <t>general</t>
  </si>
  <si>
    <t>"This amendment is based on IEEE Std 802.11TM -2007 as amended by P802.11k-D12.0, P802.11r-D8.0,
P802.11y-D6.0, P802.11w-D3.0, P802.11n-D3.0, P802.11u-D1.0, and P802.11s-D1.0.]"</t>
  </si>
  <si>
    <t>These are old drafts, update entire TGp amendment based on new drafts.</t>
  </si>
  <si>
    <t>These two IEs come after the ones added by other task groups, e.g. TGy and TGn</t>
  </si>
  <si>
    <t>delete Order number and change editor instruction to place them at the end before the vendor specific IE</t>
  </si>
  <si>
    <t>TGy is using Behavior class 15</t>
  </si>
  <si>
    <t>change TGp behavior classes to 16 and 17</t>
  </si>
  <si>
    <t>I.2.3</t>
  </si>
  <si>
    <t>48</t>
  </si>
  <si>
    <t>This section is informative, you can not have normative statements</t>
  </si>
  <si>
    <t>remove all shalls</t>
  </si>
  <si>
    <t>J</t>
  </si>
  <si>
    <t>TGk used reg class 12</t>
  </si>
  <si>
    <t>use free reg class</t>
  </si>
  <si>
    <t>TGy used reg class 13</t>
  </si>
  <si>
    <t>TGy used reg class 14</t>
  </si>
  <si>
    <t>TGy used reg class 15</t>
  </si>
  <si>
    <t>Thomson, Allan</t>
  </si>
  <si>
    <t>The description of WAVE mode does not describe what WAVE mode is</t>
  </si>
  <si>
    <t>Change sentence to state what WAVE mode is</t>
  </si>
  <si>
    <t>"sent by a WAVE mode STA". What is a WAVE mode sta?</t>
  </si>
  <si>
    <t>Define what a WAVE mode sta is</t>
  </si>
  <si>
    <t xml:space="preserve">If a STA is not allowed to scan actively or passively and the only way it can join a WAVE BSS is to see a beacon on the current channel. How does the STA learn what the current channel should be? </t>
  </si>
  <si>
    <t>Define how WAVE mode sta discovers WAVE mode bss in multi-channel environment</t>
  </si>
  <si>
    <t>Is a STA is not allowed to scan actively or passively how can it start a WAVE BSS in a DFS channel?</t>
  </si>
  <si>
    <t>Define how a WAVE mode sta can start a WAVE BSS in DFS channels.</t>
  </si>
  <si>
    <t>Sentence states that a WAVE beacon includes 0 or more WAVE ies. However it includes the Extended Capabilities IE also.</t>
  </si>
  <si>
    <t>Correct sentence to state that it includes information elements and wave information elements.</t>
  </si>
  <si>
    <t>There are certain Ies contained in all beacons that legacy STAs expect to see in a beacon. If a WAVE BSS transmit beacons with only these two Ies then legacy STAs will break.</t>
  </si>
  <si>
    <t>Define behavior of beacon transmission so that legacy STA hearing (but not necessarily associating to) a WAVE BSS beacon will not break.</t>
  </si>
  <si>
    <t>10.3.3</t>
  </si>
  <si>
    <t>47</t>
  </si>
  <si>
    <t>This change implies that devices will be allowed to join a BSS without authentication. Authentication should always be required. There is also no changes to the information passed in the join request to support join without authentication. Not clear how a device would determine this is a join without authentication request.</t>
  </si>
  <si>
    <t>Delete suggested changes in 10.3.3, 10.3.3.1.1, and 10.3.3.2.1.</t>
  </si>
  <si>
    <t>Text does not state that timestamp shall be set. If it is going to be used in later protocls, this should be clafified.</t>
  </si>
  <si>
    <t>Change "sets the value of the timestamp" to "shall set the value of the timestamp".</t>
  </si>
  <si>
    <t>Need a shall here</t>
  </si>
  <si>
    <t>Change "indication bit is set to 1" to "indication bit shall be set to 1".</t>
  </si>
  <si>
    <t>All QoS Data frames sent while in WAVE must be sent with ACK policy of Normal ACK. In WAVE mode, where connections can be created and destroyed at a high rate this is not desirable for following two reasons. 1) For certain applications there may be no need of reliable delivery. In such a changing medium this is very likely case. 2) Restricts transmission of group addressed frames where No ACK is generally used.</t>
  </si>
  <si>
    <t>Allow use of QoS data packets with Ack Policy as No ACK.</t>
  </si>
  <si>
    <t>Allow use of QoS data packets with Ack Policy as BlockAck and allow transmission/receive of Management Action frames like Blockack Action, Blockack request and Blockack.</t>
  </si>
  <si>
    <t>1-53</t>
  </si>
  <si>
    <t>A similar comment as above. It should be left to the implementers of how PS is managed in WAVE mode. It should be made optional and not disallowed.</t>
  </si>
  <si>
    <t>Allow use of QoS Null frames</t>
  </si>
  <si>
    <t>A WAVE BSS can continue to exist if the initiating STA ceases to be a member. A WAVE BSS is uniquely identified by its BSSID. From Section 7.1.3.3 if BSSID chosen as initiator's MAC address and if the initiator leaves, the WAVE BSS will still exist. If the initiator starts a WAVE BSS again and advertises different services, there could be two WAVE BSSes with completely different services but same BSSID.</t>
  </si>
  <si>
    <t>08-0982r0</t>
  </si>
  <si>
    <t>In the baseline 802.11, there is already a sentence that reads "The value of the Length field is equal to the number of octets in the Capabilities field."  So, the proposed additional sentence about length is redundant, and the units of the length are also ambiguous.</t>
  </si>
  <si>
    <t xml:space="preserve">Delete "The length of the Capabilities field is a variable n."  </t>
  </si>
  <si>
    <t>33-39</t>
  </si>
  <si>
    <t>The default aspect of Table 7-37a applies when no EDCA parameter set is included in a beacon, so it does not make sense to say "The default EDCA parameter set used in the WAVE beacon."  There is no "default" for the explicit EDCA parameter set in the beacon.  There are also a few edits that will clarify and make the wording consistent with other parts of the amendment.</t>
  </si>
  <si>
    <t xml:space="preserve">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Also, WAVE is not a separate "mode" of operation of a STA.  The WAVE amendment provides additional specifications that allow STAs to communicate (i.e., send data, management, and control frames) outside the context of any BSS. </t>
  </si>
  <si>
    <t xml:space="preserve">Change the title to: "WAVE Capable STA operation outside of a BSS".  Rewrite the clause to include a description of dot11WCInitialChannelSet and dot11WCInitialChannelNumber MIB variables and their use in setting the radio to the "correct channel" on startup.   Add a note that synchronization is not required for WC STAs operating outside the context of a BSS, however, higher layer synchronization can be optionally performed using the facilities provided (e.g., Timing Synchronization management frame, TSF timer commands and the Timing Information Element).   </t>
  </si>
  <si>
    <t>Substitute this language from the START.request primitive: "The set of data rates that must be supported by all STAs to join this BSS. The STA that is creating the BSS must be able to receive and transmit at each of the data rates listed in the set."</t>
  </si>
  <si>
    <t>There should be an entry for "country" in the table</t>
  </si>
  <si>
    <t>Create a "country" entry</t>
  </si>
  <si>
    <t>Description seems to be appropriate for a received EDCA parameter set, i.e. in an indication primitive, not for a request primitive.</t>
  </si>
  <si>
    <t>Starting with page 34 the page even numbers are not showning in the left corner.  Instead they are in the right corner</t>
  </si>
  <si>
    <t>Correct page numbering location</t>
  </si>
  <si>
    <t>Goodall, David</t>
  </si>
  <si>
    <t>This section needs a diagram showing that WAVE mode stations may communicate with each other and with entities outside of the WAVE BSS.</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</si>
  <si>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</si>
  <si>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</si>
  <si>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</si>
  <si>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</si>
  <si>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</si>
  <si>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</si>
  <si>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</si>
  <si>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</si>
  <si>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</si>
  <si>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</si>
  <si>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</si>
  <si>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</si>
  <si>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</si>
  <si>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</si>
  <si>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</si>
  <si>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</si>
  <si>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</si>
  <si>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</si>
  <si>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</si>
  <si>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</si>
  <si>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</si>
  <si>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</si>
  <si>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</si>
  <si>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</si>
  <si>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</si>
  <si>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Set up new spreadsheet</t>
  </si>
  <si>
    <t>Comments Addressed and/or Notes</t>
  </si>
  <si>
    <t>Category 
Owner</t>
  </si>
  <si>
    <t>Same As</t>
  </si>
  <si>
    <t>Date</t>
  </si>
  <si>
    <t>Duplicates</t>
  </si>
  <si>
    <t>Submission</t>
  </si>
  <si>
    <t>Editor
Notes</t>
  </si>
  <si>
    <r>
      <t xml:space="preserve">Wayne Fisher, </t>
    </r>
    <r>
      <rPr>
        <sz val="12"/>
        <rFont val="Arial Black"/>
        <family val="2"/>
      </rPr>
      <t>ARINC</t>
    </r>
    <r>
      <rPr>
        <sz val="12"/>
        <rFont val="Times New Roman"/>
        <family val="1"/>
      </rPr>
      <t>, Inc.</t>
    </r>
  </si>
  <si>
    <t>Wayne Fisher, Lee Armstrong</t>
  </si>
  <si>
    <r>
      <t>ARINC</t>
    </r>
    <r>
      <rPr>
        <sz val="12"/>
        <rFont val="Times New Roman"/>
        <family val="1"/>
      </rPr>
      <t>, Inc</t>
    </r>
  </si>
  <si>
    <t>2551 Riva Road, Annapolis, MD  21401</t>
  </si>
  <si>
    <t>Phone: 410-266-4958</t>
  </si>
  <si>
    <t>Fax: 410-573-3170</t>
  </si>
  <si>
    <t>email: wfisher@arinc.com</t>
  </si>
  <si>
    <t>14</t>
  </si>
  <si>
    <t>McNew</t>
  </si>
  <si>
    <t>11-25 comments remaining</t>
  </si>
  <si>
    <t>6 - 10 comment remaining</t>
  </si>
  <si>
    <t>Assigned
To</t>
  </si>
  <si>
    <t>E</t>
  </si>
  <si>
    <t>10</t>
  </si>
  <si>
    <t>3</t>
  </si>
  <si>
    <t>Declined</t>
  </si>
  <si>
    <t>Pg</t>
  </si>
  <si>
    <t>Ln</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</si>
  <si>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</si>
  <si>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</si>
  <si>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</si>
  <si>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</si>
  <si>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</si>
  <si>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</si>
  <si>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</si>
  <si>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</si>
  <si>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</si>
  <si>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</si>
  <si>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</si>
  <si>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</si>
  <si>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</si>
  <si>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</si>
  <si>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</si>
  <si>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</si>
  <si>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</si>
  <si>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</si>
  <si>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</si>
  <si>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</si>
  <si>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</si>
  <si>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</si>
  <si>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</si>
  <si>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</si>
  <si>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</si>
  <si>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2</t>
  </si>
  <si>
    <t>Full Date:</t>
  </si>
  <si>
    <t>Assignee</t>
  </si>
  <si>
    <t>To do:</t>
  </si>
  <si>
    <t>Commenter</t>
  </si>
  <si>
    <t>Clause</t>
  </si>
  <si>
    <t>Comment</t>
  </si>
  <si>
    <t>Suggested Remedy</t>
  </si>
  <si>
    <t>Resolution</t>
  </si>
  <si>
    <t>Category</t>
  </si>
  <si>
    <t>Editorial</t>
  </si>
  <si>
    <t>Comment Resolution</t>
  </si>
  <si>
    <t>Total</t>
  </si>
  <si>
    <t>Total:</t>
  </si>
  <si>
    <t>Deferred</t>
  </si>
  <si>
    <t>Accepted</t>
  </si>
  <si>
    <t>Counter</t>
  </si>
  <si>
    <t>Editor To Do</t>
  </si>
  <si>
    <t>General</t>
  </si>
  <si>
    <t>References, Errors</t>
  </si>
  <si>
    <t>Wfisher</t>
  </si>
  <si>
    <t>Merge original comments</t>
  </si>
  <si>
    <t>To Sort</t>
  </si>
  <si>
    <t xml:space="preserve"> </t>
  </si>
  <si>
    <t xml:space="preserve">Clause 1. </t>
  </si>
  <si>
    <t xml:space="preserve">Overview  </t>
  </si>
  <si>
    <t>Dickey</t>
  </si>
  <si>
    <t>Adachi, Tomoko</t>
  </si>
  <si>
    <t>Introduction</t>
  </si>
  <si>
    <t>ii</t>
  </si>
  <si>
    <t>1</t>
  </si>
  <si>
    <t>TR</t>
  </si>
  <si>
    <t xml:space="preserve">"Please see document, 11-07-2045-00-000p-Development of DSRC/WAVE Standards, (latest version) for additional information on the development of the amendment for WAVE." Is this really just information? </t>
  </si>
  <si>
    <t xml:space="preserve">Clarify. 
If there is anything in the document that is required for implementing 802.11p, it should be moved into the draft. </t>
  </si>
  <si>
    <t xml:space="preserve">What is the relation between 1609.4? Is it a must to also refer to 1609.4? </t>
  </si>
  <si>
    <t xml:space="preserve">Clarify. </t>
  </si>
  <si>
    <t xml:space="preserve">The multichannel operation is specified in 1609.4. It seems as though such operation is expected also in 802.11p but the core information is missing from the draft. The channel operation should be covered in 802.11p because it is the item in the MAC. </t>
  </si>
  <si>
    <t xml:space="preserve">Specify the channel operation if some changes are intended. Do not stray from the original 802.11 channel operation. Do not mandate control and service channels. </t>
  </si>
  <si>
    <t xml:space="preserve">There is no description how the system cope with interference from other overlapping systems. It relates to the reliability of the system and if there is no such mechanism, the system will be unrealistic. </t>
  </si>
  <si>
    <t xml:space="preserve">Describe how BSS will cope with interference from overlapping BSSs. </t>
  </si>
  <si>
    <t>5</t>
  </si>
  <si>
    <t>38</t>
  </si>
  <si>
    <t xml:space="preserve">"The delay in joining a WAVE BSS is reduced compared to an infrastructure BSS because MAC level authentication and association do not apply to a WAVE BSS. Any services analogous to the DSS, and security services are deferred to the station management entity or higher layers; STAs in WAVE mode do not use a DS." 
If a DS is not used, why is there an AP in WAVE BSS? </t>
  </si>
  <si>
    <t>Closing parenthesis for the MA-UNITDATA primitives is already present in the base standard and it should not be marked with underlining as inserted text in 802.11p.</t>
  </si>
  <si>
    <t>Remove underlining from the closing parenthesis ')' in MA-UNITDATA primitives (6.2.1.1.2, 6.2.1.2.2, 6.2.1.3.2).</t>
  </si>
  <si>
    <t>36</t>
  </si>
  <si>
    <t>Table 7-8 adds Extended Capabilities IE into the Beacon frame body without specifying that this is only included in WAVE beacon. This does not sound reasonable since there is no point in included Extended Capabilities IE unless some of the capabilities in it are being advertized. This IE should be stated to be optional or conditional on WAVE mode.</t>
  </si>
  <si>
    <t>Replace “The Extended Capabilities information element carries information of an 802.11 STA to augment the Capability Information Field.” with “The Extended Capabilities information element is present if dot11WAVEEnabled is true.”</t>
  </si>
  <si>
    <t>7.3.1.3</t>
  </si>
  <si>
    <t>The Type and Valid Range of the BSSID table entry should match that of the scan.confirm primitive, i.e. "MAC Address" rather than "octet string" and "N/A" instead of "1-32 octets".  It appears that the table entries on this line were copied from the SSID entry by mistake.</t>
  </si>
  <si>
    <t>change "Octet string" to "MAC Address".  Change "1-32 octets" to "N/A"</t>
  </si>
  <si>
    <t xml:space="preserve">The Description mentions a probe response.  But, this is an ondemandbeacon indication primitive.  </t>
  </si>
  <si>
    <t>This clause makes several statements which imply that devices operating in a WAVE mode of operation are not really doing 802.11, but instead are doing WAVE, and that the two of these should not cross (statements such as "A station operating in WAVE mode shall not join an infrastructure BSS or IBSS").  This implies that WAVE is really something different from 802.11.</t>
  </si>
  <si>
    <t>Move to disband the 802.11p task group and unanimously adopt the motion.</t>
  </si>
  <si>
    <t>This amendment appears to make no changes to the "Service Overview" definitions found in clause 5.4 of the base 802.11-2007 standard, which seems improbable.  For example, 5.4.3.3 in 802.11-2007 states "The default data confidentiality state for all IEEE 802.11 STAs is 'in the clear'".  Based on my reading of this amendment this should have at a minimum been modified to state that in the case of WAVE data confidentiality is not a supplied service.</t>
  </si>
  <si>
    <t>Review all sections of the baseline draft and update appropriately to indicate what portions of the standard apply to the concept of WAVE.</t>
  </si>
  <si>
    <t>Audeh, Malik</t>
  </si>
  <si>
    <t>17.3.10.2</t>
  </si>
  <si>
    <t>2008-05-08. Includes identification of Categories and Assignees to each comment. Includes blanket statement regarding the deposition of editorial comments.</t>
  </si>
  <si>
    <t>Identify Categories and Assignees</t>
  </si>
  <si>
    <t>Editorial Comments Addressed.</t>
  </si>
  <si>
    <t>Incorporate into D4.0</t>
  </si>
  <si>
    <t>D4.01</t>
  </si>
  <si>
    <t>"When in WAVE mode, this standard does not define procedures for using any combination of To DS and From DS field values, with the exception of the address field designations in Table 7-7."  So a WAVE mode STA can use any combination of the ToDS/FromDS bit values?  I suspect this is not what was intended.  First, many clauses in 802.11p cite the BSSID as an important field.  Per Table 7, with ToDS=1 and FromDS=1 there is no assigned address field for the BSSID.  So that would tend to rule out that combination.  I suspect that what was intended was for WAVE to use ToDS=0/FromDS=0, which provides for three useful address fields: RA, TA and BSSID, acknowledging that in some cases the RA or TA will be equal to the Address 3 (BSSID) value.</t>
  </si>
  <si>
    <t>change "When in WAVE mode, this standard does not define procedures for using any combination of To DS and From DS field values, with the exception of the address field designations in Table 7-7." to "When in WAVE mode, all frames are sent using the combination To DS = 0 and From DS = 0 field values."</t>
  </si>
  <si>
    <t>The "WAVE indication" capabilities bit indicates whether a given STA supports WAVE mode or not, but what determines whether a frame-in-flight is a WAVE frame or not?  In particular, what prevents a legacy STA from receiving and attempting to intrepret a WAVE frame?  (especially in light of 802.11p D4.0 cl 7.1.3.1.3 as written)</t>
  </si>
  <si>
    <t>provide an over-the-air protection mechanism for WAVE frames so that WAVE frames are not received and processed by legacy implementations</t>
  </si>
  <si>
    <t>08-0907r6</t>
  </si>
  <si>
    <t>The relevant band specific requirements have been incorporated in J.2.2.</t>
  </si>
  <si>
    <t>5 MHz channels have been added to the extent that the amendment means the standard remains technically complete.</t>
  </si>
  <si>
    <t>The intent of the comment is accepted; however the remedy of CID 457 is applied.</t>
  </si>
  <si>
    <t>The use of &lt;ANA&gt; has been implemented.</t>
  </si>
  <si>
    <t>Many of the changes in 11-07/2228r1 are proposed changes to the text in the amendment base, and not to the submission P802.11pD4.  This part of the comment is declined and the commenter should submit such changes to REV-mb TG.  Some suggested clarification was provided during development and TGp review of the the resolution document. Some of the remaining changes have been incorporated; however some key items have been declined or modified.  See the resolution document for the rationales for the changes.  Note that to accommodate the requested 30 MHz channel use, substantial amendments are required to the main document and this is out with the scope of TGp.</t>
  </si>
  <si>
    <t>The notes have been removed from the table and incorporated into Annex I.</t>
  </si>
  <si>
    <t>Telcon9</t>
  </si>
  <si>
    <t>The intent of the comment is accepted; however the table entries have changed due to resolution of CIDs 453-461.</t>
  </si>
  <si>
    <t>.</t>
  </si>
  <si>
    <t>These spectral masks go beyond what has previously been deemed reasonable to implement with existing technology.</t>
  </si>
  <si>
    <t>Reduce the constraints on the TX spectral masks by 15 dB outside of the center 10 MHz.</t>
  </si>
  <si>
    <t>Fisher, Wayne</t>
  </si>
  <si>
    <t>iii</t>
  </si>
  <si>
    <t>Update Working Group Officers.</t>
  </si>
  <si>
    <t>Reorder new definitions alphabetically.</t>
  </si>
  <si>
    <t>Adjust table in amendment so that only those items being added are provided. Do not include the entire table.</t>
  </si>
  <si>
    <t>7.6</t>
  </si>
  <si>
    <t>Insert table title.  Adjust table in amendment so that only those items being added are provided. Do not include the entire table.</t>
  </si>
  <si>
    <t>Include in the table of parameter descriptions a description for "Country".</t>
  </si>
  <si>
    <t>Change "dot11ACRtype"  to  "dot11ACRType"</t>
  </si>
  <si>
    <t>Hamilton, Mark</t>
  </si>
  <si>
    <t>There is no discussion of when or why a random number would be used for the BSSID</t>
  </si>
  <si>
    <t>Either delete this option, or explain when it would be selected to be used.</t>
  </si>
  <si>
    <t>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t>
  </si>
  <si>
    <t>Remedy Accepted.  3.168b will be deleted.</t>
  </si>
  <si>
    <t>Accepted as stated. Notes will be deleted.</t>
  </si>
  <si>
    <t>Accepted as stated. Notes will be deleted. Information is already covered elsewhere.</t>
  </si>
  <si>
    <t>Please check all "e.g." and "i.e." and ensure there is a comma immediately following.</t>
  </si>
  <si>
    <t>As in comment.</t>
  </si>
  <si>
    <t>A.4.4.4</t>
  </si>
  <si>
    <t>25</t>
  </si>
  <si>
    <t>50</t>
  </si>
  <si>
    <t>"WAVE MAC resumes operation within 2 TUs"
Where does this requirement come from?   It cannot be clause 7 or clause 10?</t>
  </si>
  <si>
    <t>Add a reference to defining normative text in clause 11 or remove this requirement.</t>
  </si>
  <si>
    <t>D</t>
  </si>
  <si>
    <t>27</t>
  </si>
  <si>
    <t>Where is dot11WAVEManagementTable defined?</t>
  </si>
  <si>
    <t>Add a definition for this table.</t>
  </si>
  <si>
    <t>The object identifier for dot11WAVEEnabled is hopelessly inaccurate - i.e., TGn uses 93 :0)</t>
  </si>
  <si>
    <t>Either provide an accurate value,  or add an editorial note saying "don't trust this value".</t>
  </si>
  <si>
    <t>28</t>
  </si>
  <si>
    <t>29</t>
  </si>
  <si>
    <t>"dot11WAVEWIE"
This object type is defined but never used.</t>
  </si>
  <si>
    <t xml:space="preserve"> Either use it or loose it.</t>
  </si>
  <si>
    <t>I</t>
  </si>
  <si>
    <t>34</t>
  </si>
  <si>
    <t>23</t>
  </si>
  <si>
    <t>"Class A thru Class D spectrum masks" - don't use ugly Americanisms</t>
  </si>
  <si>
    <t>thru -&gt; to</t>
  </si>
  <si>
    <t>Chaplin, Clint</t>
  </si>
  <si>
    <t>3.168b</t>
  </si>
  <si>
    <t>33</t>
  </si>
  <si>
    <t>The Definitions clause is an inappropriate place to have a note.</t>
  </si>
  <si>
    <t>Remove the note, and place the information in a more appropriate place</t>
  </si>
  <si>
    <t>3.168c</t>
  </si>
  <si>
    <t>3.168d</t>
  </si>
  <si>
    <t>45</t>
  </si>
  <si>
    <t>5.2.2a</t>
  </si>
  <si>
    <t>"Each WAVE BSS consists of a set of one more cooperating STAs that communicate using a common BSSID" missing a period</t>
  </si>
  <si>
    <t>"Each WAVE BSS consists of a set of one more cooperating STAs that communicate using a common BSSID."</t>
  </si>
  <si>
    <t>7.2.3.1</t>
  </si>
  <si>
    <t>6</t>
  </si>
  <si>
    <t>26</t>
  </si>
  <si>
    <t>"In WAVE mode, the WAVE beacon may include zero or more WAVE information elements."</t>
  </si>
  <si>
    <t>The sentence "A WAVE BSS can continue to exist if the initiating STA ceases to be a member". Please clarifiy how to achieve that? A clear explanation of this sentence in terms of technical procedures should be given (i.e., how does the WAVE BSS initiator transfer the WAVE BSS control to some other STAs in this established WAVE BSS?)</t>
  </si>
  <si>
    <t xml:space="preserve">What is the termination procedure to terminate a WAVE BSS? Who should initiate the WAVE BSS termination procedure? (Is that WAVE BSS initiator?) What are these procedures for both WAVE initiator and other STAs joining WAVE BSS to coordinate to terminate the WAVE BSS? </t>
  </si>
  <si>
    <t>What is the procedure for STAs joining WAVE BSS to quit from WAVE BSS?  Or these STAs can simply stop listening to WAVE Beacon and do nothing? If the latter is the case, please clarify</t>
  </si>
  <si>
    <t xml:space="preserve">What is the procedure for STA to quit the WAVE BSS and later re-join the WAVE BSS? </t>
  </si>
  <si>
    <t>n.a.</t>
  </si>
  <si>
    <t xml:space="preserve">General Comments: 802.11p standard draft is supposed to be closely coupled with upper-layer protocols/standards (such as IEEE 1609.x). A careful study should be conducted at both side (1609.x and 802.11p) to make sure the interfaces and functionalities in both sets of standards (802.11p vs. 1609.x) are mutually compatible and no major functionalities are left as open. One example is the authentication and association functionalities are pushed to upper layer (such as IEEE 1609.2 and .3). Are there any other technical issues that require such cross-standard/cross-layer solution? If these cross-standard interfaces and functionalites are being addressed, an appropriate document or wording should be kept on the record for future system developers' reference. </t>
  </si>
  <si>
    <t xml:space="preserve">A careful study of investigating this issue should be conducted (either in IEEE 1609 working group or in IEEE 802.11p working group). Such a study might be helpful in term of compatibility among standard. </t>
  </si>
  <si>
    <t>Braskich, Tony</t>
  </si>
  <si>
    <t>This draft amendment creates a BSS that is similar to an IBSS, but with some features removed or optional.  (For example, the restriction of specifically belonging to a BSS, association &amp; authentication, and synchronization through regular beacon transmission.)  Most changes in this amendment do not appear to be applicable only to a vehicular environment.  Further, some vehicular applications may benefit minimally from the WAVE architecture and may require other designs.</t>
  </si>
  <si>
    <t>Illustrate the close relationship to an IBSS by defining the architecture as an "amendment" to IBSS.  Specifically, change the name to something like "simplified" or "unrestricted" IBSS mode.</t>
  </si>
  <si>
    <t>42</t>
  </si>
  <si>
    <t>Replace “shall be used” with “is used” (three times). If this is the only place in the 802.11p draft that described the normative behavior for EDCA selection, add the “shall be used” requirements into a more suitable clause.</t>
  </si>
  <si>
    <t>802.11k is part of the base text for 802.11p. This editorial note seems to somehow claim it is not and points to some additional work for an unidentified group. If WAVE needs these features, 802.11p draft should specify that.</t>
  </si>
  <si>
    <t>Either remove the editorial note or add the text it seems to suggest (additional frame types to Table 7-58?).</t>
  </si>
  <si>
    <t>10.3.25b.3.1</t>
  </si>
  <si>
    <t>Conflicting statement about the destination of the indication. Isn't MLME-SETTSFTIME.indication going to SME, not MLME?</t>
  </si>
  <si>
    <t>Replace “to the MLME” with “to the SME”.</t>
  </si>
  <si>
    <t>EDCA parameter set is claimed to be from Probe Response of Beacon frame. From whom would these frames be received from? Isn't this on-deman beacon announcing the BSS or WAVE BSS that the STA may have started itself? Would these parameters be from Probe Response/Beacon in that case?</t>
  </si>
  <si>
    <t>Adjacent channel rejection requirement will be too costly too meet.</t>
  </si>
  <si>
    <t>Reduce adjacent channel rejection requirement by 10dB.</t>
  </si>
  <si>
    <t>Venkatesan, Ganesh</t>
  </si>
  <si>
    <t>Remove the suggested changes to subclause 11.1.</t>
  </si>
  <si>
    <t>WAVE is not a separate "mode" of operation of a STA.  The WAVE amendment provides additional specifications that allow STAs to communicate (i.e., send data, management, and control frames) outside the context of any BSS, including an IBSS.  Stating that IBSS power management mechanisms are not used outside of an IBSS is rather obvious.</t>
  </si>
  <si>
    <t>Remove the changes to clause 11.2.2.</t>
  </si>
  <si>
    <t>Table 17-13a "WAVE enhanced receiver performance requirements" specifies requirements only for adjacent channel rejection and non-adjacent channel rejection for each combination of modulation and coding scheme.
There should be requirements for the minimum receiver sensitivity for each MCS depending on the channel bandwidth.</t>
  </si>
  <si>
    <t>Add minimum receiver sensitivity requirements.</t>
  </si>
  <si>
    <t>Kenney, John</t>
  </si>
  <si>
    <t>This statement includes two of the three BSS types, ad hoc and infrastructure, but not the third, WAVE.  It should mention WAVE mode to provide a more complete scope of purpose.</t>
  </si>
  <si>
    <t>change the statement to: "Describes the functions and services required by an IEEE 802.11™-compliant device to operate within ad hoc and infrastructure networks, including the aspects of STA mobility (transition) within those networks, and to operate in WAVE (Wireless Access in Vehicular Environments) mode."</t>
  </si>
  <si>
    <t>30-31</t>
  </si>
  <si>
    <t>It is not necessary to have a separate definition for this IE.  The meaning of WAVE IE is made clear when it is introduced in clause 7.2.3.1 and Table 7-8 (using these same words).  Note also that the 3.168b definition has an error: "by the MAC" should be "to the MAC".  Table 7-8 is correct.</t>
  </si>
  <si>
    <t>Delete 3.168b.</t>
  </si>
  <si>
    <t>3.168e</t>
  </si>
  <si>
    <t>49-51</t>
  </si>
  <si>
    <t>Improve wording for clarity</t>
  </si>
  <si>
    <t>Change the definition to: "An On-demand beacon frame sent by a STA in WAVE mode and encoded with the WAVE indication bit of the Extended Capabilities information element set to 1."</t>
  </si>
  <si>
    <t>abbreviation for "ITS-RS" is missing (used in Annex D, p. 30, line 48)</t>
  </si>
  <si>
    <t>insert abbreviation for "ITS-RS"</t>
  </si>
  <si>
    <t>08-0584</t>
  </si>
  <si>
    <t>08-0550</t>
  </si>
  <si>
    <t>Country was added to the parameters list for the primitive, which was not in D3.0, however it is not added table that followed.</t>
  </si>
  <si>
    <t>Either remove the Country parameter as it was in D3.0, or add a row for it in the table that follows.</t>
  </si>
  <si>
    <t>There is an inconsistency in the parameter name list and the that shown in the table for WIE contents or WIE</t>
  </si>
  <si>
    <t>Be consistent and use one name throughout either WIE or WIE contents for both its name in the parameter list and folowing table.</t>
  </si>
  <si>
    <t>10.3.42.3.2</t>
  </si>
  <si>
    <t>53</t>
  </si>
  <si>
    <t>17.4.1</t>
  </si>
  <si>
    <t>dot11ACRtype in Table 17-14 should use the same Capitalization as elsewhere</t>
  </si>
  <si>
    <t>Change dot11ACRtype to dotACRType</t>
  </si>
  <si>
    <t>I.1</t>
  </si>
  <si>
    <t>Editor's instruction should start with one of the actions (i.e., Change)</t>
  </si>
  <si>
    <t>Rearrange the currently inverted sentence to start with Change</t>
  </si>
  <si>
    <t>60</t>
  </si>
  <si>
    <t>Insert "communication" after "WAVE" in the first sentence.  In the second sentence substitute "for a WAVE BSS" for "used in the WAVE beacon".  In the third sentence substitute "by a STA in WAVE mode" for "for all STAs".  In the third sentence substitute "a data frame outside the context of a WAVE BSS" for "data frames in the absence of a WAVE BSS".  In the fourth sentence substitute "For a data frame sent within the context of a WAVE BSS" for "For data exchanges within a WAVE BSS".</t>
  </si>
  <si>
    <t>This clause should state that zero, one, or more than one WIEs may be present in a WAVE beacon (as is stated elsewhere).  Also, the first sentence can be reworded for clarity.</t>
  </si>
  <si>
    <t>Change first sentence to: "A WAVE beacon includes zero or more WIEs.  A WIE shall not be included in any other frame type."</t>
  </si>
  <si>
    <t>"are" should be "is"</t>
  </si>
  <si>
    <t>change "are" to "is"</t>
  </si>
  <si>
    <t>14-15</t>
  </si>
  <si>
    <t>The final sentence can be clarified if made more specific</t>
  </si>
  <si>
    <t>Reword final sentence as: "If the length of the management information exceeds 255 octets, it will be segmented across multiple WIEs within a given WAVE beacon."</t>
  </si>
  <si>
    <t>Declined - Subclause 5.2.2a in P802.11p/D4.0 specifies "The need to enter WAVE mode is determined by upper layers, which are also responsible for system management and security"</t>
  </si>
  <si>
    <t>TGp Draft    D4.02</t>
  </si>
  <si>
    <t>TGp Draft    D4.03</t>
  </si>
  <si>
    <t xml:space="preserve">This is part of the Introduction which is a place to provide explanatory information that does not or should not be a part of the final standard. If it was appropriate to put this material in the standard amendment it would have been included. A review of the referenced document(s) would have confirmed this. </t>
  </si>
  <si>
    <t>When the first draft for 11p was created,  much of this information was included in the draft simply because few people in the 802.11 WG understood what WAVE represented or why it needed to be an amendment to the standard. Many comments rightfully objected to including this information in the draft, thus it was removed from the next draft. This resulted in an equal number of comments asking what WAVE was, why, and the basis for some of the requirements upon which it is based. Thus, the referenced document was created to provide these "why?" comments without putting inappropriate material in the standard.</t>
  </si>
  <si>
    <t>Jacksonville</t>
  </si>
  <si>
    <t>May be OBE.</t>
  </si>
  <si>
    <t>08-0654r2</t>
  </si>
  <si>
    <t>08-0662r1</t>
  </si>
  <si>
    <t>08-0663r2</t>
  </si>
  <si>
    <t>08-0674r0</t>
  </si>
  <si>
    <t>08-0683r0</t>
  </si>
  <si>
    <t>Second sentence does not properly distinguish WAVE case from non-WAVE case.  The problem with the first sentence is that it is too specific to cover the WAVE case, not that it leaves anything out.  The words "in the authentication process" are unnecessary.</t>
  </si>
  <si>
    <t>Delete "in the authentication process" from the first sentence, and delete the entire second sentence (starting "In WAVE mode this mechanism …").</t>
  </si>
  <si>
    <t>the first clause of the sentence is unclear</t>
  </si>
  <si>
    <t>Change "If the MIB attributes are not being set to their default values" to "If SetDefaultMIB is false".</t>
  </si>
  <si>
    <t xml:space="preserve">Typo: space needed after "STA" </t>
  </si>
  <si>
    <t>Insert a space between "STA" and "Address"</t>
  </si>
  <si>
    <t>10.3.25a.1.1</t>
  </si>
  <si>
    <t>the words "as specified in 10.3.25a.2.1" misleadingly imply that 10.3.25a.2.1 specifies the instant the MLME-GETTSFTIME.request is received.  Instead it is intended just as a forward reference to the words "The value returned".</t>
  </si>
  <si>
    <t>Reword the second sentence to insert "(see 10.3.25a.2.1)" after "The value returned" and to omit "as specified in 10.3.25a.2.1".</t>
  </si>
  <si>
    <t xml:space="preserve">The reference to "MLME" should be to "SME" </t>
  </si>
  <si>
    <t>Change "MLME" to "SME"</t>
  </si>
  <si>
    <t>10.3.25b.3.3</t>
  </si>
  <si>
    <t>None of 11.1 applies to WAVE, so the reference to 11.1.2 should also refer to 11.18.</t>
  </si>
  <si>
    <t>change "11.1.2" to "11.1.2 or 11.18"</t>
  </si>
  <si>
    <t>28-29</t>
  </si>
  <si>
    <t>singularize commands</t>
  </si>
  <si>
    <t>insert "a" after "changes in response to" and change "commands" to "command"</t>
  </si>
  <si>
    <t>10.3.25c</t>
  </si>
  <si>
    <t>Increment TSFtime function should not be restricted to WAVE mode</t>
  </si>
  <si>
    <t>delete ", in WAVE mode,"</t>
  </si>
  <si>
    <t>10.3.25c.1.1</t>
  </si>
  <si>
    <t>45-46</t>
  </si>
  <si>
    <t>Why is this 10 microsecond constraint there?  What if a STA cannot meet the constraint within 10 microseconds?  Should it do it late or not at all.  If it does it late, should it report success or failure in the .confirm primitive (10.3.25c.2.2)?</t>
  </si>
  <si>
    <t>Clarify actions associated with 10 microsecond constraint, or remove it.</t>
  </si>
  <si>
    <t>10.3.25c.1.3</t>
  </si>
  <si>
    <t>change "causes" to "cause"</t>
  </si>
  <si>
    <t>10.3.42</t>
  </si>
  <si>
    <t>A WAVE BSS is a BSS, so the words "or a WAVE BSS" are redundant.</t>
  </si>
  <si>
    <t>Delete "or a WAVE BSS"</t>
  </si>
  <si>
    <t>10.3.42.1.1</t>
  </si>
  <si>
    <t>Will include "Intelligent Transportation Systems - Radio Services (ITS-RS)" in the MIB entry since this is the only instance in the entire 802.11 document.</t>
  </si>
  <si>
    <t>The PAR scope (sub-clause 5.2) specifies that "the scope of the proposed project is to create an amendement to 802.11 to support communication between vehicles and the roadside and between vehicles while operating at speeds up to a minimum of 200 km/h for communication ranges up to 1000 neters."  To satisfy the suggested remedy, a change to the current P802.11p PAR would be required. Developed for the vehicular environment but may be used in other environments.</t>
  </si>
  <si>
    <t>The critical speed aspects that 802.11p (and 1609) try to satisfy is:  (1) low latency in establishing connection or switching connections, (2) low latency in  transferring information (e.g. priority for critical messages to reduce latency).    Note that 802.11p only defines the mechanism to support the first.    The article exposes issues about the ability of 802.11 to handle multipath, in particular non line-of-sight paths.  The article is written by an Australian company who has a patented technique to adapt to multipath dynamically.   Their key messages are: (1) "In cases lacking a dominant line-of-sight component, and especially when combined with mobility, conventional 802.11 receivers will fail."   (2) "The performance of the advanced 802.11 receiver described in this article shows that it is conventional receiver design that limits the outdoor application of 802.11, rather than the standard itself."   The technology is independent of 802.11p.  It does not deal with a protocol modification to allow fast association, but rather a means to mitigate multipath on a packet basis.     With respect to the comment, the speed of the vehicle drives the zone sizes required and gives a message about the rate of change of multipath and the latency considerations in establishing the connection.  I don't think it should be deleted for that reason. (E-mail from Alastair Malarky, Mark IV, dated July 21, 2008.)</t>
  </si>
  <si>
    <t>The proposed change to the last paragraph of 7.3.2.27 is already included in the base text (802.11 + 802.11y) for 802.11p. Consequently, this change should not be shown in the 802.11p draft.</t>
  </si>
  <si>
    <t>Remove lines 45 through 49.</t>
  </si>
  <si>
    <t>Incomplete editing instructions: what is the proposed change for Table 7-35a? I would assume the goal here is to insert two rows (bit 1 and bit 3) and modify Reserved row to start from 4. This should be shown with underlining/strikethrough or with editing instructions (“Insert rows..”).</t>
  </si>
  <si>
    <t>Extended Capabilities IE does not have room for 2041 bits since the maximum IE length is 255 octets (2040 bits). The maximum range of bits is 0..2039.</t>
  </si>
  <si>
    <t>Replace “2040” with “2039”.</t>
  </si>
  <si>
    <t>7.3.2.29</t>
  </si>
  <si>
    <t>Clause 7 should not use “shall”. This clause describes frame formats; normative behavior should be define elsewhere in the standard.</t>
  </si>
  <si>
    <t>Remove the word "default" from all references to the EDCA parameter set for WAVE BSS and clarify the usage of the EDCA parameter sets.</t>
  </si>
  <si>
    <t>The description of the WAVE information element does not state how to set the length field.  Is it the total number of octets in the WIE (including the ElementID and the length field)?  If so, one octet of length field does not cover the range listed in Table 7-26 (clause 7.3.2, page 7, line 14).</t>
  </si>
  <si>
    <t>State how to set the length field and reconcile with Table 7-26.</t>
  </si>
  <si>
    <t>Malarky, Alastair</t>
  </si>
  <si>
    <t>Remove comma after DSS.</t>
  </si>
  <si>
    <t>Since this can be used for a BSS or a WAVE BSS and since WIE is only applicable to WAVE BSS and can be zero content, shouldn’t WIE contents be optional.</t>
  </si>
  <si>
    <t>Make WIE contents optional.</t>
  </si>
  <si>
    <t>readability</t>
  </si>
  <si>
    <t xml:space="preserve">change "transmitting STAs delays" to "delays in the transmitting STA" </t>
  </si>
  <si>
    <t>Marshall, Bill</t>
  </si>
  <si>
    <t>Boilerplate</t>
  </si>
  <si>
    <t>Amendment number should be 7</t>
  </si>
  <si>
    <t>change to 7</t>
  </si>
  <si>
    <t>page footer is missing from page i. Should be same as on other pages</t>
  </si>
  <si>
    <t>see Annex B of IEEE Style Guide</t>
  </si>
  <si>
    <t>page number is missing from page i.</t>
  </si>
  <si>
    <t xml:space="preserve">Working Group officers/members should be a snapshot as of the time the draft was completed, so these should be changed based on the March elections. </t>
  </si>
  <si>
    <t>Change first line after "Participants" to "At the time this draft amendment was completed, the 802.11 Working Group had the following membership:", and update the Chair/Vice-Chairs</t>
  </si>
  <si>
    <t>Task Group officers should be cumulative.</t>
  </si>
  <si>
    <t>Change the line above Lee's name to "The WAVE Task Group had the following officers:".  Include Filip on the same line as Susan as secretary.</t>
  </si>
  <si>
    <t>B</t>
  </si>
  <si>
    <t>updates needed based on current timeline</t>
  </si>
  <si>
    <t>"The symbol clock frequency tolerance shall be +/-10 ppm maximum for 10 MHz channels used by a STA in the WAVE mode." What is the rational to have such a tight tolerance value? Previous specifications have always allowed +/-20ppm, which seems to be implementable.</t>
  </si>
  <si>
    <t>Without apparent rational, adjacent channel rejection requirements specified here seem too stringent.</t>
  </si>
  <si>
    <t>Zhang, Hongyuan</t>
  </si>
  <si>
    <t xml:space="preserve">Bavafa, Moussa </t>
  </si>
  <si>
    <t>Adjacent channel rejection requirements (as stated on table 17-13a) seem to be really high.</t>
  </si>
  <si>
    <t>Relax Adjacent Channel Requirement figures to more practical values.</t>
  </si>
  <si>
    <t>NONAME, 16610</t>
  </si>
  <si>
    <t xml:space="preserve">"The value of the BSSID in a WAVE BSS shall be the MAC address of the STA initiating the WAVE BSS."
STA initiating the WAVE BSS leaves a WAVE BSS. 
Then, the STA initiates a new WAVE BSS. How can be two WAVE BSS differentiated ? </t>
  </si>
  <si>
    <t>Remove the following sentence, 
"The value of the BSSID in a WAVE BSS shall be the MAC address of the STA initiating the WAVE BSS."</t>
  </si>
  <si>
    <t xml:space="preserve">"A STA may send subsequent WAVE beacons to continue to advertise the presence
of the WAVE BSS." 
"may" shall be changed to "shall".
Otherwise, it is not guaranteed that a station can join WAVE BSS because anybody can not transmit WAVE Beacon.  </t>
  </si>
  <si>
    <t>"may" shall be changed to "shall".</t>
  </si>
  <si>
    <t xml:space="preserve">Probe Request and Probe Response shall be supported in WAVE mode. 
Legacy IEEE 802.11 station shall be able to detact WAVE BSS. 
And, WAVE Beacon is transmitted aperiodically. A STA joining into WAVE BSS shall take a long time for detacting WAVE BSS. </t>
  </si>
  <si>
    <t xml:space="preserve">Probe Request and Probe Response shall be supported in WAVE mode. </t>
  </si>
  <si>
    <t>NONAME, 2101</t>
  </si>
  <si>
    <t>Palanivelu, arulp</t>
  </si>
  <si>
    <t>If BSSID is chosen as initiator's MAC address and if the initiator leaves the Wave BSS shall not exist. An alternate solution is to make the Wave BSSID chosen should always be a locally administered MAC address.</t>
  </si>
  <si>
    <t>Yang, Zhiyu</t>
  </si>
  <si>
    <t>What is the BSSID used in the Link RCPI Request? Is it the BSSID of the AP?</t>
  </si>
  <si>
    <t>Use the AP s BSSID.</t>
  </si>
  <si>
    <t xml:space="preserve">A non AP STA decides to establish a DLS with another non AP STA after sending it a Link RCPI and then determines if it should establish a peer link or not. However the non AP STA may be in Power Save mode and might not respond. </t>
  </si>
  <si>
    <t>The non AP STA should send the Link RCPI after the DTIM beacon.</t>
  </si>
  <si>
    <t>suggest that this be a dash list instead of a numbered list. There is no advantage in numbering and ordering the cases.</t>
  </si>
  <si>
    <t>Change to a dash list, and change "in the following two cases" to "in the following cases"</t>
  </si>
  <si>
    <t>11k added a fourth column to Table 7-26, Extensible</t>
  </si>
  <si>
    <t>This section provides improved (more stringent) adjacent and non-adjacent channel rejection numbers. Yet they are written as optional/recommended. With the numbers in the base standard, anyone for any implementation can make improved rejection numbers. I do not understand why these specific values are here compared to any others. Enchanced performance as described might be advantageous for any number of applications, not just WAVE. It is not clear to me this enchanced specification is necessary.</t>
  </si>
  <si>
    <t>Remove this section and 17.3.10.3. Or explain why this application needs such improved numbers.</t>
  </si>
  <si>
    <t>Bai, Fan</t>
  </si>
  <si>
    <t>1.2</t>
  </si>
  <si>
    <t>8-10</t>
  </si>
  <si>
    <t>The wording is lack of clarification. "Mobility (transition)" might bring the aspect of mobile IP protocols of wireless mobility management mechanisms. Instead, more appropriate wording should be chosen to reflect the fact that 11p is targeted as IEEE 802.11 variation in highly mobile, outdoor environment</t>
  </si>
  <si>
    <t xml:space="preserve">"…including the aspect of supporting wireless access of STAs in highly mobile, outdoor network environment." </t>
  </si>
  <si>
    <t xml:space="preserve">3.168a </t>
  </si>
  <si>
    <t xml:space="preserve">The case where only zero WIE is included in WAVE beacon should be explicitly explained and clarified. Otherwise, it could be confusing. </t>
  </si>
  <si>
    <t xml:space="preserve">a period at the end of sentence is missed. </t>
  </si>
  <si>
    <t>add "." at the end of paragraph</t>
  </si>
  <si>
    <t>12-13</t>
  </si>
  <si>
    <t>100</t>
  </si>
  <si>
    <t>(And 7.5, Pg 10,Ln1-5) The frames used to create/destroy BA sessions have been disallowed per latest draft. Using Blockack mechanisms for transmission is an optional feature. There is no clear benefit of disallowing this feature. It should be left to the implementers of how BA creation/deletion is managed in WAVE mode.</t>
  </si>
  <si>
    <t xml:space="preserve"> i</t>
  </si>
  <si>
    <t>D4.0</t>
  </si>
  <si>
    <t>What is the implication of allowing communication outside a (WAVE) BSS, particularly when beacon generation is optional (11.18.1 states: "STA *may* send subsequent WAVE beacons…"), and a WAVE STA "shall not use active or passive scanning" [11.18].  How does a WAVE STA determine acceptable PHY parameters, such as those exchanged in the Supported rates information element?</t>
  </si>
  <si>
    <t>Discovery of PHY parameters of nearby STAs while in WAVE mode does not seem to be robust.  Specify the procedure for WAVE STAs to communicate if they have not "exchanged" beacons nor probe responses.</t>
  </si>
  <si>
    <t xml:space="preserve">Many fields in the beacon frame, for example, are set according to whether the STA is within an ESS or an IBSS.  For example, consider the Capability Information field.  Many instructions begin with phrases such as "STAs within an ESS" or "STAs within an IBSS."  But, WAVE defines a 3rd type of BSS.  </t>
  </si>
  <si>
    <t>Review 802.11-2007 to locate instructions that apply to WAVE STAs that are conditioned on being in an ESS or IBSS, and specify the appropriate behavior for STAs in a WAVE BSS.</t>
  </si>
  <si>
    <t>STAs in a WAVE BSS are in neither an ESS nor an IBSS, so presumably the ESS and IBSS bits of the Capability Information field (contained in Beacons, for example) will both be set to zero. However, this configuration is used by TGs to distinguish beacons and probe responses of a mesh point.</t>
  </si>
  <si>
    <t>Resolve the conflict with TGs.</t>
  </si>
  <si>
    <t>The beacon frame includes the SSID information element. There are no instructions for how to configure this information element when sent by a STA in a WAVE BSS.</t>
  </si>
  <si>
    <t>Provide the necessary instructions.</t>
  </si>
  <si>
    <t>The beacon frame includes the Beacon Interval field, which is specified to contain the amount of time between TBTTs.  However, in a WAVE BSS, the beacon interval is not defined, as beacon generation is aperiodic.  How is the Beacon Interval field set?</t>
  </si>
  <si>
    <t xml:space="preserve">Cam-Winget, Nancy </t>
  </si>
  <si>
    <t>This section states that "a STA in WAVE mode shall not join an infrastructure BSS or IBSS and it shall not use MAC sublayer authentication or association".  This goes to the heart of establishing an 802.11 session, this seems to void the 802.11 security model.  While upper layers may provide security, L2 must provide the ability to provide security as well....such as those defined in 5.3.</t>
  </si>
  <si>
    <t>If 11p is eradicating use of 802.11 security, it should modify at least Clause 5.3 and 8 to state that these are not used and further clarifications should be made in Clause 11.18 as well.</t>
  </si>
  <si>
    <t>11.18.2</t>
  </si>
  <si>
    <t>"The delay in joining a WAVE BSS is reduced compared to an infrastructure BSS because MAC
level authentication and association do not apply to a WAVE BSS." - improper reference to the action of "joining a BSS".  See 802.11-2007 cl 10.3.3 wherein the details of synchronizing/joining a BSS are described.  Such joining does *not* include authentication and association, those actions come later, *affter* selecting a BSS from the available candidates and joining or synchorizing with it.  I suspect what is meant here is that the delay in becoming an operational station able to send and receive data frames in a WAVE BSS is reduced compared to other types of BSSs.</t>
  </si>
  <si>
    <t>Change "The delay in joining a WAVE BSS is reduced compared to an infrastructure BSS because MAC level authentication and association do not apply to a WAVE BSS." to "The delay in becoming an operational station in a WAVE BSS is reduced compared to an infrastructure BSS because MAC level authentication and association do not apply to a WAVE BSS.".</t>
  </si>
  <si>
    <t>If BSSID is chosen as initiator's MAC address and if the initiator leaves the Wave BSS shall not exist. An alternate solution is to make the Wave BSSID chosen should be always be a locally administered MAC address.</t>
  </si>
  <si>
    <t>Amann, Keith</t>
  </si>
  <si>
    <t>There appears to be no security mechanisms for transport of data within a WAVE.</t>
  </si>
  <si>
    <t>Define a security mechanism for use by WAVE.  I cannot propose a more specific solution as I lack some of the knowledge necessary to do so, but this seems like a glaring hole in the specification given the security concerns of todays industry.</t>
  </si>
  <si>
    <t>See updated Table 7-58.</t>
  </si>
  <si>
    <t>Accepted in principle; however, the functions newly defined in .11k that apply to .11p need not be uniquely identified. This editorial note is not needed and is deleted.</t>
  </si>
  <si>
    <t>Accepted "WIE".</t>
  </si>
  <si>
    <t>WBSS??</t>
  </si>
  <si>
    <t xml:space="preserve">WAVE is not a separate "mode" of operation of a STA.  The WAVE amendment provides additional specifications that allow STAs to communicate (i.e., send data, management, and control frames) outside the context of any BSS.  For example, in addition to all the normal 802.11 functionality, WAVE capable STAs can send data frames without first having to join a BSS.  </t>
  </si>
  <si>
    <t>Replace "STAs in WAVE mode" with "WC STAs" and add a definition of WAVE capable STA (WC STA) as a STA capable of transmitting and receiving data, control, and management frames outside the context of a BSS.  WC STAs have dot11WAVECapable set to true. Also rewrite the intro to reflect the contents of the recommended change.</t>
  </si>
  <si>
    <t xml:space="preserve">The proposed modification to the definition of a BSS is technically problematic.  To successfully join a BSS, a STA must receive more than one valid beacon frame, and the ONDEMANDBEACON frame is not transmitted periodically, rather only when commanded by the SME.  Use of an ONDEMANDBEACON to create a BSS would require transmission of several such frames with the appropriate timing for other STAs to successfully join.  </t>
  </si>
  <si>
    <t xml:space="preserve">Remove the suggested changes to clause 3.16 leaving the definition of BSS unaltered.  </t>
  </si>
  <si>
    <t>Remove the definition of WBSS.</t>
  </si>
  <si>
    <t>Replace the definition of WAVE mode a definition of "WAVE capable STA (WC STA): a STA capable of transmitting and receiving data, control, and management frames outside the context of a BSS.  WC STAs have dot11WAVECapable set to true."</t>
  </si>
  <si>
    <t>Beacon management frames are being used for a purpose to which they are ill-suited.  The beacon frame should not be overloaded with additional functionality that is orthogonal to its basic purpose, that of initiating and maintaining BSSes.  The only feature of a beacon frame that is potentially useful for STAs communicating outside the context of a BSS is the accurate Timestamp in the beacon frame itself.  As the Timestamp is used for optional synchronization, a Timing Synchronization management frame is the appropriate management frame to include in the amendment.  Allowing this frame to optionally carry the WIE creates all the func`tionality necessary to allow WC STAs to operate successfully.</t>
  </si>
  <si>
    <t>Remove the ONDEMANDBEACON frame and replace it with a Timing Synchronization management frame that has the accurate Timestamp required.</t>
  </si>
  <si>
    <t>Beacon management frames are being used for a purpose to which they are ill-suited.  The beacon frame should not be overloaded with additional functionality that is orthogonal to its basic purpose, that of initiating and maintaining BSSes, and communication by WC STAs outside the context of a BSS is exactly that, communication without a BSS.  A beacon frame is not required.</t>
  </si>
  <si>
    <t>Since there appears to be no reason for this functionality (from what I am able to determine) remove all references to timer information, including the MLME interface definitions in clause 10.  Alternatively, provide some explanation as to why this is required, possibly as an information annex or clause.</t>
  </si>
  <si>
    <t>The HLIE contains infromation that is used by higher layers to take certain actions.  Logically, it should be transmitted in an action frame.</t>
  </si>
  <si>
    <t>Add a HL action frame, the contents of which at a minimum are one or more HLIEs</t>
  </si>
  <si>
    <t>7.3.1</t>
  </si>
  <si>
    <t>Remove the changes to clauses 7.3.1.3 and 7.3.1.10.</t>
  </si>
  <si>
    <t>A Timing Information needs to be specified for use by higher layer synchronization mechanisms.</t>
  </si>
  <si>
    <t>Add a Timing Information Element (TIE) and associated description as described in 11-07/2229r1, renumbering the clauses as appropriate  Augment the TIE described therein to make the length variable with the optional addition of higher order terms in the polynomic (in time) expansion of the clock difference function.  The TSF offset is the zeroth order term.  An estimated difference in clock frequency is a first order term.  Revise the text in 2229r1 to incorporate these optional higher order terms.</t>
  </si>
  <si>
    <t>Since a STA in WAVE mode does not join an infrastructure BSS nor and IBSS, do all STA's emit the WAVE beacon?  Figure 11-23 only shows a unidirectional beacon, but it is not clear if the STA initiator is "servicing" the STA joining the WAVE BSS?  Given 3 STA's in WAVE mode, is only 1 of the 3 STA's the initiator and the other 2 join the "initiator STA"?  How do the data packets flow and at which point does the WAVE initiator know it could begin receiving packets from the STA joining the initiator?</t>
  </si>
  <si>
    <t>Please clarify with additional text that better describes how 802.11 session flows are managed by the 802.11 interfaces inclusive of the different MAC layers.</t>
  </si>
  <si>
    <t>While I understand the PAR has already been written, there are means by which to modify them…as was shown by TGs recently.  So, I do not accept the resolution to CID 1042 in 11-07-0057-07-000p-lb92-tgp-comment-resolution-master.xls.
Given that this draft specifies the limited use of 802.11 and bypasses most of the services (or can disrupt the already defined 802.11 services), I still believe it is better to have it be a standalone specification.</t>
  </si>
  <si>
    <t>In the comment.</t>
  </si>
  <si>
    <t>Chan, Douglas</t>
  </si>
  <si>
    <t>Re. my comment CID 235, although I see in this current draft that the raised issue has been addressed, but this has not been updated in the comment spreadsheet (07/0057r7) -- it's empty in the resolution field…</t>
  </si>
  <si>
    <t>Not much really, since I'm satisfied with the changes executed.  One can make sure 07/0057 is updated appropriately for the sake of completeness.</t>
  </si>
  <si>
    <t>It appears in the latest version of the comment spreadsheet (07/0057r7) that there're numerous comments left empty without a resolution.  While my comment CID 235 is satisfactorily resolved and just not recorded properly in the XLS, what about these other comments?</t>
  </si>
  <si>
    <t>Resolve those CIDs from the last ballot that has an empty resolution field in the spreadsheet (07/0057r7), or if they've been in fact resolved, then updated the spreadsheet, if the sake of completeness matters to the TG.</t>
  </si>
  <si>
    <t xml:space="preserve">11p standardizes operation of 802.11 devices in environments where the PHY layer properties are rapidly changing and it re-uses the 11a PHY.  Since each PHY is designed to satisfy certain level of reliable communications for a given environment, has TGp evaluated whether the 11a PHY is capable for handling said rapidly changing PHY properties expected for WAVE operations?  It appears n the latest draft that amendments to Clause 17, i.e. the 11a PHY, is minimal and does not pertain to anything related to the WAVE channel.  </t>
  </si>
  <si>
    <t>Analyze if not had, and address accordingly.</t>
  </si>
  <si>
    <t>11p standardizes operation of 802.11 devices in environments where the PHY layer properties are rapidly changing.  I see that some of these properties are listed in the intro of 07/2045, which is an accompany document with info on WAVE.  These properties are an integral part of the expectations for 11p and should be included in the 11p spec, say in the introduction.</t>
  </si>
  <si>
    <t>As describe.  Thank you.</t>
  </si>
  <si>
    <t>Chu, Liwen</t>
  </si>
  <si>
    <t>You need to add instructions regarding how to fill in address3 when in WAVE mode. This is in direct reference to the combination of the fact that you indicated that ToDS and FromDS will determine the address fields as shown in Table 7-7 and the fact that you may use the wildcard BSS value in address3 in some cases. I note that you do have a general statement about how to determine the BSSID value for a WAVE STA, but that is not sufficient in this case, because the behavior description limits the STAs to either those in a BSS or those in an IBSS, and you are neither, so the definition of the BSSID that you have added here, while a good start, is insufficient.</t>
  </si>
  <si>
    <t>Alter the baseline text from  subclause 7.2.2 that includes the following phrasing:
The BSSID of the Data frame is determined as follows:
a) If the STA is an AP or is associated with an AP, the BSSID is the address currently in use by the
STA contained in the AP.
b) If the STA is a member of an IBSS, the BSSID is the BSSID of the IBSS.
By adding another condition as follows:
c) If the STA is operating in WAVE mode, the BSSID is either the address of the associated WAVE mode BSS or is the wildcard BSS value.</t>
  </si>
  <si>
    <t>7.1.3.5.1</t>
  </si>
  <si>
    <t>I do not like the phrase: TID always identifies the TC</t>
  </si>
  <si>
    <t>Change the cited phrase to: "TID always corresponds to a TC"</t>
  </si>
  <si>
    <t>There is an instance within 7.1.3.5.5 of how a behavior or restriction or allowance of something is described with reference to a STA being associated in a BSS, and you have noted that you need to add the instance of a STA operating in WAVE mode in order to ensure that a WAVE mode STA can also perform that particular action. I suspect that there must be dozens of other such instances of behavioral descriptions within the baseline that must similarly be updated.</t>
  </si>
  <si>
    <t>Find and update any instances of behavior that a WAVE mode STA wishes to perform but for which the existing baseline language would not permit because of the qualification that a STA wishing to perform such behavior needs to be associated with a BSS or QBSS. One of my other comments addresses one of those instances.</t>
  </si>
  <si>
    <t>What is the value of having a beacon that has ZERO WAVE Ies? And how does anyone know that such a beacon is a wave beacon? (Ok - I found out how it knows - there is some other bit somewhere, but that bit is incorrectly placed.)</t>
  </si>
  <si>
    <t>Clarify the use of zero WIE in a beacon by a WAVE mode STA.</t>
  </si>
  <si>
    <t>Extended capabilities may or may not need to be added due to other amendments reaching completion before this one. You need to check the official timelines after every meeting and determine each time whether you will be adding this row or not. I believe that currently, some amendment that will finish before TGp will already add the row, in which case, you do not need to add it. But that can change every time, so keep your ear to the rail.</t>
  </si>
  <si>
    <t>Determine if you are the amendment to be adding the extended cap element to the beacon frame or not and adjust the draft appropriately.</t>
  </si>
  <si>
    <t>Is every beacon in WAVE an on-demand beacon? Does this mean that the vehicles are constantly sending probes across a set of channels looking for a response? If so, you really need to state this somewhere in clause 11.</t>
  </si>
  <si>
    <t>Clarify.</t>
  </si>
  <si>
    <t>Again, while you have indicated that the changes are consistent, I am not certain that this is the right thing to do - if you have already gotten approval, then super.</t>
  </si>
  <si>
    <t>Double check the procedure for adding text that might be added by an earlier amendment.</t>
  </si>
  <si>
    <t>There is sort of a dilemma here - on the one hand, this element is for capabilities, not feature enablement indication, which is what you seem to have chosen to use it for. On the other hand, I am not in favor of adding the huge overhead of yet another element to support just one or two bits of additional signaling.</t>
  </si>
  <si>
    <t>Some text could be added, to explain why a BSS and this alternative mode of non-BSS tranmission are allowed, and the reasons why a STA may want to use either mode. Why not just state that WAVE mode operates outside of a BSS and be done with it.</t>
  </si>
  <si>
    <t>If the WAVE STA is operating outside of the BSS, then how can it use a BSSID based on its MAC address.  This paragraph seems to imply that even if a WAVE STA is not operating within a BSS, as mentioned in clause 5.2.2a, then it still requires a BSSID. I don't understand why?</t>
  </si>
  <si>
    <t>Some text could be added, to explain the use of the BSSID when the WAVE STA is not operating in the context of a BSS.</t>
  </si>
  <si>
    <t>Moorti, Rajendra</t>
  </si>
  <si>
    <t>10ppm frequency tolerance is too restrictive and cannot be easily / cheaply implemented.  moreover, there is no need for such a tight tolerance since a 20ppm error can be corrected</t>
  </si>
  <si>
    <t>change to 20ppm tolerance</t>
  </si>
  <si>
    <t>Adjacent and Nonadjacent channel rejection requirements are too tight for practical implementation</t>
  </si>
  <si>
    <t>revert to 11a adjacent and non-adjacent rejection requirements</t>
  </si>
  <si>
    <t>Myles, Andrew</t>
  </si>
  <si>
    <t>The text apparently shows a change.
However, it doe not correctly show the original text that was changed (from 802.11-2007)</t>
  </si>
  <si>
    <t>Show change correctly</t>
  </si>
  <si>
    <t>3.168a</t>
  </si>
  <si>
    <t>The text states, "A WAVE BSS is initialized when a STA in WAVE mode sends a WAVE beacon."
This seems to imply that a new  BSS is initialized very time a WAVE Beacon is sent. I suspect this is not the intent</t>
  </si>
  <si>
    <t>Clarify the intent and make appropriate changes</t>
  </si>
  <si>
    <t xml:space="preserve">A WAVE IE is defined.
However, the definition of an IE belongs in clause 7 </t>
  </si>
  <si>
    <t>Delete</t>
  </si>
  <si>
    <t>A note is included after the definition
The note does not appear to add anything to the definition</t>
  </si>
  <si>
    <t>Delete the note, or incorporate it into the definition properly</t>
  </si>
  <si>
    <t>3.1683</t>
  </si>
  <si>
    <t>The phrase, "sent by a WAVE mode STA" does not seem to add much to the definition because it is already implicit that only a WAVE mode STA would set the WAVE indication bit</t>
  </si>
  <si>
    <t>Remove indicated phrase</t>
  </si>
  <si>
    <t>LB125-TGp-Comment Resolution Master</t>
  </si>
  <si>
    <t>since 11p is changing this section, 11p is invited to fix any errors it finds</t>
  </si>
  <si>
    <t>10.3.3.1.1</t>
  </si>
  <si>
    <t>This new behavior is specific to WAVE</t>
  </si>
  <si>
    <t>I suggest qualifying the LHS of the OR by non-WAVE and the RHS of the OR by WAVE. Ditto 10.3.3.2.1</t>
  </si>
  <si>
    <t>"WIE contents" yet the template of other parameters would be "WAVE" as shorthand for WAVE info element. Also parameter name must match table entry - definitely omit "contents"</t>
  </si>
  <si>
    <t>No reference to this information is provided</t>
  </si>
  <si>
    <t>Add reference in reference section</t>
  </si>
  <si>
    <t>"not use active or passive scanning" yet the following text is a limited form of passive scanning.</t>
  </si>
  <si>
    <t>Allow passive scanning yet limit the ChannelList parameter of the Scan primitive to be the current channel only</t>
  </si>
  <si>
    <t>Insert a comment "Note: no frames are transmitted"</t>
  </si>
  <si>
    <t>add suggested clarification</t>
  </si>
  <si>
    <t xml:space="preserve">Here and thru-out clause 17, tie the physical parameters to the physical channels (e.g. regulatory class) not MAC-layer behavior (i.e. WAVE mode).  </t>
  </si>
  <si>
    <t>as in comment</t>
  </si>
  <si>
    <t>Inouw, Yasuhiko</t>
  </si>
  <si>
    <t>35-36</t>
  </si>
  <si>
    <t>"Each WAVE BSS consists of a set of one more cooperating STAs …"
"one more" should be one or more.</t>
  </si>
  <si>
    <t>As suggested in the comment.</t>
  </si>
  <si>
    <t>Thewe are lots of changes wchich is not related to WAVW mode.
Do not change the contents of table 7-58 which is not related to WAVE mode.</t>
  </si>
  <si>
    <t>As in the comment.</t>
  </si>
  <si>
    <t>"A STA shall not be a member of more than one WAVE BSS at one time."
In my understanding, there is no association relationship in the WAVE mode. The wave beacon or on demand beacon is not sent in a regular time interval. How can a STA ensure that it is a member of a WAVE BSS? It is not clear enough to me. Please clarify.</t>
  </si>
  <si>
    <t xml:space="preserve">Delete the requirement throughout the draft. </t>
  </si>
  <si>
    <t>11.18.3</t>
  </si>
  <si>
    <t>22</t>
  </si>
  <si>
    <t>7</t>
  </si>
  <si>
    <t xml:space="preserve">"MAC sublayer synchronization is not required for a STA operating in a WAVE BSS." Why? How do STAs know which information is new or old? </t>
  </si>
  <si>
    <t xml:space="preserve">Require synchronization at MAC layer. </t>
  </si>
  <si>
    <t>Adrian, Stephens</t>
  </si>
  <si>
    <t>6.2.1.1.2</t>
  </si>
  <si>
    <t>11</t>
  </si>
  <si>
    <t>It is not enough,  IMHO,  to indicate that the basic service set parameter is optional.
Same comment wherever this occurs in clause 6.</t>
  </si>
  <si>
    <t>Indicate that this is present if and only if the STA is in wave mode.</t>
  </si>
  <si>
    <t>7.1.3.3.3</t>
  </si>
  <si>
    <t>19</t>
  </si>
  <si>
    <t>"The value of the BSSID in a WAVE BSS shall be the MAC address of the STA initiating the WAVE BSS or
a locally administered IEEE MAC address formed from a 46-bit random number generated according to the
procedure defined in 11.1.3 for an IBSS."
But how does a STA know?   It doesn't know which STA initialized a BSS.</t>
  </si>
  <si>
    <t>Modify the first sentence of 5.2.2a to read "Wireless Access in Vehicular Environments (WAVE) defines a mode of operation in which stations communicate directly and for only as long as the LAN is needed."</t>
  </si>
  <si>
    <t>It should be made clear for WAVE mode of operation that "This mode of operation is only possible when IEEE 802.11 STAs are able to communicate directly."</t>
  </si>
  <si>
    <t>Make the suggested change</t>
  </si>
  <si>
    <t>The WAVE mode has enough similarities to the IBSS mode (e.g. stations communicate directly, do not associate with one another, sending beacons to advertise the presence of a BSS) that it should be called IBSS on-demand mode or IBSS WAVE mode.</t>
  </si>
  <si>
    <t>Make the suggested change throughout the document</t>
  </si>
  <si>
    <t>WAVE should be viewed as a type of IBSS, so it does not make sense to say a WAVE STA may not join an IBSS</t>
  </si>
  <si>
    <t>Modify the sentence to read "A STA in WAVE mode shall not join an infrastructure BSS."</t>
  </si>
  <si>
    <t>Since STA in WAVE mode do not use a DS (per 5.2.2a), what wireless access does WAVE provide?  This mode should be called "IBSS on demand" mode or something similar</t>
  </si>
  <si>
    <t>7.1.3</t>
  </si>
  <si>
    <t>How does an STA that does not support the WAVE or that can not parse the WAVE IE distinguish between a WAVE beacon and any other type of beacon (e.g. a TGs mesh beacon, an IBSS beacon)</t>
  </si>
  <si>
    <t>Fix the problem.  Mark a WAVE beacon as an IBSS beacon, and then define rules for how a WAVE STA should interact with a IBSS STA that does not support WAVE</t>
  </si>
  <si>
    <t>Engwer, Darwin</t>
  </si>
  <si>
    <t>Declined - There is no evidence in IEEE Std 802.11-2007 that to join a BSS, a STA MUST receive more than one valid beacon frame.  In addition, the ONDEMANDBEACON can be resent at anytime, if required.  Propose not to change the text in P802.11p/D4.0 at this time.</t>
  </si>
  <si>
    <t>Telcon3</t>
  </si>
  <si>
    <t>Telcon1</t>
  </si>
  <si>
    <t xml:space="preserve">Accept - It is proposed to replace "initialized" with "advertise".    </t>
  </si>
  <si>
    <t>Accepted in principle; however, the WIE definition has been deleted -OBE (see also CID# 38, 39)</t>
  </si>
  <si>
    <t>Telcon4</t>
  </si>
  <si>
    <t>Telcon5</t>
  </si>
  <si>
    <t>Suggested Remedy accepted. See also document 08-0729 and 08-0634.</t>
  </si>
  <si>
    <t>08-0634r0</t>
  </si>
  <si>
    <t>08-0729r0</t>
  </si>
  <si>
    <t>May be OBE if WAVE mode is deleted.</t>
  </si>
  <si>
    <t>08-0729r1</t>
  </si>
  <si>
    <t>08-0729r2</t>
  </si>
  <si>
    <t>Accepted in principle; however, notes will be deleted. Information is already covered elsewhere.</t>
  </si>
  <si>
    <t>Removing the WAVE beacon impacts the entire document.</t>
  </si>
  <si>
    <t>Proposed definitions of WAVE mode STA:  Is a mode of operation that enables the use of IEEE Std 802.11 devices in vehicular environments.  A station (STA) is in WAVE mode when the MIB attribute dot11WAVEEnabled is true.</t>
  </si>
  <si>
    <t>The On-demand beacon is not exclusive to WAVE mode.  It is logically possible that a WAVE STA may transmit an On-demand beacon with the WAVE indication bit of the Extended Capabilities information element set to 0.  This would indicate that a WAVE STA transmits an On-demand beacon for reasons other than establishing or maintening a WAVE BSS.  This possibility should not be excluded.</t>
  </si>
  <si>
    <t>Accepted in Principle.  "sent by a WAVE mode STA" being removed to simplify/clarify the statement.  See also CID 35 in document 08-0729r0.</t>
  </si>
  <si>
    <t>The On-demand beacon is not exlusive to WAVE mode.  It is a beacon which can be asynchrously or synchronously initiated by higher layers or management entities.  An On-demand beacon is identified by the "On-demand beacon" bit set to 1 in the Extended Capabilities information element within the beacon.  A WAVE beacon uses the On-demand beacon frame and is identified by the "WAVE indication" bit set to 1 in the Extended Capabilities information element within the beacon.</t>
  </si>
  <si>
    <t>Note, document is being rewritten to not define a unique WAVE mode or WAVE BSS.  It defines communications via data frames "outside the context of a BSS" and includes STAs that can offer access to a DS.  See updated document.</t>
  </si>
  <si>
    <t>Denver</t>
  </si>
  <si>
    <t>Denver minutes.</t>
  </si>
  <si>
    <t xml:space="preserve">It is not clear to me that the symbol clock tolerance of +/-10 PPM is required. This may yield more expensive solution.  </t>
  </si>
  <si>
    <t>17.10.3.2</t>
  </si>
  <si>
    <t xml:space="preserve">Did anyone confirm that adjacent channel rejection of 37 dB for BPSK R=1/2 is possible? I really don't think so. Even 25 dB rejection seems excessive. </t>
  </si>
  <si>
    <t xml:space="preserve">Lower adjacent channel rejection by 10 dB for all modulation/coding levels or show proof that the adjacent channel rejection defined in the table is possible.  </t>
  </si>
  <si>
    <t>Frankly, I think that Masks C and D are not possible to meet. I think that we should write an amendment to FCC to fix these impossible to implement masks.</t>
  </si>
  <si>
    <t xml:space="preserve">As in comment. </t>
  </si>
  <si>
    <t>Fischer, Matthew</t>
  </si>
  <si>
    <t>The sentence: "When in WAVE mode, this standard does not define procedures for using any combination of To DS and
From DS field values, with the exception of the address field designations in Table 7-7." is sort of confusing and incorrectly addresses the problem that you have.</t>
  </si>
  <si>
    <t>Delete the cited sentence. Instead, ADD the following sentence to the text that is already present in the Meaning column of the first row of table 7-2 of subclause 7.1.3.1.3 of the baseline: "A Data frame transmitted between any two WAVE STA."</t>
  </si>
  <si>
    <t>7.2.2</t>
  </si>
  <si>
    <t>General / Admin</t>
  </si>
  <si>
    <t>General / Document</t>
  </si>
  <si>
    <t>Kain</t>
  </si>
  <si>
    <t>Roebuck</t>
  </si>
  <si>
    <t>Annex A</t>
  </si>
  <si>
    <t>Noens</t>
  </si>
  <si>
    <t>Annex D</t>
  </si>
  <si>
    <t>Kavner</t>
  </si>
  <si>
    <t>NO</t>
  </si>
  <si>
    <t xml:space="preserve">Clause 3. </t>
  </si>
  <si>
    <t xml:space="preserve">Clause 4. </t>
  </si>
  <si>
    <t xml:space="preserve">Clause 5. </t>
  </si>
  <si>
    <t xml:space="preserve">Clause 7. </t>
  </si>
  <si>
    <t xml:space="preserve">Clause 10. </t>
  </si>
  <si>
    <t xml:space="preserve">Clause 11. </t>
  </si>
  <si>
    <t xml:space="preserve">Clause 17. </t>
  </si>
  <si>
    <t>Annex I</t>
  </si>
  <si>
    <t>Annex J</t>
  </si>
  <si>
    <t>General Description</t>
  </si>
  <si>
    <t>Frame formats</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</si>
  <si>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</si>
  <si>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</si>
  <si>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</si>
  <si>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</si>
  <si>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</si>
  <si>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</si>
  <si>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</si>
  <si>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</si>
  <si>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</si>
  <si>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</si>
  <si>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</si>
  <si>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</si>
  <si>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</si>
  <si>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</si>
  <si>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</si>
  <si>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</si>
  <si>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New Change (this Ver)</t>
  </si>
  <si>
    <t>Process to follow when updating master spreadsheet</t>
  </si>
  <si>
    <t>XLS
Refer.</t>
  </si>
  <si>
    <t>Editor
Done</t>
  </si>
  <si>
    <t>Editor
To Do</t>
  </si>
  <si>
    <t>Editor Done</t>
  </si>
  <si>
    <t>T</t>
  </si>
  <si>
    <t>4</t>
  </si>
  <si>
    <t>Remaining</t>
  </si>
  <si>
    <t>same as</t>
  </si>
  <si>
    <t>For a frame sent by a STA in WAVE mode the TID subfield always identifies the TC, i.e. a STA in WAVE mode does not use traffic streams.</t>
  </si>
  <si>
    <t>48-49</t>
  </si>
  <si>
    <t>change "and QoS data frames sent while in WAVE mode" to "and for QoS data frames sent by a STA in WAVE mode"</t>
  </si>
  <si>
    <t>7.1.3.5.5</t>
  </si>
  <si>
    <t>1-2</t>
  </si>
  <si>
    <t>ambiguous whether "with bit 4" part applies to both frame types or only latter.  Clarify that it applies to both.</t>
  </si>
  <si>
    <t>When sent by a STA associated in a BSS or by a STA in WAVE mode, the Queue Size subfield is present in a QoS data frame that has bit 4 of the QoS Control field set to 1.</t>
  </si>
  <si>
    <t>A WAVE beacon can only be sent by a STA in WAVE mode, so the words "In WAVE mode" at the start of this sentence are redundant, and thus could cause confusion</t>
  </si>
  <si>
    <t>Delete "In WAVE mode," from the start of this sentence.</t>
  </si>
  <si>
    <t>The beacon interval field itself is always specified, but in WAVE mode the value of that field is unspecified.  Also, it is more precise to say that it is unspecified in a WAVE beacon, rather than "in WAVE mode."</t>
  </si>
  <si>
    <t>Change this sentence to: "In a WAVE beacon the value of this field is not specified."</t>
  </si>
  <si>
    <t>Replace this sentence with: "For a data frame sent by a STA in WAVE mode the meaning of the values in the To DS and From DS fields is not defined.  The address field designations in Table 7-7 nevertheless apply to such a frame."</t>
  </si>
  <si>
    <t>25-30</t>
  </si>
  <si>
    <t>This paragraph does not make it clear whether the two exceptions are allowed to  use the wildcard BSSID or are required to use the wildcard BSSID</t>
  </si>
  <si>
    <t>Reword the sentence to start: "The wildcard BSSID may only be used in the BSSID field in the following two cases:"</t>
  </si>
  <si>
    <t>reword for clarity</t>
  </si>
  <si>
    <t xml:space="preserve">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Also, WAVE is not a separate "mode" of operation of a STA.  The WAVE amendment provides additional specifications that allow STAs to communicate (i.e., send data, management, and control frames) outside the context of any BSS.  For example, in addition to all the normal 802.11 functionality, WAVE capable STAs can send data frames without first having to join a BSS.  Furthermore, the modifications to 802.11 being proposed to make the standard applicable to rapidly varying RF environments have application to a large number of systems, not just those anticipated by intelligent transport systems.  The number of units that sucessfully implement and use the "WAVE capabilities" is likely to far exceed the number of vehicles on the planet.  Use of the term "vehicles" to describe the features of the new functionality is limiting. </t>
  </si>
  <si>
    <t xml:space="preserve">Rename this clause "Communication outside of a BSS" and rewrite it eliminating the concept of WBSS and replacing WAVE mode with WC STAs.  Also remove all mention of "vehicles/vehicular" other than as one possible exampe of a rapidly varying RF environment.   </t>
  </si>
  <si>
    <t>The addition of the optional parameter in the UNITDATA request is a good idea; however its name is overly specific.  The request comes from a higher layer that does not know about BSSIDs.  That the parameter ultimately is to end up in a field in the transmitted frame often called the BSSID field at the PHY layer does not mean it must be called that at the higher layer.  In reality, the BSSID field in the frame is used as a "filter" parameter by the MAC to test whether or not to send the contents of the frame to the higher layer. Since the UNITDATA primitive is to be used by WC STAs communicating outside the context of any BSS, it makes sense to rename the filter parameter to something more general and more descriptive of its true functionality.</t>
  </si>
  <si>
    <t>Rename the parameter to something more descriptive such as: "frame filter ID" or "Communication Group ID".  Make the same change in all three UNITDATA primitives in clause 6.2.1…</t>
  </si>
  <si>
    <t xml:space="preserve">WAVE is not a separate "mode" of operation of a STA.  The WAVE amendment provides additional specifications that allow STAs to communicate (i.e., send data, management, and control frames) outside the context of any BSS.  Furthermore, proposed additional sentence reads ... "in a certain condition, this standard does not define procedures for doing something except for the stuff that is already in the standard".  This is a bit confusing and certainly not necessary. </t>
  </si>
  <si>
    <t>Remove the sentence, or rewrite it in the context of WC STAs and how they use the DS.</t>
  </si>
  <si>
    <t>Provide a diagram that defines WAVE mode and a WAVE BSS conceptually.</t>
  </si>
  <si>
    <t>If there is no concept of association at layer 2, how do outside networks know where to forward data which is destined to a WAVE mode STA?</t>
  </si>
  <si>
    <t>Explain how data gets from outside networks to a WAVE mode STA without duplication, particularly in the case where there are overlapping WAVE mode BSSs attached to the same outside network backbone.</t>
  </si>
  <si>
    <t>7.1.3.1.3</t>
  </si>
  <si>
    <t>12</t>
  </si>
  <si>
    <t>The sentence regarding To and From DS bits does not make sense if you still wish to reference Table 7-7 for address field usage. In addition, leaving the setting of these bits to chance, i.e. different implementors, is likely to lead to future incompatibilities.</t>
  </si>
  <si>
    <t>Define what the To and From DS bits should be set to, e.g. zeroed on transmit and ignored on receive, and define the address field usage for WAVE mode.</t>
  </si>
  <si>
    <t>If a WAVE mode STA does not use active or passive scanning how does it discover WAVE BSSs?</t>
  </si>
  <si>
    <t>Define how a WAVE mode STA discovers WAVE mode BSSs and other STAs with which it might want to communicate. There should be a separate section for WAVE BSS discovery. This may require additional MLME primitives.</t>
  </si>
  <si>
    <t>11.18.1</t>
  </si>
  <si>
    <t>How does a WAVE mode STA know which channel to use when initialising a new WAVE mode BSS?</t>
  </si>
  <si>
    <t>Define how a STA initialising a WAVE mode BSS selects the channel on which the new BSS will operate. This may require a change to the MLME-ONDEMANDBEACON.request primitive, e.g. if the channel is provided by a higher layer.</t>
  </si>
  <si>
    <t>Malinen, Jouni</t>
  </si>
  <si>
    <t>dot11WAVEWIE is defined as a 0..255 octet string. However, this MIB entry is not used anywhere in the 802.11p draft and its length does not seem to match with the concept of “zero or more” WIEs (more could mean more than 255 octets of data) described in 7.3.2.80.</t>
  </si>
  <si>
    <t>Remove dot11WAVEWIE or describe how it is used (elsewhere in the draft).</t>
  </si>
  <si>
    <t>30</t>
  </si>
  <si>
    <t>ER</t>
  </si>
  <si>
    <t>dot11FrequencyBandsSupported is extended with a new bit and this changes the range for this variable. However, the editing instructions do not show this change (only the new value, 255, is shown in the draft).</t>
  </si>
  <si>
    <t>Show the removed text (“127”) with strikethrough and the inserted text (“255”) with underlining in the range “1..255”.</t>
  </si>
  <si>
    <t>31</t>
  </si>
  <si>
    <t>8</t>
  </si>
  <si>
    <t>dot11StationClass is defined as a read-write MIB variable. However, its description is not very clean and its use is not described anywhere in the draft. What would it mean to write a value into this variable? Should this be read-only?</t>
  </si>
  <si>
    <t>Add more detailed description for dot11StationClass. At minimum add a reference to the definition of there four classes. If writing a value to this variable is an expected operation, describe (somewhere else in the draft) what that operation does. Alternatively, remove dot11StationClass if it is not used at all.</t>
  </si>
  <si>
    <t>WIE is claimed to be provided by the MAC. However, MLME-ONDEMANDBEACON.request() is from SME to MLME (MAC), not from MAC.. Was this “by the MAC” supposed to be “to the MAC” or “by the SME”?</t>
  </si>
  <si>
    <t>Replace “by the MAC” with “to the MAC”.</t>
  </si>
  <si>
    <t>The length of WIE is described as “3 to 357”. However, the length field of IEs is only one octet and as such, it cannot represent a payload length larger than 255 octets (i.e., 257 octet with the IE header).</t>
  </si>
  <si>
    <t>Replace “3 to 357” with “3 to 257”.</t>
  </si>
  <si>
    <t>WIE is described as “WAVE Information element as defined in 7.3.2.80” in the parameters for MLME-ONDEMEANDBEACON.request, i.e., as only one WIE, not multiple. This primitive does not seem to be defined to be able to handle more than one WIE. However, other parts of the draft seem to claim that there can be “zero or more” WIEs (i.e., more than one). How would multiple WIEs be configured? How would they be transferred?</t>
  </si>
  <si>
    <t>Either limit the number WIEs to zero or one throughout the draft or describe a mechanism that allows multiple WIEs to be configured (or better yet, describe a mechanism that allows arbitrary data to be configured through the service primitive and then describe how this data is encoded by fragmenting it into WIEs, if needed).</t>
  </si>
  <si>
    <t>35</t>
  </si>
  <si>
    <t>Missing word</t>
  </si>
  <si>
    <t>Replace “a set of one more cooperating STAs” with “a set of one or more cooperating STAs”.</t>
  </si>
  <si>
    <t>44</t>
  </si>
  <si>
    <t>Change the description to read "The timestamp of the received On-demand beacon."</t>
  </si>
  <si>
    <t>"The STA" is ambiguous.  It is intended to refer to the STA that sent the On-demand beacon, not the STA that received it and is using this primitive.  Without clarification, the constraint in the second sentence (lines 46-47) is also unclear.</t>
  </si>
  <si>
    <t>For clarity, change "the STA desires" to "the STA that sent the On-demand beacon desires".</t>
  </si>
  <si>
    <t>Change "probe response or beacon" to "On-demand beacon"</t>
  </si>
  <si>
    <t>Entry under "Description" should not say "WAVE information element" unless the argument in the indication primitive is actually an information element (see also comment on page 19 line 17).  If it is information that has been extracted by the MLME from information element(s), then the description should say something else.  If the argument is indeed (zero or more) information elements, then we should indicate zero or more, not just say "WIE Information element" (singular).</t>
  </si>
  <si>
    <t>2-3</t>
  </si>
  <si>
    <t>inclusion of the words "indicating the presence of a WAVE BSS" makes the clause awkward and difficult to understand.  The purpose of the WAVE beacon is described in 11.18.2, and a forward reference to that subclause is already included in this sentence</t>
  </si>
  <si>
    <t>omit the words "indicating the presence of a WAVE BSS"</t>
  </si>
  <si>
    <t>typo: "STAs" should be "STA's"</t>
  </si>
  <si>
    <t>insert apostrophe on STAs -&gt; STA's</t>
  </si>
  <si>
    <t>Subclause 11.18.2 identifies a way for a STA to join a WAVE BSS, i.e. after receiving a WAVE beacon and then using the MLME-ONDEMANDBEACON.indication primitive and the MLME-JOIN primitives.  It should be clarified if this is the only acceptable way that a STA may join a WAVE BSS.  One specific question is whether a STA, having previously joined and then left a WAVE BSS, may re-join it without receiving another WAVE beacon for that WAVE BSS.  Other scenarios exist as well, e.g. may a STA be programmed to join a WAVE BSS when it enters a given geographic region?</t>
  </si>
  <si>
    <t>Clarify if there exist other sequences to join a WAVE BSS besides that listed in 11.18.2</t>
  </si>
  <si>
    <t>Qualify the sentence that starts "After joining …" to say that transmitted data uses the BSSID of the WAVE BSS.  Even before joining a WAVE BSS, a STA may transmit data to another STA using the wildcard BSSID.</t>
  </si>
  <si>
    <t>Append "using the BSSID of the WAVE BSS" to the end of the sentence that begins "After joining …"</t>
  </si>
  <si>
    <t>Is the reference to Clause 13 correct?</t>
  </si>
  <si>
    <t>If reference is incorrect, substitute correct clause number.</t>
  </si>
  <si>
    <t>change "by a STA in the WAVE mode" to "by a STA in WAVE mode"</t>
  </si>
  <si>
    <t xml:space="preserve">Reconsider the use of a DS. If a DS will not be used, delete the usage of an AP in WAVE BSS. If an AP is needed, use authentication/association process and add MAC layer security mechanism. </t>
  </si>
  <si>
    <t>10.3.25b</t>
  </si>
  <si>
    <t>13</t>
  </si>
  <si>
    <t>46</t>
  </si>
  <si>
    <t>There are Set TSF timer primitives (10.3.25b) and Increment TSFtime primitives (10.3.25c). Why do you need two?</t>
  </si>
  <si>
    <t xml:space="preserve">Remove Increment TSFtime primitives and related parts throughout the draft. </t>
  </si>
  <si>
    <t>11.18</t>
  </si>
  <si>
    <t>20</t>
  </si>
  <si>
    <t>51</t>
  </si>
  <si>
    <t xml:space="preserve">"A STA in WAVE mode may communicate … outside of the context of a BSS." Do not introduce such kind of behavior. It will be unable to manage. </t>
  </si>
  <si>
    <t xml:space="preserve">Remove the exeption throughout the draft.  </t>
  </si>
  <si>
    <t>21</t>
  </si>
  <si>
    <t xml:space="preserve">"A STA in WAVE mode shall not use active or passive scanning;" 
In 11.18.2, it is as though the STA joining a WAVE BSS is doing passive scanning. This sentence is not correct. 
Also, why is active scanning disabled? This is effective to gather information within a limited of time. </t>
  </si>
  <si>
    <t>Clarify the purpose of joining a WAVE BSS. If MCAST is allowed within the WAVE context, then perhaps there is some value in joining a WAVE BSS, which would be to create a means to discard MCAST frames that come from other WAVE BSSs. If MCAST is not allowed, then there seems to be no point to the concept of joining a WAVE BSS.</t>
  </si>
  <si>
    <t>41</t>
  </si>
  <si>
    <t>The tolerance value seems too tight. Previous specifications have always allowed +-/20ppm, which seems to be implementable.</t>
  </si>
  <si>
    <t>Change the tolerance to +/- 20 ppm.</t>
  </si>
  <si>
    <t>Adjacent channel rejection requirement seems too stringent.</t>
  </si>
  <si>
    <t>Reduce ACR requirement by about 10dB.</t>
  </si>
  <si>
    <t>17.3.10.3</t>
  </si>
  <si>
    <t>Qualify description of dot11ACRType to apply only for a STA in WAVE mode (as the text in Clause 17 does).</t>
  </si>
  <si>
    <t>Insert "for a STA in WAVE mode" before the colon.</t>
  </si>
  <si>
    <t>Kolze, Thomas</t>
  </si>
  <si>
    <t>Transmit frequency tolerance of +/-10 PPM is required but not shown to be needed.</t>
  </si>
  <si>
    <t xml:space="preserve">Relax the tolerance to +/-20 ppm or present case that proves +/- 10 ppm is required. </t>
  </si>
  <si>
    <t xml:space="preserve">Symbol clock tolerance of +/-10 PPM is required but not shown to be needed. This may yield more expensive solution.  </t>
  </si>
  <si>
    <t xml:space="preserve">Relax the tolerance to +/-20 ppm or present case that proves that +/- 10 ppm is required. </t>
  </si>
  <si>
    <t xml:space="preserve">Adjacent channel rejection of 37 dB for BPSK R=1/2 is unnecessarily difficult --- not supported with justification. </t>
  </si>
  <si>
    <t xml:space="preserve">Relax adjacent channel rejection by 10 dB for all modulation/coding levels or present case that the adjacent channel rejection requirements are feasible, reasonable, and necessary.  </t>
  </si>
  <si>
    <t>These spectral masks are too tight.</t>
  </si>
  <si>
    <t>Relax the TX spectral masks by at least 15 dB except for the center 10 MHz.</t>
  </si>
  <si>
    <t>Lauer, Joseph</t>
  </si>
  <si>
    <t>The use of "default" in this paragraph is confusing.  It is not clear which uses of "default EDCA parameter set" correspond to the one shown in Table 7-37a and which correspond to Table 7-37 of IEEE Std 802.11-2007.</t>
  </si>
  <si>
    <t>The WIE is defined.  Why is it necessary to provide a definition for this IE.  It is not standard practice to provide a definition for every IE as the definition is usually provided in clause 7.3.2.  Adding unnecessary definitions just clutter this clause.</t>
  </si>
  <si>
    <t>Delete the definition or move it to 7.3.2.</t>
  </si>
  <si>
    <t>42-51</t>
  </si>
  <si>
    <t>The definitions for on-demand beacon and wave beacon are the same. This is confusing.</t>
  </si>
  <si>
    <t>Delete on of the definitions and use the remaining definition consistently throughout the text of the amendment.</t>
  </si>
  <si>
    <t>23-23</t>
  </si>
  <si>
    <t>The text states that, "a STA is in WAVE mode …"  This sentence provides the technical definition of WAVE mode as it relates the mode to a MIB object, but uses informative language rather than normative.</t>
  </si>
  <si>
    <t>Change "is" to "shall be" (normative language).</t>
  </si>
  <si>
    <t>The text states that, "a STA is in WAVE mode …"  This sentence provides the technical definition of WAVE mode.  My understanding is the customary clause for this text is clause 11.</t>
  </si>
  <si>
    <t>Move this text to clause 11 to make it easier for readers of the specification to find what they're looking for.</t>
  </si>
  <si>
    <t>42-45</t>
  </si>
  <si>
    <t>"… that are outside…"  should be "is"</t>
  </si>
  <si>
    <t xml:space="preserve">10.3.3 </t>
  </si>
  <si>
    <t>47-48</t>
  </si>
  <si>
    <t xml:space="preserve">Clarification is needed. What is the difference of synchronization in WAVE mode and non-WAVE mode? Why explicitly explain and elaborate? </t>
  </si>
  <si>
    <t xml:space="preserve">"In WAVE mode this mechanism only supports the selection of a peer. No authentication process is employed in WAVE mode." </t>
  </si>
  <si>
    <t>Why "A STA shall not be a member of more than one WAVE BSS at one time." It is understandable that this regulation will prevent the potential technical difficulties caused by the scenarios that a STA belong to two or more WAVE BSS at the same time. However, future application usages might ask for more complicated functionalities. For example, (A) in one situation, a STA might be the WAVE BSS initiator of one WAVE BSS while being the listener of another independent WAVE BSS. One case in application domain is: A RSU is WAVE BSS initiator for weather broadcast on the road to vehicles. At the same time, this RSU, together with other RSUs doing traffic broadcast and amber alert broadcast, are belonging to another high-level BSS regulating all these RSUs. (B) a STA(vehicle) might belong to multiple BSSs, one application case is that a STA (vehicle) wants to listen to both weather broacast (WAVE BSS 1) and traffic broadcast (WAVE BSS2) at the same time on the road.  Is there any fundamental technical question preventing STA from being in two different WAVE BSSs?</t>
  </si>
  <si>
    <t xml:space="preserve">A careful study of investigating pros and cons of potential solutions is recommended. Such a study might be helpful in term of future compatibility. </t>
  </si>
  <si>
    <t xml:space="preserve">Why " A STA shall not join infrastructure BSS or IBSS". Is there any technical justification preventing STA from doing so? </t>
  </si>
  <si>
    <t>Change the paragraph to read: "The default EDCA parameter set for WC STAs transmitting QoS frames outside the context of a BSS is given in Table 7-37a. This EDCA parameter set shall be used by all WC STAs transmitting frames outside the context of a BSS unless overridden by EDCA parameter sets contained in an HLIE."  Also change the title of Table 7-37a to read:"Default EDCA parameter set for WC STA operation outside of a BSS"</t>
  </si>
  <si>
    <t>Rename the clause "Higher Layer Information Element (HLIE). Replace the paragraph with: "The HLIE is an optional information element, the format of which is shown in Figure 7-95a1.  The HLIE content field contains information that is outside the scope of and therefore not specified in this standard.  Multiple HLIEs may be contained in each management frame that can contain an optional HLIE."</t>
  </si>
  <si>
    <t>WAVE is not a separate "mode" of operation of a STA.  The WAVE amendment provides additional specifications that allow STAs to communicate (i.e., send data, management, and control frames) outside the context of any BSS.  All frames should be allowed.</t>
  </si>
  <si>
    <t xml:space="preserve">Either remove the WAVE mode columns altogether and add a statement that all frames are allowed to be transmitted by WC STAs, or change the first column header from "WAVE mode" to "No BSS", and a Non-QoS column to the No Bss set of columns, and change the entries in all rows to T,R.  Also fix the obvious errors in the headers (STAs that should be APs and CPs that should be CFPs and Type that should be subtype) of all the columns.  Add a note that "No BSS" refers to WC STAs operating outside the context of a BSS.  </t>
  </si>
  <si>
    <t>Beacon management frames are being used for a purpose to which they are ill-suited.  The beacon frame should not be overloaded with additional functionality that is orthogonal to its basic purpose, that of initiating and maintaining BSSes, and communication by WC STAs outside the context of a BSS is exactly that, communication without a BSS.  A beacon frame is not required. Without a beacon containing an Extended Capabilities IE, there is no need to return that IE in the SCAN.confirm.</t>
  </si>
  <si>
    <t>Remove subclause 10.3.2.2.2</t>
  </si>
  <si>
    <t>Beacon management frames are being used for a purpose to which they are ill-suited.  The beacon frame should not be overloaded with additional functionality that is orthogonal to its basic purpose, that of initiating and maintaining BSSes, and communication by WC STAs outside the context of a BSS is exactly that, communication without a BSS.  Without a BSS to JOIN, there is no need to issue a JOIN.request. Note that they only purpose of issuing the JOIN as stated is "setting parameters" whcih by its very statement should use the MLME-SET primitive.</t>
  </si>
  <si>
    <t>Remove this section.  The MLME-SET primitive already exists and is the logical one to be used to "set parameters".</t>
  </si>
  <si>
    <t xml:space="preserve">Replace the inserted text with "For WC STAs operating outside the ocntext of a BSS, if the MIB attributes are not being set to their default values, MAC operation shall resume in less than 2 TUs after the STAAddress parameter is changed." </t>
  </si>
  <si>
    <t>11.1</t>
  </si>
  <si>
    <t>WAVE is not a separate "mode" of operation of a STA.  The WAVE amendment provides additional specifications that allow STAs to communicate (i.e., send data, management, and control frames) outside the context of any BSS.  How STAs chose to maintain and/or adjust their TSF timer when communcating outside the context of a BSS is outside the scope of this standard.  Higher Layer synchronization can be used (see 1609) using the facilities provided in this amendment, but if and when HL sync is used is beyond the scope of this standard.</t>
  </si>
  <si>
    <t>Kenney</t>
  </si>
  <si>
    <t>Clause 6</t>
  </si>
  <si>
    <t>MAC service definition</t>
  </si>
  <si>
    <t>Editorial-Required</t>
  </si>
  <si>
    <t xml:space="preserve">Technical-Required </t>
  </si>
  <si>
    <t>Type</t>
  </si>
  <si>
    <t>Is there a reason that "Probe" is capitalized?  I wasn't in the text that is being replaced.</t>
  </si>
  <si>
    <t>Either correct or explain the reason for the change in probe.</t>
  </si>
  <si>
    <t>"A STA shall not be a member of more that one WAVE BSS at one time."  This statement greatly limits the STA an does not allow for future adoption of meshing in this domain.</t>
  </si>
  <si>
    <t>Remove this restriction</t>
  </si>
  <si>
    <t>By not allowing authentication or association in WAVE mode the STA will not be able to take advantage of other amendments such as 11s and 11n.  This is unacceptable.</t>
  </si>
  <si>
    <t>Remove this requirement</t>
  </si>
  <si>
    <t>FS0725</t>
  </si>
  <si>
    <t>08-0725r0</t>
  </si>
  <si>
    <t>Will be updated to reflect the latest documents at the time of the next LB.</t>
  </si>
  <si>
    <t>YES</t>
  </si>
  <si>
    <t>P802.11 D4.01</t>
  </si>
  <si>
    <t>The outline of this section described on "rapid establishment" which relates to vehicle velocity and a radius of cell. It is clear that "rapidly changing communications environment" is more important rather than "high speed driving". I could not find any reference materials of this description that is applicable up to 200km/h.  It seems that "(up to 200km/h)" is not necessary. Under high velocity communications using IEEE802.11 will have some difficulties. Please refer to the document [Paul Alexander, "Outdoor Mobile Broadband Access with 802.11", IEEE Communications Magazine, November 2007].</t>
  </si>
  <si>
    <t xml:space="preserve">Delete "(up to 200km/h)".
</t>
  </si>
  <si>
    <t>Ptasinski, Henry</t>
  </si>
  <si>
    <t>Notes are in an inappropriate location.</t>
  </si>
  <si>
    <t>Move the notes to the clauses where the items or behaviors are explained.</t>
  </si>
  <si>
    <t>“A WAVE beacon is generated by a STA's MLME in response to receiving an MLME- ONDEMANDBEACON.request from the STA's SME” implies that ALL on-demand beacons are WAVE beacons.  This conflicts with the extended capabilities IE definition and other parts of the draft.</t>
  </si>
  <si>
    <t>Clarify when WAVE beacons are sent vs. On-Demand beacons, and make consistent with other clauses.</t>
  </si>
  <si>
    <t>In Draft:</t>
  </si>
  <si>
    <t>P802.11p  D4.01</t>
  </si>
  <si>
    <t>Reduce the claims so that it merely says that WAVE mode is designed as part of solution to support operation in rapidly changing environments</t>
  </si>
  <si>
    <t>5.2.21</t>
  </si>
  <si>
    <t>The paragraph at the head of a list of  bullets should either introduce or summarise the bullets. 
However, this paragraph does neither relative to the following list</t>
  </si>
  <si>
    <t>Rewrite paragraph and/or following list so that the paragraph either summarises all of the following list or introduces the following list</t>
  </si>
  <si>
    <t>The text states, "Communication within a WAVE BSS allows a LAN to be setup quickly"
This is just wrong because:
* A WLAN, not a LAN, is being set up
* The "communication within a WAVE BSS" is not what allows a WLAN to be "set up"
I suspect  what is meant is that WAVE defines mechanisms that allow a BSS to be set up quickly,  for a STA to join an existing BSS quickly or for STAs to communicate without a BSS</t>
  </si>
  <si>
    <t>Change the text to make it accurate</t>
  </si>
  <si>
    <t>The text states, "This field is not specified in WAVE mode."
It is not clear why this is specified here rather than Table 7-8.</t>
  </si>
  <si>
    <t>Move content to Table 7-8</t>
  </si>
  <si>
    <t>The text states, "This field is not specified in WAVE mode."
It is more accurate to say this field is not "used" rather than not "specified"</t>
  </si>
  <si>
    <t>Change "specified" to "used"</t>
  </si>
  <si>
    <t xml:space="preserve">The text says, "When the On-demand beacon bit is set to 1, the beacon transmission is initiated by the station management entity (SME) and indicates an On-demand beacon."
However,  it is not clear what indicates an On-demand beacon, the bit set to 1 or the  beacon transmission is initiated by the station management entity </t>
  </si>
  <si>
    <t>Change to clean up grammar and ambiguity</t>
  </si>
  <si>
    <t>10.3.25c.1.4</t>
  </si>
  <si>
    <t>The note contains implementation advice
This advice is inappropriate in a standard</t>
  </si>
  <si>
    <t>Remove the entire note</t>
  </si>
  <si>
    <t xml:space="preserve">The text provides advice on how to update the TSF value on reception. It is based on existing text in 11.1.2.4.
However, in both cases this text is unnecessarily complex. </t>
  </si>
  <si>
    <t xml:space="preserve">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t>
  </si>
  <si>
    <t>The TSF represents the time the symbol containing the first bit of the TSF was transmitted/received (ignoring propagation delay). The text should say, "it shall update its TSF timer by adding the received TSF to an estimate of the time since the  symbol containing the first bit of the TSF was received". A similar change should be made to 11.1.2.4.</t>
  </si>
  <si>
    <t>In the last LB I commented:
During the San Francisco meeting, a presentation was given that claims experiments show adjacent channel interference is a significant problem when 11p is used in a way similar to the way it is used by IEEE 1609
I requested:
Please either explain how 11p can be used in its current form or make appropriate modification to either 11p and/or IEEE 1609 so that 11p can be used
The request was declined with 
The judgment of this task group is that  the most effective  solutions (e.g: channel management) to this potential problem are out of the scope of this 11p amendment. 
My response in this LB is:
It is not out of scope of this WG to understand whether or not a proposed amendment will be effective in its intended context. The only conclusion I can draw from the somewhat evasive answer is that the questions and issues raised in San Franciso are still open.</t>
  </si>
  <si>
    <t>Please either explain how 11p can be used in its current form or make appropriate modification to either 11p and/or IEEE 1609 so that 11p can be used.</t>
  </si>
  <si>
    <t>There are several locations throughout the document that discuss setting and retrieving the TSF timer, with no explanation as to why this is required.  Under a normally operating 802.11 network this information is required in order to synchronize the STAs for purposes of frame transfer, power saving, etc.  The based standard provides clear explanations of why this is necessary.</t>
  </si>
  <si>
    <t>Avoidance of scanning is an important part of the reduction of delay, and should be mentioned in the bullet item along with the avoidance of authentication and association.</t>
  </si>
  <si>
    <t>"WIE contents" is confusing.  Does the ONDEMANDBEACON.request primitive pass intact WIEs or just the information intended to be encoded in WIEs?  If the latter, where is segmentation done when the information intended to be encoded in WIEs exceeds 255 bytes?  Is it done by the MLME or by the SME?  In other words, if the information exceeds 255 bytes, will there be one or more than one WIE-related argument in the request primitive?</t>
  </si>
  <si>
    <t>If the primitive passes intact WIEs, substitute "WIE(s)" for "WIE contents".  If not, substitute "WIE information" for "WIE contents" (note: this is the request primitive, not the indication, and there are no WIE contents yet).  In addition, if WIE information is segmented when the aggregate exceeds 255 bytes, indicate there will be multiple arguments.</t>
  </si>
  <si>
    <t>"The STAs" is ambiguous.  Look at wording used in START.request primitive.</t>
  </si>
  <si>
    <t>“This field is not specific in WAVE mode” (for Beacon interval field) makes it unclear what exactly is included in the WAVE Beacon. 7.2.3.1 states that the Beacon interval field is included regardless of WAVE mode. It would be clearer to include the Beacon interval field in WAVE mode, too, and just set it to some fixed value instead of claiming it to be “not specified”.</t>
  </si>
  <si>
    <t>Replace “This field is not specified in WAVE mode” with “This field is set to zero in WAVE mode”.</t>
  </si>
  <si>
    <t>7.3.2.2</t>
  </si>
  <si>
    <t>24</t>
  </si>
  <si>
    <t>Incorrect editing instructions: base standard text is “MLME-JOIN.request and MLME-START.request”, not “MLME-JOIN.request, MLME-START.request”. 802.11p draft needs to show all changes to the base standard, i.e., the deletion of “and” needs to be shown with strikethrough and insertion of “, “ with underlining.</t>
  </si>
  <si>
    <t>Fix editing instructions to be complete.</t>
  </si>
  <si>
    <t>Incorrect editing instructions: base standard text is “MLME-SCAN.confirm primitive”, not “MLME-SCAN.confirm primitives”. 802.11p draft needs to show all changes to the base standard, i.e., the insertion of “s“ into the end of “primitive” should be shown with underlining.</t>
  </si>
  <si>
    <t>7.3.2.27</t>
  </si>
  <si>
    <t>TGp should add a new BSS membership selector (LL, for Low Latency) to the Supported Rates or Extended Supported Rates element (rules as in TGn for HT PHY) to facilitate operating WAVE and non-WAVE STAs in the same frequency band if desired. Whether this is desirable would be a system engineering and regulatory decision.</t>
  </si>
  <si>
    <t>"information" is singular.</t>
  </si>
  <si>
    <t>Change "that are outside the scope of this standard" to "that is outside the scope of this standard."</t>
  </si>
  <si>
    <t>17.3.9.4</t>
  </si>
  <si>
    <t>5 MHz channel spacing may be useful in some regulatory domains for WAVE operation.</t>
  </si>
  <si>
    <t>Should special transmitted center frequency tolerance or symbol clock frequency tolerance by applied to 5 MHz channels in WAVE mode?</t>
  </si>
  <si>
    <t>No entry for 5 MHz channel spacing means an 802.11 amendment will be required if it turns out to be advantageous in some regulatory domain or application.</t>
  </si>
  <si>
    <t xml:space="preserve">Add 5 MHz regulatory classes. </t>
  </si>
  <si>
    <t>Ecclesine, Peter</t>
  </si>
  <si>
    <t>11n D4.01 is letting 11y's changes stand, and 11y D10.0 changes the last paragraph as shown on p7 lines 45-49. You need to adjust your changes to reflect your baseline.</t>
  </si>
  <si>
    <t>Do not duplicate the 11y text nor the 11n text, change the editing instruction and only show Table 7-35a bits 1 and 3, not 0 or 2.</t>
  </si>
  <si>
    <t>This Editorial note is unnecessary and is in the wrong place.</t>
  </si>
  <si>
    <t>Delete this editorial note.</t>
  </si>
  <si>
    <t>10.3.2.2</t>
  </si>
  <si>
    <t>11y D10.0 is correct, this text is not. You need to update your changes to reflect your baseline.</t>
  </si>
  <si>
    <t>Delete 10.3.2 from the draft, and change 'Valid Range' to 'Valid range' throughout clause 10.</t>
  </si>
  <si>
    <t>10.3.9.1.4</t>
  </si>
  <si>
    <t>This 'shall' requirement belongs in 11.18, not here</t>
  </si>
  <si>
    <t>Remove this change to MLME-RESET.request, and make the requirement reside in clause 11. Change PICs AD5 reference to match.</t>
  </si>
  <si>
    <t>17.3.8.8</t>
  </si>
  <si>
    <t>As long as you are changing the first sentence, the specification of temperature range reference is not Clause 13, rather it is Annex D.</t>
  </si>
  <si>
    <t>Change 'Clause 13' to 'Annex D'</t>
  </si>
  <si>
    <t>Need to capitolize the first letters of 'Implementation' and 'Dynamic'</t>
  </si>
  <si>
    <t>per comment</t>
  </si>
  <si>
    <t>PICs Status does not show the correct baseline that is being modified. 11y D10.0 changes are not shown.</t>
  </si>
  <si>
    <t>Update the baseline to match approved amendments and current drafts of unapproved amendments, then show the changes.</t>
  </si>
  <si>
    <t>MIB numbering not per 802.11 number alignment working document.</t>
  </si>
  <si>
    <t>Update per baseline and number alignment document.</t>
  </si>
  <si>
    <t>Inserting things into a baseline structure requires deprecating that object and making a new one with the insertions - dot11PHYType, dot11TempType, etc.</t>
  </si>
  <si>
    <t>Make changes to objects properly</t>
  </si>
  <si>
    <t>Simplify the description. WAVE mode is very different from the BSS/IBSS that most 802.11 audience is used to. 
"Timestamp = STA's TSF timer at the time the data symbol contaning the first bit of the timestamp is transmitted to the PHY + 
                           the delay in getting the data symbol across the PHY to the PHY-WM interface."</t>
  </si>
  <si>
    <t>14-16</t>
  </si>
  <si>
    <t>"A WAVE beacon is generated by a STA's MLME in response to receiving an MLMEONDEMANDBEACON. request from the STA's SME. After generating the WAVE beacon, the MLME returns an MLME-ONDEMANDBEACON.confirm to the SME.". This is already described in Clause 10. Describing this again in 11.18 is redundant (and a source of error, if Clause 10 is updated and 11.18 does not get updated correspondingly).</t>
  </si>
  <si>
    <t>Delete the referenced text.</t>
  </si>
  <si>
    <t>Figure 11-23 belongs in Clause-10.</t>
  </si>
  <si>
    <t>Move Figure to Clause 10 and remove all descriptions/discussions of SME-MLME interaction from Clause 11.18.</t>
  </si>
  <si>
    <t>Wang, Qi</t>
  </si>
  <si>
    <t xml:space="preserve">"A STA shall not be a member of more than one WAVE BSS at one time." What are the rules to prevent a STA to join more than one WAVE BSS?  How is a STA's existing membership of one WAVE BSS visible?   </t>
  </si>
  <si>
    <t>Clarify and modify the text accordingly.</t>
  </si>
  <si>
    <t>"The transmitted center frequency tolerance shall be +/-10ppm maximum for 10 MHz channels used by a STA in the WAVE mode." What is the rational to have such a tight tolerance value? Previous specifications have always allowed +/-20ppm, which seems to be implementable.</t>
  </si>
  <si>
    <t xml:space="preserve">Replace the Annex J draft language in the 11p draft with the changes to Annex J proposed in 11/07 2228r1.  In addition, change all occurences of "regulatory class" to "channel set identifier" since the table contains channel sets and not regulatory classes.  </t>
  </si>
  <si>
    <t>Stanley, Dorothy</t>
  </si>
  <si>
    <t>The definition does not describe the mode</t>
  </si>
  <si>
    <t>Change to "a mode of operation enabling a rapidly moving station to communicate with a BSS or other stations" or similar</t>
  </si>
  <si>
    <t>The note should be in a different section, also Grammar - change from "a beacon frame for" to "a Bracon Frame in which"</t>
  </si>
  <si>
    <t>What does "outside the context of a BSS" mean? IBSS? Seems as though a new mode is being defined</t>
  </si>
  <si>
    <t>The extended Capabilites row is not needed, as the TGn changes to that row provided the required changes.</t>
  </si>
  <si>
    <t>Delet the row.</t>
  </si>
  <si>
    <t>How can the length be nore than 256 octets?</t>
  </si>
  <si>
    <t>Change from 357 to 256</t>
  </si>
  <si>
    <t>Stephenson, Dave</t>
  </si>
  <si>
    <t>30-33</t>
  </si>
  <si>
    <t>Substitute this language from the START.request primitive: "The initial EDCA parameter set values to be used in the BSS.  The parameter shall be present only if the MIB attribute dot11QosOptionImplemented is true.</t>
  </si>
  <si>
    <t>Table entry under "Name" (currently "WIE") should match the argument name on page 17, line 32 (currently "WIE contents," though see comment on this term as well)</t>
  </si>
  <si>
    <t>Change "WIE" to "WIE contents" or to whatever term ends up being used in the argument list above.</t>
  </si>
  <si>
    <t>Entry under "Description" should not say "WAVE information element" unless the argument in the request primitive is actually an information element (see also comment on page 17 line 32).  If it is just information to be encoded by the MLME into information element(s), then the description should say something else.  If the argument is indeed (zero or more) information elements, then we should indicate zero or more, not just say "WIE Information element" (singular).  Is there any MIB attribute indicating when this optional argument is included, as is true in the case of EDCA?  Should there be?  Should it be binary or should it indicate the number of WIEs?</t>
  </si>
  <si>
    <t>Clarify description according to comments at left.</t>
  </si>
  <si>
    <t>10.3.42.1.3</t>
  </si>
  <si>
    <t>10.3.42.1.4</t>
  </si>
  <si>
    <t>If the primitive passes intact WIEs, substitute "WIE(s)" for "WIE contents".  If not, substitute "WIE information" for "WIE contents".  In addition, if WIE information is segmented when the aggregate exceeds 255 bytes, indicate there will be multiple arguments.</t>
  </si>
  <si>
    <t>5.2.2a is being rewritten to describe a direct communications function.  See updated draft.</t>
  </si>
  <si>
    <t>Additionally, communication exchanges take place in very short-duration intervals (e.g., measured in milliseconds).</t>
  </si>
  <si>
    <t>Done</t>
  </si>
  <si>
    <t>Accepted, however, 5.2.2a is being rewritten to describe a direct communications function.  See updated draft.</t>
  </si>
  <si>
    <t>Accepted in principle; however, 5.2.2a is being rewritten to describe a direct communications function.  See updated draft.</t>
  </si>
  <si>
    <t>The text states, "WAVE mode allows communication outside the context of a BSS."  However, the text (nowhere in the document as far as I can tell) provides a definition of "outside the context of a BSS".  Outside of this context, it is unclear how a STA discovers the presence of another STA within radio range.</t>
  </si>
  <si>
    <t>Provide a detailed definition of "outside the context of a BSS" and provide details on how one STA discovers and communicates with another STA in this scenario.</t>
  </si>
  <si>
    <t>The text states, "WAVE mode allows communication outside the context of a BSS."  However, the text (nowhere in the document as far as I can tell) provides a definition of "outside the context of a BSS".</t>
  </si>
  <si>
    <t>Provide a description of the purpose and type of information a STA will communicate outside the context of a BSS.</t>
  </si>
  <si>
    <t>9-12</t>
  </si>
  <si>
    <t>The text adds BSSID to the MA-UNITDATA.request primitive.  However, this is unnecessary since that lower MAC will know the BSSID after it joins the WAVE BSS.  I suspect the BSSID has been added for the purposes of communication "outside the context of a BSS"; however since it is unclear to me what is meant by that or how it will be used, I have made this comment.</t>
  </si>
  <si>
    <t>Delete the text.</t>
  </si>
  <si>
    <t>29-32</t>
  </si>
  <si>
    <t>47-50</t>
  </si>
  <si>
    <t>A wildcard BSSID should not be used in WAVE mode; the BSSID should be the BSSID in the WAVE Beacon.</t>
  </si>
  <si>
    <t>The text states that a STA in WAVE mode use the wildcard BSSID.  This means that all STAs must pass these frames up the stack since the lower MAC cannot filter based on BSSID.  Upper MAC will have to process all of these frames and if STA is AP, then AP (non-WAVE mode) has to determine whether the STA is associated in order to make the decision on whether to forward or drop the frame.</t>
  </si>
  <si>
    <t>Delete the use of wildcard BSSID for data frames outside the context of a WAVE BSS.</t>
  </si>
  <si>
    <t>The length of the WIE is specified as 3 to 357.  However, an IE has a maximum length of 255 octets since the lengh field in all IEs is only 8 bits.</t>
  </si>
  <si>
    <t>Correct the text.</t>
  </si>
  <si>
    <t>13-16</t>
  </si>
  <si>
    <t>Additional text would be much more helpful to the reader than only stating the information is outside the scope of this document.  It would be VERY helpful to have an informative annex providing an overview of WAVE operation (i.e., describe setting up a WAVE BSS, discovering WAVE STAs and communication between them).</t>
  </si>
  <si>
    <t>Add an informative annex.</t>
  </si>
  <si>
    <t>Additional text would be much more helpful to the reader than only stating the information is outside the scope of this document.  It would be VERY helpful to have references to IEEE 1609 series of specification.</t>
  </si>
  <si>
    <t xml:space="preserve">Add entries to Annex P for IEEE </t>
  </si>
  <si>
    <t>20-54</t>
  </si>
  <si>
    <t>As far as I can tell from reading 802.11p-d4.0, a STA in WAVE Mode should not be permitted to transmit or receive management action frames.</t>
  </si>
  <si>
    <t>Add a row in the table for management action frames and annotate same to show WAVE mode STA cannot transmit or receive them.</t>
  </si>
  <si>
    <t>This primitive does not define what Beacon interval to use in an On-demand beacon.  The beacon interval is a required field for any beacon frame and thus this information must be provided.  The text in 10.3.42.1.4 suggests that the receipt of this primitive causes a single beacon frame to be transmitted.
If this is the case, then I don't see a way to indicate a non-repetitive beacon field (clause 7.3.1.3 doesn't define a way to specify a non-repeated beacon).  Legacy STAs may not be able to interpret a non-repetitive beacon frame (e.g., when TBTT is undefined).  If so, this is a backwards compatibility issue that needs to be resolved.</t>
  </si>
  <si>
    <t>Add text to specify the beacon interval and describe how legacy STAs will be compatible with an on-demand beacon.</t>
  </si>
  <si>
    <t>15-17</t>
  </si>
  <si>
    <t>The text states, "… BSS or WAVE BSS by transmitting an On-Demand beacon frame".  This text is imprecise.</t>
  </si>
  <si>
    <t>Clarify the text by stating whether this is exactly 1 beacon frame (i.e., TBTT is undefined) or a short sequence of beacon frames or something.</t>
  </si>
  <si>
    <t>It is unclear how a STA can be a "member" of a WAVE BSS when a WAVE BSS does not have the concept of association.</t>
  </si>
  <si>
    <t>Clarify the text.</t>
  </si>
  <si>
    <t>11-14</t>
  </si>
  <si>
    <t>The sentence which begins, "A STA sending a WAVE beacon …" is redundant with the text in IEEE 802.11-2007 clause 11.1.2 and should be deleted.  A WAVE beacon is simply a beacon with the WAVE bit set in the extended capabilities IE; so the existing clause 11.1.2 applies.</t>
  </si>
  <si>
    <t>"MAC address" - there are many MAC address fields used within various headers and frame formats.  This statement provides no context for which MAC address among those is being referenced.  Since "data *frame*" is cited rather than MSDU, the address in question might be the Receiver Address (RA), but perhaps the intended address is the MSDU Destination Address (DA).</t>
  </si>
  <si>
    <t>change "MAC address" to "destination MAC address"</t>
  </si>
  <si>
    <t>re inclusion of the BSSID in the list of primitive parameters - how would an ISO or IEEE protocol layer above L2, which is the entity that generates the .request primitive, have knowledge of the BSSID?</t>
  </si>
  <si>
    <t>Cite a normative reference to a protocol above L2 that has the capability of knowing or obtaining the BSSID, otherwise this is a data set layer violation - therefore remove the BSSID parameter from the parameter list.</t>
  </si>
  <si>
    <t>6.2.1.3.2</t>
  </si>
  <si>
    <t>local instances of primitive invocations are not associated, but rather "corresponding", i.e. a .request has a corresponding .confirm, which have a one-to-one relationship</t>
  </si>
  <si>
    <t>change "associated" to "corresponding"</t>
  </si>
  <si>
    <t>this entire row is an insertion to the table, and should be underlined</t>
  </si>
  <si>
    <t>current table (after TGn amendment) says "3-n   Reserved".</t>
  </si>
  <si>
    <t>Show "3" with strikethrough, "4" underlined, and "-n" as unchanged.</t>
  </si>
  <si>
    <t>outer box is missing</t>
  </si>
  <si>
    <t>right-hand half under "Non-QoS" should be "CFP" instead of "CP"</t>
  </si>
  <si>
    <t>right-hand half under "QoS" should be a single entry with "CFP" instead of two entries each with "CP"</t>
  </si>
  <si>
    <t>right-hand half under CP and under CFP should be "AP" instead of "STA"</t>
  </si>
  <si>
    <t>change "STA" to "AP" four times on this line</t>
  </si>
  <si>
    <t>text in 11k will be part of the base document when 11p goes through Sponsor Ballot.</t>
  </si>
  <si>
    <t>delete this Editorial Note</t>
  </si>
  <si>
    <t>Agreed that this row should appear in the BSSDescription table. But 11p is the __THIRD__ amendment to add items to the Extended Capabilities IE.  If this row gets added by 11n, it won't be needed in this amendment.</t>
  </si>
  <si>
    <t>no change for now, but continue to track the text in 11n for changes here.</t>
  </si>
  <si>
    <t>10.3.25a</t>
  </si>
  <si>
    <t>"adjusting the subclause numbers as necessary" is no longer necessary</t>
  </si>
  <si>
    <t>delete "adjusting the subclause numbers as necessary"</t>
  </si>
  <si>
    <t>11.3</t>
  </si>
  <si>
    <t>show more context of this change, so that the readers/voters can determine what is being said about the QoS Data frames in WAVE mode</t>
  </si>
  <si>
    <t>change editor instruction from "insert" to "change", incorporate at least the list items "a) Class 1 frames (permitted in states 1, 2, and 3)", "3) Data frames", and "i) Data. Data frames between STAs in an IBSS with …". Show the inserted line with underlining.</t>
  </si>
  <si>
    <t>"adjusting the figure numbers as necessary" is no longer necessary</t>
  </si>
  <si>
    <t>delete "adjusting the figure numbers as necessary"</t>
  </si>
  <si>
    <t>55</t>
  </si>
  <si>
    <t>keep the figure caption with the figure on the same page</t>
  </si>
  <si>
    <t>in the changes made to CF11, the left parenthesis was also added</t>
  </si>
  <si>
    <t>show the left paren with underlining</t>
  </si>
  <si>
    <t>The proposed addition to Table 7-6 implies that all QoS data frames transmitted by WC STAs outside the context of a BSS must be ACKed.   This will generate a rather large amount of traffic especially in the case where the wildcard address is used. Perhaps the intention was to add this to the second (or No Ack) row of the table.  In any case, there is no reason to change this table.  A QoS Nuill frame could be used to "probe the channel" by getting (or not getting) the requried Ack.  Secondly, in most cases the QoS data frame would be sent with the bits set to 1 and 0 specifying No Ack required, but this is up to the applications.</t>
  </si>
  <si>
    <t>Remove this change.</t>
  </si>
  <si>
    <t>Replace the inserted text with "and QoS frames sent by WC STAs outside the context of a BSS"</t>
  </si>
  <si>
    <t xml:space="preserve">Remove the ONDEMANDBEACON frame and replace it with a Timing Synchronization management frame that has the accurate Timestamp required.  Include optional information elements that are necessary for higher layer synchronization, the TimeSlotChannelConfiguration IE, and the optional HLIE. </t>
  </si>
  <si>
    <t>7.2.3.12</t>
  </si>
  <si>
    <t>At this point there are a few choices to remedy the situation:
* Withdraw the PAR, which will make the problem go away
* Change the PAR so that 11p is a standalone standard, with context added
* Add context to the current draft, probably in clause 5 or cluse 11
I would be happy with any of these choices but would prefer the second option</t>
  </si>
  <si>
    <t>Noens, Richard</t>
  </si>
  <si>
    <t>Because errors are so easily introduced in the MIB, please don't abbreviate elements that are being changed.</t>
  </si>
  <si>
    <t>Show the entire element Dot11StationConfigEntry that is being changed.</t>
  </si>
  <si>
    <t>Show the entire element dot11OFDMTable that is being changed.</t>
  </si>
  <si>
    <t>Dickey, Susan</t>
  </si>
  <si>
    <t>The method by which two different STAs agree on a channel for communication is different than for AP/STA or IBSS STAs and should be mentioned here. Otherwise the method for initializing communications in this mode remains unclear.</t>
  </si>
  <si>
    <t>Add a sentence after "regulatory domain" that says "Rather than scanning to find other STAs in a neighborhood, a STA in WAVE mode will initially transmit and receive on a channel known a priori to WAVE STAs either through regulatory designation or some other out of band communication."</t>
  </si>
  <si>
    <t>Replace with "The On-demand beacon bit is set to 1 to indicate that this is an On-demand beacon. Set to zero if dot11WAVEEnabled is false."</t>
  </si>
  <si>
    <t>34-35</t>
  </si>
  <si>
    <t>The discussion here is specific to WAVE mode. Either delete the sentence "The default EDCA parameter set shall be used for all STAs when transmitting data frames in the absence of a WAVE BSS." or be clear.</t>
  </si>
  <si>
    <t>If the referenced sentence is retained, suggest to modify as follows: "The default EDCA parameter set (Table 7-37) shall be used for all STAs when transmitting data frames in the absence of a WAVE BSS."</t>
  </si>
  <si>
    <t>41,43</t>
  </si>
  <si>
    <t>"The announced capabilities" and "The announced extended capabilities". These are parameters that the SME announces via the On-Demand-Beacon and are not the "announced" ones.</t>
  </si>
  <si>
    <t>Remove "announced" from the description(s).</t>
  </si>
  <si>
    <t>"A STA sending a WAVE beacon sets the value of the timestamp so that it equals the value of the STA's TSF timer at the time that the data symbol containing the first bit of the timestamp is transmitted to the PHY plus the transmitting STAs delays through its local PHY from the MAC-PHY interface to its interface with the WM (see 11.18.3).". Long sentence. STAs versus STA's confusion.</t>
  </si>
  <si>
    <t>show the fourth column, with entry for WIE blank</t>
  </si>
  <si>
    <t>TGy has already done most of this change to 7.3.2.27, so its now in the base specification.  Just add the row to the table 7-35a.</t>
  </si>
  <si>
    <t>delete the amendment text from line 35 through 50 of page 7</t>
  </si>
  <si>
    <t>editor instructions should indicate a change to table 7-35a</t>
  </si>
  <si>
    <t>insert editor instruction at line 1 "Change Table 7-35a as follows:"</t>
  </si>
  <si>
    <t>no change is being made to this entry</t>
  </si>
  <si>
    <t>delete this row from the amendment</t>
  </si>
  <si>
    <t>current table (after TGn amendment) says "1  Reserved". This should appear as the base text for this amendment</t>
  </si>
  <si>
    <t>In the "Information" column show "Reserved" with strikethrough, and "on-demand beacon" with underlining. In the "Notes" column, underline the whole entry.</t>
  </si>
  <si>
    <t xml:space="preserve">Remove the definition of WAVE beacon and all instances of the term from the document.  This can be easily accomplished since the functionality (that of carrying an optional information element the contents of which are beyond the scope of 802.11) implemented by the use of this frame is beyond the scope of 802.11.  This simple functionality (optionally carrying an IE) is better left to a specifically designed action frame and the proposed Timing Synchronization management frame. </t>
  </si>
  <si>
    <t>Remove the description of and all references to WBSS from the document. Also rewrite the intro to reflect the contents of the recommended change.</t>
  </si>
  <si>
    <t>The amendment claims to be based on an outdated version of preceding amendments, Draft 6.0 of 11y and D9.0 of 11k. There are significant differences between 11y D6.0 and the Sponsor Ballot version D10.0, and between D9.0 and D12.0 of 11k, and these should be accounted for in the 11p draft.</t>
  </si>
  <si>
    <t>Make the necessary changes to the draft to harmonize it with the most recent version of 11y and update the reference to 11y on page 1 appropriately.</t>
  </si>
  <si>
    <t>Relate strictly to parameters of MLME primitives or on-the-air signalling.</t>
  </si>
  <si>
    <t>7.1.3.5.3</t>
  </si>
  <si>
    <t>40</t>
  </si>
  <si>
    <t>"Change the last sentence in the first row of table 7-6 as shown:"  Don't forget TGn is in your basline,  and has modified this part so that is it no longer the last sentence of the first row.</t>
  </si>
  <si>
    <t>Update editorial instructions to take into account TGn.</t>
  </si>
  <si>
    <t>7.3.2</t>
  </si>
  <si>
    <t>16</t>
  </si>
  <si>
    <t>"3 to 357" - typo</t>
  </si>
  <si>
    <t>357-&gt;257</t>
  </si>
  <si>
    <t>TGk modified the structure of table 7-26 to add "extensible"</t>
  </si>
  <si>
    <t>Add column for "extensible" and indicate an appropriate value.</t>
  </si>
  <si>
    <t>7.3.2.80</t>
  </si>
  <si>
    <t>9</t>
  </si>
  <si>
    <t>"Multiple WIEs may be required to convey all the management
information to the SME."
This begs the question as to whether the MAC has any part to play in segmenting or re-assembling this information,  or is required to preserve its order.
When we look at 10.3.42.1.2,  we se a single WIE parameter described as a "WAVE information element".   This appears to be inconsistent.</t>
  </si>
  <si>
    <r>
      <t xml:space="preserve">Comments addressed in </t>
    </r>
    <r>
      <rPr>
        <b/>
        <sz val="10"/>
        <rFont val="Arial"/>
        <family val="2"/>
      </rPr>
      <t>Rev 3</t>
    </r>
    <r>
      <rPr>
        <sz val="10"/>
        <rFont val="Arial"/>
        <family val="0"/>
      </rPr>
      <t>:  2, 3, 4, 5, 6, 7, 8, 9, 11, 12, 13, 14, 15, 16, 17, 18, 19, 20, 25, 26, 27, 29, 30, 31, 32, 34, 35, 38, 39, 40, 41, 42, 44, 45, 47, 48, 51, 52, 54, 55, 56, 57, 58, 60, 64, 65, 67, 68, 69, 70, 71, 74, 76, 82, 84, 85, 87, 89, 90, 96, 106, 122, 123, 124, 125, 127, 130, 135, 159, 160, 163, 165, 174, 191, 195, 196, 199, 221, 228, 230, 232, 246, 248, 250, 252, 264, 273, 275, 281, 283, 287, 290, 292, 301, 310, 338, 348, 381, 390, 397, 406, 407, 408, 409, 418, 427, 431, 433, 435, 436, 449, 450, 451, 461, 462, 466, 467, 469, 470, 474, 476, 478, 479, 480, 481, 482, 483, 484, 485, 487, 488, 489, and 490.</t>
    </r>
  </si>
  <si>
    <t>Incorporate into D4.01</t>
  </si>
  <si>
    <t>Add "Scanning for access points is avoided by transmitting and receiving on a channel known a priori."</t>
  </si>
  <si>
    <t>The changes added to Clause 6 do not show up in the Table of Contents and are buried in the Clause 5 section in the bookmarks (and have probably avoided comments from the WG as a whole because of this.)</t>
  </si>
  <si>
    <t>Fix bookmarks and Table of Contents to correctly show changes to Clause 6, if they are retained.</t>
  </si>
  <si>
    <t>It is a serious error to add a lower-level MAC state parameter like BSSID to the data plane service primitive. Consider that by the time a higher-level data plane entity makes a request based on a BSSID received in an MA-UNITDATA.indication, that BSSID may already be obsolete. What those requesting this functionality really want is the ability to send to any and all WAVE mode STAs from whom a beacon has been received with a WIE indicating that the STAs are interested in the communication. This is the responsibility of the SME above the MAC, to look at higher-level protocol headers and tell the MLME to join a particular WAVE BSS (i.e, transmit on a particular channel) as required. It is a non-standard form of routing, and out of scope for 802.11.</t>
  </si>
  <si>
    <t>This is a bad idea, and the desired functionality is out of scope for 802.11. Remove all the proposed changes to 6.2.1.1.2, 6.2.1.2.2 and 6.2.1.3.2 from the 802.11p draft. You may want to check the MLME SAP to make sure that sufficient information to allow higher layer protocols to direct communication as desired is available; passing the WIE in the MLME to SME SAP as is already done ought to be sufficient.</t>
  </si>
  <si>
    <t>TGn has added a very useful mechanism for including a BSS membership selector value in the Supported Rates element and Extended Supported Rates element. This mechanism allows stations which do not support Clause 20 to avoid joining a BSS.</t>
  </si>
  <si>
    <t>There does not appear to be any requirement for a tighter tolerance on clock frequency or transmitter center frequency than those already in the standard..  The current implementations seem to work just fine in the harshest environments, both experimentally and theoretically.  Without a valid requirement to tighten these specs, they should be left alone.  Note that if a manufacturer of an ITS system implementing the WAVE capability decided to require a tighter tolerance on either or both of these parameters, such a requirement could easily be imposed in the procurement procedure.</t>
  </si>
  <si>
    <t>Remove this specification.</t>
  </si>
  <si>
    <t>The paragraph is too vehicular specific, and mentions WAVE mode.</t>
  </si>
  <si>
    <t>Change the text to read: "An optional enhanced performance specification is provided for systems in which higher system communication capacity is desirable.  If dot11ACRType is set to 2, the enhanced receiver performance specifications given in Table 17-13a shall apply."  Change the title of the table to "Optional enhanced receiver performance specifications"</t>
  </si>
  <si>
    <t xml:space="preserve">Change the text to read: "An optional enhanced performance specification is provided for systems in which higher system communication capacity is desirable.  If dot11ACRType is set to 2, the enhanced receiver performance specifications given in Table 17-13a shall apply."  </t>
  </si>
  <si>
    <t>Annex I.1</t>
  </si>
  <si>
    <t>The table contains references to requirements, not a list of requirements.</t>
  </si>
  <si>
    <t>Change the title from "Regulatory requirement list" to:"Regulatory References" or "References to regulatory requirements documents"</t>
  </si>
  <si>
    <t>The numerous additions to Table I.2 are redundant.</t>
  </si>
  <si>
    <t>Only one ITS emissions limits set is necessary.  Delete all but the first and rename it to ITS operations</t>
  </si>
  <si>
    <t>Annex I.2.3</t>
  </si>
  <si>
    <t xml:space="preserve">The section is intended to provide default transmit spectral masks for various classes (max tx power levels) of operation.  They do not specify tx spectrum.  Furthermore, without a res BW specified, and without a specification as to how to apply the masks to measured tx spectra, the specifications are not very useful.  </t>
  </si>
  <si>
    <t>Change the text to read: "For operation in the 5.85-5.925GHz bands in the US, the following default transmit spectral masks apply."  Add a res BW with which the measurements must be made, and describe how the masks are to be applied to the measured spectra so compliance can be unambiguously determined.  In addition, D10.0 of 11y removes the first paragraph of I.2.3 and replaces it with:"Transmit spectrum masks defined in regulation are described here for information only, and are subject to change or revision at any time."  Change this text to read: "The transmit spectrum masks given here are those for the indicated regulatory domains and are provided for information only.  These masks are subject to change or revision at any time, and, in all circumstances, relevant regulatory specifications must be met."</t>
  </si>
  <si>
    <t>The proposed additions to Table J.1 are redundant and insufficient.  For example, they do not include the reqeust from the Europeans for a 30 MHz channel set.  Also, there are a significant number of misstatements in the text for Annex I that need to be corrected (see 11-07/2228r1).</t>
  </si>
  <si>
    <t>We recognize that the enhanced values should only apply to conformant signals using transmitter Mask M (Annex I.2.3), and relaxed the values accordingly. The interfering signal under test (using Mask M) will inject less out-of-band interference, thus simplifying receiver filter design.</t>
  </si>
  <si>
    <t>For vehicle safety applications the transmit filter mask AND the enhanced receiver filtering is required. Please see document 08-0982 for further details.</t>
  </si>
  <si>
    <t xml:space="preserve">We agree with the commenters that the enhanced receiver ACR and AACR were too stringent. We recognize that the enhanced values should only apply to conformant signals using transmitter Mask M (Annex I.2.3), and relaxed the values accordingly. The interfering signal under test (using Mask M) will inject less out-of-band interference, thus simplifying receiver filter design. For vehicle safety applications the transmit filter mask AND the enhanced receiver filtering is required. Please see document 08-0982 for further details.
</t>
  </si>
  <si>
    <t>Please see resolution for Comment 395 and document 08-0982 for further details.</t>
  </si>
  <si>
    <t>Vlantis</t>
  </si>
  <si>
    <t>Already covered by TGn D6.0.</t>
  </si>
  <si>
    <t xml:space="preserve">The authentication and association services provided in 802.11 require timeframes measured in multiple seconds. No one has every identified any situation wherein normal 802.11 authentication and association can be completed in fractions of a second, let alone 50 to 75 milliseconds. The normal 802.11 authentication and association simply can not even come close to meeting the requirements. </t>
  </si>
  <si>
    <t>08-0551r0</t>
  </si>
  <si>
    <t>08-0586r1</t>
  </si>
  <si>
    <t>Pass on to TGmb</t>
  </si>
  <si>
    <t>It's unclear from this sentence which values of ToDS and FromDS are allowed in WAVE mode.  Table 7-7 merely says how to select the addresses in the frame once the ToDS and FromDS values are chosen.</t>
  </si>
  <si>
    <t>Clarify which values of ToDS and FromDS are allowed in WAVE mode, and when.  Include details into table 7-2.</t>
  </si>
  <si>
    <t>10.3.42.3</t>
  </si>
  <si>
    <t>Interaction of On-Demand beacons with non-WAVE STA behaviors is not well defined.</t>
  </si>
  <si>
    <t>Restrict On-Demand beacon transmission to WAVE mode.  Restrict indication of On-Demand beacons to STAs that are in WAVE mode.  Require STAs not in WAVE mode to discard On-Demand beacons.</t>
  </si>
  <si>
    <t>Rai, Vinuth</t>
  </si>
  <si>
    <t>WIE definition is uncessary, concept is well defined in clause 7</t>
  </si>
  <si>
    <t>Remove WIE definition</t>
  </si>
  <si>
    <t>The sentence, "STAs in WAVE mode do not use DS", seems like a very vague statement and I don’t believe that this was the intent in Orlando</t>
  </si>
  <si>
    <t>Reword sentence to convey correct intent</t>
  </si>
  <si>
    <t xml:space="preserve">This sentence does not seem compatible with the statement in 5.2.2a, "STAs in WAVE mode do not use DS", we would need to reword it so that the correct intent is conveyed </t>
  </si>
  <si>
    <t>Roebuck, Randal</t>
  </si>
  <si>
    <t>Delete "much" between move and faster.</t>
  </si>
  <si>
    <t>Make sentence read "… STAs that move faster (up to 200 km/h) …</t>
  </si>
  <si>
    <t>Change from "may be of" to "in".</t>
  </si>
  <si>
    <t>Make sentence read "… place in very short-duration …"</t>
  </si>
  <si>
    <t xml:space="preserve">Add "channelization prioritization" to include IEEE 1609.4.  Other words relate to 1609.3 (system management) and 1609.2 (security).  </t>
  </si>
  <si>
    <t>Make sentence read "… system management, channelization/prioritization and security."</t>
  </si>
  <si>
    <t>Delete "optionally" between "may" and "synchronize".  It is not needed.</t>
  </si>
  <si>
    <t>Make sentence read "… and may synchronize to ..."</t>
  </si>
  <si>
    <t>Use same font as above and add spaces between sentences "… SAP.  Zero or …"</t>
  </si>
  <si>
    <t>Change per comment.</t>
  </si>
  <si>
    <t>Add comma between "mode" and "this".</t>
  </si>
  <si>
    <t xml:space="preserve">Make sentence read "In WAVE mode, this mechanism supports the selection of a peer only.  </t>
  </si>
  <si>
    <t>Change "is not" to "shall not be"</t>
  </si>
  <si>
    <t>Make sentence read "Power management shall not be used in WAVE mode."</t>
  </si>
  <si>
    <t>Change "current" to "specified".  WAVE beacons can be sent on CCH in 1609.3.</t>
  </si>
  <si>
    <t>Make sentence read "… on its specified channel …"</t>
  </si>
  <si>
    <t xml:space="preserve">Insure all PICs are adjusted with accepted incoming LB_125 comments </t>
  </si>
  <si>
    <t>Delete "+" in Type 3 &amp; Type 4 high limit temperatures to be consistent with other sections.</t>
  </si>
  <si>
    <t>Roy, Richard</t>
  </si>
  <si>
    <t>All</t>
  </si>
  <si>
    <t>"If the MIB attributes are not being set to their default values" - it is unclear what is being referred to by this statement.  Which MIB attributes?  What default values?  There is nothing in the statement to give it context.</t>
  </si>
  <si>
    <t>Change "If the MIB attributes are not being set to their default values" to "If the SetDefaultMIB parameter is false".</t>
  </si>
  <si>
    <t>"MAC operation in WAVE mode shall resume in
less than 2 TUs after the STAAddress parameter is changed" - that statement provides no context (within the scope of the primitive) as to the operation to be performed.  The STAAddress is a provided parameter to the primitive, and hence change wrt that parameter would need to be cited across multiple instantiations of this primitive.  Furthermore, in some cases the STAAddress may not be changing.  I thikn the desried context is the generation of the MLME-RESET.confirm primitiv.  Change wrt STAAddress is irrelevant.</t>
  </si>
  <si>
    <t>Change "MAC operation in WAVE mode shall resume in
less than 2 TUs after the STAAddress parameter is changed" to "MAC operation in WAVE mode shall resume and the MLME-RESET.confirm primitive be generated in less than 2 TUs after acceptance of the MLME-RESET.request primitive"</t>
  </si>
  <si>
    <t>"An information element that contains information provided by the MAC through the MLME_SAP." - The cited definition for WIE says nothing that distinguishes it from other IEs.  Most IEs contain data obtained via the MLME_SAP.  A better definition would state the purpose or use of the WIE.  What is it used for?  Why is it important (in the context of the 802.11p amendment and 802.11 in general)?</t>
  </si>
  <si>
    <t>Change "An information element that contains information provided by the MAC through the MLME_SAP" to "An information element included in a WAVE beacon to ______________________".  Or "A WAVE beacon information element used to ____________."  Fill in the blank with the purpose of the WIE.  Perhaps ____ = "advertise additional WAVE capabilities provided by the SME"?</t>
  </si>
  <si>
    <t>missing punctuation</t>
  </si>
  <si>
    <t>change "e.g" to "e.g.,"</t>
  </si>
  <si>
    <t>In 7.3.2.80,  delete the cited text.   In table 7-8 after "Zero or more WIEs may be included in the WAVE beacon." add "One WIE is present for each WIE parameter specified in the MLME-ONDEMANDBEACON.request primitive in the same order as specified there."
In 10.3.42.3.2 table, WIE row,  Description add:  "One WIE parameter is present for each WIE element in the received beacon frame, in the same order."</t>
  </si>
  <si>
    <t>7.5</t>
  </si>
  <si>
    <t>18</t>
  </si>
  <si>
    <t>The methodology for describing frame usage fell apart when TGn introduced A-MPDU aggregation.  For this reason,  TGn has deleted subclause 7.5 and the edits shown here cannot be applied.</t>
  </si>
  <si>
    <t>Remove 7.5 in its entirety from the TGp draft.</t>
  </si>
  <si>
    <t>10.3.25c.1.2</t>
  </si>
  <si>
    <t>15</t>
  </si>
  <si>
    <t>39</t>
  </si>
  <si>
    <t>The MLME-INCTSFTIME primitives are unnecessary.   Don't forget this is an abstract interface,  not an implementation one, and should be minimal.   The increment operation can be performed by a get,  followed by a set.
Furthermore statements such as "The TSF timer is incremented by the specified value within 10 μs of the receipt of the
request by the MLME." have no place here as they do not relate to an abstraction in which all non-OTA events take place in zero time - but belong in some kind of a test plan.</t>
  </si>
  <si>
    <t>Remove the INCTSFTIME primitives.</t>
  </si>
  <si>
    <t>11.2.2</t>
  </si>
  <si>
    <t>32</t>
  </si>
  <si>
    <t>"Power management is not used in WAVE mode."
I am unclear whether a device in WAVE mode can also be a member of an IBSS.  In 11.1,  the implication is that it is not.  In 11.2.2,  the implication is that it is.</t>
  </si>
  <si>
    <t>In 5.2.2a indicate whether a STA in wave mode can be a member of an IBSS or not.   Then change one of 11.2 or 11.2.2 to be consistent.</t>
  </si>
  <si>
    <t>improve wording so first sentence doesn't say "vehicular environments" twice</t>
  </si>
  <si>
    <t>change "enables the use of" to "enables".  Change "vehicular environments" to "vehicles to communicate."  The sentence then reads: "Wireless Acess in Vehiculare Environments (WAVE) is a mode of operation that enables IEEE Std 802.11TM devices in vehicles to communicate."</t>
  </si>
  <si>
    <t>"setup" should be "set up"</t>
  </si>
  <si>
    <t>In the bullet list, the second bullet is really a continuation of the first.  It would be more clear if the second bullet mark is omitted (but the paragraph that it marks is retained), so that the comments about communication within a WAVE BSS are listed under one bullet (2 paragraphs).  Thus, there will be two bullets, denoting two ways for a STA in WAVE mode to communicate: one bullet for WAVE BSS and one bullet for non-BSS.</t>
  </si>
  <si>
    <t>Delete the bullet mark in front of the paragraph starting "The delay in joining …", but leave the paragraph.</t>
  </si>
  <si>
    <t>39-41</t>
  </si>
  <si>
    <t>reword sentence that begins "Any services analogous …" for clarity.</t>
  </si>
  <si>
    <t>Change sentence to: "Security services and any services analogous to the DSS are deferred to the station management entity or higher layers; a STA in WAVE mode does not communicate over a DS."</t>
  </si>
  <si>
    <t xml:space="preserve">Qualify 2nd sentence of this paragraph to require the BSSID to be the wildcard value.  Also, clarify that the MAC address referred to is the DA. </t>
  </si>
  <si>
    <t>Insert "using the wildcard BSSID and" before "using an individual".  Insert "destination" before "MAC address".</t>
  </si>
  <si>
    <t>There should be a Clause 6 heading before 6.2.1.1.2</t>
  </si>
  <si>
    <t>Insert Clause 6 heading after end of 5.2.2a and before 6.2.1.1.2</t>
  </si>
  <si>
    <t>There is no reason to exempt control and management frames sent by a STA in WAVE mode from the requirement that To DS and From DS be set to 0.  The inserted sentence should only apply to data frames.  This sentence should also be reworded for clarity.</t>
  </si>
  <si>
    <t>Delete the text and reference the existing clause 11.1.2.</t>
  </si>
  <si>
    <t>The text, "A STA not in WAVE mode shall not join a WAVE BSS" is a bit awkward.</t>
  </si>
  <si>
    <t>Suggest using the text, "A STA may join a WAVE BSS if and only if it is in WAVE mode.</t>
  </si>
  <si>
    <t>How is a legacy STA (one that is not WAVE mode capable) prevented from attempted to join a WAVE BSS?  Won't it see the beacons and attempt to join anyway.</t>
  </si>
  <si>
    <t>Provide text which prevents a legacy STA from joining a WAVE BSS.</t>
  </si>
  <si>
    <t>8-12</t>
  </si>
  <si>
    <t>Trachewsky, Jason</t>
  </si>
  <si>
    <t>The frequency accuracy requirement is too tight.</t>
  </si>
  <si>
    <t>Accepted as stated. However, 5.2.2a is being rewritten to describe a direct communications function.  See updated draft.</t>
  </si>
  <si>
    <t>WAVE BSS is being reconsidered and may be removed from the document.  So this may be OBE.</t>
  </si>
  <si>
    <t>Accepted in principle. See updated document.</t>
  </si>
  <si>
    <t>TGp Draft    D4.01</t>
  </si>
  <si>
    <t>Accepted in principle. However, 5.2.2a is being rewritten without the concept of "WAVE mode" to describe a direct communications function.  See updated draft.</t>
  </si>
  <si>
    <t>Accepted in principle.  5.2.2a is being rewritten without the concept of "WAVE mode" to describe a direct communications function.  See updated draft.</t>
  </si>
  <si>
    <t>Accepted in principle.  Note, statement rewritten to follow the original with a minor addition.</t>
  </si>
  <si>
    <t>Accepted in principle.  WAVE mode is being replaced with DCS. Statement now is: "When using DCS, TID always identifies the TC, i.e., DCS does not use traffic streams."</t>
  </si>
  <si>
    <t>Instruction simplified to: "Change the statement in the first row …"</t>
  </si>
  <si>
    <t>Accepted in principle.  Note, statement rewritten for DCS: "and for QoS data frames sent by a STA using direct communications service".</t>
  </si>
  <si>
    <t>Accepted in principle; however, WIE is being rewritten to describe a "higher layer information element (HLIE)".  See updated draft.</t>
  </si>
  <si>
    <t>Accepted in principle.  See updated draft with WIE replaced with HLIE.</t>
  </si>
  <si>
    <t xml:space="preserve"> TGp considered "reserved" but decided on "not specified". Note, the "WAVE mode" is being changed. See updated document.</t>
  </si>
  <si>
    <t>Deleted all text in TGp 7.3.2.27. Kept only table 7-35a rows 1 and 3 as "insert". (Entries may change.)</t>
  </si>
  <si>
    <t>Accepted in principle; however, this statement is provided by TGy and is being removed from TGp amendment.</t>
  </si>
  <si>
    <t>In the last LB I commented:
An Extended Capabilities IE is added to the Beacon However, it appears to be mandatory
I requested:
Make it optional
The request was countered with:
The use of the Extended Capabilities information element is dependent of the services provided by the MAC sublayer to the layers above the MAC.  See clause 2, CID# 192 of document 2998r2 for explanation. 
I now comment:
The text in 07/2998r2 is not reflected in D4.0. Even if it was the change is specified in the wrong place and in the wrong form.</t>
  </si>
  <si>
    <t>Make the ECIE optional by adding an appropriate comment to the last column in Table 7-8</t>
  </si>
  <si>
    <t xml:space="preserve">It appears from 7.3.2 that a WSIE has at least one octet of information
However, 7.3.2.80 does not specify this </t>
  </si>
  <si>
    <t>Change so that 7.3.2.80 specifies the Content field to be at least one octet in length</t>
  </si>
  <si>
    <t xml:space="preserve">In the last LB I commented: 
…it  is now a set of mechanisms without any obvious context.
I suggested: 
Rewrite the document as a standalone standard that references 802.11 but does not amend it. This should be a relatively simple process given the way the document is now written
The TG responded:
The new draft addresses most of the comment concerns, but the PAR specifically identifies this as an amendment rather than a stand-alone document.  See clause 2 of document 2995r0 for more details.
I now respond:
The lack of text in the amendment explaining the context of these seemingly random features that have no relevance to the majority of 802.11 users is of great concern. In particular, it detracts further from the base standard and has the potential to confuse.
</t>
  </si>
  <si>
    <t>08-0908r3</t>
  </si>
  <si>
    <t>P802.11y-D11 resulted in this section becoming normative.</t>
  </si>
  <si>
    <t>The specifications are required for performance.  No evidence has been provided that they are not achievable.  How was reasonable defined?  What is considered reasonable for an unlicensed consumer device may not apply when considering a licensed band public service unit.</t>
  </si>
  <si>
    <t>No evidence of a title change is found in P802.11y-D11</t>
  </si>
  <si>
    <t>Revised text proposed addressing fact some of requirements are driven by technical reasons and should be normative.</t>
  </si>
  <si>
    <t>The proposed remedy lies outside of the scope of an amendment.  No changes will be made to the amendment specified masks, since there are valid technical reasons for their existence. Class C mask has been shown to be achievable without device redesign.   The only issue is for Class D.  If technical evidence can be produced that it is not technically feasible under any circumstances then the ASTM and then the FCC should be approached to amend the rules, but this will be outside the scope of the amendment.  Note that this may affect the allowed TX power classes permitted also, or may result in further restrictions on the usage of the higher power classes.</t>
  </si>
  <si>
    <t>P802.11p  D4.02</t>
  </si>
  <si>
    <t>08-0983r0</t>
  </si>
  <si>
    <t>Resolution accepted.</t>
  </si>
  <si>
    <t>Clause 13 changed to Annex D. Note this is a correction to the baseline document.</t>
  </si>
  <si>
    <t xml:space="preserve">There is currently no evidence that the value needs to be changed for 5 MHz channels (reduced to less than 10 ppm). This may be difficult to do with current technology. Without any rationale or suggested value (and some evidence that crystals to support their suggested value are currently available), the suggested resolution is to leave the tolerance as stated in the current standard. </t>
  </si>
  <si>
    <t>This comment will be satisfied by replacing the term “WAVE mode” in clause 17 with the phrase “when operating in regulatory classes &lt;ANA&gt; through &lt;ANA+2&gt; as defined in Table J.1”</t>
  </si>
  <si>
    <t>Agree in principle. Note TGp is not changing the sensitivities already defined. See Table 17-13. TGp will add the sentence:  "The corresponding minimum receiver sensitivities for each modulation and coding rate are the same as in table 17.13” to the end of the paragraph in 17.3.10.2 and 17.3.10.3 in 802.11p D 4.0.</t>
  </si>
  <si>
    <t>Base standard was changed to use “group address” instead of “broadcast/multicast address”. 802.11p draft should do the same.</t>
  </si>
  <si>
    <t>Replace “broadcast/multicast MAC address” with “group MAC address”.</t>
  </si>
  <si>
    <t>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Furthermore, without a WBSS, there is also no associated BSSID. There is, however, a field in transmitted frames often referred to in the standard as the BSSID field as it often contains the same value as that stored in the BSSID variable.  This does not change the fact that it is used to filter the packets at the MAC layer and as such, is a frame or packet filter field in reality, which for WC STAs operating outside the context of a BSS is set by higher layers.</t>
  </si>
  <si>
    <t>Rewrite this sentence to read: "The value of the BSSID field in frames transmitted by WC STAs outside the context of a BSS is not specified in this standard."</t>
  </si>
  <si>
    <t xml:space="preserve">WAVE is not a separate "mode" of operation of a STA.  The WAVE amendment provides additional specifications that allow STAs to communicate (i.e., send data, management, and control frames) outside the context of any BSS.  </t>
  </si>
  <si>
    <t>Replace "2. Data frames transmitted in WAVE mode." with "Any frames transmitted by WC STAs operating outside the context of a BSS."</t>
  </si>
  <si>
    <t>Replace the insertion with "For WC STAs operating outside the context of a BSS, traffic streams are not used and the TID always identifies the TC in such situations."</t>
  </si>
  <si>
    <t>Will update to Amendment 7 - and update again, if needed, prior to next Letter Ballot.</t>
  </si>
  <si>
    <t>Will update to the latest timeline prior to next Letter Ballot.</t>
  </si>
  <si>
    <t>Accepted as stated.</t>
  </si>
  <si>
    <t>Will expand the initial "WAVE" to "Wireless access in vehicular environments" in the definition.</t>
  </si>
  <si>
    <t>WF?</t>
  </si>
  <si>
    <t>Will change to "within a WAVE BSS …"</t>
  </si>
  <si>
    <t>Restated to simply state: " operation that use IEEE Std 802.11 devices …"</t>
  </si>
  <si>
    <t>See CID 52</t>
  </si>
  <si>
    <t>Accepted as stated.  (Global)</t>
  </si>
  <si>
    <t xml:space="preserve">Along with higher layer synchronization comes the ability to specify time slots for general use by STAs.  This specification is necessary for more efficient use of spectrum in ITS operations and could also be very useful for mesh operations (cf. TGs discussions of possible mesh slots, etc.).  </t>
  </si>
  <si>
    <t>Add a TimeSlotChannelConfiguration information element that contains the information necessary to uniquely specify how a given RF channel is divided into time slots, including relevant synchronization information. Include EDCA parameter sets for non-overlapping time slots. Add the TIE to the list of optional elements in management and action frames that are used to send channelization infromation over the air.</t>
  </si>
  <si>
    <t>The length in the insertion to Table 7-26 is incorrectly specified as 3 to 357.</t>
  </si>
  <si>
    <t>Change the length to read 3 to 257 and also change the name fgrom WIE to HLIE.</t>
  </si>
  <si>
    <t>Remove the On-demand beacon bit from the extended capabilities field.</t>
  </si>
  <si>
    <t>The WAVE indication bit is meant to indicate that the STA is WAVE Capable.</t>
  </si>
  <si>
    <t>Change "WAVE indication" to "WAVE Support" in column 2 and change the Notes column to read: "If MIB attribute dot11WAVECapable is true, then the WAVE Support bit is set to 1, otherwise it is set to 0.</t>
  </si>
  <si>
    <t>For WC STAs operating outside the context of a BSS and transmitting QoS frames, a default EDCA parameter set is necessary.  The default can be overridden by information from higher layers (i.e., EDCA parameters contained in a received HLIE), and certainly need not be transmitted in every management frame containing an HLIE.</t>
  </si>
  <si>
    <t>For clarity, change "is indicated (i.e. dot11ACRType = 2)" to "is indicated by dot11ACRType"</t>
  </si>
  <si>
    <t>change "is indicated (i.e. dot11ACRType = 2)" to "is indicated by dot11ACRType"</t>
  </si>
  <si>
    <t xml:space="preserve">The modifications to 802.11 being proposed to make the standard applicable to rapidly varying RF environments have application to a large number of systems, not just those anticipated by intelligent transport systems.  The number of units that sucessfully implement and use the "WAVE capabilities" is likely to far exceed the number of vehicles on the planet.  Use of the term "vehicles" to describe the features of the new functionality is limiting. Furthermore, just because the PAR has Vehicles in the title does not mean that the term must be used in the amendment.  </t>
  </si>
  <si>
    <t>Replace "vehicular" with "varying" in the acronym so it descriptively reads: "wireless access in varying environments".</t>
  </si>
  <si>
    <t>The information element being described is not just restricted to use by WC STAs.  Calling it a WAVE information element is misleading.</t>
  </si>
  <si>
    <t>Rename the WIE to HLIE (higher layer information element).</t>
  </si>
  <si>
    <t>"The need to enter WAVE mode is determined by upper layers" - presumably the "upper layers" reference refers to the upper layers of the ISO protocol stack, upon which 802.11 is built (see 802.11-2007 cl 2 re ISO/IEC 7498-1:1994).  Remember that such layers do not take action, instead, corresponding applications which make use of those layers take actions.  The layers only define a packet format and protocol for use of those packets to perform some action on request from some application.  Hence, the need to enter a given mode cannot be determined by a protocol layer.  That need could be determined by an application or generically by some portion of the Station Management Entity (SME), which is embodied in components that are present at all layers.</t>
  </si>
  <si>
    <t>change "upper layers" to "the SME" or "applications outside the MAC".
Adjust the sentence wording as required for proper grammar.
There are multiple references to "upper layers" and "higher layers" within the draft, which all require similar corrections.
This comment empowers the TG to correct those other references too.</t>
  </si>
  <si>
    <t>"setup" - noun use, should be verb</t>
  </si>
  <si>
    <t>change "setup" to "set up"</t>
  </si>
  <si>
    <t>missing conjunction</t>
  </si>
  <si>
    <t>change "one more" to "one or more"</t>
  </si>
  <si>
    <t>nothing in the normative text attaches the 5.9GHz PHY to the MAC extensions for WAVE BSS Support.  While they will likely be implemented together, the PICS should reflect the normative requirements of the standard.  As such, a separate row in the IUT configuration should be added for WAVE support</t>
  </si>
  <si>
    <t>Add another row at line 21, with next available CF&lt;n&gt;, WAVE support, 11.18, O.2, Yes/No.  In the following PICS entries, change the ones that are concerned with MAC functionality (A.4.4 and A.4.15) to reference this new CF&lt;n&gt;, and leave the ones that are purely PHY-related (A.4.8) to CF6A.</t>
  </si>
  <si>
    <t xml:space="preserve">D </t>
  </si>
  <si>
    <t>show more context of this insertion.  Show the remainder of the Dot11StationConfirEntry that is being modified, and how these changes are being added to the existing MIB definition</t>
  </si>
  <si>
    <t>change "insert" to "change" on line 4. Incorporate the current definition of Dot11StationConfigEntry, and show the new lines with underlining.</t>
  </si>
  <si>
    <t>agreed that the MIB should include tempType3, but it doesn't. So it is an insertion being done by this amendment.</t>
  </si>
  <si>
    <t>Show the inserted text with underlining.</t>
  </si>
  <si>
    <t>original text was "7-255"</t>
  </si>
  <si>
    <t>show the "7" with strikethrough</t>
  </si>
  <si>
    <t xml:space="preserve">value 15 of the Behavior limits sets was defined in TGy </t>
  </si>
  <si>
    <t>change the two new entries to &lt;ANA&gt;, and get an allocation from Terry (ANA) of the values</t>
  </si>
  <si>
    <t>original text was "16-266"</t>
  </si>
  <si>
    <t>show the "16" with strikethrough, and "18" underlined</t>
  </si>
  <si>
    <t>I.2.2</t>
  </si>
  <si>
    <t xml:space="preserve">fix title to match the change made in TGy </t>
  </si>
  <si>
    <t>TGy defined values through 15 in this table</t>
  </si>
  <si>
    <t>change entries to &lt;ANA&gt; until numbers are allocated by Terry (ANA).</t>
  </si>
  <si>
    <t>McCann, Stephen</t>
  </si>
  <si>
    <t>If data frames can be transmitted outside of the BSS in an essentially unsolicted manner, then why both with even using the BSS concept. Additionally I didn't think that the base standard mentions broadcast frames, so this may require to be clarified.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</si>
</sst>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20">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5"/>
      <name val="Arial"/>
      <family val="0"/>
    </font>
    <font>
      <b/>
      <u val="single"/>
      <sz val="10"/>
      <name val="Arial"/>
      <family val="2"/>
    </font>
    <font>
      <i/>
      <sz val="10"/>
      <name val="Arial"/>
      <family val="2"/>
    </font>
    <font>
      <b/>
      <sz val="8"/>
      <name val="Arial"/>
      <family val="2"/>
    </font>
    <font>
      <sz val="12"/>
      <name val="Arial Black"/>
      <family val="2"/>
    </font>
    <font>
      <i/>
      <u val="single"/>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11"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right" indent="1"/>
    </xf>
    <xf numFmtId="0" fontId="8" fillId="0" borderId="2" xfId="0" applyFont="1" applyBorder="1" applyAlignment="1">
      <alignment horizontal="center"/>
    </xf>
    <xf numFmtId="49" fontId="8" fillId="0" borderId="0" xfId="0" applyNumberFormat="1" applyFont="1" applyAlignment="1">
      <alignment/>
    </xf>
    <xf numFmtId="0" fontId="15"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6" fillId="0" borderId="6" xfId="0" applyFont="1" applyBorder="1" applyAlignment="1">
      <alignment horizontal="left" indent="1"/>
    </xf>
    <xf numFmtId="0" fontId="0" fillId="0" borderId="6" xfId="0" applyBorder="1" applyAlignment="1">
      <alignment horizontal="left" indent="1"/>
    </xf>
    <xf numFmtId="0" fontId="16"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6" fillId="0" borderId="2" xfId="0" applyNumberFormat="1" applyFont="1" applyFill="1" applyBorder="1" applyAlignment="1" applyProtection="1">
      <alignment vertical="top" wrapText="1"/>
      <protection locked="0"/>
    </xf>
    <xf numFmtId="0" fontId="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6" fillId="0" borderId="13" xfId="0" applyFont="1" applyBorder="1" applyAlignment="1">
      <alignment vertical="top" wrapText="1"/>
    </xf>
    <xf numFmtId="0" fontId="6" fillId="0" borderId="2"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6" fillId="0" borderId="14" xfId="0" applyFont="1" applyFill="1" applyBorder="1" applyAlignment="1" applyProtection="1">
      <alignment vertical="top" wrapText="1"/>
      <protection locked="0"/>
    </xf>
    <xf numFmtId="0" fontId="6" fillId="0" borderId="11" xfId="0" applyFont="1" applyBorder="1" applyAlignment="1">
      <alignment vertical="top" wrapText="1"/>
    </xf>
    <xf numFmtId="0" fontId="6" fillId="0" borderId="2" xfId="0" applyFont="1" applyBorder="1" applyAlignment="1">
      <alignment vertical="top" wrapText="1"/>
    </xf>
    <xf numFmtId="0" fontId="16" fillId="0" borderId="0" xfId="0" applyFont="1" applyAlignment="1">
      <alignment horizontal="center"/>
    </xf>
    <xf numFmtId="0" fontId="17" fillId="0" borderId="11" xfId="0" applyFont="1" applyBorder="1" applyAlignment="1">
      <alignment horizontal="left" vertical="top"/>
    </xf>
    <xf numFmtId="49" fontId="6" fillId="0" borderId="2" xfId="0" applyNumberFormat="1" applyFont="1" applyFill="1" applyBorder="1" applyAlignment="1" applyProtection="1">
      <alignment horizontal="left" vertical="top" wrapText="1"/>
      <protection locked="0"/>
    </xf>
    <xf numFmtId="0" fontId="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0" fontId="8" fillId="2" borderId="12" xfId="0" applyFont="1" applyFill="1" applyBorder="1" applyAlignment="1">
      <alignment horizontal="center" wrapText="1"/>
    </xf>
    <xf numFmtId="0" fontId="8" fillId="2" borderId="11" xfId="0" applyFont="1" applyFill="1" applyBorder="1" applyAlignment="1">
      <alignment horizontal="center" wrapText="1"/>
    </xf>
    <xf numFmtId="0" fontId="11" fillId="0" borderId="11" xfId="0" applyFont="1" applyBorder="1" applyAlignment="1">
      <alignment/>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8" fillId="0" borderId="14" xfId="0" applyFont="1" applyBorder="1" applyAlignment="1">
      <alignment horizontal="center"/>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8" fillId="0" borderId="11" xfId="0" applyFont="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6" fillId="0" borderId="2" xfId="0" applyFont="1" applyBorder="1" applyAlignment="1">
      <alignment/>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horizontal="center" wrapText="1"/>
    </xf>
    <xf numFmtId="0" fontId="0" fillId="0" borderId="2" xfId="0" applyBorder="1" applyAlignment="1">
      <alignment wrapText="1"/>
    </xf>
    <xf numFmtId="14" fontId="0" fillId="0" borderId="2" xfId="0" applyNumberFormat="1" applyBorder="1" applyAlignment="1">
      <alignment wrapText="1"/>
    </xf>
    <xf numFmtId="0" fontId="0" fillId="0" borderId="2" xfId="0" applyFill="1" applyBorder="1" applyAlignment="1">
      <alignment horizontal="left" indent="1"/>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xf>
    <xf numFmtId="49" fontId="18" fillId="0" borderId="0" xfId="0" applyNumberFormat="1" applyFont="1" applyAlignment="1">
      <alignment/>
    </xf>
    <xf numFmtId="0" fontId="0" fillId="0" borderId="2" xfId="0" applyFont="1" applyFill="1" applyBorder="1" applyAlignment="1">
      <alignment horizontal="left" indent="1"/>
    </xf>
    <xf numFmtId="49" fontId="17" fillId="0" borderId="2" xfId="0" applyNumberFormat="1" applyFont="1" applyFill="1" applyBorder="1" applyAlignment="1" applyProtection="1">
      <alignment horizontal="left" vertical="top" wrapText="1"/>
      <protection locked="0"/>
    </xf>
    <xf numFmtId="49" fontId="17" fillId="0" borderId="2" xfId="0" applyNumberFormat="1" applyFont="1" applyFill="1" applyBorder="1" applyAlignment="1" applyProtection="1">
      <alignment vertical="top" wrapText="1"/>
      <protection locked="0"/>
    </xf>
    <xf numFmtId="0" fontId="19" fillId="0" borderId="2" xfId="0" applyFont="1" applyBorder="1" applyAlignment="1">
      <alignment vertical="top" wrapText="1"/>
    </xf>
    <xf numFmtId="0" fontId="17" fillId="0" borderId="13" xfId="0" applyFont="1" applyBorder="1" applyAlignment="1">
      <alignment vertical="top" wrapText="1"/>
    </xf>
    <xf numFmtId="0" fontId="6" fillId="0" borderId="0" xfId="0" applyFont="1" applyAlignment="1">
      <alignment vertical="top" wrapText="1"/>
    </xf>
    <xf numFmtId="0" fontId="1" fillId="0" borderId="0" xfId="0" applyFont="1" applyFill="1" applyAlignment="1">
      <alignment/>
    </xf>
    <xf numFmtId="49" fontId="1" fillId="0" borderId="0" xfId="0" applyNumberFormat="1" applyFont="1" applyFill="1" applyAlignment="1">
      <alignment/>
    </xf>
    <xf numFmtId="49" fontId="2" fillId="0" borderId="0" xfId="0" applyNumberFormat="1" applyFont="1" applyFill="1" applyAlignment="1">
      <alignment/>
    </xf>
    <xf numFmtId="0" fontId="0" fillId="4" borderId="15" xfId="0" applyFont="1" applyFill="1" applyBorder="1" applyAlignment="1">
      <alignment horizontal="center"/>
    </xf>
    <xf numFmtId="0" fontId="0" fillId="4" borderId="16" xfId="0" applyFont="1" applyFill="1" applyBorder="1" applyAlignment="1">
      <alignment horizontal="center"/>
    </xf>
    <xf numFmtId="10" fontId="8" fillId="4" borderId="17" xfId="0" applyNumberFormat="1" applyFont="1" applyFill="1" applyBorder="1" applyAlignment="1">
      <alignment horizontal="center"/>
    </xf>
    <xf numFmtId="1" fontId="8" fillId="4" borderId="18" xfId="0" applyNumberFormat="1" applyFont="1" applyFill="1" applyBorder="1" applyAlignment="1">
      <alignment horizontal="center"/>
    </xf>
    <xf numFmtId="10" fontId="8" fillId="4" borderId="19" xfId="0" applyNumberFormat="1" applyFont="1" applyFill="1" applyBorder="1" applyAlignment="1">
      <alignment horizontal="center"/>
    </xf>
    <xf numFmtId="0" fontId="6" fillId="0" borderId="12" xfId="0" applyNumberFormat="1" applyFont="1" applyFill="1" applyBorder="1" applyAlignment="1" applyProtection="1">
      <alignment vertical="top" wrapText="1"/>
      <protection locked="0"/>
    </xf>
    <xf numFmtId="0" fontId="6" fillId="0" borderId="2" xfId="0" applyNumberFormat="1" applyFont="1" applyBorder="1" applyAlignment="1">
      <alignment vertical="top" wrapText="1"/>
    </xf>
    <xf numFmtId="0" fontId="6" fillId="0" borderId="2" xfId="0" applyFont="1" applyBorder="1" applyAlignment="1" quotePrefix="1">
      <alignment vertical="top" wrapText="1"/>
    </xf>
    <xf numFmtId="0" fontId="0" fillId="0" borderId="2" xfId="0" applyNumberFormat="1"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00125"/>
          <c:y val="0.091"/>
          <c:w val="0.98675"/>
          <c:h val="0.909"/>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OverView!$A$23:$A$35</c:f>
              <c:strCache>
                <c:ptCount val="13"/>
                <c:pt idx="0">
                  <c:v>Total</c:v>
                </c:pt>
                <c:pt idx="1">
                  <c:v>Editorial</c:v>
                </c:pt>
                <c:pt idx="2">
                  <c:v>Editorial-Required</c:v>
                </c:pt>
                <c:pt idx="3">
                  <c:v>Technical </c:v>
                </c:pt>
                <c:pt idx="4">
                  <c:v>Technical-Required </c:v>
                </c:pt>
                <c:pt idx="5">
                  <c:v>Accepted</c:v>
                </c:pt>
                <c:pt idx="6">
                  <c:v>Counter</c:v>
                </c:pt>
                <c:pt idx="7">
                  <c:v>Declined</c:v>
                </c:pt>
                <c:pt idx="8">
                  <c:v>Deferred</c:v>
                </c:pt>
                <c:pt idx="9">
                  <c:v>Duplicates</c:v>
                </c:pt>
                <c:pt idx="10">
                  <c:v>Editor To Do</c:v>
                </c:pt>
                <c:pt idx="11">
                  <c:v>Editor Done</c:v>
                </c:pt>
                <c:pt idx="12">
                  <c:v>Blank</c:v>
                </c:pt>
              </c:strCache>
            </c:strRef>
          </c:cat>
          <c:val>
            <c:numRef>
              <c:f>OverView!$B$23:$B$35</c:f>
              <c:numCache>
                <c:ptCount val="13"/>
                <c:pt idx="0">
                  <c:v>489</c:v>
                </c:pt>
                <c:pt idx="1">
                  <c:v>94</c:v>
                </c:pt>
                <c:pt idx="2">
                  <c:v>63</c:v>
                </c:pt>
                <c:pt idx="3">
                  <c:v>104</c:v>
                </c:pt>
                <c:pt idx="4">
                  <c:v>228</c:v>
                </c:pt>
                <c:pt idx="5">
                  <c:v>128</c:v>
                </c:pt>
                <c:pt idx="6">
                  <c:v>28</c:v>
                </c:pt>
                <c:pt idx="7">
                  <c:v>23</c:v>
                </c:pt>
                <c:pt idx="8">
                  <c:v>28</c:v>
                </c:pt>
                <c:pt idx="9">
                  <c:v>0</c:v>
                </c:pt>
                <c:pt idx="10">
                  <c:v>32</c:v>
                </c:pt>
                <c:pt idx="11">
                  <c:v>109</c:v>
                </c:pt>
                <c:pt idx="12">
                  <c:v>292</c:v>
                </c:pt>
              </c:numCache>
            </c:numRef>
          </c:val>
          <c:shape val="box"/>
        </c:ser>
        <c:shape val="box"/>
        <c:axId val="34265710"/>
        <c:axId val="39955935"/>
      </c:bar3DChart>
      <c:catAx>
        <c:axId val="34265710"/>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39955935"/>
        <c:crosses val="autoZero"/>
        <c:auto val="1"/>
        <c:lblOffset val="100"/>
        <c:tickLblSkip val="1"/>
        <c:noMultiLvlLbl val="0"/>
      </c:catAx>
      <c:valAx>
        <c:axId val="39955935"/>
        <c:scaling>
          <c:orientation val="minMax"/>
        </c:scaling>
        <c:axPos val="l"/>
        <c:majorGridlines/>
        <c:delete val="0"/>
        <c:numFmt formatCode="General" sourceLinked="1"/>
        <c:majorTickMark val="out"/>
        <c:minorTickMark val="none"/>
        <c:tickLblPos val="nextTo"/>
        <c:crossAx val="34265710"/>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15277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LB125.
Rev 1: 2008-05-08. Includes identification of Categories and Assignees to each comment. Includes blanket statement regarding the deposition of editorial comments.
Rev 2: 2008-07-15: Includes non-controversial Editorial Comments.
Rev 3: 2008-07-29: Includes Editorial Comments, and submittals: 0550, 0634, 0725, 0726, 0728, 0729, and 0730.
Rev 4: 2008-09-03: Includes submittals: 08-0551, 08-0654, 08-0662, 08-0663, 08-0674, 08-0874, 08-0906, 08-0908, 08-0929, 08-0982, and 08-0983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13397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9</xdr:col>
      <xdr:colOff>457200</xdr:colOff>
      <xdr:row>64</xdr:row>
      <xdr:rowOff>95250</xdr:rowOff>
    </xdr:to>
    <xdr:graphicFrame>
      <xdr:nvGraphicFramePr>
        <xdr:cNvPr id="1" name="Chart 4"/>
        <xdr:cNvGraphicFramePr/>
      </xdr:nvGraphicFramePr>
      <xdr:xfrm>
        <a:off x="66675" y="621030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19</xdr:row>
      <xdr:rowOff>152400</xdr:rowOff>
    </xdr:from>
    <xdr:to>
      <xdr:col>7</xdr:col>
      <xdr:colOff>28575</xdr:colOff>
      <xdr:row>30</xdr:row>
      <xdr:rowOff>123825</xdr:rowOff>
    </xdr:to>
    <xdr:sp>
      <xdr:nvSpPr>
        <xdr:cNvPr id="2" name="Line 5"/>
        <xdr:cNvSpPr>
          <a:spLocks/>
        </xdr:cNvSpPr>
      </xdr:nvSpPr>
      <xdr:spPr>
        <a:xfrm flipV="1">
          <a:off x="3676650" y="341947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G10" sqref="G10"/>
    </sheetView>
  </sheetViews>
  <sheetFormatPr defaultColWidth="9.140625" defaultRowHeight="12.75"/>
  <cols>
    <col min="1" max="1" width="11.28125" style="2" customWidth="1"/>
    <col min="2" max="16384" width="9.140625" style="2" customWidth="1"/>
  </cols>
  <sheetData>
    <row r="1" ht="18.75">
      <c r="B1" s="1" t="s">
        <v>313</v>
      </c>
    </row>
    <row r="2" ht="18.75">
      <c r="B2" s="1" t="s">
        <v>275</v>
      </c>
    </row>
    <row r="3" spans="1:2" ht="18.75">
      <c r="A3" s="2" t="s">
        <v>318</v>
      </c>
      <c r="B3" s="106" t="s">
        <v>71</v>
      </c>
    </row>
    <row r="4" spans="1:6" ht="18.75">
      <c r="A4" s="2" t="s">
        <v>312</v>
      </c>
      <c r="B4" s="107" t="s">
        <v>72</v>
      </c>
      <c r="F4" s="7"/>
    </row>
    <row r="5" spans="1:2" ht="19.5">
      <c r="A5" s="2" t="s">
        <v>317</v>
      </c>
      <c r="B5" s="8" t="s">
        <v>277</v>
      </c>
    </row>
    <row r="6" s="3" customFormat="1" ht="16.5" thickBot="1"/>
    <row r="7" spans="1:2" s="4" customFormat="1" ht="18.75">
      <c r="A7" s="4" t="s">
        <v>315</v>
      </c>
      <c r="B7" s="9" t="s">
        <v>717</v>
      </c>
    </row>
    <row r="8" spans="1:2" ht="15.75">
      <c r="A8" s="2" t="s">
        <v>321</v>
      </c>
      <c r="B8" s="108" t="s">
        <v>73</v>
      </c>
    </row>
    <row r="9" spans="1:9" ht="15.75">
      <c r="A9" s="2" t="s">
        <v>316</v>
      </c>
      <c r="B9" s="8" t="s">
        <v>278</v>
      </c>
      <c r="C9" s="8"/>
      <c r="D9" s="8"/>
      <c r="E9" s="8"/>
      <c r="F9" s="8"/>
      <c r="G9" s="8"/>
      <c r="H9" s="8"/>
      <c r="I9" s="8"/>
    </row>
    <row r="10" spans="2:9" ht="19.5">
      <c r="B10" s="99" t="s">
        <v>279</v>
      </c>
      <c r="C10" s="8"/>
      <c r="D10" s="8"/>
      <c r="E10" s="8"/>
      <c r="F10" s="8"/>
      <c r="G10" s="8"/>
      <c r="H10" s="8"/>
      <c r="I10" s="8"/>
    </row>
    <row r="11" spans="2:9" ht="15.75">
      <c r="B11" s="8" t="s">
        <v>280</v>
      </c>
      <c r="C11" s="8"/>
      <c r="D11" s="8"/>
      <c r="E11" s="8"/>
      <c r="F11" s="8"/>
      <c r="G11" s="8"/>
      <c r="H11" s="8"/>
      <c r="I11" s="8"/>
    </row>
    <row r="12" spans="2:9" ht="15.75">
      <c r="B12" s="8" t="s">
        <v>281</v>
      </c>
      <c r="C12" s="8"/>
      <c r="D12" s="8"/>
      <c r="E12" s="8"/>
      <c r="F12" s="8"/>
      <c r="G12" s="8"/>
      <c r="H12" s="8"/>
      <c r="I12" s="8"/>
    </row>
    <row r="13" spans="2:9" ht="15.75">
      <c r="B13" s="8" t="s">
        <v>282</v>
      </c>
      <c r="C13" s="8"/>
      <c r="D13" s="8"/>
      <c r="E13" s="8"/>
      <c r="F13" s="8"/>
      <c r="G13" s="8"/>
      <c r="H13" s="8"/>
      <c r="I13" s="8"/>
    </row>
    <row r="14" spans="2:9" ht="15.75">
      <c r="B14" s="8" t="s">
        <v>283</v>
      </c>
      <c r="C14" s="8"/>
      <c r="D14" s="8"/>
      <c r="E14" s="8"/>
      <c r="F14" s="8"/>
      <c r="G14" s="8"/>
      <c r="H14" s="8"/>
      <c r="I14" s="8"/>
    </row>
    <row r="15" ht="15.75">
      <c r="A15" s="2" t="s">
        <v>314</v>
      </c>
    </row>
    <row r="27" spans="1:5" ht="15.75" customHeight="1">
      <c r="A27" s="6"/>
      <c r="B27" s="119"/>
      <c r="C27" s="119"/>
      <c r="D27" s="119"/>
      <c r="E27" s="119"/>
    </row>
    <row r="28" spans="1:5" ht="15.75" customHeight="1">
      <c r="A28" s="4"/>
      <c r="B28" s="5"/>
      <c r="C28" s="5"/>
      <c r="D28" s="5"/>
      <c r="E28" s="5"/>
    </row>
    <row r="29" spans="1:5" ht="15.75" customHeight="1">
      <c r="A29" s="4"/>
      <c r="B29" s="118"/>
      <c r="C29" s="118"/>
      <c r="D29" s="118"/>
      <c r="E29" s="118"/>
    </row>
    <row r="30" spans="1:5" ht="15.75" customHeight="1">
      <c r="A30" s="4"/>
      <c r="B30" s="5"/>
      <c r="C30" s="5"/>
      <c r="D30" s="5"/>
      <c r="E30" s="5"/>
    </row>
    <row r="31" spans="1:5" ht="15.75" customHeight="1">
      <c r="A31" s="4"/>
      <c r="B31" s="118"/>
      <c r="C31" s="118"/>
      <c r="D31" s="118"/>
      <c r="E31" s="118"/>
    </row>
    <row r="32" spans="2:5" ht="15.75" customHeight="1">
      <c r="B32" s="118"/>
      <c r="C32" s="118"/>
      <c r="D32" s="118"/>
      <c r="E32" s="118"/>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&amp;LJanuary 2007&amp;C&amp;A&amp;Rdoc.: IEEE 802.11-07/0xxxr0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W497"/>
  <sheetViews>
    <sheetView zoomScale="90" zoomScaleNormal="90" workbookViewId="0" topLeftCell="A1">
      <pane xSplit="6510" ySplit="855" topLeftCell="I1" activePane="bottomLeft" state="split"/>
      <selection pane="topLeft" activeCell="V2" sqref="V2"/>
      <selection pane="topRight" activeCell="I1" sqref="I1"/>
      <selection pane="bottomLeft" activeCell="A2" sqref="A2"/>
      <selection pane="bottomRight" activeCell="T249" sqref="T249"/>
    </sheetView>
  </sheetViews>
  <sheetFormatPr defaultColWidth="9.140625" defaultRowHeight="12.75"/>
  <cols>
    <col min="1" max="1" width="6.00390625" style="41" customWidth="1"/>
    <col min="2" max="2" width="9.57421875" style="41" customWidth="1"/>
    <col min="3" max="3" width="6.7109375" style="57" customWidth="1"/>
    <col min="4" max="4" width="4.28125" style="41" customWidth="1"/>
    <col min="5" max="5" width="3.28125" style="41" customWidth="1"/>
    <col min="6" max="6" width="4.140625" style="41" customWidth="1"/>
    <col min="7" max="7" width="30.8515625" style="41" customWidth="1"/>
    <col min="8" max="8" width="31.57421875" style="41" customWidth="1"/>
    <col min="9" max="9" width="9.28125" style="41" customWidth="1"/>
    <col min="10" max="10" width="24.28125" style="41" customWidth="1"/>
    <col min="11" max="11" width="5.28125" style="41" customWidth="1"/>
    <col min="12" max="12" width="8.28125" style="41" customWidth="1"/>
    <col min="13" max="13" width="7.00390625" style="41" customWidth="1"/>
    <col min="14" max="14" width="8.28125" style="41" customWidth="1"/>
    <col min="15" max="15" width="12.8515625" style="41" customWidth="1"/>
    <col min="16" max="16" width="9.57421875" style="41" customWidth="1"/>
    <col min="17" max="17" width="9.8515625" style="41" customWidth="1"/>
    <col min="18" max="18" width="9.421875" style="41" customWidth="1"/>
    <col min="19" max="19" width="9.57421875" style="41" customWidth="1"/>
    <col min="20" max="20" width="9.140625" style="41" customWidth="1"/>
    <col min="21" max="21" width="7.7109375" style="105" customWidth="1"/>
    <col min="22" max="22" width="7.140625" style="41" customWidth="1"/>
    <col min="23" max="16384" width="27.00390625" style="41" customWidth="1"/>
  </cols>
  <sheetData>
    <row r="1" spans="1:22" ht="33.75">
      <c r="A1" s="42" t="s">
        <v>98</v>
      </c>
      <c r="B1" s="43" t="s">
        <v>324</v>
      </c>
      <c r="C1" s="55" t="s">
        <v>325</v>
      </c>
      <c r="D1" s="39" t="s">
        <v>293</v>
      </c>
      <c r="E1" s="39" t="s">
        <v>294</v>
      </c>
      <c r="F1" s="44" t="s">
        <v>982</v>
      </c>
      <c r="G1" s="45" t="s">
        <v>326</v>
      </c>
      <c r="H1" s="46" t="s">
        <v>327</v>
      </c>
      <c r="I1" s="47" t="s">
        <v>328</v>
      </c>
      <c r="J1" s="44" t="s">
        <v>331</v>
      </c>
      <c r="K1" s="44" t="s">
        <v>272</v>
      </c>
      <c r="L1" s="44" t="s">
        <v>299</v>
      </c>
      <c r="M1" s="44" t="s">
        <v>276</v>
      </c>
      <c r="N1" s="44" t="s">
        <v>288</v>
      </c>
      <c r="O1" s="44" t="s">
        <v>329</v>
      </c>
      <c r="P1" s="44" t="s">
        <v>295</v>
      </c>
      <c r="Q1" s="44" t="s">
        <v>296</v>
      </c>
      <c r="R1" s="44" t="s">
        <v>834</v>
      </c>
      <c r="S1" s="104" t="s">
        <v>832</v>
      </c>
      <c r="T1" s="41" t="s">
        <v>342</v>
      </c>
      <c r="U1" s="105" t="s">
        <v>250</v>
      </c>
      <c r="V1" s="41" t="s">
        <v>1001</v>
      </c>
    </row>
    <row r="2" spans="1:22" ht="33.75">
      <c r="A2" s="86">
        <v>2</v>
      </c>
      <c r="B2" s="48" t="s">
        <v>574</v>
      </c>
      <c r="C2" s="56" t="s">
        <v>575</v>
      </c>
      <c r="D2" s="40" t="s">
        <v>350</v>
      </c>
      <c r="E2" s="40" t="s">
        <v>290</v>
      </c>
      <c r="F2" s="49" t="s">
        <v>880</v>
      </c>
      <c r="G2" s="50" t="s">
        <v>576</v>
      </c>
      <c r="H2" s="51" t="s">
        <v>577</v>
      </c>
      <c r="I2" s="52" t="s">
        <v>335</v>
      </c>
      <c r="J2" s="53" t="s">
        <v>1358</v>
      </c>
      <c r="K2" s="53"/>
      <c r="L2" s="53" t="s">
        <v>1098</v>
      </c>
      <c r="M2" s="53"/>
      <c r="N2" s="53" t="s">
        <v>107</v>
      </c>
      <c r="O2" s="53" t="s">
        <v>827</v>
      </c>
      <c r="P2" s="53"/>
      <c r="Q2" s="53"/>
      <c r="R2" s="53"/>
      <c r="S2" s="48" t="s">
        <v>804</v>
      </c>
      <c r="U2" s="41"/>
      <c r="V2" s="105" t="s">
        <v>1002</v>
      </c>
    </row>
    <row r="3" spans="1:22" ht="67.5">
      <c r="A3" s="86">
        <v>3</v>
      </c>
      <c r="B3" s="48" t="s">
        <v>183</v>
      </c>
      <c r="C3" s="56" t="s">
        <v>184</v>
      </c>
      <c r="D3" s="40" t="s">
        <v>350</v>
      </c>
      <c r="E3" s="40" t="s">
        <v>879</v>
      </c>
      <c r="F3" s="49" t="s">
        <v>351</v>
      </c>
      <c r="G3" s="50" t="s">
        <v>185</v>
      </c>
      <c r="H3" s="51" t="s">
        <v>186</v>
      </c>
      <c r="I3" s="52" t="s">
        <v>335</v>
      </c>
      <c r="J3" s="53" t="s">
        <v>991</v>
      </c>
      <c r="K3" s="53"/>
      <c r="L3" s="53" t="s">
        <v>337</v>
      </c>
      <c r="M3" s="53"/>
      <c r="N3" s="53" t="s">
        <v>830</v>
      </c>
      <c r="O3" s="53" t="s">
        <v>338</v>
      </c>
      <c r="P3" s="53" t="s">
        <v>993</v>
      </c>
      <c r="Q3" s="53"/>
      <c r="R3" s="53"/>
      <c r="S3" s="48" t="s">
        <v>804</v>
      </c>
      <c r="T3" s="41" t="s">
        <v>343</v>
      </c>
      <c r="V3" s="105" t="s">
        <v>1002</v>
      </c>
    </row>
    <row r="4" spans="1:22" ht="33.75">
      <c r="A4" s="86">
        <v>4</v>
      </c>
      <c r="B4" s="48" t="s">
        <v>574</v>
      </c>
      <c r="C4" s="56" t="s">
        <v>585</v>
      </c>
      <c r="D4" s="40" t="s">
        <v>350</v>
      </c>
      <c r="E4" s="40" t="s">
        <v>879</v>
      </c>
      <c r="F4" s="49" t="s">
        <v>880</v>
      </c>
      <c r="G4" s="50" t="s">
        <v>586</v>
      </c>
      <c r="H4" s="51" t="s">
        <v>151</v>
      </c>
      <c r="I4" s="52" t="s">
        <v>335</v>
      </c>
      <c r="J4" s="53" t="s">
        <v>1359</v>
      </c>
      <c r="K4" s="53"/>
      <c r="L4" s="53" t="s">
        <v>337</v>
      </c>
      <c r="M4" s="53"/>
      <c r="N4" s="53" t="s">
        <v>107</v>
      </c>
      <c r="O4" s="53" t="s">
        <v>827</v>
      </c>
      <c r="P4" s="53"/>
      <c r="Q4" s="53"/>
      <c r="R4" s="53"/>
      <c r="S4" s="48" t="s">
        <v>804</v>
      </c>
      <c r="V4" s="105" t="s">
        <v>1002</v>
      </c>
    </row>
    <row r="5" spans="1:22" ht="45">
      <c r="A5" s="86">
        <v>5</v>
      </c>
      <c r="B5" s="48" t="s">
        <v>574</v>
      </c>
      <c r="C5" s="56" t="s">
        <v>614</v>
      </c>
      <c r="D5" s="40" t="s">
        <v>320</v>
      </c>
      <c r="E5" s="40" t="s">
        <v>1209</v>
      </c>
      <c r="F5" s="49" t="s">
        <v>880</v>
      </c>
      <c r="G5" s="50" t="s">
        <v>152</v>
      </c>
      <c r="H5" s="51" t="s">
        <v>153</v>
      </c>
      <c r="I5" s="52" t="s">
        <v>335</v>
      </c>
      <c r="J5" s="53" t="s">
        <v>1360</v>
      </c>
      <c r="K5" s="53"/>
      <c r="L5" s="53" t="s">
        <v>1098</v>
      </c>
      <c r="M5" s="53"/>
      <c r="N5" s="53" t="s">
        <v>107</v>
      </c>
      <c r="O5" s="53" t="s">
        <v>330</v>
      </c>
      <c r="P5" s="53" t="s">
        <v>1321</v>
      </c>
      <c r="Q5" s="53"/>
      <c r="R5" s="53"/>
      <c r="S5" s="48" t="s">
        <v>804</v>
      </c>
      <c r="V5" s="105" t="s">
        <v>1002</v>
      </c>
    </row>
    <row r="6" spans="1:22" ht="56.25">
      <c r="A6" s="86">
        <v>6</v>
      </c>
      <c r="B6" s="48" t="s">
        <v>704</v>
      </c>
      <c r="C6" s="56" t="s">
        <v>614</v>
      </c>
      <c r="D6" s="40" t="s">
        <v>320</v>
      </c>
      <c r="E6" s="40" t="s">
        <v>1209</v>
      </c>
      <c r="F6" s="49" t="s">
        <v>880</v>
      </c>
      <c r="G6" s="50" t="s">
        <v>705</v>
      </c>
      <c r="H6" s="51" t="s">
        <v>706</v>
      </c>
      <c r="I6" s="52" t="s">
        <v>335</v>
      </c>
      <c r="J6" s="53" t="s">
        <v>1360</v>
      </c>
      <c r="K6" s="53"/>
      <c r="L6" s="53" t="s">
        <v>1098</v>
      </c>
      <c r="M6" s="53"/>
      <c r="N6" s="53" t="s">
        <v>107</v>
      </c>
      <c r="O6" s="53" t="s">
        <v>330</v>
      </c>
      <c r="P6" s="53" t="s">
        <v>1321</v>
      </c>
      <c r="Q6" s="53"/>
      <c r="R6" s="53"/>
      <c r="S6" s="48" t="s">
        <v>804</v>
      </c>
      <c r="V6" s="105" t="s">
        <v>1002</v>
      </c>
    </row>
    <row r="7" spans="1:22" ht="33.75">
      <c r="A7" s="86">
        <v>7</v>
      </c>
      <c r="B7" s="48" t="s">
        <v>574</v>
      </c>
      <c r="C7" s="56" t="s">
        <v>291</v>
      </c>
      <c r="D7" s="40" t="s">
        <v>320</v>
      </c>
      <c r="E7" s="40" t="s">
        <v>750</v>
      </c>
      <c r="F7" s="49" t="s">
        <v>880</v>
      </c>
      <c r="G7" s="50" t="s">
        <v>154</v>
      </c>
      <c r="H7" s="51" t="s">
        <v>730</v>
      </c>
      <c r="I7" s="52" t="s">
        <v>335</v>
      </c>
      <c r="J7" s="53" t="s">
        <v>1360</v>
      </c>
      <c r="K7" s="103"/>
      <c r="L7" s="53" t="s">
        <v>1098</v>
      </c>
      <c r="M7" s="53"/>
      <c r="N7" s="53" t="s">
        <v>107</v>
      </c>
      <c r="O7" s="53" t="s">
        <v>330</v>
      </c>
      <c r="P7" s="53" t="s">
        <v>1321</v>
      </c>
      <c r="Q7" s="53"/>
      <c r="R7" s="53"/>
      <c r="S7" s="48" t="s">
        <v>804</v>
      </c>
      <c r="U7" s="41"/>
      <c r="V7" s="105" t="s">
        <v>1002</v>
      </c>
    </row>
    <row r="8" spans="1:22" ht="146.25">
      <c r="A8" s="86">
        <v>8</v>
      </c>
      <c r="B8" s="48" t="s">
        <v>1273</v>
      </c>
      <c r="C8" s="56" t="s">
        <v>291</v>
      </c>
      <c r="D8" s="40" t="s">
        <v>320</v>
      </c>
      <c r="E8" s="40" t="s">
        <v>750</v>
      </c>
      <c r="F8" s="49" t="s">
        <v>351</v>
      </c>
      <c r="G8" s="50" t="s">
        <v>652</v>
      </c>
      <c r="H8" s="51" t="s">
        <v>653</v>
      </c>
      <c r="I8" s="52" t="s">
        <v>292</v>
      </c>
      <c r="J8" s="115" t="s">
        <v>764</v>
      </c>
      <c r="K8" s="53"/>
      <c r="L8" s="53" t="s">
        <v>1098</v>
      </c>
      <c r="M8" s="53"/>
      <c r="N8" s="53" t="s">
        <v>54</v>
      </c>
      <c r="O8" s="53" t="s">
        <v>805</v>
      </c>
      <c r="P8" s="116" t="s">
        <v>773</v>
      </c>
      <c r="Q8" s="53" t="s">
        <v>765</v>
      </c>
      <c r="R8" s="53"/>
      <c r="S8" s="48" t="s">
        <v>804</v>
      </c>
      <c r="U8" s="41"/>
      <c r="V8" s="105" t="s">
        <v>1002</v>
      </c>
    </row>
    <row r="9" spans="1:22" ht="33.75">
      <c r="A9" s="86">
        <v>9</v>
      </c>
      <c r="B9" s="48" t="s">
        <v>399</v>
      </c>
      <c r="C9" s="56" t="s">
        <v>291</v>
      </c>
      <c r="D9" s="40" t="s">
        <v>320</v>
      </c>
      <c r="E9" s="40" t="s">
        <v>450</v>
      </c>
      <c r="F9" s="49" t="s">
        <v>289</v>
      </c>
      <c r="G9" s="50" t="s">
        <v>402</v>
      </c>
      <c r="H9" s="51" t="s">
        <v>416</v>
      </c>
      <c r="I9" s="52" t="s">
        <v>335</v>
      </c>
      <c r="J9" s="53" t="s">
        <v>1360</v>
      </c>
      <c r="K9" s="53"/>
      <c r="L9" s="53" t="s">
        <v>1098</v>
      </c>
      <c r="M9" s="53"/>
      <c r="N9" s="53" t="s">
        <v>107</v>
      </c>
      <c r="O9" s="53" t="s">
        <v>330</v>
      </c>
      <c r="P9" s="53" t="s">
        <v>1321</v>
      </c>
      <c r="Q9" s="53"/>
      <c r="R9" s="53"/>
      <c r="S9" s="48" t="s">
        <v>804</v>
      </c>
      <c r="U9" s="41"/>
      <c r="V9" s="105" t="s">
        <v>1002</v>
      </c>
    </row>
    <row r="10" spans="1:22" ht="135">
      <c r="A10" s="86">
        <v>10</v>
      </c>
      <c r="B10" s="48" t="s">
        <v>1273</v>
      </c>
      <c r="C10" s="56" t="s">
        <v>707</v>
      </c>
      <c r="D10" s="40" t="s">
        <v>320</v>
      </c>
      <c r="E10" s="40" t="s">
        <v>450</v>
      </c>
      <c r="F10" s="49" t="s">
        <v>351</v>
      </c>
      <c r="G10" s="114" t="s">
        <v>411</v>
      </c>
      <c r="H10" s="51" t="s">
        <v>654</v>
      </c>
      <c r="I10" s="52" t="s">
        <v>334</v>
      </c>
      <c r="J10" s="53" t="s">
        <v>519</v>
      </c>
      <c r="K10" s="53"/>
      <c r="L10" s="53"/>
      <c r="M10" s="53"/>
      <c r="N10" s="53" t="s">
        <v>828</v>
      </c>
      <c r="O10" s="53" t="s">
        <v>805</v>
      </c>
      <c r="P10" s="53"/>
      <c r="Q10" s="53" t="s">
        <v>766</v>
      </c>
      <c r="R10" s="53"/>
      <c r="S10" s="48" t="s">
        <v>804</v>
      </c>
      <c r="U10" s="41" t="s">
        <v>58</v>
      </c>
      <c r="V10" s="105" t="s">
        <v>343</v>
      </c>
    </row>
    <row r="11" spans="1:22" ht="56.25">
      <c r="A11" s="86">
        <v>11</v>
      </c>
      <c r="B11" s="48" t="s">
        <v>574</v>
      </c>
      <c r="C11" s="56" t="s">
        <v>291</v>
      </c>
      <c r="D11" s="40" t="s">
        <v>320</v>
      </c>
      <c r="E11" s="40" t="s">
        <v>423</v>
      </c>
      <c r="F11" s="49" t="s">
        <v>880</v>
      </c>
      <c r="G11" s="50" t="s">
        <v>155</v>
      </c>
      <c r="H11" s="51" t="s">
        <v>156</v>
      </c>
      <c r="I11" s="52" t="s">
        <v>335</v>
      </c>
      <c r="J11" s="53" t="s">
        <v>1361</v>
      </c>
      <c r="K11" s="53"/>
      <c r="L11" s="53" t="s">
        <v>1098</v>
      </c>
      <c r="M11" s="53"/>
      <c r="N11" s="53" t="s">
        <v>107</v>
      </c>
      <c r="O11" s="53" t="s">
        <v>330</v>
      </c>
      <c r="P11" s="53" t="s">
        <v>1321</v>
      </c>
      <c r="Q11" s="53"/>
      <c r="R11" s="53"/>
      <c r="S11" s="48" t="s">
        <v>804</v>
      </c>
      <c r="U11" s="41"/>
      <c r="V11" s="105" t="s">
        <v>1002</v>
      </c>
    </row>
    <row r="12" spans="1:22" ht="78.75">
      <c r="A12" s="86">
        <v>12</v>
      </c>
      <c r="B12" s="48" t="s">
        <v>704</v>
      </c>
      <c r="C12" s="56" t="s">
        <v>707</v>
      </c>
      <c r="D12" s="40" t="s">
        <v>320</v>
      </c>
      <c r="E12" s="40" t="s">
        <v>423</v>
      </c>
      <c r="F12" s="49" t="s">
        <v>351</v>
      </c>
      <c r="G12" s="50" t="s">
        <v>708</v>
      </c>
      <c r="H12" s="51" t="s">
        <v>709</v>
      </c>
      <c r="I12" s="52" t="s">
        <v>335</v>
      </c>
      <c r="J12" s="53" t="s">
        <v>767</v>
      </c>
      <c r="K12" s="53"/>
      <c r="L12" s="53" t="s">
        <v>337</v>
      </c>
      <c r="M12" s="53"/>
      <c r="N12" s="53" t="s">
        <v>54</v>
      </c>
      <c r="O12" s="53" t="s">
        <v>805</v>
      </c>
      <c r="P12" s="116" t="s">
        <v>773</v>
      </c>
      <c r="Q12" s="53" t="s">
        <v>765</v>
      </c>
      <c r="R12" s="53"/>
      <c r="S12" s="48" t="s">
        <v>804</v>
      </c>
      <c r="U12" s="41"/>
      <c r="V12" s="105" t="s">
        <v>1002</v>
      </c>
    </row>
    <row r="13" spans="1:22" ht="112.5">
      <c r="A13" s="86">
        <v>13</v>
      </c>
      <c r="B13" s="48" t="s">
        <v>763</v>
      </c>
      <c r="C13" s="56" t="s">
        <v>438</v>
      </c>
      <c r="D13" s="40" t="s">
        <v>320</v>
      </c>
      <c r="E13" s="40" t="s">
        <v>879</v>
      </c>
      <c r="F13" s="49" t="s">
        <v>351</v>
      </c>
      <c r="G13" s="50" t="s">
        <v>1279</v>
      </c>
      <c r="H13" s="51" t="s">
        <v>1280</v>
      </c>
      <c r="I13" s="52" t="s">
        <v>335</v>
      </c>
      <c r="J13" s="53" t="s">
        <v>768</v>
      </c>
      <c r="K13" s="53"/>
      <c r="L13" s="53" t="s">
        <v>1098</v>
      </c>
      <c r="M13" s="53"/>
      <c r="N13" s="53" t="s">
        <v>54</v>
      </c>
      <c r="O13" s="53" t="s">
        <v>805</v>
      </c>
      <c r="P13" s="116" t="s">
        <v>773</v>
      </c>
      <c r="Q13" s="53" t="s">
        <v>765</v>
      </c>
      <c r="R13" s="53"/>
      <c r="S13" s="48" t="s">
        <v>804</v>
      </c>
      <c r="U13" s="41"/>
      <c r="V13" s="105" t="s">
        <v>1002</v>
      </c>
    </row>
    <row r="14" spans="1:22" ht="45">
      <c r="A14" s="86">
        <v>14</v>
      </c>
      <c r="B14" s="48" t="s">
        <v>138</v>
      </c>
      <c r="C14" s="56" t="s">
        <v>438</v>
      </c>
      <c r="D14" s="40" t="s">
        <v>320</v>
      </c>
      <c r="E14" s="40" t="s">
        <v>879</v>
      </c>
      <c r="F14" s="49" t="s">
        <v>838</v>
      </c>
      <c r="G14" s="50" t="s">
        <v>139</v>
      </c>
      <c r="H14" s="51" t="s">
        <v>140</v>
      </c>
      <c r="I14" s="52" t="s">
        <v>335</v>
      </c>
      <c r="J14" s="53" t="s">
        <v>768</v>
      </c>
      <c r="K14" s="53"/>
      <c r="L14" s="53" t="s">
        <v>1098</v>
      </c>
      <c r="M14" s="53"/>
      <c r="N14" s="53" t="s">
        <v>54</v>
      </c>
      <c r="O14" s="53" t="s">
        <v>805</v>
      </c>
      <c r="P14" s="116" t="s">
        <v>773</v>
      </c>
      <c r="Q14" s="53" t="s">
        <v>765</v>
      </c>
      <c r="R14" s="53"/>
      <c r="S14" s="48" t="s">
        <v>804</v>
      </c>
      <c r="U14" s="41"/>
      <c r="V14" s="105" t="s">
        <v>1002</v>
      </c>
    </row>
    <row r="15" spans="1:22" ht="45">
      <c r="A15" s="86">
        <v>15</v>
      </c>
      <c r="B15" s="48" t="s">
        <v>704</v>
      </c>
      <c r="C15" s="56" t="s">
        <v>438</v>
      </c>
      <c r="D15" s="40" t="s">
        <v>320</v>
      </c>
      <c r="E15" s="40" t="s">
        <v>879</v>
      </c>
      <c r="F15" s="49" t="s">
        <v>880</v>
      </c>
      <c r="G15" s="50" t="s">
        <v>710</v>
      </c>
      <c r="H15" s="51" t="s">
        <v>711</v>
      </c>
      <c r="I15" s="52" t="s">
        <v>335</v>
      </c>
      <c r="J15" s="53" t="s">
        <v>412</v>
      </c>
      <c r="K15" s="53"/>
      <c r="L15" s="53" t="s">
        <v>337</v>
      </c>
      <c r="M15" s="53"/>
      <c r="N15" s="53" t="s">
        <v>54</v>
      </c>
      <c r="O15" s="53" t="s">
        <v>805</v>
      </c>
      <c r="P15" s="116" t="s">
        <v>773</v>
      </c>
      <c r="Q15" s="53" t="s">
        <v>765</v>
      </c>
      <c r="R15" s="53"/>
      <c r="S15" s="48" t="s">
        <v>804</v>
      </c>
      <c r="T15" s="41" t="s">
        <v>1362</v>
      </c>
      <c r="U15" s="41"/>
      <c r="V15" s="105" t="s">
        <v>1002</v>
      </c>
    </row>
    <row r="16" spans="1:22" ht="67.5">
      <c r="A16" s="86">
        <v>16</v>
      </c>
      <c r="B16" s="48" t="s">
        <v>876</v>
      </c>
      <c r="C16" s="56" t="s">
        <v>438</v>
      </c>
      <c r="D16" s="40" t="s">
        <v>320</v>
      </c>
      <c r="E16" s="40" t="s">
        <v>883</v>
      </c>
      <c r="F16" s="49" t="s">
        <v>351</v>
      </c>
      <c r="G16" s="50" t="s">
        <v>887</v>
      </c>
      <c r="H16" s="51" t="s">
        <v>888</v>
      </c>
      <c r="I16" s="52" t="s">
        <v>335</v>
      </c>
      <c r="J16" s="53" t="s">
        <v>768</v>
      </c>
      <c r="K16" s="53"/>
      <c r="L16" s="53" t="s">
        <v>1098</v>
      </c>
      <c r="M16" s="53"/>
      <c r="N16" s="53" t="s">
        <v>54</v>
      </c>
      <c r="O16" s="53" t="s">
        <v>805</v>
      </c>
      <c r="P16" s="116" t="s">
        <v>773</v>
      </c>
      <c r="Q16" s="53" t="s">
        <v>765</v>
      </c>
      <c r="R16" s="53"/>
      <c r="S16" s="48" t="s">
        <v>804</v>
      </c>
      <c r="U16" s="41"/>
      <c r="V16" s="105" t="s">
        <v>1002</v>
      </c>
    </row>
    <row r="17" spans="1:22" ht="33.75">
      <c r="A17" s="86">
        <v>17</v>
      </c>
      <c r="B17" s="48" t="s">
        <v>437</v>
      </c>
      <c r="C17" s="56" t="s">
        <v>438</v>
      </c>
      <c r="D17" s="40" t="s">
        <v>320</v>
      </c>
      <c r="E17" s="40" t="s">
        <v>439</v>
      </c>
      <c r="F17" s="49" t="s">
        <v>351</v>
      </c>
      <c r="G17" s="50" t="s">
        <v>440</v>
      </c>
      <c r="H17" s="51" t="s">
        <v>441</v>
      </c>
      <c r="I17" s="52" t="s">
        <v>335</v>
      </c>
      <c r="J17" s="53" t="s">
        <v>771</v>
      </c>
      <c r="K17" s="53"/>
      <c r="L17" s="53" t="s">
        <v>1098</v>
      </c>
      <c r="M17" s="53"/>
      <c r="N17" s="53" t="s">
        <v>828</v>
      </c>
      <c r="O17" s="53" t="s">
        <v>805</v>
      </c>
      <c r="P17" s="116" t="s">
        <v>772</v>
      </c>
      <c r="Q17" s="53" t="s">
        <v>518</v>
      </c>
      <c r="R17" s="53"/>
      <c r="S17" s="48" t="s">
        <v>804</v>
      </c>
      <c r="U17" s="41"/>
      <c r="V17" s="105" t="s">
        <v>1002</v>
      </c>
    </row>
    <row r="18" spans="1:22" ht="45">
      <c r="A18" s="86">
        <v>18</v>
      </c>
      <c r="B18" s="48" t="s">
        <v>613</v>
      </c>
      <c r="C18" s="56" t="s">
        <v>618</v>
      </c>
      <c r="D18" s="40" t="s">
        <v>320</v>
      </c>
      <c r="E18" s="40" t="s">
        <v>439</v>
      </c>
      <c r="F18" s="49" t="s">
        <v>838</v>
      </c>
      <c r="G18" s="50" t="s">
        <v>619</v>
      </c>
      <c r="H18" s="51"/>
      <c r="I18" s="52" t="s">
        <v>336</v>
      </c>
      <c r="J18" s="53" t="s">
        <v>768</v>
      </c>
      <c r="K18" s="53"/>
      <c r="L18" s="53" t="s">
        <v>1098</v>
      </c>
      <c r="M18" s="53"/>
      <c r="N18" s="53" t="s">
        <v>828</v>
      </c>
      <c r="O18" s="53" t="s">
        <v>805</v>
      </c>
      <c r="P18" s="53"/>
      <c r="Q18" s="53"/>
      <c r="R18" s="53"/>
      <c r="S18" s="48" t="s">
        <v>804</v>
      </c>
      <c r="U18" s="41"/>
      <c r="V18" s="105" t="s">
        <v>1002</v>
      </c>
    </row>
    <row r="19" spans="1:22" ht="33.75">
      <c r="A19" s="86">
        <v>19</v>
      </c>
      <c r="B19" s="48" t="s">
        <v>574</v>
      </c>
      <c r="C19" s="56" t="s">
        <v>291</v>
      </c>
      <c r="D19" s="40" t="s">
        <v>320</v>
      </c>
      <c r="E19" s="40" t="s">
        <v>439</v>
      </c>
      <c r="F19" s="49" t="s">
        <v>880</v>
      </c>
      <c r="G19" s="50" t="s">
        <v>157</v>
      </c>
      <c r="H19" s="51" t="s">
        <v>158</v>
      </c>
      <c r="I19" s="52" t="s">
        <v>335</v>
      </c>
      <c r="J19" s="53" t="s">
        <v>413</v>
      </c>
      <c r="K19" s="53"/>
      <c r="L19" s="53" t="s">
        <v>1098</v>
      </c>
      <c r="M19" s="53"/>
      <c r="N19" s="53" t="s">
        <v>828</v>
      </c>
      <c r="O19" s="53" t="s">
        <v>805</v>
      </c>
      <c r="P19" s="116" t="s">
        <v>772</v>
      </c>
      <c r="Q19" s="53" t="s">
        <v>518</v>
      </c>
      <c r="R19" s="53"/>
      <c r="S19" s="48" t="s">
        <v>804</v>
      </c>
      <c r="T19" s="41" t="s">
        <v>343</v>
      </c>
      <c r="U19" s="41"/>
      <c r="V19" s="105" t="s">
        <v>1002</v>
      </c>
    </row>
    <row r="20" spans="1:22" ht="33.75">
      <c r="A20" s="86">
        <v>20</v>
      </c>
      <c r="B20" s="48" t="s">
        <v>996</v>
      </c>
      <c r="C20" s="56" t="s">
        <v>291</v>
      </c>
      <c r="D20" s="40" t="s">
        <v>320</v>
      </c>
      <c r="E20" s="40" t="s">
        <v>439</v>
      </c>
      <c r="F20" s="49" t="s">
        <v>289</v>
      </c>
      <c r="G20" s="50" t="s">
        <v>997</v>
      </c>
      <c r="H20" s="51" t="s">
        <v>998</v>
      </c>
      <c r="I20" s="52" t="s">
        <v>335</v>
      </c>
      <c r="J20" s="53" t="s">
        <v>414</v>
      </c>
      <c r="K20" s="53"/>
      <c r="L20" s="53" t="s">
        <v>1098</v>
      </c>
      <c r="M20" s="53"/>
      <c r="N20" s="53" t="s">
        <v>828</v>
      </c>
      <c r="O20" s="53" t="s">
        <v>805</v>
      </c>
      <c r="P20" s="116" t="s">
        <v>772</v>
      </c>
      <c r="Q20" s="53" t="s">
        <v>518</v>
      </c>
      <c r="R20" s="53"/>
      <c r="S20" s="48" t="s">
        <v>804</v>
      </c>
      <c r="T20" s="41" t="s">
        <v>343</v>
      </c>
      <c r="U20" s="41"/>
      <c r="V20" s="105" t="s">
        <v>1002</v>
      </c>
    </row>
    <row r="21" spans="1:22" ht="22.5">
      <c r="A21" s="86">
        <v>21</v>
      </c>
      <c r="B21" s="48" t="s">
        <v>201</v>
      </c>
      <c r="C21" s="56" t="s">
        <v>291</v>
      </c>
      <c r="D21" s="40" t="s">
        <v>320</v>
      </c>
      <c r="E21" s="40" t="s">
        <v>893</v>
      </c>
      <c r="F21" s="49" t="s">
        <v>351</v>
      </c>
      <c r="G21" s="50" t="s">
        <v>202</v>
      </c>
      <c r="H21" s="51" t="s">
        <v>203</v>
      </c>
      <c r="I21" s="52" t="s">
        <v>334</v>
      </c>
      <c r="J21" s="53" t="s">
        <v>774</v>
      </c>
      <c r="K21" s="53"/>
      <c r="L21" s="53" t="s">
        <v>337</v>
      </c>
      <c r="M21" s="53"/>
      <c r="N21" s="53" t="s">
        <v>828</v>
      </c>
      <c r="O21" s="53" t="s">
        <v>805</v>
      </c>
      <c r="P21" s="116" t="s">
        <v>773</v>
      </c>
      <c r="Q21" s="53" t="s">
        <v>765</v>
      </c>
      <c r="R21" s="53"/>
      <c r="S21" s="48" t="s">
        <v>804</v>
      </c>
      <c r="U21" s="41" t="s">
        <v>58</v>
      </c>
      <c r="V21" s="105" t="s">
        <v>343</v>
      </c>
    </row>
    <row r="22" spans="1:22" ht="78.75">
      <c r="A22" s="86">
        <v>22</v>
      </c>
      <c r="B22" s="48" t="s">
        <v>18</v>
      </c>
      <c r="C22" s="56" t="s">
        <v>442</v>
      </c>
      <c r="D22" s="40" t="s">
        <v>320</v>
      </c>
      <c r="E22" s="40" t="s">
        <v>365</v>
      </c>
      <c r="F22" s="49" t="s">
        <v>351</v>
      </c>
      <c r="G22" s="50" t="s">
        <v>755</v>
      </c>
      <c r="H22" s="51" t="s">
        <v>756</v>
      </c>
      <c r="I22" s="52" t="s">
        <v>334</v>
      </c>
      <c r="J22" s="53" t="s">
        <v>774</v>
      </c>
      <c r="K22" s="53"/>
      <c r="L22" s="53" t="s">
        <v>337</v>
      </c>
      <c r="M22" s="53"/>
      <c r="N22" s="53" t="s">
        <v>828</v>
      </c>
      <c r="O22" s="53" t="s">
        <v>805</v>
      </c>
      <c r="P22" s="116" t="s">
        <v>773</v>
      </c>
      <c r="Q22" s="53" t="s">
        <v>765</v>
      </c>
      <c r="R22" s="53"/>
      <c r="S22" s="48" t="s">
        <v>804</v>
      </c>
      <c r="U22" s="41" t="s">
        <v>58</v>
      </c>
      <c r="V22" s="105" t="s">
        <v>343</v>
      </c>
    </row>
    <row r="23" spans="1:22" ht="123.75">
      <c r="A23" s="86">
        <v>23</v>
      </c>
      <c r="B23" s="48" t="s">
        <v>1273</v>
      </c>
      <c r="C23" s="56" t="s">
        <v>442</v>
      </c>
      <c r="D23" s="40" t="s">
        <v>320</v>
      </c>
      <c r="E23" s="40" t="s">
        <v>365</v>
      </c>
      <c r="F23" s="49" t="s">
        <v>351</v>
      </c>
      <c r="G23" s="50" t="s">
        <v>650</v>
      </c>
      <c r="H23" s="51" t="s">
        <v>655</v>
      </c>
      <c r="I23" s="52" t="s">
        <v>334</v>
      </c>
      <c r="J23" s="53" t="s">
        <v>774</v>
      </c>
      <c r="K23" s="53"/>
      <c r="L23" s="53" t="s">
        <v>337</v>
      </c>
      <c r="M23" s="53"/>
      <c r="N23" s="53" t="s">
        <v>828</v>
      </c>
      <c r="O23" s="53" t="s">
        <v>805</v>
      </c>
      <c r="P23" s="116" t="s">
        <v>775</v>
      </c>
      <c r="Q23" s="53" t="s">
        <v>769</v>
      </c>
      <c r="R23" s="53"/>
      <c r="S23" s="48" t="s">
        <v>804</v>
      </c>
      <c r="U23" s="41" t="s">
        <v>58</v>
      </c>
      <c r="V23" s="105" t="s">
        <v>343</v>
      </c>
    </row>
    <row r="24" spans="1:22" ht="33.75">
      <c r="A24" s="86">
        <v>24</v>
      </c>
      <c r="B24" s="48" t="s">
        <v>1077</v>
      </c>
      <c r="C24" s="56" t="s">
        <v>442</v>
      </c>
      <c r="D24" s="40" t="s">
        <v>320</v>
      </c>
      <c r="E24" s="40" t="s">
        <v>365</v>
      </c>
      <c r="F24" s="49" t="s">
        <v>838</v>
      </c>
      <c r="G24" s="50" t="s">
        <v>1078</v>
      </c>
      <c r="H24" s="51" t="s">
        <v>1079</v>
      </c>
      <c r="I24" s="52" t="s">
        <v>334</v>
      </c>
      <c r="J24" s="53" t="s">
        <v>774</v>
      </c>
      <c r="K24" s="53"/>
      <c r="L24" s="53" t="s">
        <v>337</v>
      </c>
      <c r="M24" s="53"/>
      <c r="N24" s="53" t="s">
        <v>828</v>
      </c>
      <c r="O24" s="53" t="s">
        <v>805</v>
      </c>
      <c r="P24" s="116" t="s">
        <v>776</v>
      </c>
      <c r="Q24" s="53" t="s">
        <v>770</v>
      </c>
      <c r="R24" s="53"/>
      <c r="S24" s="48" t="s">
        <v>804</v>
      </c>
      <c r="U24" s="41" t="s">
        <v>58</v>
      </c>
      <c r="V24" s="105" t="s">
        <v>343</v>
      </c>
    </row>
    <row r="25" spans="1:22" ht="33.75">
      <c r="A25" s="86">
        <v>25</v>
      </c>
      <c r="B25" s="48" t="s">
        <v>437</v>
      </c>
      <c r="C25" s="56" t="s">
        <v>442</v>
      </c>
      <c r="D25" s="40" t="s">
        <v>320</v>
      </c>
      <c r="E25" s="40" t="s">
        <v>1290</v>
      </c>
      <c r="F25" s="49" t="s">
        <v>351</v>
      </c>
      <c r="G25" s="50" t="s">
        <v>440</v>
      </c>
      <c r="H25" s="51" t="s">
        <v>441</v>
      </c>
      <c r="I25" s="52" t="s">
        <v>335</v>
      </c>
      <c r="J25" s="53" t="s">
        <v>414</v>
      </c>
      <c r="K25" s="53"/>
      <c r="L25" s="53" t="s">
        <v>1098</v>
      </c>
      <c r="M25" s="53"/>
      <c r="N25" s="53" t="s">
        <v>828</v>
      </c>
      <c r="O25" s="53" t="s">
        <v>805</v>
      </c>
      <c r="P25" s="116" t="s">
        <v>772</v>
      </c>
      <c r="Q25" s="53" t="s">
        <v>518</v>
      </c>
      <c r="R25" s="53"/>
      <c r="S25" s="48" t="s">
        <v>804</v>
      </c>
      <c r="T25" s="41" t="s">
        <v>343</v>
      </c>
      <c r="V25" s="105" t="s">
        <v>1002</v>
      </c>
    </row>
    <row r="26" spans="1:22" ht="22.5">
      <c r="A26" s="86">
        <v>26</v>
      </c>
      <c r="B26" s="48" t="s">
        <v>138</v>
      </c>
      <c r="C26" s="56" t="s">
        <v>442</v>
      </c>
      <c r="D26" s="40" t="s">
        <v>320</v>
      </c>
      <c r="E26" s="40" t="s">
        <v>1290</v>
      </c>
      <c r="F26" s="49" t="s">
        <v>289</v>
      </c>
      <c r="G26" s="50" t="s">
        <v>141</v>
      </c>
      <c r="H26" s="51" t="s">
        <v>142</v>
      </c>
      <c r="I26" s="52" t="s">
        <v>335</v>
      </c>
      <c r="J26" s="53" t="s">
        <v>1363</v>
      </c>
      <c r="K26" s="53"/>
      <c r="L26" s="53" t="s">
        <v>1098</v>
      </c>
      <c r="M26" s="53"/>
      <c r="N26" s="53" t="s">
        <v>828</v>
      </c>
      <c r="O26" s="53" t="s">
        <v>805</v>
      </c>
      <c r="P26" s="116" t="s">
        <v>772</v>
      </c>
      <c r="Q26" s="53"/>
      <c r="R26" s="53"/>
      <c r="S26" s="48" t="s">
        <v>804</v>
      </c>
      <c r="V26" s="105" t="s">
        <v>1002</v>
      </c>
    </row>
    <row r="27" spans="1:22" ht="45">
      <c r="A27" s="86">
        <v>27</v>
      </c>
      <c r="B27" s="48" t="s">
        <v>704</v>
      </c>
      <c r="C27" s="56" t="s">
        <v>442</v>
      </c>
      <c r="D27" s="40" t="s">
        <v>320</v>
      </c>
      <c r="E27" s="40" t="s">
        <v>1290</v>
      </c>
      <c r="F27" s="49" t="s">
        <v>351</v>
      </c>
      <c r="G27" s="50" t="s">
        <v>712</v>
      </c>
      <c r="H27" s="51" t="s">
        <v>713</v>
      </c>
      <c r="I27" s="52" t="s">
        <v>335</v>
      </c>
      <c r="J27" s="53" t="s">
        <v>414</v>
      </c>
      <c r="K27" s="53"/>
      <c r="L27" s="53" t="s">
        <v>1098</v>
      </c>
      <c r="M27" s="53"/>
      <c r="N27" s="53" t="s">
        <v>828</v>
      </c>
      <c r="O27" s="53" t="s">
        <v>805</v>
      </c>
      <c r="P27" s="116" t="s">
        <v>772</v>
      </c>
      <c r="Q27" s="53" t="s">
        <v>518</v>
      </c>
      <c r="R27" s="53"/>
      <c r="S27" s="48" t="s">
        <v>804</v>
      </c>
      <c r="T27" s="41" t="s">
        <v>343</v>
      </c>
      <c r="V27" s="105" t="s">
        <v>1002</v>
      </c>
    </row>
    <row r="28" spans="1:22" ht="202.5">
      <c r="A28" s="86">
        <v>28</v>
      </c>
      <c r="B28" s="48" t="s">
        <v>1273</v>
      </c>
      <c r="C28" s="56" t="s">
        <v>443</v>
      </c>
      <c r="D28" s="40" t="s">
        <v>320</v>
      </c>
      <c r="E28" s="40" t="s">
        <v>462</v>
      </c>
      <c r="F28" s="49" t="s">
        <v>351</v>
      </c>
      <c r="G28" s="50" t="s">
        <v>656</v>
      </c>
      <c r="H28" s="51" t="s">
        <v>657</v>
      </c>
      <c r="I28" s="52" t="s">
        <v>334</v>
      </c>
      <c r="J28" s="53"/>
      <c r="K28" s="53"/>
      <c r="L28" s="53"/>
      <c r="M28" s="53"/>
      <c r="N28" s="53" t="s">
        <v>828</v>
      </c>
      <c r="O28" s="53" t="s">
        <v>805</v>
      </c>
      <c r="P28" s="53"/>
      <c r="Q28" s="53"/>
      <c r="R28" s="53"/>
      <c r="S28" s="48" t="s">
        <v>804</v>
      </c>
      <c r="U28" s="105" t="s">
        <v>58</v>
      </c>
      <c r="V28" s="105" t="s">
        <v>343</v>
      </c>
    </row>
    <row r="29" spans="1:22" ht="33.75">
      <c r="A29" s="86">
        <v>29</v>
      </c>
      <c r="B29" s="48" t="s">
        <v>1077</v>
      </c>
      <c r="C29" s="56" t="s">
        <v>443</v>
      </c>
      <c r="D29" s="40" t="s">
        <v>320</v>
      </c>
      <c r="E29" s="40" t="s">
        <v>462</v>
      </c>
      <c r="F29" s="49" t="s">
        <v>838</v>
      </c>
      <c r="G29" s="50" t="s">
        <v>1080</v>
      </c>
      <c r="H29" s="51" t="s">
        <v>730</v>
      </c>
      <c r="I29" s="52" t="s">
        <v>336</v>
      </c>
      <c r="J29" s="53" t="s">
        <v>777</v>
      </c>
      <c r="K29" s="53"/>
      <c r="L29" s="53" t="s">
        <v>1098</v>
      </c>
      <c r="M29" s="53"/>
      <c r="N29" s="53" t="s">
        <v>828</v>
      </c>
      <c r="O29" s="53" t="s">
        <v>805</v>
      </c>
      <c r="P29" s="116" t="s">
        <v>772</v>
      </c>
      <c r="Q29" s="53" t="s">
        <v>518</v>
      </c>
      <c r="R29" s="53"/>
      <c r="S29" s="48" t="s">
        <v>804</v>
      </c>
      <c r="V29" s="105" t="s">
        <v>1002</v>
      </c>
    </row>
    <row r="30" spans="1:22" ht="33.75">
      <c r="A30" s="86">
        <v>30</v>
      </c>
      <c r="B30" s="48" t="s">
        <v>138</v>
      </c>
      <c r="C30" s="56" t="s">
        <v>443</v>
      </c>
      <c r="D30" s="40" t="s">
        <v>320</v>
      </c>
      <c r="E30" s="40" t="s">
        <v>143</v>
      </c>
      <c r="F30" s="49" t="s">
        <v>289</v>
      </c>
      <c r="G30" s="50" t="s">
        <v>144</v>
      </c>
      <c r="H30" s="51" t="s">
        <v>145</v>
      </c>
      <c r="I30" s="52" t="s">
        <v>335</v>
      </c>
      <c r="J30" s="53" t="s">
        <v>777</v>
      </c>
      <c r="K30" s="53"/>
      <c r="L30" s="53" t="s">
        <v>337</v>
      </c>
      <c r="M30" s="53"/>
      <c r="N30" s="53" t="s">
        <v>828</v>
      </c>
      <c r="O30" s="53" t="s">
        <v>805</v>
      </c>
      <c r="P30" s="53"/>
      <c r="Q30" s="53"/>
      <c r="R30" s="53"/>
      <c r="S30" s="48" t="s">
        <v>804</v>
      </c>
      <c r="V30" s="105" t="s">
        <v>1002</v>
      </c>
    </row>
    <row r="31" spans="1:22" ht="33.75">
      <c r="A31" s="86">
        <v>31</v>
      </c>
      <c r="B31" s="48" t="s">
        <v>437</v>
      </c>
      <c r="C31" s="56" t="s">
        <v>443</v>
      </c>
      <c r="D31" s="40" t="s">
        <v>320</v>
      </c>
      <c r="E31" s="40" t="s">
        <v>444</v>
      </c>
      <c r="F31" s="49" t="s">
        <v>351</v>
      </c>
      <c r="G31" s="50" t="s">
        <v>440</v>
      </c>
      <c r="H31" s="51" t="s">
        <v>441</v>
      </c>
      <c r="I31" s="52" t="s">
        <v>335</v>
      </c>
      <c r="J31" s="53" t="s">
        <v>414</v>
      </c>
      <c r="K31" s="53"/>
      <c r="L31" s="53" t="s">
        <v>1098</v>
      </c>
      <c r="M31" s="53"/>
      <c r="N31" s="53" t="s">
        <v>828</v>
      </c>
      <c r="O31" s="53" t="s">
        <v>805</v>
      </c>
      <c r="P31" s="116" t="s">
        <v>772</v>
      </c>
      <c r="Q31" s="53" t="s">
        <v>518</v>
      </c>
      <c r="R31" s="53"/>
      <c r="S31" s="48" t="s">
        <v>804</v>
      </c>
      <c r="T31" s="41" t="s">
        <v>343</v>
      </c>
      <c r="V31" s="105" t="s">
        <v>1002</v>
      </c>
    </row>
    <row r="32" spans="1:22" ht="45">
      <c r="A32" s="86">
        <v>32</v>
      </c>
      <c r="B32" s="48" t="s">
        <v>704</v>
      </c>
      <c r="C32" s="56" t="s">
        <v>443</v>
      </c>
      <c r="D32" s="40" t="s">
        <v>320</v>
      </c>
      <c r="E32" s="40" t="s">
        <v>444</v>
      </c>
      <c r="F32" s="49" t="s">
        <v>351</v>
      </c>
      <c r="G32" s="50" t="s">
        <v>712</v>
      </c>
      <c r="H32" s="51" t="s">
        <v>713</v>
      </c>
      <c r="I32" s="52" t="s">
        <v>335</v>
      </c>
      <c r="J32" s="53" t="s">
        <v>414</v>
      </c>
      <c r="K32" s="53"/>
      <c r="L32" s="53" t="s">
        <v>1098</v>
      </c>
      <c r="M32" s="53"/>
      <c r="N32" s="53" t="s">
        <v>828</v>
      </c>
      <c r="O32" s="53" t="s">
        <v>805</v>
      </c>
      <c r="P32" s="116" t="s">
        <v>772</v>
      </c>
      <c r="Q32" s="53" t="s">
        <v>518</v>
      </c>
      <c r="R32" s="53"/>
      <c r="S32" s="48" t="s">
        <v>804</v>
      </c>
      <c r="T32" s="41" t="s">
        <v>343</v>
      </c>
      <c r="V32" s="105" t="s">
        <v>1002</v>
      </c>
    </row>
    <row r="33" spans="1:22" ht="135">
      <c r="A33" s="86">
        <v>33</v>
      </c>
      <c r="B33" s="48" t="s">
        <v>1273</v>
      </c>
      <c r="C33" s="56" t="s">
        <v>484</v>
      </c>
      <c r="D33" s="40" t="s">
        <v>320</v>
      </c>
      <c r="E33" s="40" t="s">
        <v>5</v>
      </c>
      <c r="F33" s="49" t="s">
        <v>351</v>
      </c>
      <c r="G33" s="50" t="s">
        <v>658</v>
      </c>
      <c r="H33" s="51" t="s">
        <v>1193</v>
      </c>
      <c r="I33" s="52" t="s">
        <v>334</v>
      </c>
      <c r="J33" s="53" t="s">
        <v>778</v>
      </c>
      <c r="K33" s="53"/>
      <c r="L33" s="53"/>
      <c r="M33" s="53"/>
      <c r="N33" s="53" t="s">
        <v>828</v>
      </c>
      <c r="O33" s="53" t="s">
        <v>805</v>
      </c>
      <c r="P33" s="53"/>
      <c r="Q33" s="53"/>
      <c r="R33" s="53"/>
      <c r="S33" s="48" t="s">
        <v>804</v>
      </c>
      <c r="U33" s="105" t="s">
        <v>58</v>
      </c>
      <c r="V33" s="105" t="s">
        <v>343</v>
      </c>
    </row>
    <row r="34" spans="1:22" ht="90">
      <c r="A34" s="86">
        <v>34</v>
      </c>
      <c r="B34" s="48" t="s">
        <v>201</v>
      </c>
      <c r="C34" s="56" t="s">
        <v>291</v>
      </c>
      <c r="D34" s="40" t="s">
        <v>320</v>
      </c>
      <c r="E34" s="40" t="s">
        <v>419</v>
      </c>
      <c r="F34" s="49" t="s">
        <v>351</v>
      </c>
      <c r="G34" s="50" t="s">
        <v>204</v>
      </c>
      <c r="H34" s="51" t="s">
        <v>205</v>
      </c>
      <c r="I34" s="52" t="s">
        <v>335</v>
      </c>
      <c r="J34" s="53" t="s">
        <v>779</v>
      </c>
      <c r="K34" s="53"/>
      <c r="L34" s="53" t="s">
        <v>337</v>
      </c>
      <c r="M34" s="53"/>
      <c r="N34" s="53" t="s">
        <v>54</v>
      </c>
      <c r="O34" s="53" t="s">
        <v>805</v>
      </c>
      <c r="P34" s="116" t="s">
        <v>773</v>
      </c>
      <c r="Q34" s="53" t="s">
        <v>765</v>
      </c>
      <c r="R34" s="53"/>
      <c r="S34" s="48" t="s">
        <v>804</v>
      </c>
      <c r="V34" s="105" t="s">
        <v>1002</v>
      </c>
    </row>
    <row r="35" spans="1:22" ht="157.5">
      <c r="A35" s="86">
        <v>35</v>
      </c>
      <c r="B35" s="48" t="s">
        <v>704</v>
      </c>
      <c r="C35" s="56" t="s">
        <v>714</v>
      </c>
      <c r="D35" s="40" t="s">
        <v>320</v>
      </c>
      <c r="E35" s="40" t="s">
        <v>419</v>
      </c>
      <c r="F35" s="49" t="s">
        <v>880</v>
      </c>
      <c r="G35" s="50" t="s">
        <v>715</v>
      </c>
      <c r="H35" s="51" t="s">
        <v>716</v>
      </c>
      <c r="I35" s="52" t="s">
        <v>292</v>
      </c>
      <c r="J35" s="115" t="s">
        <v>780</v>
      </c>
      <c r="K35" s="53"/>
      <c r="L35" s="53" t="s">
        <v>1098</v>
      </c>
      <c r="M35" s="53"/>
      <c r="N35" s="53" t="s">
        <v>54</v>
      </c>
      <c r="O35" s="53" t="s">
        <v>805</v>
      </c>
      <c r="P35" s="116" t="s">
        <v>773</v>
      </c>
      <c r="Q35" s="53" t="s">
        <v>765</v>
      </c>
      <c r="R35" s="53"/>
      <c r="S35" s="48" t="s">
        <v>804</v>
      </c>
      <c r="V35" s="105" t="s">
        <v>1002</v>
      </c>
    </row>
    <row r="36" spans="1:22" ht="90">
      <c r="A36" s="86">
        <v>36</v>
      </c>
      <c r="B36" s="48" t="s">
        <v>613</v>
      </c>
      <c r="C36" s="56" t="s">
        <v>614</v>
      </c>
      <c r="D36" s="40" t="s">
        <v>320</v>
      </c>
      <c r="E36" s="40" t="s">
        <v>615</v>
      </c>
      <c r="F36" s="49" t="s">
        <v>838</v>
      </c>
      <c r="G36" s="50" t="s">
        <v>616</v>
      </c>
      <c r="H36" s="51" t="s">
        <v>617</v>
      </c>
      <c r="I36" s="52" t="s">
        <v>334</v>
      </c>
      <c r="J36" s="53"/>
      <c r="K36" s="53"/>
      <c r="L36" s="53"/>
      <c r="M36" s="53"/>
      <c r="N36" s="53" t="s">
        <v>828</v>
      </c>
      <c r="O36" s="53" t="s">
        <v>344</v>
      </c>
      <c r="P36" s="53"/>
      <c r="Q36" s="53"/>
      <c r="R36" s="53"/>
      <c r="S36" s="48" t="s">
        <v>804</v>
      </c>
      <c r="T36" s="41" t="s">
        <v>343</v>
      </c>
      <c r="U36" s="105" t="s">
        <v>58</v>
      </c>
      <c r="V36" s="105" t="s">
        <v>343</v>
      </c>
    </row>
    <row r="37" spans="1:22" ht="90">
      <c r="A37" s="86">
        <v>37</v>
      </c>
      <c r="B37" s="48" t="s">
        <v>478</v>
      </c>
      <c r="C37" s="56" t="s">
        <v>614</v>
      </c>
      <c r="D37" s="40" t="s">
        <v>320</v>
      </c>
      <c r="E37" s="40" t="s">
        <v>615</v>
      </c>
      <c r="F37" s="49" t="s">
        <v>838</v>
      </c>
      <c r="G37" s="50" t="s">
        <v>479</v>
      </c>
      <c r="H37" s="51" t="s">
        <v>480</v>
      </c>
      <c r="I37" s="52" t="s">
        <v>334</v>
      </c>
      <c r="J37" s="53" t="s">
        <v>519</v>
      </c>
      <c r="K37" s="53"/>
      <c r="L37" s="53"/>
      <c r="M37" s="53"/>
      <c r="N37" s="53" t="s">
        <v>828</v>
      </c>
      <c r="O37" s="53" t="s">
        <v>344</v>
      </c>
      <c r="P37" s="53"/>
      <c r="Q37" s="53"/>
      <c r="R37" s="53"/>
      <c r="S37" s="48" t="s">
        <v>804</v>
      </c>
      <c r="U37" s="105" t="s">
        <v>58</v>
      </c>
      <c r="V37" s="105" t="s">
        <v>343</v>
      </c>
    </row>
    <row r="38" spans="1:22" ht="90">
      <c r="A38" s="86">
        <v>38</v>
      </c>
      <c r="B38" s="48" t="s">
        <v>478</v>
      </c>
      <c r="C38" s="56" t="s">
        <v>438</v>
      </c>
      <c r="D38" s="40" t="s">
        <v>320</v>
      </c>
      <c r="E38" s="40" t="s">
        <v>481</v>
      </c>
      <c r="F38" s="49" t="s">
        <v>838</v>
      </c>
      <c r="G38" s="50" t="s">
        <v>482</v>
      </c>
      <c r="H38" s="51" t="s">
        <v>483</v>
      </c>
      <c r="I38" s="52" t="s">
        <v>335</v>
      </c>
      <c r="J38" s="53" t="s">
        <v>1360</v>
      </c>
      <c r="K38" s="53"/>
      <c r="L38" s="53" t="s">
        <v>1098</v>
      </c>
      <c r="M38" s="53"/>
      <c r="N38" s="53" t="s">
        <v>54</v>
      </c>
      <c r="O38" s="53" t="s">
        <v>805</v>
      </c>
      <c r="P38" s="116" t="s">
        <v>773</v>
      </c>
      <c r="Q38" s="53" t="s">
        <v>765</v>
      </c>
      <c r="R38" s="53"/>
      <c r="S38" s="48" t="s">
        <v>804</v>
      </c>
      <c r="T38" s="41" t="s">
        <v>343</v>
      </c>
      <c r="V38" s="105" t="s">
        <v>1002</v>
      </c>
    </row>
    <row r="39" spans="1:22" ht="22.5">
      <c r="A39" s="86">
        <v>39</v>
      </c>
      <c r="B39" s="48" t="s">
        <v>1248</v>
      </c>
      <c r="C39" s="56" t="s">
        <v>438</v>
      </c>
      <c r="D39" s="40" t="s">
        <v>320</v>
      </c>
      <c r="E39" s="40" t="s">
        <v>481</v>
      </c>
      <c r="F39" s="49" t="s">
        <v>838</v>
      </c>
      <c r="G39" s="50" t="s">
        <v>1249</v>
      </c>
      <c r="H39" s="51" t="s">
        <v>1250</v>
      </c>
      <c r="I39" s="52" t="s">
        <v>335</v>
      </c>
      <c r="J39" s="53" t="s">
        <v>1360</v>
      </c>
      <c r="K39" s="53"/>
      <c r="L39" s="53" t="s">
        <v>1098</v>
      </c>
      <c r="M39" s="53"/>
      <c r="N39" s="53" t="s">
        <v>54</v>
      </c>
      <c r="O39" s="53" t="s">
        <v>805</v>
      </c>
      <c r="P39" s="116" t="s">
        <v>773</v>
      </c>
      <c r="Q39" s="53" t="s">
        <v>765</v>
      </c>
      <c r="R39" s="53"/>
      <c r="S39" s="48" t="s">
        <v>804</v>
      </c>
      <c r="T39" s="41" t="s">
        <v>343</v>
      </c>
      <c r="V39" s="105" t="s">
        <v>1002</v>
      </c>
    </row>
    <row r="40" spans="1:22" ht="78.75">
      <c r="A40" s="86">
        <v>40</v>
      </c>
      <c r="B40" s="48" t="s">
        <v>1086</v>
      </c>
      <c r="C40" s="56" t="s">
        <v>291</v>
      </c>
      <c r="D40" s="40" t="s">
        <v>320</v>
      </c>
      <c r="E40" s="40" t="s">
        <v>1087</v>
      </c>
      <c r="F40" s="49" t="s">
        <v>289</v>
      </c>
      <c r="G40" s="50" t="s">
        <v>947</v>
      </c>
      <c r="H40" s="51" t="s">
        <v>948</v>
      </c>
      <c r="I40" s="52" t="s">
        <v>335</v>
      </c>
      <c r="J40" s="53" t="s">
        <v>1360</v>
      </c>
      <c r="K40" s="53"/>
      <c r="L40" s="53" t="s">
        <v>337</v>
      </c>
      <c r="M40" s="53"/>
      <c r="N40" s="53" t="s">
        <v>54</v>
      </c>
      <c r="O40" s="53" t="s">
        <v>805</v>
      </c>
      <c r="P40" s="116" t="s">
        <v>773</v>
      </c>
      <c r="Q40" s="53" t="s">
        <v>765</v>
      </c>
      <c r="R40" s="53"/>
      <c r="S40" s="48" t="s">
        <v>804</v>
      </c>
      <c r="T40" s="41" t="s">
        <v>343</v>
      </c>
      <c r="V40" s="105" t="s">
        <v>1002</v>
      </c>
    </row>
    <row r="41" spans="1:22" ht="180">
      <c r="A41" s="86">
        <v>41</v>
      </c>
      <c r="B41" s="48" t="s">
        <v>1086</v>
      </c>
      <c r="C41" s="56" t="s">
        <v>291</v>
      </c>
      <c r="D41" s="40" t="s">
        <v>320</v>
      </c>
      <c r="E41" s="40" t="s">
        <v>949</v>
      </c>
      <c r="F41" s="49" t="s">
        <v>351</v>
      </c>
      <c r="G41" s="50" t="s">
        <v>950</v>
      </c>
      <c r="H41" s="51" t="s">
        <v>951</v>
      </c>
      <c r="I41" s="52" t="s">
        <v>292</v>
      </c>
      <c r="J41" s="115" t="s">
        <v>782</v>
      </c>
      <c r="K41" s="53"/>
      <c r="L41" s="53" t="s">
        <v>1098</v>
      </c>
      <c r="M41" s="53"/>
      <c r="N41" s="53" t="s">
        <v>54</v>
      </c>
      <c r="O41" s="53" t="s">
        <v>805</v>
      </c>
      <c r="P41" s="116" t="s">
        <v>773</v>
      </c>
      <c r="Q41" s="53" t="s">
        <v>765</v>
      </c>
      <c r="R41" s="53"/>
      <c r="S41" s="48" t="s">
        <v>804</v>
      </c>
      <c r="V41" s="105" t="s">
        <v>1002</v>
      </c>
    </row>
    <row r="42" spans="1:22" ht="56.25">
      <c r="A42" s="86">
        <v>42</v>
      </c>
      <c r="B42" s="48" t="s">
        <v>478</v>
      </c>
      <c r="C42" s="56" t="s">
        <v>484</v>
      </c>
      <c r="D42" s="40" t="s">
        <v>320</v>
      </c>
      <c r="E42" s="40" t="s">
        <v>485</v>
      </c>
      <c r="F42" s="49" t="s">
        <v>289</v>
      </c>
      <c r="G42" s="50" t="s">
        <v>486</v>
      </c>
      <c r="H42" s="51" t="s">
        <v>487</v>
      </c>
      <c r="I42" s="52" t="s">
        <v>335</v>
      </c>
      <c r="J42" s="53" t="s">
        <v>781</v>
      </c>
      <c r="K42" s="53"/>
      <c r="L42" s="53" t="s">
        <v>337</v>
      </c>
      <c r="M42" s="53"/>
      <c r="N42" s="53" t="s">
        <v>54</v>
      </c>
      <c r="O42" s="53" t="s">
        <v>805</v>
      </c>
      <c r="P42" s="116" t="s">
        <v>773</v>
      </c>
      <c r="Q42" s="53" t="s">
        <v>765</v>
      </c>
      <c r="R42" s="53"/>
      <c r="S42" s="48" t="s">
        <v>804</v>
      </c>
      <c r="T42" s="41" t="s">
        <v>343</v>
      </c>
      <c r="V42" s="105" t="s">
        <v>1002</v>
      </c>
    </row>
    <row r="43" spans="1:22" ht="90">
      <c r="A43" s="86">
        <v>43</v>
      </c>
      <c r="B43" s="48" t="s">
        <v>18</v>
      </c>
      <c r="C43" s="56" t="s">
        <v>839</v>
      </c>
      <c r="D43" s="40" t="s">
        <v>291</v>
      </c>
      <c r="E43" s="40" t="s">
        <v>360</v>
      </c>
      <c r="F43" s="49" t="s">
        <v>351</v>
      </c>
      <c r="G43" s="50" t="s">
        <v>759</v>
      </c>
      <c r="H43" s="51" t="s">
        <v>754</v>
      </c>
      <c r="I43" s="52" t="s">
        <v>334</v>
      </c>
      <c r="J43" s="53" t="s">
        <v>783</v>
      </c>
      <c r="K43" s="53"/>
      <c r="L43" s="53" t="s">
        <v>337</v>
      </c>
      <c r="M43" s="53"/>
      <c r="N43" s="53" t="s">
        <v>828</v>
      </c>
      <c r="O43" s="53" t="s">
        <v>806</v>
      </c>
      <c r="P43" s="53" t="s">
        <v>785</v>
      </c>
      <c r="Q43" s="53" t="s">
        <v>784</v>
      </c>
      <c r="R43" s="53"/>
      <c r="S43" s="48" t="s">
        <v>804</v>
      </c>
      <c r="T43" s="41" t="s">
        <v>64</v>
      </c>
      <c r="U43" s="105" t="s">
        <v>58</v>
      </c>
      <c r="V43" s="105" t="s">
        <v>343</v>
      </c>
    </row>
    <row r="44" spans="1:22" ht="67.5">
      <c r="A44" s="86">
        <v>44</v>
      </c>
      <c r="B44" s="48" t="s">
        <v>478</v>
      </c>
      <c r="C44" s="56" t="s">
        <v>839</v>
      </c>
      <c r="D44" s="40" t="s">
        <v>291</v>
      </c>
      <c r="E44" s="40" t="s">
        <v>360</v>
      </c>
      <c r="F44" s="49" t="s">
        <v>838</v>
      </c>
      <c r="G44" s="50" t="s">
        <v>488</v>
      </c>
      <c r="H44" s="51" t="s">
        <v>489</v>
      </c>
      <c r="I44" s="52" t="s">
        <v>336</v>
      </c>
      <c r="J44" s="53" t="s">
        <v>555</v>
      </c>
      <c r="K44" s="53"/>
      <c r="L44" s="53" t="s">
        <v>337</v>
      </c>
      <c r="M44" s="53"/>
      <c r="N44" s="53" t="s">
        <v>107</v>
      </c>
      <c r="O44" s="53" t="s">
        <v>806</v>
      </c>
      <c r="P44" s="53" t="s">
        <v>993</v>
      </c>
      <c r="Q44" s="53"/>
      <c r="R44" s="53"/>
      <c r="S44" s="48" t="s">
        <v>804</v>
      </c>
      <c r="T44" s="41" t="s">
        <v>64</v>
      </c>
      <c r="V44" s="105" t="s">
        <v>1002</v>
      </c>
    </row>
    <row r="45" spans="1:22" ht="180">
      <c r="A45" s="86">
        <v>45</v>
      </c>
      <c r="B45" s="48" t="s">
        <v>1273</v>
      </c>
      <c r="C45" s="56" t="s">
        <v>839</v>
      </c>
      <c r="D45" s="40" t="s">
        <v>291</v>
      </c>
      <c r="E45" s="40" t="s">
        <v>360</v>
      </c>
      <c r="F45" s="49" t="s">
        <v>351</v>
      </c>
      <c r="G45" s="50" t="s">
        <v>1377</v>
      </c>
      <c r="H45" s="51" t="s">
        <v>1378</v>
      </c>
      <c r="I45" s="52" t="s">
        <v>292</v>
      </c>
      <c r="J45" s="115" t="s">
        <v>556</v>
      </c>
      <c r="K45" s="53"/>
      <c r="L45" s="53" t="s">
        <v>1098</v>
      </c>
      <c r="M45" s="53"/>
      <c r="N45" s="53" t="s">
        <v>54</v>
      </c>
      <c r="O45" s="53" t="s">
        <v>806</v>
      </c>
      <c r="P45" s="116" t="s">
        <v>773</v>
      </c>
      <c r="Q45" s="53" t="s">
        <v>765</v>
      </c>
      <c r="R45" s="53"/>
      <c r="S45" s="48" t="s">
        <v>804</v>
      </c>
      <c r="T45" s="41" t="s">
        <v>64</v>
      </c>
      <c r="V45" s="105" t="s">
        <v>1002</v>
      </c>
    </row>
    <row r="46" spans="1:22" ht="45">
      <c r="A46" s="86">
        <v>46</v>
      </c>
      <c r="B46" s="48" t="s">
        <v>1273</v>
      </c>
      <c r="C46" s="56" t="s">
        <v>839</v>
      </c>
      <c r="D46" s="40" t="s">
        <v>291</v>
      </c>
      <c r="E46" s="40" t="s">
        <v>449</v>
      </c>
      <c r="F46" s="49" t="s">
        <v>351</v>
      </c>
      <c r="G46" s="50" t="s">
        <v>1379</v>
      </c>
      <c r="H46" s="51" t="s">
        <v>1380</v>
      </c>
      <c r="I46" s="52" t="s">
        <v>334</v>
      </c>
      <c r="J46" s="53"/>
      <c r="K46" s="53"/>
      <c r="L46" s="53"/>
      <c r="M46" s="53"/>
      <c r="N46" s="53" t="s">
        <v>828</v>
      </c>
      <c r="O46" s="53" t="s">
        <v>806</v>
      </c>
      <c r="P46" s="53"/>
      <c r="Q46" s="53"/>
      <c r="R46" s="53"/>
      <c r="S46" s="48" t="s">
        <v>804</v>
      </c>
      <c r="T46" s="41" t="s">
        <v>64</v>
      </c>
      <c r="U46" s="105" t="s">
        <v>58</v>
      </c>
      <c r="V46" s="105" t="s">
        <v>343</v>
      </c>
    </row>
    <row r="47" spans="1:22" ht="45">
      <c r="A47" s="86">
        <v>47</v>
      </c>
      <c r="B47" s="48" t="s">
        <v>574</v>
      </c>
      <c r="C47" s="56" t="s">
        <v>445</v>
      </c>
      <c r="D47" s="40" t="s">
        <v>291</v>
      </c>
      <c r="E47" s="40" t="s">
        <v>284</v>
      </c>
      <c r="F47" s="49" t="s">
        <v>880</v>
      </c>
      <c r="G47" s="50" t="s">
        <v>159</v>
      </c>
      <c r="H47" s="51" t="s">
        <v>160</v>
      </c>
      <c r="I47" s="52" t="s">
        <v>335</v>
      </c>
      <c r="J47" s="53" t="s">
        <v>1360</v>
      </c>
      <c r="K47" s="53"/>
      <c r="L47" s="53" t="s">
        <v>1098</v>
      </c>
      <c r="M47" s="53"/>
      <c r="N47" s="53" t="s">
        <v>107</v>
      </c>
      <c r="O47" s="53" t="s">
        <v>330</v>
      </c>
      <c r="P47" s="53" t="s">
        <v>1321</v>
      </c>
      <c r="Q47" s="53"/>
      <c r="R47" s="53"/>
      <c r="S47" s="48" t="s">
        <v>804</v>
      </c>
      <c r="V47" s="105" t="s">
        <v>1002</v>
      </c>
    </row>
    <row r="48" spans="1:22" ht="45">
      <c r="A48" s="86">
        <v>48</v>
      </c>
      <c r="B48" s="48" t="s">
        <v>242</v>
      </c>
      <c r="C48" s="56" t="s">
        <v>445</v>
      </c>
      <c r="D48" s="40" t="s">
        <v>291</v>
      </c>
      <c r="E48" s="40" t="s">
        <v>1285</v>
      </c>
      <c r="F48" s="49" t="s">
        <v>289</v>
      </c>
      <c r="G48" s="50" t="s">
        <v>243</v>
      </c>
      <c r="H48" s="51" t="s">
        <v>864</v>
      </c>
      <c r="I48" s="52" t="s">
        <v>336</v>
      </c>
      <c r="J48" s="53" t="s">
        <v>1319</v>
      </c>
      <c r="K48" s="53"/>
      <c r="L48" s="53"/>
      <c r="M48" s="53"/>
      <c r="N48" s="53" t="s">
        <v>107</v>
      </c>
      <c r="O48" s="53" t="s">
        <v>330</v>
      </c>
      <c r="P48" s="53" t="s">
        <v>1321</v>
      </c>
      <c r="Q48" s="53"/>
      <c r="R48" s="53"/>
      <c r="S48" s="48" t="s">
        <v>804</v>
      </c>
      <c r="T48" s="41" t="s">
        <v>343</v>
      </c>
      <c r="U48" s="105" t="s">
        <v>58</v>
      </c>
      <c r="V48" s="105" t="s">
        <v>1002</v>
      </c>
    </row>
    <row r="49" spans="1:19" ht="146.25">
      <c r="A49" s="86">
        <v>49</v>
      </c>
      <c r="B49" s="48" t="s">
        <v>459</v>
      </c>
      <c r="C49" s="56" t="s">
        <v>445</v>
      </c>
      <c r="D49" s="40" t="s">
        <v>291</v>
      </c>
      <c r="E49" s="40" t="s">
        <v>1285</v>
      </c>
      <c r="F49" s="49" t="s">
        <v>351</v>
      </c>
      <c r="G49" s="50" t="s">
        <v>460</v>
      </c>
      <c r="H49" s="51" t="s">
        <v>461</v>
      </c>
      <c r="I49" s="52"/>
      <c r="J49" s="53"/>
      <c r="K49" s="53"/>
      <c r="L49" s="53"/>
      <c r="M49" s="53"/>
      <c r="N49" s="53" t="s">
        <v>977</v>
      </c>
      <c r="O49" s="53" t="s">
        <v>807</v>
      </c>
      <c r="P49" s="53"/>
      <c r="Q49" s="53"/>
      <c r="R49" s="53"/>
      <c r="S49" s="48" t="s">
        <v>804</v>
      </c>
    </row>
    <row r="50" spans="1:19" ht="112.5">
      <c r="A50" s="86">
        <v>50</v>
      </c>
      <c r="B50" s="48" t="s">
        <v>18</v>
      </c>
      <c r="C50" s="56" t="s">
        <v>445</v>
      </c>
      <c r="D50" s="40" t="s">
        <v>291</v>
      </c>
      <c r="E50" s="40" t="s">
        <v>1285</v>
      </c>
      <c r="F50" s="49" t="s">
        <v>351</v>
      </c>
      <c r="G50" s="50" t="s">
        <v>19</v>
      </c>
      <c r="H50" s="51" t="s">
        <v>752</v>
      </c>
      <c r="I50" s="52"/>
      <c r="J50" s="53"/>
      <c r="K50" s="53"/>
      <c r="L50" s="53"/>
      <c r="M50" s="53"/>
      <c r="N50" s="53" t="s">
        <v>977</v>
      </c>
      <c r="O50" s="53" t="s">
        <v>806</v>
      </c>
      <c r="P50" s="53"/>
      <c r="Q50" s="53"/>
      <c r="R50" s="53"/>
      <c r="S50" s="48" t="s">
        <v>804</v>
      </c>
    </row>
    <row r="51" spans="1:22" ht="56.25">
      <c r="A51" s="86">
        <v>51</v>
      </c>
      <c r="B51" s="48" t="s">
        <v>574</v>
      </c>
      <c r="C51" s="56" t="s">
        <v>445</v>
      </c>
      <c r="D51" s="40" t="s">
        <v>291</v>
      </c>
      <c r="E51" s="40" t="s">
        <v>1285</v>
      </c>
      <c r="F51" s="49" t="s">
        <v>880</v>
      </c>
      <c r="G51" s="50" t="s">
        <v>161</v>
      </c>
      <c r="H51" s="51" t="s">
        <v>730</v>
      </c>
      <c r="I51" s="52" t="s">
        <v>335</v>
      </c>
      <c r="J51" s="53" t="s">
        <v>1360</v>
      </c>
      <c r="K51" s="53"/>
      <c r="L51" s="53" t="s">
        <v>1098</v>
      </c>
      <c r="M51" s="53"/>
      <c r="N51" s="53" t="s">
        <v>107</v>
      </c>
      <c r="O51" s="53" t="s">
        <v>330</v>
      </c>
      <c r="P51" s="53" t="s">
        <v>1321</v>
      </c>
      <c r="Q51" s="53"/>
      <c r="R51" s="53"/>
      <c r="S51" s="48" t="s">
        <v>804</v>
      </c>
      <c r="V51" s="105" t="s">
        <v>1002</v>
      </c>
    </row>
    <row r="52" spans="1:22" ht="146.25">
      <c r="A52" s="86">
        <v>52</v>
      </c>
      <c r="B52" s="48" t="s">
        <v>704</v>
      </c>
      <c r="C52" s="56" t="s">
        <v>445</v>
      </c>
      <c r="D52" s="40" t="s">
        <v>291</v>
      </c>
      <c r="E52" s="40" t="s">
        <v>1285</v>
      </c>
      <c r="F52" s="49" t="s">
        <v>351</v>
      </c>
      <c r="G52" s="50" t="s">
        <v>52</v>
      </c>
      <c r="H52" s="51" t="s">
        <v>1003</v>
      </c>
      <c r="I52" s="52" t="s">
        <v>335</v>
      </c>
      <c r="J52" s="53" t="s">
        <v>1364</v>
      </c>
      <c r="K52" s="53"/>
      <c r="L52" s="53" t="s">
        <v>337</v>
      </c>
      <c r="M52" s="53"/>
      <c r="N52" s="53" t="s">
        <v>977</v>
      </c>
      <c r="O52" s="53" t="s">
        <v>807</v>
      </c>
      <c r="P52" s="53"/>
      <c r="Q52" s="53"/>
      <c r="R52" s="53"/>
      <c r="S52" s="48" t="s">
        <v>804</v>
      </c>
      <c r="V52" s="105" t="s">
        <v>1002</v>
      </c>
    </row>
    <row r="53" spans="1:19" ht="315">
      <c r="A53" s="86">
        <v>53</v>
      </c>
      <c r="B53" s="48" t="s">
        <v>1273</v>
      </c>
      <c r="C53" s="56" t="s">
        <v>445</v>
      </c>
      <c r="D53" s="40" t="s">
        <v>291</v>
      </c>
      <c r="E53" s="40" t="s">
        <v>1285</v>
      </c>
      <c r="F53" s="49" t="s">
        <v>351</v>
      </c>
      <c r="G53" s="50" t="s">
        <v>858</v>
      </c>
      <c r="H53" s="51" t="s">
        <v>859</v>
      </c>
      <c r="I53" s="52"/>
      <c r="J53" s="53"/>
      <c r="K53" s="53"/>
      <c r="L53" s="53"/>
      <c r="M53" s="53"/>
      <c r="N53" s="53" t="s">
        <v>977</v>
      </c>
      <c r="O53" s="53" t="s">
        <v>807</v>
      </c>
      <c r="P53" s="53"/>
      <c r="Q53" s="53"/>
      <c r="R53" s="53"/>
      <c r="S53" s="48" t="s">
        <v>804</v>
      </c>
    </row>
    <row r="54" spans="1:22" ht="78.75">
      <c r="A54" s="86">
        <v>54</v>
      </c>
      <c r="B54" s="48" t="s">
        <v>478</v>
      </c>
      <c r="C54" s="56" t="s">
        <v>445</v>
      </c>
      <c r="D54" s="40" t="s">
        <v>291</v>
      </c>
      <c r="E54" s="40" t="s">
        <v>750</v>
      </c>
      <c r="F54" s="49" t="s">
        <v>289</v>
      </c>
      <c r="G54" s="50" t="s">
        <v>1297</v>
      </c>
      <c r="H54" s="51" t="s">
        <v>1298</v>
      </c>
      <c r="I54" s="52" t="s">
        <v>335</v>
      </c>
      <c r="J54" s="53" t="s">
        <v>1320</v>
      </c>
      <c r="K54" s="53"/>
      <c r="L54" s="53" t="s">
        <v>1098</v>
      </c>
      <c r="M54" s="53"/>
      <c r="N54" s="53" t="s">
        <v>107</v>
      </c>
      <c r="O54" s="53" t="s">
        <v>330</v>
      </c>
      <c r="P54" s="53" t="s">
        <v>1321</v>
      </c>
      <c r="Q54" s="53"/>
      <c r="R54" s="53"/>
      <c r="S54" s="48" t="s">
        <v>804</v>
      </c>
      <c r="T54" s="41" t="s">
        <v>1365</v>
      </c>
      <c r="V54" s="105" t="s">
        <v>1002</v>
      </c>
    </row>
    <row r="55" spans="1:22" ht="371.25">
      <c r="A55" s="86">
        <v>55</v>
      </c>
      <c r="B55" s="48" t="s">
        <v>127</v>
      </c>
      <c r="C55" s="56" t="s">
        <v>839</v>
      </c>
      <c r="D55" s="40" t="s">
        <v>291</v>
      </c>
      <c r="E55" s="40" t="s">
        <v>921</v>
      </c>
      <c r="F55" s="49" t="s">
        <v>289</v>
      </c>
      <c r="G55" s="50" t="s">
        <v>994</v>
      </c>
      <c r="H55" s="51" t="s">
        <v>995</v>
      </c>
      <c r="I55" s="52" t="s">
        <v>292</v>
      </c>
      <c r="J55" s="115" t="s">
        <v>557</v>
      </c>
      <c r="K55" s="53"/>
      <c r="L55" s="53" t="s">
        <v>1098</v>
      </c>
      <c r="M55" s="53"/>
      <c r="N55" s="53" t="s">
        <v>824</v>
      </c>
      <c r="O55" s="53" t="s">
        <v>330</v>
      </c>
      <c r="P55" s="53"/>
      <c r="Q55" s="53" t="s">
        <v>65</v>
      </c>
      <c r="R55" s="53"/>
      <c r="S55" s="48" t="s">
        <v>804</v>
      </c>
      <c r="T55" s="41" t="s">
        <v>343</v>
      </c>
      <c r="V55" s="105" t="s">
        <v>1002</v>
      </c>
    </row>
    <row r="56" spans="1:22" ht="45">
      <c r="A56" s="86">
        <v>56</v>
      </c>
      <c r="B56" s="48" t="s">
        <v>1254</v>
      </c>
      <c r="C56" s="56" t="s">
        <v>445</v>
      </c>
      <c r="D56" s="40" t="s">
        <v>291</v>
      </c>
      <c r="E56" s="40" t="s">
        <v>921</v>
      </c>
      <c r="F56" s="49" t="s">
        <v>289</v>
      </c>
      <c r="G56" s="50" t="s">
        <v>1255</v>
      </c>
      <c r="H56" s="51" t="s">
        <v>1256</v>
      </c>
      <c r="I56" s="52" t="s">
        <v>336</v>
      </c>
      <c r="J56" s="53" t="s">
        <v>1096</v>
      </c>
      <c r="K56" s="53"/>
      <c r="L56" s="53"/>
      <c r="M56" s="53"/>
      <c r="N56" s="53" t="s">
        <v>107</v>
      </c>
      <c r="O56" s="53" t="s">
        <v>330</v>
      </c>
      <c r="P56" s="53" t="s">
        <v>343</v>
      </c>
      <c r="Q56" s="53"/>
      <c r="R56" s="53"/>
      <c r="S56" s="48" t="s">
        <v>804</v>
      </c>
      <c r="V56" s="105" t="s">
        <v>1002</v>
      </c>
    </row>
    <row r="57" spans="1:22" ht="45">
      <c r="A57" s="86">
        <v>57</v>
      </c>
      <c r="B57" s="48" t="s">
        <v>1254</v>
      </c>
      <c r="C57" s="101" t="s">
        <v>445</v>
      </c>
      <c r="D57" s="40" t="s">
        <v>291</v>
      </c>
      <c r="E57" s="40" t="s">
        <v>925</v>
      </c>
      <c r="F57" s="49" t="s">
        <v>289</v>
      </c>
      <c r="G57" s="50" t="s">
        <v>1257</v>
      </c>
      <c r="H57" s="51" t="s">
        <v>1258</v>
      </c>
      <c r="I57" s="52" t="s">
        <v>335</v>
      </c>
      <c r="J57" s="53" t="s">
        <v>1097</v>
      </c>
      <c r="K57" s="53"/>
      <c r="L57" s="53" t="s">
        <v>1098</v>
      </c>
      <c r="M57" s="53"/>
      <c r="N57" s="53" t="s">
        <v>107</v>
      </c>
      <c r="O57" s="53" t="s">
        <v>330</v>
      </c>
      <c r="P57" s="53" t="s">
        <v>1321</v>
      </c>
      <c r="Q57" s="53"/>
      <c r="R57" s="53"/>
      <c r="S57" s="48" t="s">
        <v>804</v>
      </c>
      <c r="V57" s="105" t="s">
        <v>1002</v>
      </c>
    </row>
    <row r="58" spans="1:22" ht="22.5">
      <c r="A58" s="86">
        <v>58</v>
      </c>
      <c r="B58" s="48" t="s">
        <v>763</v>
      </c>
      <c r="C58" s="56" t="s">
        <v>445</v>
      </c>
      <c r="D58" s="40" t="s">
        <v>291</v>
      </c>
      <c r="E58" s="40" t="s">
        <v>740</v>
      </c>
      <c r="F58" s="49" t="s">
        <v>880</v>
      </c>
      <c r="G58" s="50" t="s">
        <v>1281</v>
      </c>
      <c r="H58" s="51" t="s">
        <v>1282</v>
      </c>
      <c r="I58" s="52" t="s">
        <v>335</v>
      </c>
      <c r="J58" s="53" t="s">
        <v>1366</v>
      </c>
      <c r="K58" s="53"/>
      <c r="L58" s="53" t="s">
        <v>1098</v>
      </c>
      <c r="M58" s="53"/>
      <c r="N58" s="53" t="s">
        <v>107</v>
      </c>
      <c r="O58" s="53" t="s">
        <v>330</v>
      </c>
      <c r="P58" s="53" t="s">
        <v>1321</v>
      </c>
      <c r="Q58" s="53"/>
      <c r="R58" s="53"/>
      <c r="S58" s="48" t="s">
        <v>804</v>
      </c>
      <c r="V58" s="105" t="s">
        <v>1002</v>
      </c>
    </row>
    <row r="59" spans="1:19" ht="225">
      <c r="A59" s="86">
        <v>59</v>
      </c>
      <c r="B59" s="48" t="s">
        <v>763</v>
      </c>
      <c r="C59" s="56" t="s">
        <v>445</v>
      </c>
      <c r="D59" s="40" t="s">
        <v>291</v>
      </c>
      <c r="E59" s="40" t="s">
        <v>434</v>
      </c>
      <c r="F59" s="49" t="s">
        <v>351</v>
      </c>
      <c r="G59" s="50" t="s">
        <v>1381</v>
      </c>
      <c r="H59" s="51" t="s">
        <v>1382</v>
      </c>
      <c r="I59" s="52"/>
      <c r="J59" s="53"/>
      <c r="K59" s="53"/>
      <c r="L59" s="53"/>
      <c r="M59" s="53"/>
      <c r="N59" s="53" t="s">
        <v>977</v>
      </c>
      <c r="O59" s="53" t="s">
        <v>807</v>
      </c>
      <c r="P59" s="53"/>
      <c r="Q59" s="53"/>
      <c r="R59" s="53"/>
      <c r="S59" s="48" t="s">
        <v>804</v>
      </c>
    </row>
    <row r="60" spans="1:22" ht="45">
      <c r="A60" s="86">
        <v>60</v>
      </c>
      <c r="B60" s="48" t="s">
        <v>1254</v>
      </c>
      <c r="C60" s="101" t="s">
        <v>445</v>
      </c>
      <c r="D60" s="40" t="s">
        <v>291</v>
      </c>
      <c r="E60" s="40" t="s">
        <v>1031</v>
      </c>
      <c r="F60" s="49" t="s">
        <v>289</v>
      </c>
      <c r="G60" s="50" t="s">
        <v>1259</v>
      </c>
      <c r="H60" s="51" t="s">
        <v>1260</v>
      </c>
      <c r="I60" s="52" t="s">
        <v>335</v>
      </c>
      <c r="J60" s="53" t="s">
        <v>1360</v>
      </c>
      <c r="K60" s="53"/>
      <c r="L60" s="53"/>
      <c r="M60" s="53"/>
      <c r="N60" s="53" t="s">
        <v>977</v>
      </c>
      <c r="O60" s="53" t="s">
        <v>330</v>
      </c>
      <c r="P60" s="53"/>
      <c r="Q60" s="53"/>
      <c r="R60" s="53"/>
      <c r="S60" s="48" t="s">
        <v>804</v>
      </c>
      <c r="T60" s="41" t="s">
        <v>1362</v>
      </c>
      <c r="V60" s="105" t="s">
        <v>1002</v>
      </c>
    </row>
    <row r="61" spans="1:19" ht="90">
      <c r="A61" s="86">
        <v>61</v>
      </c>
      <c r="B61" s="48" t="s">
        <v>1173</v>
      </c>
      <c r="C61" s="56" t="s">
        <v>445</v>
      </c>
      <c r="D61" s="40" t="s">
        <v>291</v>
      </c>
      <c r="E61" s="40" t="s">
        <v>418</v>
      </c>
      <c r="F61" s="49" t="s">
        <v>838</v>
      </c>
      <c r="G61" s="50" t="s">
        <v>1174</v>
      </c>
      <c r="H61" s="51" t="s">
        <v>1175</v>
      </c>
      <c r="I61" s="52"/>
      <c r="J61" s="53"/>
      <c r="K61" s="53"/>
      <c r="L61" s="53"/>
      <c r="M61" s="53"/>
      <c r="N61" s="53" t="s">
        <v>977</v>
      </c>
      <c r="O61" s="53" t="s">
        <v>807</v>
      </c>
      <c r="P61" s="53"/>
      <c r="Q61" s="53"/>
      <c r="R61" s="53"/>
      <c r="S61" s="48" t="s">
        <v>804</v>
      </c>
    </row>
    <row r="62" spans="1:19" ht="33.75">
      <c r="A62" s="86">
        <v>62</v>
      </c>
      <c r="B62" s="48" t="s">
        <v>138</v>
      </c>
      <c r="C62" s="56" t="s">
        <v>445</v>
      </c>
      <c r="D62" s="40" t="s">
        <v>291</v>
      </c>
      <c r="E62" s="40" t="s">
        <v>418</v>
      </c>
      <c r="F62" s="49" t="s">
        <v>838</v>
      </c>
      <c r="G62" s="50" t="s">
        <v>146</v>
      </c>
      <c r="H62" s="51" t="s">
        <v>147</v>
      </c>
      <c r="I62" s="52"/>
      <c r="J62" s="53"/>
      <c r="K62" s="53"/>
      <c r="L62" s="53"/>
      <c r="M62" s="53"/>
      <c r="N62" s="53" t="s">
        <v>977</v>
      </c>
      <c r="O62" s="53" t="s">
        <v>807</v>
      </c>
      <c r="P62" s="53"/>
      <c r="Q62" s="53"/>
      <c r="R62" s="53"/>
      <c r="S62" s="48" t="s">
        <v>804</v>
      </c>
    </row>
    <row r="63" spans="1:19" ht="78.75">
      <c r="A63" s="86">
        <v>63</v>
      </c>
      <c r="B63" s="48" t="s">
        <v>704</v>
      </c>
      <c r="C63" s="56" t="s">
        <v>1004</v>
      </c>
      <c r="D63" s="40" t="s">
        <v>291</v>
      </c>
      <c r="E63" s="40" t="s">
        <v>423</v>
      </c>
      <c r="F63" s="49" t="s">
        <v>880</v>
      </c>
      <c r="G63" s="50" t="s">
        <v>1005</v>
      </c>
      <c r="H63" s="51" t="s">
        <v>1006</v>
      </c>
      <c r="I63" s="52"/>
      <c r="J63" s="53" t="s">
        <v>108</v>
      </c>
      <c r="K63" s="53"/>
      <c r="L63" s="53"/>
      <c r="M63" s="53"/>
      <c r="N63" s="53" t="s">
        <v>977</v>
      </c>
      <c r="O63" s="53" t="s">
        <v>807</v>
      </c>
      <c r="P63" s="53"/>
      <c r="Q63" s="53"/>
      <c r="R63" s="53"/>
      <c r="S63" s="48" t="s">
        <v>804</v>
      </c>
    </row>
    <row r="64" spans="1:22" ht="22.5">
      <c r="A64" s="86">
        <v>64</v>
      </c>
      <c r="B64" s="48" t="s">
        <v>763</v>
      </c>
      <c r="C64" s="56" t="s">
        <v>445</v>
      </c>
      <c r="D64" s="40" t="s">
        <v>291</v>
      </c>
      <c r="E64" s="40" t="s">
        <v>883</v>
      </c>
      <c r="F64" s="49" t="s">
        <v>880</v>
      </c>
      <c r="G64" s="50" t="s">
        <v>1383</v>
      </c>
      <c r="H64" s="51" t="s">
        <v>1384</v>
      </c>
      <c r="I64" s="52" t="s">
        <v>335</v>
      </c>
      <c r="J64" s="53" t="s">
        <v>1360</v>
      </c>
      <c r="K64" s="53"/>
      <c r="L64" s="53" t="s">
        <v>1098</v>
      </c>
      <c r="M64" s="53"/>
      <c r="N64" s="53" t="s">
        <v>107</v>
      </c>
      <c r="O64" s="53" t="s">
        <v>330</v>
      </c>
      <c r="P64" s="53" t="s">
        <v>1321</v>
      </c>
      <c r="Q64" s="53"/>
      <c r="R64" s="53"/>
      <c r="S64" s="48" t="s">
        <v>804</v>
      </c>
      <c r="V64" s="105" t="s">
        <v>1002</v>
      </c>
    </row>
    <row r="65" spans="1:22" ht="22.5">
      <c r="A65" s="86">
        <v>65</v>
      </c>
      <c r="B65" s="48" t="s">
        <v>478</v>
      </c>
      <c r="C65" s="56" t="s">
        <v>445</v>
      </c>
      <c r="D65" s="40" t="s">
        <v>291</v>
      </c>
      <c r="E65" s="40" t="s">
        <v>883</v>
      </c>
      <c r="F65" s="49" t="s">
        <v>289</v>
      </c>
      <c r="G65" s="50" t="s">
        <v>1299</v>
      </c>
      <c r="H65" s="51" t="s">
        <v>1384</v>
      </c>
      <c r="I65" s="52" t="s">
        <v>335</v>
      </c>
      <c r="J65" s="53" t="s">
        <v>1360</v>
      </c>
      <c r="K65" s="53"/>
      <c r="L65" s="53" t="s">
        <v>1098</v>
      </c>
      <c r="M65" s="53"/>
      <c r="N65" s="53" t="s">
        <v>107</v>
      </c>
      <c r="O65" s="53" t="s">
        <v>330</v>
      </c>
      <c r="P65" s="53" t="s">
        <v>1321</v>
      </c>
      <c r="Q65" s="53"/>
      <c r="R65" s="53"/>
      <c r="S65" s="48" t="s">
        <v>804</v>
      </c>
      <c r="V65" s="105" t="s">
        <v>1002</v>
      </c>
    </row>
    <row r="66" spans="1:19" ht="168.75">
      <c r="A66" s="86">
        <v>66</v>
      </c>
      <c r="B66" s="48" t="s">
        <v>704</v>
      </c>
      <c r="C66" s="56" t="s">
        <v>445</v>
      </c>
      <c r="D66" s="40" t="s">
        <v>291</v>
      </c>
      <c r="E66" s="40" t="s">
        <v>883</v>
      </c>
      <c r="F66" s="49" t="s">
        <v>351</v>
      </c>
      <c r="G66" s="50" t="s">
        <v>1007</v>
      </c>
      <c r="H66" s="51" t="s">
        <v>1008</v>
      </c>
      <c r="I66" s="52"/>
      <c r="J66" s="53"/>
      <c r="K66" s="53"/>
      <c r="L66" s="53"/>
      <c r="M66" s="53"/>
      <c r="N66" s="53" t="s">
        <v>977</v>
      </c>
      <c r="O66" s="53" t="s">
        <v>807</v>
      </c>
      <c r="P66" s="53"/>
      <c r="Q66" s="53"/>
      <c r="R66" s="53"/>
      <c r="S66" s="48" t="s">
        <v>804</v>
      </c>
    </row>
    <row r="67" spans="1:22" ht="45">
      <c r="A67" s="86">
        <v>67</v>
      </c>
      <c r="B67" s="48" t="s">
        <v>437</v>
      </c>
      <c r="C67" s="56" t="s">
        <v>445</v>
      </c>
      <c r="D67" s="40" t="s">
        <v>291</v>
      </c>
      <c r="E67" s="40" t="s">
        <v>433</v>
      </c>
      <c r="F67" s="49" t="s">
        <v>289</v>
      </c>
      <c r="G67" s="50" t="s">
        <v>446</v>
      </c>
      <c r="H67" s="51" t="s">
        <v>447</v>
      </c>
      <c r="I67" s="52" t="s">
        <v>335</v>
      </c>
      <c r="J67" s="53" t="s">
        <v>1099</v>
      </c>
      <c r="K67" s="53"/>
      <c r="L67" s="53" t="s">
        <v>1098</v>
      </c>
      <c r="M67" s="53"/>
      <c r="N67" s="53" t="s">
        <v>107</v>
      </c>
      <c r="O67" s="53" t="s">
        <v>330</v>
      </c>
      <c r="P67" s="53" t="s">
        <v>1321</v>
      </c>
      <c r="Q67" s="53"/>
      <c r="R67" s="53"/>
      <c r="S67" s="48" t="s">
        <v>804</v>
      </c>
      <c r="V67" s="105" t="s">
        <v>1002</v>
      </c>
    </row>
    <row r="68" spans="1:22" ht="56.25">
      <c r="A68" s="86">
        <v>68</v>
      </c>
      <c r="B68" s="48" t="s">
        <v>1254</v>
      </c>
      <c r="C68" s="56" t="s">
        <v>445</v>
      </c>
      <c r="D68" s="40" t="s">
        <v>291</v>
      </c>
      <c r="E68" s="40" t="s">
        <v>433</v>
      </c>
      <c r="F68" s="49" t="s">
        <v>289</v>
      </c>
      <c r="G68" s="50" t="s">
        <v>1261</v>
      </c>
      <c r="H68" s="51" t="s">
        <v>1262</v>
      </c>
      <c r="I68" s="52" t="s">
        <v>335</v>
      </c>
      <c r="J68" s="53" t="s">
        <v>1100</v>
      </c>
      <c r="K68" s="53"/>
      <c r="L68" s="53" t="s">
        <v>1098</v>
      </c>
      <c r="M68" s="53"/>
      <c r="N68" s="53" t="s">
        <v>107</v>
      </c>
      <c r="O68" s="53" t="s">
        <v>330</v>
      </c>
      <c r="P68" s="53" t="s">
        <v>1321</v>
      </c>
      <c r="Q68" s="53"/>
      <c r="R68" s="53"/>
      <c r="S68" s="48" t="s">
        <v>804</v>
      </c>
      <c r="V68" s="105" t="s">
        <v>1002</v>
      </c>
    </row>
    <row r="69" spans="1:22" ht="56.25">
      <c r="A69" s="86">
        <v>69</v>
      </c>
      <c r="B69" s="48" t="s">
        <v>876</v>
      </c>
      <c r="C69" s="56" t="s">
        <v>445</v>
      </c>
      <c r="D69" s="40" t="s">
        <v>291</v>
      </c>
      <c r="E69" s="40" t="s">
        <v>893</v>
      </c>
      <c r="F69" s="49" t="s">
        <v>880</v>
      </c>
      <c r="G69" s="50" t="s">
        <v>894</v>
      </c>
      <c r="H69" s="51" t="s">
        <v>895</v>
      </c>
      <c r="I69" s="52" t="s">
        <v>335</v>
      </c>
      <c r="J69" s="53" t="s">
        <v>1100</v>
      </c>
      <c r="K69" s="53"/>
      <c r="L69" s="53" t="s">
        <v>1098</v>
      </c>
      <c r="M69" s="53"/>
      <c r="N69" s="53" t="s">
        <v>107</v>
      </c>
      <c r="O69" s="53" t="s">
        <v>330</v>
      </c>
      <c r="P69" s="53" t="s">
        <v>1321</v>
      </c>
      <c r="Q69" s="53"/>
      <c r="R69" s="53"/>
      <c r="S69" s="48" t="s">
        <v>804</v>
      </c>
      <c r="V69" s="105" t="s">
        <v>1002</v>
      </c>
    </row>
    <row r="70" spans="1:22" ht="22.5">
      <c r="A70" s="86">
        <v>70</v>
      </c>
      <c r="B70" s="48" t="s">
        <v>613</v>
      </c>
      <c r="C70" s="56" t="s">
        <v>445</v>
      </c>
      <c r="D70" s="40" t="s">
        <v>291</v>
      </c>
      <c r="E70" s="40" t="s">
        <v>893</v>
      </c>
      <c r="F70" s="49" t="s">
        <v>289</v>
      </c>
      <c r="G70" s="50" t="s">
        <v>620</v>
      </c>
      <c r="H70" s="51" t="s">
        <v>621</v>
      </c>
      <c r="I70" s="52" t="s">
        <v>335</v>
      </c>
      <c r="J70" s="53" t="s">
        <v>1360</v>
      </c>
      <c r="K70" s="53"/>
      <c r="L70" s="53" t="s">
        <v>1098</v>
      </c>
      <c r="M70" s="53"/>
      <c r="N70" s="53" t="s">
        <v>107</v>
      </c>
      <c r="O70" s="53" t="s">
        <v>330</v>
      </c>
      <c r="P70" s="53" t="s">
        <v>1321</v>
      </c>
      <c r="Q70" s="53"/>
      <c r="R70" s="53"/>
      <c r="S70" s="48" t="s">
        <v>804</v>
      </c>
      <c r="U70" s="41"/>
      <c r="V70" s="105" t="s">
        <v>1002</v>
      </c>
    </row>
    <row r="71" spans="1:22" ht="56.25">
      <c r="A71" s="86">
        <v>71</v>
      </c>
      <c r="B71" s="48" t="s">
        <v>763</v>
      </c>
      <c r="C71" s="56" t="s">
        <v>445</v>
      </c>
      <c r="D71" s="40" t="s">
        <v>291</v>
      </c>
      <c r="E71" s="40" t="s">
        <v>893</v>
      </c>
      <c r="F71" s="49" t="s">
        <v>880</v>
      </c>
      <c r="G71" s="50" t="s">
        <v>1385</v>
      </c>
      <c r="H71" s="51" t="s">
        <v>1386</v>
      </c>
      <c r="I71" s="52" t="s">
        <v>335</v>
      </c>
      <c r="J71" s="53" t="s">
        <v>1318</v>
      </c>
      <c r="K71" s="53"/>
      <c r="L71" s="53" t="s">
        <v>1098</v>
      </c>
      <c r="M71" s="53"/>
      <c r="N71" s="53" t="s">
        <v>107</v>
      </c>
      <c r="O71" s="53" t="s">
        <v>330</v>
      </c>
      <c r="P71" s="53" t="s">
        <v>1321</v>
      </c>
      <c r="Q71" s="53"/>
      <c r="R71" s="53"/>
      <c r="S71" s="48" t="s">
        <v>804</v>
      </c>
      <c r="U71" s="41"/>
      <c r="V71" s="105" t="s">
        <v>1002</v>
      </c>
    </row>
    <row r="72" spans="1:21" ht="56.25">
      <c r="A72" s="86">
        <v>72</v>
      </c>
      <c r="B72" s="48" t="s">
        <v>1173</v>
      </c>
      <c r="C72" s="56" t="s">
        <v>445</v>
      </c>
      <c r="D72" s="40" t="s">
        <v>291</v>
      </c>
      <c r="E72" s="40" t="s">
        <v>9</v>
      </c>
      <c r="F72" s="49" t="s">
        <v>838</v>
      </c>
      <c r="G72" s="50" t="s">
        <v>1024</v>
      </c>
      <c r="H72" s="51" t="s">
        <v>1213</v>
      </c>
      <c r="I72" s="52"/>
      <c r="J72" s="53"/>
      <c r="K72" s="53"/>
      <c r="L72" s="53"/>
      <c r="M72" s="53"/>
      <c r="N72" s="53" t="s">
        <v>977</v>
      </c>
      <c r="O72" s="53" t="s">
        <v>807</v>
      </c>
      <c r="P72" s="53"/>
      <c r="Q72" s="53"/>
      <c r="R72" s="53"/>
      <c r="S72" s="48" t="s">
        <v>804</v>
      </c>
      <c r="U72" s="41"/>
    </row>
    <row r="73" spans="1:19" ht="202.5">
      <c r="A73" s="86">
        <v>73</v>
      </c>
      <c r="B73" s="48" t="s">
        <v>763</v>
      </c>
      <c r="C73" s="56" t="s">
        <v>445</v>
      </c>
      <c r="D73" s="40" t="s">
        <v>291</v>
      </c>
      <c r="E73" s="40" t="s">
        <v>9</v>
      </c>
      <c r="F73" s="49" t="s">
        <v>351</v>
      </c>
      <c r="G73" s="50" t="s">
        <v>640</v>
      </c>
      <c r="H73" s="51" t="s">
        <v>641</v>
      </c>
      <c r="I73" s="52"/>
      <c r="J73" s="53"/>
      <c r="K73" s="53"/>
      <c r="L73" s="53"/>
      <c r="M73" s="53"/>
      <c r="N73" s="53" t="s">
        <v>977</v>
      </c>
      <c r="O73" s="53" t="s">
        <v>807</v>
      </c>
      <c r="P73" s="53"/>
      <c r="Q73" s="53"/>
      <c r="R73" s="53"/>
      <c r="S73" s="48" t="s">
        <v>804</v>
      </c>
    </row>
    <row r="74" spans="1:22" ht="123.75">
      <c r="A74" s="86">
        <v>74</v>
      </c>
      <c r="B74" s="48" t="s">
        <v>478</v>
      </c>
      <c r="C74" s="56" t="s">
        <v>445</v>
      </c>
      <c r="D74" s="40" t="s">
        <v>291</v>
      </c>
      <c r="E74" s="40" t="s">
        <v>9</v>
      </c>
      <c r="F74" s="49" t="s">
        <v>289</v>
      </c>
      <c r="G74" s="50" t="s">
        <v>1300</v>
      </c>
      <c r="H74" s="51" t="s">
        <v>1301</v>
      </c>
      <c r="I74" s="52" t="s">
        <v>335</v>
      </c>
      <c r="J74" s="53" t="s">
        <v>1360</v>
      </c>
      <c r="K74" s="53"/>
      <c r="L74" s="53" t="s">
        <v>1098</v>
      </c>
      <c r="M74" s="53"/>
      <c r="N74" s="53" t="s">
        <v>107</v>
      </c>
      <c r="O74" s="53" t="s">
        <v>330</v>
      </c>
      <c r="P74" s="53" t="s">
        <v>1321</v>
      </c>
      <c r="Q74" s="53"/>
      <c r="R74" s="53"/>
      <c r="S74" s="48" t="s">
        <v>804</v>
      </c>
      <c r="V74" s="105" t="s">
        <v>1002</v>
      </c>
    </row>
    <row r="75" spans="1:19" ht="123.75">
      <c r="A75" s="86">
        <v>75</v>
      </c>
      <c r="B75" s="48" t="s">
        <v>347</v>
      </c>
      <c r="C75" s="56" t="s">
        <v>360</v>
      </c>
      <c r="D75" s="40" t="s">
        <v>291</v>
      </c>
      <c r="E75" s="40" t="s">
        <v>361</v>
      </c>
      <c r="F75" s="49" t="s">
        <v>351</v>
      </c>
      <c r="G75" s="50" t="s">
        <v>362</v>
      </c>
      <c r="H75" s="51" t="s">
        <v>914</v>
      </c>
      <c r="I75" s="52"/>
      <c r="J75" s="53"/>
      <c r="K75" s="53"/>
      <c r="L75" s="53"/>
      <c r="M75" s="53"/>
      <c r="N75" s="53" t="s">
        <v>977</v>
      </c>
      <c r="O75" s="53" t="s">
        <v>807</v>
      </c>
      <c r="P75" s="53"/>
      <c r="Q75" s="53"/>
      <c r="R75" s="53"/>
      <c r="S75" s="48" t="s">
        <v>804</v>
      </c>
    </row>
    <row r="76" spans="1:22" ht="22.5">
      <c r="A76" s="86">
        <v>76</v>
      </c>
      <c r="B76" s="48" t="s">
        <v>568</v>
      </c>
      <c r="C76" s="56" t="s">
        <v>445</v>
      </c>
      <c r="D76" s="40" t="s">
        <v>291</v>
      </c>
      <c r="E76" s="40" t="s">
        <v>1290</v>
      </c>
      <c r="F76" s="49" t="s">
        <v>289</v>
      </c>
      <c r="G76" s="50" t="s">
        <v>569</v>
      </c>
      <c r="H76" s="51"/>
      <c r="I76" s="52" t="s">
        <v>335</v>
      </c>
      <c r="J76" s="53" t="s">
        <v>1360</v>
      </c>
      <c r="K76" s="53"/>
      <c r="L76" s="53" t="s">
        <v>1098</v>
      </c>
      <c r="M76" s="53"/>
      <c r="N76" s="53" t="s">
        <v>107</v>
      </c>
      <c r="O76" s="53" t="s">
        <v>330</v>
      </c>
      <c r="P76" s="53" t="s">
        <v>1321</v>
      </c>
      <c r="Q76" s="53"/>
      <c r="R76" s="53"/>
      <c r="S76" s="48" t="s">
        <v>804</v>
      </c>
      <c r="U76" s="41"/>
      <c r="V76" s="105" t="s">
        <v>1002</v>
      </c>
    </row>
    <row r="77" spans="1:21" ht="112.5">
      <c r="A77" s="86">
        <v>77</v>
      </c>
      <c r="B77" s="48" t="s">
        <v>459</v>
      </c>
      <c r="C77" s="56" t="s">
        <v>445</v>
      </c>
      <c r="D77" s="40" t="s">
        <v>291</v>
      </c>
      <c r="E77" s="40" t="s">
        <v>462</v>
      </c>
      <c r="F77" s="49" t="s">
        <v>351</v>
      </c>
      <c r="G77" s="50" t="s">
        <v>627</v>
      </c>
      <c r="H77" s="51" t="s">
        <v>628</v>
      </c>
      <c r="I77" s="52"/>
      <c r="J77" s="53"/>
      <c r="K77" s="53"/>
      <c r="L77" s="53"/>
      <c r="M77" s="53"/>
      <c r="N77" s="53" t="s">
        <v>977</v>
      </c>
      <c r="O77" s="53" t="s">
        <v>807</v>
      </c>
      <c r="P77" s="53"/>
      <c r="Q77" s="53"/>
      <c r="R77" s="53"/>
      <c r="S77" s="48" t="s">
        <v>804</v>
      </c>
      <c r="U77" s="41"/>
    </row>
    <row r="78" spans="1:21" ht="45">
      <c r="A78" s="86">
        <v>78</v>
      </c>
      <c r="B78" s="48" t="s">
        <v>18</v>
      </c>
      <c r="C78" s="56" t="s">
        <v>445</v>
      </c>
      <c r="D78" s="40" t="s">
        <v>291</v>
      </c>
      <c r="E78" s="40" t="s">
        <v>462</v>
      </c>
      <c r="F78" s="49" t="s">
        <v>351</v>
      </c>
      <c r="G78" s="50" t="s">
        <v>753</v>
      </c>
      <c r="H78" s="51" t="s">
        <v>754</v>
      </c>
      <c r="I78" s="52"/>
      <c r="J78" s="53"/>
      <c r="K78" s="53"/>
      <c r="L78" s="53"/>
      <c r="M78" s="53"/>
      <c r="N78" s="53" t="s">
        <v>977</v>
      </c>
      <c r="O78" s="53" t="s">
        <v>807</v>
      </c>
      <c r="P78" s="53"/>
      <c r="Q78" s="53"/>
      <c r="R78" s="53"/>
      <c r="S78" s="48" t="s">
        <v>804</v>
      </c>
      <c r="U78" s="41"/>
    </row>
    <row r="79" spans="1:21" ht="78.75">
      <c r="A79" s="86">
        <v>79</v>
      </c>
      <c r="B79" s="48" t="s">
        <v>1404</v>
      </c>
      <c r="C79" s="56" t="s">
        <v>445</v>
      </c>
      <c r="D79" s="40" t="s">
        <v>291</v>
      </c>
      <c r="E79" s="40" t="s">
        <v>462</v>
      </c>
      <c r="F79" s="49" t="s">
        <v>838</v>
      </c>
      <c r="G79" s="50" t="s">
        <v>1405</v>
      </c>
      <c r="H79" s="51" t="s">
        <v>696</v>
      </c>
      <c r="I79" s="52"/>
      <c r="J79" s="53"/>
      <c r="K79" s="53"/>
      <c r="L79" s="53"/>
      <c r="M79" s="53"/>
      <c r="N79" s="53" t="s">
        <v>977</v>
      </c>
      <c r="O79" s="53" t="s">
        <v>807</v>
      </c>
      <c r="P79" s="53"/>
      <c r="Q79" s="53"/>
      <c r="R79" s="53"/>
      <c r="S79" s="48" t="s">
        <v>804</v>
      </c>
      <c r="U79" s="41"/>
    </row>
    <row r="80" spans="1:21" ht="33.75">
      <c r="A80" s="86">
        <v>80</v>
      </c>
      <c r="B80" s="48" t="s">
        <v>1077</v>
      </c>
      <c r="C80" s="56" t="s">
        <v>445</v>
      </c>
      <c r="D80" s="40" t="s">
        <v>291</v>
      </c>
      <c r="E80" s="40" t="s">
        <v>462</v>
      </c>
      <c r="F80" s="49" t="s">
        <v>838</v>
      </c>
      <c r="G80" s="50" t="s">
        <v>1081</v>
      </c>
      <c r="H80" s="51"/>
      <c r="I80" s="52"/>
      <c r="J80" s="53"/>
      <c r="K80" s="53"/>
      <c r="L80" s="53"/>
      <c r="M80" s="53"/>
      <c r="N80" s="53" t="s">
        <v>977</v>
      </c>
      <c r="O80" s="53" t="s">
        <v>807</v>
      </c>
      <c r="P80" s="53"/>
      <c r="Q80" s="53"/>
      <c r="R80" s="53"/>
      <c r="S80" s="48" t="s">
        <v>804</v>
      </c>
      <c r="U80" s="41"/>
    </row>
    <row r="81" spans="1:21" ht="45">
      <c r="A81" s="86">
        <v>81</v>
      </c>
      <c r="B81" s="48" t="s">
        <v>478</v>
      </c>
      <c r="C81" s="56" t="s">
        <v>445</v>
      </c>
      <c r="D81" s="40" t="s">
        <v>291</v>
      </c>
      <c r="E81" s="40" t="s">
        <v>143</v>
      </c>
      <c r="F81" s="49" t="s">
        <v>838</v>
      </c>
      <c r="G81" s="50" t="s">
        <v>1305</v>
      </c>
      <c r="H81" s="51" t="s">
        <v>1306</v>
      </c>
      <c r="I81" s="52"/>
      <c r="J81" s="53"/>
      <c r="K81" s="53"/>
      <c r="L81" s="53"/>
      <c r="M81" s="53"/>
      <c r="N81" s="53" t="s">
        <v>977</v>
      </c>
      <c r="O81" s="53" t="s">
        <v>807</v>
      </c>
      <c r="P81" s="53"/>
      <c r="Q81" s="53"/>
      <c r="R81" s="53"/>
      <c r="S81" s="48" t="s">
        <v>804</v>
      </c>
      <c r="U81" s="41"/>
    </row>
    <row r="82" spans="1:22" ht="56.25">
      <c r="A82" s="86">
        <v>82</v>
      </c>
      <c r="B82" s="48" t="s">
        <v>876</v>
      </c>
      <c r="C82" s="56" t="s">
        <v>445</v>
      </c>
      <c r="D82" s="40" t="s">
        <v>291</v>
      </c>
      <c r="E82" s="40" t="s">
        <v>896</v>
      </c>
      <c r="F82" s="49" t="s">
        <v>289</v>
      </c>
      <c r="G82" s="50" t="s">
        <v>1351</v>
      </c>
      <c r="H82" s="51" t="s">
        <v>1352</v>
      </c>
      <c r="I82" s="52" t="s">
        <v>335</v>
      </c>
      <c r="J82" s="53" t="s">
        <v>1318</v>
      </c>
      <c r="K82" s="53"/>
      <c r="L82" s="53"/>
      <c r="M82" s="53"/>
      <c r="N82" s="53" t="s">
        <v>977</v>
      </c>
      <c r="O82" s="53" t="s">
        <v>330</v>
      </c>
      <c r="P82" s="53"/>
      <c r="Q82" s="53"/>
      <c r="R82" s="53"/>
      <c r="S82" s="48" t="s">
        <v>804</v>
      </c>
      <c r="U82" s="41"/>
      <c r="V82" s="105" t="s">
        <v>1002</v>
      </c>
    </row>
    <row r="83" spans="1:21" ht="112.5">
      <c r="A83" s="86">
        <v>83</v>
      </c>
      <c r="B83" s="48" t="s">
        <v>763</v>
      </c>
      <c r="C83" s="56" t="s">
        <v>445</v>
      </c>
      <c r="D83" s="40" t="s">
        <v>291</v>
      </c>
      <c r="E83" s="40" t="s">
        <v>896</v>
      </c>
      <c r="F83" s="49" t="s">
        <v>351</v>
      </c>
      <c r="G83" s="50" t="s">
        <v>1132</v>
      </c>
      <c r="H83" s="51" t="s">
        <v>1133</v>
      </c>
      <c r="I83" s="52"/>
      <c r="J83" s="53"/>
      <c r="K83" s="53"/>
      <c r="L83" s="53"/>
      <c r="M83" s="53"/>
      <c r="N83" s="53" t="s">
        <v>977</v>
      </c>
      <c r="O83" s="53" t="s">
        <v>807</v>
      </c>
      <c r="P83" s="53"/>
      <c r="Q83" s="53"/>
      <c r="R83" s="53"/>
      <c r="S83" s="48" t="s">
        <v>804</v>
      </c>
      <c r="U83" s="41"/>
    </row>
    <row r="84" spans="1:22" ht="22.5">
      <c r="A84" s="86">
        <v>84</v>
      </c>
      <c r="B84" s="48" t="s">
        <v>574</v>
      </c>
      <c r="C84" s="56" t="s">
        <v>449</v>
      </c>
      <c r="D84" s="40" t="s">
        <v>291</v>
      </c>
      <c r="E84" s="40" t="s">
        <v>215</v>
      </c>
      <c r="F84" s="49" t="s">
        <v>880</v>
      </c>
      <c r="G84" s="50" t="s">
        <v>162</v>
      </c>
      <c r="H84" s="51" t="s">
        <v>163</v>
      </c>
      <c r="I84" s="52" t="s">
        <v>335</v>
      </c>
      <c r="J84" s="53" t="s">
        <v>1360</v>
      </c>
      <c r="K84" s="53"/>
      <c r="L84" s="53" t="s">
        <v>1098</v>
      </c>
      <c r="M84" s="53"/>
      <c r="N84" s="53" t="s">
        <v>107</v>
      </c>
      <c r="O84" s="53" t="s">
        <v>330</v>
      </c>
      <c r="P84" s="53" t="s">
        <v>1321</v>
      </c>
      <c r="Q84" s="53"/>
      <c r="R84" s="53"/>
      <c r="S84" s="48" t="s">
        <v>804</v>
      </c>
      <c r="U84" s="41"/>
      <c r="V84" s="105" t="s">
        <v>1002</v>
      </c>
    </row>
    <row r="85" spans="1:22" ht="67.5">
      <c r="A85" s="86">
        <v>85</v>
      </c>
      <c r="B85" s="48" t="s">
        <v>1173</v>
      </c>
      <c r="C85" s="56" t="s">
        <v>745</v>
      </c>
      <c r="D85" s="40" t="s">
        <v>291</v>
      </c>
      <c r="E85" s="40" t="s">
        <v>192</v>
      </c>
      <c r="F85" s="49" t="s">
        <v>289</v>
      </c>
      <c r="G85" s="50" t="s">
        <v>1214</v>
      </c>
      <c r="H85" s="51" t="s">
        <v>1215</v>
      </c>
      <c r="I85" s="52" t="s">
        <v>335</v>
      </c>
      <c r="J85" s="53" t="s">
        <v>1360</v>
      </c>
      <c r="K85" s="53"/>
      <c r="L85" s="53" t="s">
        <v>1098</v>
      </c>
      <c r="M85" s="53"/>
      <c r="N85" s="53" t="s">
        <v>107</v>
      </c>
      <c r="O85" s="53" t="s">
        <v>330</v>
      </c>
      <c r="P85" s="53" t="s">
        <v>1321</v>
      </c>
      <c r="Q85" s="53"/>
      <c r="R85" s="53"/>
      <c r="S85" s="48" t="s">
        <v>804</v>
      </c>
      <c r="V85" s="105" t="s">
        <v>1002</v>
      </c>
    </row>
    <row r="86" spans="1:19" ht="213.75">
      <c r="A86" s="86">
        <v>86</v>
      </c>
      <c r="B86" s="48" t="s">
        <v>1173</v>
      </c>
      <c r="C86" s="56" t="s">
        <v>745</v>
      </c>
      <c r="D86" s="40" t="s">
        <v>291</v>
      </c>
      <c r="E86" s="40" t="s">
        <v>192</v>
      </c>
      <c r="F86" s="49" t="s">
        <v>838</v>
      </c>
      <c r="G86" s="50" t="s">
        <v>1216</v>
      </c>
      <c r="H86" s="51" t="s">
        <v>1217</v>
      </c>
      <c r="I86" s="52"/>
      <c r="J86" s="53"/>
      <c r="K86" s="53"/>
      <c r="L86" s="53"/>
      <c r="M86" s="53"/>
      <c r="N86" s="53" t="s">
        <v>977</v>
      </c>
      <c r="O86" s="53" t="s">
        <v>807</v>
      </c>
      <c r="P86" s="53"/>
      <c r="Q86" s="53"/>
      <c r="R86" s="53"/>
      <c r="S86" s="48" t="s">
        <v>804</v>
      </c>
    </row>
    <row r="87" spans="1:22" ht="22.5">
      <c r="A87" s="86">
        <v>87</v>
      </c>
      <c r="B87" s="48" t="s">
        <v>478</v>
      </c>
      <c r="C87" s="56" t="s">
        <v>449</v>
      </c>
      <c r="D87" s="40" t="s">
        <v>291</v>
      </c>
      <c r="E87" s="40" t="s">
        <v>192</v>
      </c>
      <c r="F87" s="49" t="s">
        <v>289</v>
      </c>
      <c r="G87" s="50" t="s">
        <v>1307</v>
      </c>
      <c r="H87" s="51" t="s">
        <v>1308</v>
      </c>
      <c r="I87" s="52" t="s">
        <v>335</v>
      </c>
      <c r="J87" s="53" t="s">
        <v>1360</v>
      </c>
      <c r="K87" s="53"/>
      <c r="L87" s="53" t="s">
        <v>1098</v>
      </c>
      <c r="M87" s="53"/>
      <c r="N87" s="53" t="s">
        <v>107</v>
      </c>
      <c r="O87" s="53" t="s">
        <v>330</v>
      </c>
      <c r="P87" s="53" t="s">
        <v>1321</v>
      </c>
      <c r="Q87" s="53"/>
      <c r="R87" s="53"/>
      <c r="S87" s="48" t="s">
        <v>804</v>
      </c>
      <c r="V87" s="105" t="s">
        <v>1002</v>
      </c>
    </row>
    <row r="88" spans="1:19" ht="67.5">
      <c r="A88" s="86">
        <v>88</v>
      </c>
      <c r="B88" s="48" t="s">
        <v>1086</v>
      </c>
      <c r="C88" s="56" t="s">
        <v>445</v>
      </c>
      <c r="D88" s="40" t="s">
        <v>291</v>
      </c>
      <c r="E88" s="40" t="s">
        <v>952</v>
      </c>
      <c r="F88" s="49" t="s">
        <v>351</v>
      </c>
      <c r="G88" s="50" t="s">
        <v>953</v>
      </c>
      <c r="H88" s="51" t="s">
        <v>954</v>
      </c>
      <c r="I88" s="52"/>
      <c r="J88" s="53"/>
      <c r="K88" s="53"/>
      <c r="L88" s="53"/>
      <c r="M88" s="53"/>
      <c r="N88" s="53" t="s">
        <v>977</v>
      </c>
      <c r="O88" s="53" t="s">
        <v>807</v>
      </c>
      <c r="P88" s="53"/>
      <c r="Q88" s="53"/>
      <c r="R88" s="53"/>
      <c r="S88" s="48" t="s">
        <v>804</v>
      </c>
    </row>
    <row r="89" spans="1:22" ht="67.5">
      <c r="A89" s="86">
        <v>89</v>
      </c>
      <c r="B89" s="48" t="s">
        <v>1086</v>
      </c>
      <c r="C89" s="56" t="s">
        <v>445</v>
      </c>
      <c r="D89" s="40" t="s">
        <v>291</v>
      </c>
      <c r="E89" s="40" t="s">
        <v>952</v>
      </c>
      <c r="F89" s="49" t="s">
        <v>289</v>
      </c>
      <c r="G89" s="50" t="s">
        <v>955</v>
      </c>
      <c r="H89" s="51" t="s">
        <v>956</v>
      </c>
      <c r="I89" s="52" t="s">
        <v>335</v>
      </c>
      <c r="J89" s="53" t="s">
        <v>1322</v>
      </c>
      <c r="K89" s="53"/>
      <c r="L89" s="53"/>
      <c r="M89" s="53"/>
      <c r="N89" s="53" t="s">
        <v>977</v>
      </c>
      <c r="O89" s="53" t="s">
        <v>330</v>
      </c>
      <c r="P89" s="53"/>
      <c r="Q89" s="53"/>
      <c r="R89" s="53"/>
      <c r="S89" s="48" t="s">
        <v>804</v>
      </c>
      <c r="V89" s="105" t="s">
        <v>1002</v>
      </c>
    </row>
    <row r="90" spans="1:22" ht="45">
      <c r="A90" s="86">
        <v>90</v>
      </c>
      <c r="B90" s="48" t="s">
        <v>731</v>
      </c>
      <c r="C90" s="56" t="s">
        <v>445</v>
      </c>
      <c r="D90" s="40" t="s">
        <v>291</v>
      </c>
      <c r="E90" s="40" t="s">
        <v>732</v>
      </c>
      <c r="F90" s="49" t="s">
        <v>289</v>
      </c>
      <c r="G90" s="50" t="s">
        <v>733</v>
      </c>
      <c r="H90" s="51" t="s">
        <v>734</v>
      </c>
      <c r="I90" s="52" t="s">
        <v>335</v>
      </c>
      <c r="J90" s="53" t="s">
        <v>1360</v>
      </c>
      <c r="K90" s="53"/>
      <c r="L90" s="53" t="s">
        <v>1098</v>
      </c>
      <c r="M90" s="53"/>
      <c r="N90" s="53" t="s">
        <v>107</v>
      </c>
      <c r="O90" s="53" t="s">
        <v>330</v>
      </c>
      <c r="P90" s="53" t="s">
        <v>1321</v>
      </c>
      <c r="Q90" s="53"/>
      <c r="R90" s="53"/>
      <c r="S90" s="48" t="s">
        <v>804</v>
      </c>
      <c r="V90" s="105" t="s">
        <v>1002</v>
      </c>
    </row>
    <row r="91" spans="1:19" ht="56.25">
      <c r="A91" s="86">
        <v>91</v>
      </c>
      <c r="B91" s="48" t="s">
        <v>478</v>
      </c>
      <c r="C91" s="56" t="s">
        <v>445</v>
      </c>
      <c r="D91" s="40" t="s">
        <v>291</v>
      </c>
      <c r="E91" s="40" t="s">
        <v>1302</v>
      </c>
      <c r="F91" s="49" t="s">
        <v>838</v>
      </c>
      <c r="G91" s="50" t="s">
        <v>1303</v>
      </c>
      <c r="H91" s="51" t="s">
        <v>1304</v>
      </c>
      <c r="I91" s="52"/>
      <c r="J91" s="53"/>
      <c r="K91" s="53"/>
      <c r="L91" s="53"/>
      <c r="M91" s="53"/>
      <c r="N91" s="53" t="s">
        <v>977</v>
      </c>
      <c r="O91" s="53" t="s">
        <v>807</v>
      </c>
      <c r="P91" s="53"/>
      <c r="Q91" s="53"/>
      <c r="R91" s="53"/>
      <c r="S91" s="48" t="s">
        <v>804</v>
      </c>
    </row>
    <row r="92" spans="1:19" ht="45">
      <c r="A92" s="86">
        <v>92</v>
      </c>
      <c r="B92" s="48" t="s">
        <v>1248</v>
      </c>
      <c r="C92" s="56" t="s">
        <v>445</v>
      </c>
      <c r="D92" s="40" t="s">
        <v>291</v>
      </c>
      <c r="E92" s="40" t="s">
        <v>1302</v>
      </c>
      <c r="F92" s="49" t="s">
        <v>838</v>
      </c>
      <c r="G92" s="50" t="s">
        <v>1251</v>
      </c>
      <c r="H92" s="51" t="s">
        <v>1252</v>
      </c>
      <c r="I92" s="52"/>
      <c r="J92" s="53"/>
      <c r="K92" s="53"/>
      <c r="L92" s="53"/>
      <c r="M92" s="53"/>
      <c r="N92" s="53" t="s">
        <v>977</v>
      </c>
      <c r="O92" s="53" t="s">
        <v>807</v>
      </c>
      <c r="P92" s="53"/>
      <c r="Q92" s="53"/>
      <c r="R92" s="53"/>
      <c r="S92" s="48" t="s">
        <v>804</v>
      </c>
    </row>
    <row r="93" spans="1:19" ht="90">
      <c r="A93" s="86">
        <v>93</v>
      </c>
      <c r="B93" s="48" t="s">
        <v>1086</v>
      </c>
      <c r="C93" s="56" t="s">
        <v>445</v>
      </c>
      <c r="D93" s="40" t="s">
        <v>291</v>
      </c>
      <c r="E93" s="40" t="s">
        <v>957</v>
      </c>
      <c r="F93" s="49" t="s">
        <v>351</v>
      </c>
      <c r="G93" s="50" t="s">
        <v>1101</v>
      </c>
      <c r="H93" s="51" t="s">
        <v>1102</v>
      </c>
      <c r="I93" s="52"/>
      <c r="J93" s="53"/>
      <c r="K93" s="53"/>
      <c r="L93" s="53"/>
      <c r="M93" s="53"/>
      <c r="N93" s="53" t="s">
        <v>977</v>
      </c>
      <c r="O93" s="53" t="s">
        <v>807</v>
      </c>
      <c r="P93" s="53"/>
      <c r="Q93" s="53"/>
      <c r="R93" s="53"/>
      <c r="S93" s="48" t="s">
        <v>804</v>
      </c>
    </row>
    <row r="94" spans="1:19" ht="67.5">
      <c r="A94" s="86">
        <v>94</v>
      </c>
      <c r="B94" s="48" t="s">
        <v>1086</v>
      </c>
      <c r="C94" s="56" t="s">
        <v>445</v>
      </c>
      <c r="D94" s="40" t="s">
        <v>291</v>
      </c>
      <c r="E94" s="40" t="s">
        <v>957</v>
      </c>
      <c r="F94" s="49" t="s">
        <v>351</v>
      </c>
      <c r="G94" s="50" t="s">
        <v>1103</v>
      </c>
      <c r="H94" s="51" t="s">
        <v>1104</v>
      </c>
      <c r="I94" s="52"/>
      <c r="J94" s="53"/>
      <c r="K94" s="53"/>
      <c r="L94" s="53"/>
      <c r="M94" s="53"/>
      <c r="N94" s="53" t="s">
        <v>977</v>
      </c>
      <c r="O94" s="53" t="s">
        <v>807</v>
      </c>
      <c r="P94" s="53"/>
      <c r="Q94" s="53"/>
      <c r="R94" s="53"/>
      <c r="S94" s="48" t="s">
        <v>804</v>
      </c>
    </row>
    <row r="95" spans="1:19" ht="67.5">
      <c r="A95" s="86">
        <v>95</v>
      </c>
      <c r="B95" s="48" t="s">
        <v>763</v>
      </c>
      <c r="C95" s="56" t="s">
        <v>745</v>
      </c>
      <c r="D95" s="40" t="s">
        <v>839</v>
      </c>
      <c r="E95" s="40" t="s">
        <v>1209</v>
      </c>
      <c r="F95" s="49" t="s">
        <v>351</v>
      </c>
      <c r="G95" s="50" t="s">
        <v>1134</v>
      </c>
      <c r="H95" s="51" t="s">
        <v>1135</v>
      </c>
      <c r="I95" s="52"/>
      <c r="J95" s="53"/>
      <c r="K95" s="53"/>
      <c r="L95" s="53"/>
      <c r="M95" s="53"/>
      <c r="N95" s="53" t="s">
        <v>803</v>
      </c>
      <c r="O95" s="53" t="s">
        <v>978</v>
      </c>
      <c r="P95" s="53"/>
      <c r="Q95" s="53"/>
      <c r="R95" s="53"/>
      <c r="S95" s="48" t="s">
        <v>804</v>
      </c>
    </row>
    <row r="96" spans="1:22" ht="213.75">
      <c r="A96" s="86">
        <v>96</v>
      </c>
      <c r="B96" s="48" t="s">
        <v>1273</v>
      </c>
      <c r="C96" s="56" t="s">
        <v>745</v>
      </c>
      <c r="D96" s="40" t="s">
        <v>839</v>
      </c>
      <c r="E96" s="40" t="s">
        <v>1209</v>
      </c>
      <c r="F96" s="49" t="s">
        <v>289</v>
      </c>
      <c r="G96" s="50" t="s">
        <v>860</v>
      </c>
      <c r="H96" s="51" t="s">
        <v>861</v>
      </c>
      <c r="I96" s="52" t="s">
        <v>335</v>
      </c>
      <c r="J96" s="53" t="s">
        <v>1323</v>
      </c>
      <c r="K96" s="53"/>
      <c r="L96" s="53"/>
      <c r="M96" s="53"/>
      <c r="N96" s="53" t="s">
        <v>803</v>
      </c>
      <c r="O96" s="53" t="s">
        <v>330</v>
      </c>
      <c r="P96" s="53" t="s">
        <v>1321</v>
      </c>
      <c r="Q96" s="53"/>
      <c r="R96" s="53"/>
      <c r="S96" s="48" t="s">
        <v>804</v>
      </c>
      <c r="V96" s="105" t="s">
        <v>1002</v>
      </c>
    </row>
    <row r="97" spans="1:21" ht="78.75">
      <c r="A97" s="86">
        <v>97</v>
      </c>
      <c r="B97" s="48" t="s">
        <v>876</v>
      </c>
      <c r="C97" s="56" t="s">
        <v>745</v>
      </c>
      <c r="D97" s="40" t="s">
        <v>839</v>
      </c>
      <c r="E97" s="40" t="s">
        <v>290</v>
      </c>
      <c r="F97" s="49" t="s">
        <v>880</v>
      </c>
      <c r="G97" s="50" t="s">
        <v>363</v>
      </c>
      <c r="H97" s="51" t="s">
        <v>364</v>
      </c>
      <c r="I97" s="52"/>
      <c r="J97" s="53" t="s">
        <v>108</v>
      </c>
      <c r="K97" s="53"/>
      <c r="L97" s="53"/>
      <c r="M97" s="53"/>
      <c r="N97" s="53" t="s">
        <v>803</v>
      </c>
      <c r="O97" s="53" t="s">
        <v>978</v>
      </c>
      <c r="P97" s="53"/>
      <c r="Q97" s="53"/>
      <c r="R97" s="53"/>
      <c r="S97" s="48" t="s">
        <v>804</v>
      </c>
      <c r="U97" s="41"/>
    </row>
    <row r="98" spans="1:21" ht="56.25">
      <c r="A98" s="86">
        <v>98</v>
      </c>
      <c r="B98" s="48" t="s">
        <v>744</v>
      </c>
      <c r="C98" s="56" t="s">
        <v>745</v>
      </c>
      <c r="D98" s="40" t="s">
        <v>839</v>
      </c>
      <c r="E98" s="40" t="s">
        <v>746</v>
      </c>
      <c r="F98" s="49" t="s">
        <v>351</v>
      </c>
      <c r="G98" s="50" t="s">
        <v>747</v>
      </c>
      <c r="H98" s="51" t="s">
        <v>748</v>
      </c>
      <c r="I98" s="52"/>
      <c r="J98" s="53"/>
      <c r="K98" s="53"/>
      <c r="L98" s="53"/>
      <c r="M98" s="53"/>
      <c r="N98" s="53" t="s">
        <v>803</v>
      </c>
      <c r="O98" s="53" t="s">
        <v>978</v>
      </c>
      <c r="P98" s="53"/>
      <c r="Q98" s="53"/>
      <c r="R98" s="53"/>
      <c r="S98" s="48" t="s">
        <v>804</v>
      </c>
      <c r="U98" s="41"/>
    </row>
    <row r="99" spans="1:21" ht="56.25">
      <c r="A99" s="86">
        <v>99</v>
      </c>
      <c r="B99" s="48" t="s">
        <v>574</v>
      </c>
      <c r="C99" s="56" t="s">
        <v>449</v>
      </c>
      <c r="D99" s="40" t="s">
        <v>839</v>
      </c>
      <c r="E99" s="40" t="s">
        <v>746</v>
      </c>
      <c r="F99" s="49" t="s">
        <v>351</v>
      </c>
      <c r="G99" s="50" t="s">
        <v>164</v>
      </c>
      <c r="H99" s="51" t="s">
        <v>165</v>
      </c>
      <c r="I99" s="52"/>
      <c r="J99" s="53"/>
      <c r="K99" s="53"/>
      <c r="L99" s="53"/>
      <c r="M99" s="53"/>
      <c r="N99" s="53" t="s">
        <v>803</v>
      </c>
      <c r="O99" s="53" t="s">
        <v>978</v>
      </c>
      <c r="P99" s="53"/>
      <c r="Q99" s="53"/>
      <c r="R99" s="53"/>
      <c r="S99" s="48" t="s">
        <v>804</v>
      </c>
      <c r="U99" s="41"/>
    </row>
    <row r="100" spans="1:21" ht="101.25">
      <c r="A100" s="86">
        <v>100</v>
      </c>
      <c r="B100" s="48" t="s">
        <v>679</v>
      </c>
      <c r="C100" s="56" t="s">
        <v>749</v>
      </c>
      <c r="D100" s="40" t="s">
        <v>839</v>
      </c>
      <c r="E100" s="40" t="s">
        <v>883</v>
      </c>
      <c r="F100" s="49" t="s">
        <v>351</v>
      </c>
      <c r="G100" s="50" t="s">
        <v>99</v>
      </c>
      <c r="H100" s="51" t="s">
        <v>100</v>
      </c>
      <c r="I100" s="52"/>
      <c r="J100" s="53"/>
      <c r="K100" s="53"/>
      <c r="L100" s="53"/>
      <c r="M100" s="53"/>
      <c r="N100" s="53" t="s">
        <v>803</v>
      </c>
      <c r="O100" s="53" t="s">
        <v>978</v>
      </c>
      <c r="P100" s="53"/>
      <c r="Q100" s="53"/>
      <c r="R100" s="53"/>
      <c r="S100" s="48" t="s">
        <v>804</v>
      </c>
      <c r="U100" s="41"/>
    </row>
    <row r="101" spans="1:19" ht="78.75">
      <c r="A101" s="86">
        <v>101</v>
      </c>
      <c r="B101" s="48" t="s">
        <v>763</v>
      </c>
      <c r="C101" s="56" t="s">
        <v>1136</v>
      </c>
      <c r="D101" s="40" t="s">
        <v>839</v>
      </c>
      <c r="E101" s="40" t="s">
        <v>5</v>
      </c>
      <c r="F101" s="49" t="s">
        <v>880</v>
      </c>
      <c r="G101" s="50" t="s">
        <v>1137</v>
      </c>
      <c r="H101" s="51" t="s">
        <v>1138</v>
      </c>
      <c r="I101" s="52"/>
      <c r="J101" s="53" t="s">
        <v>108</v>
      </c>
      <c r="K101" s="53"/>
      <c r="L101" s="53"/>
      <c r="M101" s="53"/>
      <c r="N101" s="53" t="s">
        <v>803</v>
      </c>
      <c r="O101" s="53" t="s">
        <v>978</v>
      </c>
      <c r="P101" s="53"/>
      <c r="Q101" s="53"/>
      <c r="R101" s="53"/>
      <c r="S101" s="48" t="s">
        <v>804</v>
      </c>
    </row>
    <row r="102" spans="1:19" ht="112.5">
      <c r="A102" s="86">
        <v>102</v>
      </c>
      <c r="B102" s="48" t="s">
        <v>1086</v>
      </c>
      <c r="C102" s="56" t="s">
        <v>745</v>
      </c>
      <c r="D102" s="40" t="s">
        <v>839</v>
      </c>
      <c r="E102" s="40" t="s">
        <v>1105</v>
      </c>
      <c r="F102" s="49" t="s">
        <v>351</v>
      </c>
      <c r="G102" s="50" t="s">
        <v>1106</v>
      </c>
      <c r="H102" s="51" t="s">
        <v>1107</v>
      </c>
      <c r="I102" s="52"/>
      <c r="J102" s="53"/>
      <c r="K102" s="53"/>
      <c r="L102" s="53"/>
      <c r="M102" s="53"/>
      <c r="N102" s="53" t="s">
        <v>803</v>
      </c>
      <c r="O102" s="53" t="s">
        <v>978</v>
      </c>
      <c r="P102" s="53"/>
      <c r="Q102" s="53"/>
      <c r="R102" s="53"/>
      <c r="S102" s="48" t="s">
        <v>804</v>
      </c>
    </row>
    <row r="103" spans="1:19" ht="112.5">
      <c r="A103" s="86">
        <v>103</v>
      </c>
      <c r="B103" s="48" t="s">
        <v>1086</v>
      </c>
      <c r="C103" s="56" t="s">
        <v>745</v>
      </c>
      <c r="D103" s="40" t="s">
        <v>839</v>
      </c>
      <c r="E103" s="40" t="s">
        <v>1108</v>
      </c>
      <c r="F103" s="49" t="s">
        <v>351</v>
      </c>
      <c r="G103" s="50" t="s">
        <v>1106</v>
      </c>
      <c r="H103" s="51" t="s">
        <v>1107</v>
      </c>
      <c r="I103" s="52"/>
      <c r="J103" s="53"/>
      <c r="K103" s="53"/>
      <c r="L103" s="53"/>
      <c r="M103" s="53"/>
      <c r="N103" s="53" t="s">
        <v>803</v>
      </c>
      <c r="O103" s="53" t="s">
        <v>978</v>
      </c>
      <c r="P103" s="53"/>
      <c r="Q103" s="53"/>
      <c r="R103" s="53"/>
      <c r="S103" s="48" t="s">
        <v>804</v>
      </c>
    </row>
    <row r="104" spans="1:19" ht="112.5">
      <c r="A104" s="86">
        <v>104</v>
      </c>
      <c r="B104" s="48" t="s">
        <v>1086</v>
      </c>
      <c r="C104" s="56" t="s">
        <v>745</v>
      </c>
      <c r="D104" s="40" t="s">
        <v>839</v>
      </c>
      <c r="E104" s="40" t="s">
        <v>1109</v>
      </c>
      <c r="F104" s="49" t="s">
        <v>351</v>
      </c>
      <c r="G104" s="50" t="s">
        <v>1106</v>
      </c>
      <c r="H104" s="51" t="s">
        <v>1107</v>
      </c>
      <c r="I104" s="52"/>
      <c r="J104" s="53"/>
      <c r="K104" s="53"/>
      <c r="L104" s="53"/>
      <c r="M104" s="53"/>
      <c r="N104" s="53" t="s">
        <v>803</v>
      </c>
      <c r="O104" s="53" t="s">
        <v>978</v>
      </c>
      <c r="P104" s="53"/>
      <c r="Q104" s="53"/>
      <c r="R104" s="53"/>
      <c r="S104" s="48" t="s">
        <v>804</v>
      </c>
    </row>
    <row r="105" spans="1:19" ht="67.5">
      <c r="A105" s="86">
        <v>105</v>
      </c>
      <c r="B105" s="48" t="s">
        <v>18</v>
      </c>
      <c r="C105" s="56" t="s">
        <v>760</v>
      </c>
      <c r="D105" s="40" t="s">
        <v>360</v>
      </c>
      <c r="E105" s="40" t="s">
        <v>449</v>
      </c>
      <c r="F105" s="49" t="s">
        <v>351</v>
      </c>
      <c r="G105" s="50" t="s">
        <v>761</v>
      </c>
      <c r="H105" s="51" t="s">
        <v>762</v>
      </c>
      <c r="I105" s="52"/>
      <c r="J105" s="53"/>
      <c r="K105" s="53"/>
      <c r="L105" s="53"/>
      <c r="M105" s="53"/>
      <c r="N105" s="53" t="s">
        <v>285</v>
      </c>
      <c r="O105" s="53" t="s">
        <v>808</v>
      </c>
      <c r="P105" s="53"/>
      <c r="Q105" s="53"/>
      <c r="R105" s="53"/>
      <c r="S105" s="48" t="s">
        <v>804</v>
      </c>
    </row>
    <row r="106" spans="1:22" ht="22.5">
      <c r="A106" s="86">
        <v>106</v>
      </c>
      <c r="B106" s="48" t="s">
        <v>574</v>
      </c>
      <c r="C106" s="56" t="s">
        <v>166</v>
      </c>
      <c r="D106" s="40" t="s">
        <v>360</v>
      </c>
      <c r="E106" s="40" t="s">
        <v>449</v>
      </c>
      <c r="F106" s="49" t="s">
        <v>880</v>
      </c>
      <c r="G106" s="50" t="s">
        <v>167</v>
      </c>
      <c r="H106" s="51" t="s">
        <v>168</v>
      </c>
      <c r="I106" s="52" t="s">
        <v>335</v>
      </c>
      <c r="J106" s="53" t="s">
        <v>1360</v>
      </c>
      <c r="K106" s="53"/>
      <c r="L106" s="53" t="s">
        <v>1098</v>
      </c>
      <c r="M106" s="53"/>
      <c r="N106" s="53" t="s">
        <v>107</v>
      </c>
      <c r="O106" s="53" t="s">
        <v>330</v>
      </c>
      <c r="P106" s="53" t="s">
        <v>1321</v>
      </c>
      <c r="Q106" s="53"/>
      <c r="R106" s="53"/>
      <c r="S106" s="48" t="s">
        <v>804</v>
      </c>
      <c r="U106" s="41"/>
      <c r="V106" s="105" t="s">
        <v>1002</v>
      </c>
    </row>
    <row r="107" spans="1:21" ht="78.75">
      <c r="A107" s="86">
        <v>107</v>
      </c>
      <c r="B107" s="48" t="s">
        <v>242</v>
      </c>
      <c r="C107" s="56" t="s">
        <v>867</v>
      </c>
      <c r="D107" s="40" t="s">
        <v>360</v>
      </c>
      <c r="E107" s="40" t="s">
        <v>868</v>
      </c>
      <c r="F107" s="49" t="s">
        <v>838</v>
      </c>
      <c r="G107" s="50" t="s">
        <v>869</v>
      </c>
      <c r="H107" s="51" t="s">
        <v>870</v>
      </c>
      <c r="I107" s="52" t="s">
        <v>335</v>
      </c>
      <c r="J107" s="53" t="s">
        <v>24</v>
      </c>
      <c r="K107" s="53"/>
      <c r="L107" s="53" t="s">
        <v>1098</v>
      </c>
      <c r="M107" s="53"/>
      <c r="N107" s="53" t="s">
        <v>346</v>
      </c>
      <c r="O107" s="53" t="s">
        <v>808</v>
      </c>
      <c r="P107" s="116" t="s">
        <v>23</v>
      </c>
      <c r="Q107" s="53" t="s">
        <v>784</v>
      </c>
      <c r="R107" s="53"/>
      <c r="S107" s="48" t="s">
        <v>992</v>
      </c>
      <c r="U107" s="41"/>
    </row>
    <row r="108" spans="1:21" ht="225">
      <c r="A108" s="86">
        <v>108</v>
      </c>
      <c r="B108" s="48" t="s">
        <v>763</v>
      </c>
      <c r="C108" s="56" t="s">
        <v>867</v>
      </c>
      <c r="D108" s="40" t="s">
        <v>360</v>
      </c>
      <c r="E108" s="40" t="s">
        <v>868</v>
      </c>
      <c r="F108" s="49" t="s">
        <v>351</v>
      </c>
      <c r="G108" s="50" t="s">
        <v>383</v>
      </c>
      <c r="H108" s="51" t="s">
        <v>384</v>
      </c>
      <c r="I108" s="52" t="s">
        <v>335</v>
      </c>
      <c r="J108" s="53" t="s">
        <v>24</v>
      </c>
      <c r="K108" s="53"/>
      <c r="L108" s="53" t="s">
        <v>1098</v>
      </c>
      <c r="M108" s="53"/>
      <c r="N108" s="53" t="s">
        <v>346</v>
      </c>
      <c r="O108" s="53" t="s">
        <v>808</v>
      </c>
      <c r="P108" s="116" t="s">
        <v>23</v>
      </c>
      <c r="Q108" s="53" t="s">
        <v>784</v>
      </c>
      <c r="R108" s="53"/>
      <c r="S108" s="48" t="s">
        <v>992</v>
      </c>
      <c r="U108" s="41"/>
    </row>
    <row r="109" spans="1:19" ht="78.75">
      <c r="A109" s="86">
        <v>109</v>
      </c>
      <c r="B109" s="48" t="s">
        <v>792</v>
      </c>
      <c r="C109" s="56" t="s">
        <v>867</v>
      </c>
      <c r="D109" s="40" t="s">
        <v>360</v>
      </c>
      <c r="E109" s="40" t="s">
        <v>868</v>
      </c>
      <c r="F109" s="49" t="s">
        <v>351</v>
      </c>
      <c r="G109" s="50" t="s">
        <v>793</v>
      </c>
      <c r="H109" s="51" t="s">
        <v>794</v>
      </c>
      <c r="I109" s="52" t="s">
        <v>335</v>
      </c>
      <c r="J109" s="53" t="s">
        <v>24</v>
      </c>
      <c r="K109" s="53"/>
      <c r="L109" s="53" t="s">
        <v>1098</v>
      </c>
      <c r="M109" s="53"/>
      <c r="N109" s="53" t="s">
        <v>346</v>
      </c>
      <c r="O109" s="53" t="s">
        <v>808</v>
      </c>
      <c r="P109" s="116" t="s">
        <v>23</v>
      </c>
      <c r="Q109" s="53" t="s">
        <v>784</v>
      </c>
      <c r="R109" s="53"/>
      <c r="S109" s="48" t="s">
        <v>992</v>
      </c>
    </row>
    <row r="110" spans="1:21" ht="45">
      <c r="A110" s="86">
        <v>110</v>
      </c>
      <c r="B110" s="48" t="s">
        <v>138</v>
      </c>
      <c r="C110" s="56" t="s">
        <v>867</v>
      </c>
      <c r="D110" s="40" t="s">
        <v>360</v>
      </c>
      <c r="E110" s="40" t="s">
        <v>868</v>
      </c>
      <c r="F110" s="49" t="s">
        <v>838</v>
      </c>
      <c r="G110" s="50" t="s">
        <v>148</v>
      </c>
      <c r="H110" s="51" t="s">
        <v>149</v>
      </c>
      <c r="I110" s="52" t="s">
        <v>335</v>
      </c>
      <c r="J110" s="53" t="s">
        <v>24</v>
      </c>
      <c r="K110" s="53"/>
      <c r="L110" s="53" t="s">
        <v>1098</v>
      </c>
      <c r="M110" s="53"/>
      <c r="N110" s="53" t="s">
        <v>346</v>
      </c>
      <c r="O110" s="53" t="s">
        <v>808</v>
      </c>
      <c r="P110" s="116" t="s">
        <v>23</v>
      </c>
      <c r="Q110" s="53" t="s">
        <v>784</v>
      </c>
      <c r="R110" s="53"/>
      <c r="S110" s="48" t="s">
        <v>992</v>
      </c>
      <c r="U110" s="41"/>
    </row>
    <row r="111" spans="1:21" ht="157.5">
      <c r="A111" s="86">
        <v>111</v>
      </c>
      <c r="B111" s="48" t="s">
        <v>138</v>
      </c>
      <c r="C111" s="56" t="s">
        <v>867</v>
      </c>
      <c r="D111" s="40" t="s">
        <v>360</v>
      </c>
      <c r="E111" s="40" t="s">
        <v>868</v>
      </c>
      <c r="F111" s="49" t="s">
        <v>838</v>
      </c>
      <c r="G111" s="50" t="s">
        <v>150</v>
      </c>
      <c r="H111" s="51" t="s">
        <v>128</v>
      </c>
      <c r="I111" s="52"/>
      <c r="J111" s="53"/>
      <c r="K111" s="53"/>
      <c r="L111" s="53"/>
      <c r="M111" s="53"/>
      <c r="N111" s="53" t="s">
        <v>285</v>
      </c>
      <c r="O111" s="53" t="s">
        <v>808</v>
      </c>
      <c r="P111" s="53"/>
      <c r="Q111" s="53"/>
      <c r="R111" s="53"/>
      <c r="S111" s="48" t="s">
        <v>804</v>
      </c>
      <c r="U111" s="41"/>
    </row>
    <row r="112" spans="1:21" ht="67.5">
      <c r="A112" s="86">
        <v>112</v>
      </c>
      <c r="B112" s="48" t="s">
        <v>996</v>
      </c>
      <c r="C112" s="56" t="s">
        <v>867</v>
      </c>
      <c r="D112" s="40" t="s">
        <v>360</v>
      </c>
      <c r="E112" s="40" t="s">
        <v>868</v>
      </c>
      <c r="F112" s="49" t="s">
        <v>351</v>
      </c>
      <c r="G112" s="50" t="s">
        <v>1243</v>
      </c>
      <c r="H112" s="51" t="s">
        <v>1244</v>
      </c>
      <c r="I112" s="52" t="s">
        <v>335</v>
      </c>
      <c r="J112" s="53" t="s">
        <v>24</v>
      </c>
      <c r="K112" s="53"/>
      <c r="L112" s="53" t="s">
        <v>1098</v>
      </c>
      <c r="M112" s="53"/>
      <c r="N112" s="53" t="s">
        <v>346</v>
      </c>
      <c r="O112" s="53" t="s">
        <v>808</v>
      </c>
      <c r="P112" s="116" t="s">
        <v>23</v>
      </c>
      <c r="Q112" s="53" t="s">
        <v>784</v>
      </c>
      <c r="R112" s="53"/>
      <c r="S112" s="48" t="s">
        <v>992</v>
      </c>
      <c r="U112" s="41"/>
    </row>
    <row r="113" spans="1:19" ht="146.25">
      <c r="A113" s="86">
        <v>113</v>
      </c>
      <c r="B113" s="48" t="s">
        <v>1273</v>
      </c>
      <c r="C113" s="56" t="s">
        <v>867</v>
      </c>
      <c r="D113" s="40" t="s">
        <v>360</v>
      </c>
      <c r="E113" s="40" t="s">
        <v>868</v>
      </c>
      <c r="F113" s="49" t="s">
        <v>351</v>
      </c>
      <c r="G113" s="50" t="s">
        <v>862</v>
      </c>
      <c r="H113" s="51" t="s">
        <v>863</v>
      </c>
      <c r="I113" s="52" t="s">
        <v>335</v>
      </c>
      <c r="J113" s="53" t="s">
        <v>24</v>
      </c>
      <c r="K113" s="53"/>
      <c r="L113" s="53" t="s">
        <v>1098</v>
      </c>
      <c r="M113" s="53"/>
      <c r="N113" s="53" t="s">
        <v>346</v>
      </c>
      <c r="O113" s="53" t="s">
        <v>808</v>
      </c>
      <c r="P113" s="116" t="s">
        <v>23</v>
      </c>
      <c r="Q113" s="53" t="s">
        <v>784</v>
      </c>
      <c r="R113" s="53"/>
      <c r="S113" s="48" t="s">
        <v>992</v>
      </c>
    </row>
    <row r="114" spans="1:19" ht="67.5">
      <c r="A114" s="86">
        <v>114</v>
      </c>
      <c r="B114" s="48" t="s">
        <v>242</v>
      </c>
      <c r="C114" s="56" t="s">
        <v>445</v>
      </c>
      <c r="D114" s="40" t="s">
        <v>360</v>
      </c>
      <c r="E114" s="40" t="s">
        <v>1285</v>
      </c>
      <c r="F114" s="49" t="s">
        <v>838</v>
      </c>
      <c r="G114" s="50" t="s">
        <v>865</v>
      </c>
      <c r="H114" s="51" t="s">
        <v>866</v>
      </c>
      <c r="I114" s="52"/>
      <c r="J114" s="53"/>
      <c r="K114" s="53"/>
      <c r="L114" s="53"/>
      <c r="M114" s="53"/>
      <c r="N114" s="53" t="s">
        <v>285</v>
      </c>
      <c r="O114" s="53" t="s">
        <v>808</v>
      </c>
      <c r="P114" s="53"/>
      <c r="Q114" s="53"/>
      <c r="R114" s="53"/>
      <c r="S114" s="48" t="s">
        <v>804</v>
      </c>
    </row>
    <row r="115" spans="1:21" ht="112.5">
      <c r="A115" s="86">
        <v>115</v>
      </c>
      <c r="B115" s="48" t="s">
        <v>744</v>
      </c>
      <c r="C115" s="56" t="s">
        <v>749</v>
      </c>
      <c r="D115" s="40" t="s">
        <v>360</v>
      </c>
      <c r="E115" s="40" t="s">
        <v>750</v>
      </c>
      <c r="F115" s="49" t="s">
        <v>351</v>
      </c>
      <c r="G115" s="50" t="s">
        <v>751</v>
      </c>
      <c r="H115" s="51" t="s">
        <v>1197</v>
      </c>
      <c r="I115" s="52"/>
      <c r="J115" s="53" t="s">
        <v>26</v>
      </c>
      <c r="K115" s="53"/>
      <c r="L115" s="53"/>
      <c r="M115" s="53"/>
      <c r="N115" s="53" t="s">
        <v>346</v>
      </c>
      <c r="O115" s="53" t="s">
        <v>808</v>
      </c>
      <c r="P115" s="116" t="s">
        <v>25</v>
      </c>
      <c r="Q115" s="53" t="s">
        <v>784</v>
      </c>
      <c r="R115" s="53"/>
      <c r="S115" s="48" t="s">
        <v>804</v>
      </c>
      <c r="U115" s="105" t="s">
        <v>249</v>
      </c>
    </row>
    <row r="116" spans="1:21" ht="90">
      <c r="A116" s="86">
        <v>116</v>
      </c>
      <c r="B116" s="48" t="s">
        <v>1404</v>
      </c>
      <c r="C116" s="56" t="s">
        <v>749</v>
      </c>
      <c r="D116" s="40" t="s">
        <v>360</v>
      </c>
      <c r="E116" s="40" t="s">
        <v>750</v>
      </c>
      <c r="F116" s="49" t="s">
        <v>838</v>
      </c>
      <c r="G116" s="50" t="s">
        <v>697</v>
      </c>
      <c r="H116" s="51" t="s">
        <v>698</v>
      </c>
      <c r="I116" s="52"/>
      <c r="J116" s="53" t="s">
        <v>27</v>
      </c>
      <c r="K116" s="53"/>
      <c r="L116" s="53"/>
      <c r="M116" s="53"/>
      <c r="N116" s="53" t="s">
        <v>346</v>
      </c>
      <c r="O116" s="53" t="s">
        <v>808</v>
      </c>
      <c r="P116" s="116" t="s">
        <v>25</v>
      </c>
      <c r="Q116" s="53" t="s">
        <v>784</v>
      </c>
      <c r="R116" s="53"/>
      <c r="S116" s="48" t="s">
        <v>804</v>
      </c>
      <c r="U116" s="105" t="s">
        <v>249</v>
      </c>
    </row>
    <row r="117" spans="1:21" ht="258.75">
      <c r="A117" s="86">
        <v>117</v>
      </c>
      <c r="B117" s="48" t="s">
        <v>1273</v>
      </c>
      <c r="C117" s="56" t="s">
        <v>749</v>
      </c>
      <c r="D117" s="40" t="s">
        <v>360</v>
      </c>
      <c r="E117" s="40" t="s">
        <v>750</v>
      </c>
      <c r="F117" s="49" t="s">
        <v>351</v>
      </c>
      <c r="G117" s="50" t="s">
        <v>1353</v>
      </c>
      <c r="H117" s="51" t="s">
        <v>1354</v>
      </c>
      <c r="I117" s="52"/>
      <c r="J117" s="53" t="s">
        <v>28</v>
      </c>
      <c r="K117" s="53"/>
      <c r="L117" s="53"/>
      <c r="M117" s="53"/>
      <c r="N117" s="53" t="s">
        <v>346</v>
      </c>
      <c r="O117" s="53" t="s">
        <v>808</v>
      </c>
      <c r="P117" s="116" t="s">
        <v>25</v>
      </c>
      <c r="Q117" s="53" t="s">
        <v>784</v>
      </c>
      <c r="R117" s="53"/>
      <c r="S117" s="48" t="s">
        <v>804</v>
      </c>
      <c r="U117" s="105" t="s">
        <v>249</v>
      </c>
    </row>
    <row r="118" spans="1:21" ht="101.25">
      <c r="A118" s="86">
        <v>118</v>
      </c>
      <c r="B118" s="48" t="s">
        <v>593</v>
      </c>
      <c r="C118" s="56" t="s">
        <v>749</v>
      </c>
      <c r="D118" s="40" t="s">
        <v>360</v>
      </c>
      <c r="E118" s="40" t="s">
        <v>750</v>
      </c>
      <c r="F118" s="49" t="s">
        <v>351</v>
      </c>
      <c r="G118" s="50" t="s">
        <v>594</v>
      </c>
      <c r="H118" s="51" t="s">
        <v>595</v>
      </c>
      <c r="I118" s="52"/>
      <c r="J118" s="53" t="s">
        <v>29</v>
      </c>
      <c r="K118" s="53"/>
      <c r="L118" s="53"/>
      <c r="M118" s="53"/>
      <c r="N118" s="53" t="s">
        <v>346</v>
      </c>
      <c r="O118" s="53" t="s">
        <v>808</v>
      </c>
      <c r="P118" s="116" t="s">
        <v>25</v>
      </c>
      <c r="Q118" s="53" t="s">
        <v>784</v>
      </c>
      <c r="R118" s="53"/>
      <c r="S118" s="48" t="s">
        <v>804</v>
      </c>
      <c r="U118" s="105" t="s">
        <v>249</v>
      </c>
    </row>
    <row r="119" spans="1:21" ht="33.75">
      <c r="A119" s="86">
        <v>119</v>
      </c>
      <c r="B119" s="48" t="s">
        <v>408</v>
      </c>
      <c r="C119" s="56" t="s">
        <v>749</v>
      </c>
      <c r="D119" s="40" t="s">
        <v>360</v>
      </c>
      <c r="E119" s="40" t="s">
        <v>921</v>
      </c>
      <c r="F119" s="49" t="s">
        <v>351</v>
      </c>
      <c r="G119" s="50" t="s">
        <v>409</v>
      </c>
      <c r="H119" s="51" t="s">
        <v>410</v>
      </c>
      <c r="I119" s="52"/>
      <c r="J119" s="53" t="s">
        <v>30</v>
      </c>
      <c r="K119" s="53"/>
      <c r="L119" s="53"/>
      <c r="M119" s="53"/>
      <c r="N119" s="53" t="s">
        <v>346</v>
      </c>
      <c r="O119" s="53" t="s">
        <v>808</v>
      </c>
      <c r="P119" s="116" t="s">
        <v>25</v>
      </c>
      <c r="Q119" s="53" t="s">
        <v>784</v>
      </c>
      <c r="R119" s="53"/>
      <c r="S119" s="48" t="s">
        <v>804</v>
      </c>
      <c r="U119" s="105" t="s">
        <v>249</v>
      </c>
    </row>
    <row r="120" spans="1:21" ht="45">
      <c r="A120" s="86">
        <v>120</v>
      </c>
      <c r="B120" s="48" t="s">
        <v>603</v>
      </c>
      <c r="C120" s="56" t="s">
        <v>749</v>
      </c>
      <c r="D120" s="40" t="s">
        <v>360</v>
      </c>
      <c r="E120" s="40" t="s">
        <v>418</v>
      </c>
      <c r="F120" s="49" t="s">
        <v>351</v>
      </c>
      <c r="G120" s="50" t="s">
        <v>604</v>
      </c>
      <c r="H120" s="51" t="s">
        <v>605</v>
      </c>
      <c r="I120" s="52"/>
      <c r="J120" s="53" t="s">
        <v>31</v>
      </c>
      <c r="K120" s="53"/>
      <c r="L120" s="53"/>
      <c r="M120" s="53"/>
      <c r="N120" s="53" t="s">
        <v>346</v>
      </c>
      <c r="O120" s="53" t="s">
        <v>808</v>
      </c>
      <c r="P120" s="116" t="s">
        <v>25</v>
      </c>
      <c r="Q120" s="53" t="s">
        <v>784</v>
      </c>
      <c r="R120" s="53"/>
      <c r="S120" s="48" t="s">
        <v>804</v>
      </c>
      <c r="U120" s="105" t="s">
        <v>249</v>
      </c>
    </row>
    <row r="121" spans="1:21" ht="90">
      <c r="A121" s="86">
        <v>121</v>
      </c>
      <c r="B121" s="48" t="s">
        <v>603</v>
      </c>
      <c r="C121" s="56" t="s">
        <v>749</v>
      </c>
      <c r="D121" s="40" t="s">
        <v>360</v>
      </c>
      <c r="E121" s="40" t="s">
        <v>418</v>
      </c>
      <c r="F121" s="49" t="s">
        <v>351</v>
      </c>
      <c r="G121" s="50" t="s">
        <v>606</v>
      </c>
      <c r="H121" s="51" t="s">
        <v>607</v>
      </c>
      <c r="I121" s="52"/>
      <c r="J121" s="53" t="s">
        <v>33</v>
      </c>
      <c r="K121" s="53"/>
      <c r="L121" s="53"/>
      <c r="M121" s="53"/>
      <c r="N121" s="53" t="s">
        <v>346</v>
      </c>
      <c r="O121" s="53" t="s">
        <v>808</v>
      </c>
      <c r="P121" s="116" t="s">
        <v>25</v>
      </c>
      <c r="Q121" s="53" t="s">
        <v>784</v>
      </c>
      <c r="R121" s="53"/>
      <c r="S121" s="48" t="s">
        <v>804</v>
      </c>
      <c r="U121" s="105" t="s">
        <v>249</v>
      </c>
    </row>
    <row r="122" spans="1:22" ht="90">
      <c r="A122" s="86">
        <v>122</v>
      </c>
      <c r="B122" s="48" t="s">
        <v>574</v>
      </c>
      <c r="C122" s="56" t="s">
        <v>749</v>
      </c>
      <c r="D122" s="40" t="s">
        <v>360</v>
      </c>
      <c r="E122" s="40" t="s">
        <v>428</v>
      </c>
      <c r="F122" s="49" t="s">
        <v>289</v>
      </c>
      <c r="G122" s="50" t="s">
        <v>608</v>
      </c>
      <c r="H122" s="51" t="s">
        <v>609</v>
      </c>
      <c r="I122" s="52" t="s">
        <v>335</v>
      </c>
      <c r="J122" s="53" t="s">
        <v>32</v>
      </c>
      <c r="K122" s="53"/>
      <c r="L122" s="53"/>
      <c r="M122" s="53"/>
      <c r="N122" s="53" t="s">
        <v>107</v>
      </c>
      <c r="O122" s="53" t="s">
        <v>330</v>
      </c>
      <c r="P122" s="53" t="s">
        <v>1321</v>
      </c>
      <c r="Q122" s="53"/>
      <c r="R122" s="53"/>
      <c r="S122" s="48" t="s">
        <v>804</v>
      </c>
      <c r="U122" s="41"/>
      <c r="V122" s="105" t="s">
        <v>1002</v>
      </c>
    </row>
    <row r="123" spans="1:22" ht="33.75">
      <c r="A123" s="86">
        <v>123</v>
      </c>
      <c r="B123" s="48" t="s">
        <v>472</v>
      </c>
      <c r="C123" s="56" t="s">
        <v>749</v>
      </c>
      <c r="D123" s="40" t="s">
        <v>360</v>
      </c>
      <c r="E123" s="40" t="s">
        <v>428</v>
      </c>
      <c r="F123" s="49" t="s">
        <v>289</v>
      </c>
      <c r="G123" s="50" t="s">
        <v>40</v>
      </c>
      <c r="H123" s="51" t="s">
        <v>41</v>
      </c>
      <c r="I123" s="52" t="s">
        <v>335</v>
      </c>
      <c r="J123" s="53" t="s">
        <v>1324</v>
      </c>
      <c r="K123" s="53"/>
      <c r="L123" s="53"/>
      <c r="M123" s="53"/>
      <c r="N123" s="53" t="s">
        <v>107</v>
      </c>
      <c r="O123" s="53" t="s">
        <v>330</v>
      </c>
      <c r="P123" s="53" t="s">
        <v>1321</v>
      </c>
      <c r="Q123" s="53"/>
      <c r="R123" s="53"/>
      <c r="S123" s="48" t="s">
        <v>804</v>
      </c>
      <c r="U123" s="41"/>
      <c r="V123" s="105" t="s">
        <v>1002</v>
      </c>
    </row>
    <row r="124" spans="1:22" ht="33.75">
      <c r="A124" s="86">
        <v>124</v>
      </c>
      <c r="B124" s="48" t="s">
        <v>613</v>
      </c>
      <c r="C124" s="56" t="s">
        <v>749</v>
      </c>
      <c r="D124" s="40" t="s">
        <v>360</v>
      </c>
      <c r="E124" s="40" t="s">
        <v>429</v>
      </c>
      <c r="F124" s="49" t="s">
        <v>289</v>
      </c>
      <c r="G124" s="50" t="s">
        <v>171</v>
      </c>
      <c r="H124" s="51"/>
      <c r="I124" s="52" t="s">
        <v>335</v>
      </c>
      <c r="J124" s="53" t="s">
        <v>1324</v>
      </c>
      <c r="K124" s="53"/>
      <c r="L124" s="53"/>
      <c r="M124" s="53"/>
      <c r="N124" s="53" t="s">
        <v>107</v>
      </c>
      <c r="O124" s="53" t="s">
        <v>330</v>
      </c>
      <c r="P124" s="53" t="s">
        <v>1321</v>
      </c>
      <c r="Q124" s="53"/>
      <c r="R124" s="53"/>
      <c r="S124" s="48" t="s">
        <v>804</v>
      </c>
      <c r="U124" s="41"/>
      <c r="V124" s="105" t="s">
        <v>1002</v>
      </c>
    </row>
    <row r="125" spans="1:22" ht="33.75">
      <c r="A125" s="86">
        <v>125</v>
      </c>
      <c r="B125" s="48" t="s">
        <v>1169</v>
      </c>
      <c r="C125" s="56" t="s">
        <v>749</v>
      </c>
      <c r="D125" s="40" t="s">
        <v>360</v>
      </c>
      <c r="E125" s="40" t="s">
        <v>429</v>
      </c>
      <c r="F125" s="49" t="s">
        <v>289</v>
      </c>
      <c r="G125" s="50" t="s">
        <v>983</v>
      </c>
      <c r="H125" s="51" t="s">
        <v>984</v>
      </c>
      <c r="I125" s="52" t="s">
        <v>335</v>
      </c>
      <c r="J125" s="53" t="s">
        <v>1324</v>
      </c>
      <c r="K125" s="53"/>
      <c r="L125" s="53"/>
      <c r="M125" s="53"/>
      <c r="N125" s="53" t="s">
        <v>107</v>
      </c>
      <c r="O125" s="53" t="s">
        <v>330</v>
      </c>
      <c r="P125" s="53" t="s">
        <v>1321</v>
      </c>
      <c r="Q125" s="53"/>
      <c r="R125" s="53"/>
      <c r="S125" s="48" t="s">
        <v>804</v>
      </c>
      <c r="V125" s="105" t="s">
        <v>1002</v>
      </c>
    </row>
    <row r="126" spans="1:21" ht="78.75">
      <c r="A126" s="86">
        <v>126</v>
      </c>
      <c r="B126" s="48" t="s">
        <v>1273</v>
      </c>
      <c r="C126" s="56" t="s">
        <v>749</v>
      </c>
      <c r="D126" s="40" t="s">
        <v>360</v>
      </c>
      <c r="E126" s="40" t="s">
        <v>879</v>
      </c>
      <c r="F126" s="49" t="s">
        <v>351</v>
      </c>
      <c r="G126" s="50" t="s">
        <v>1355</v>
      </c>
      <c r="H126" s="51" t="s">
        <v>1356</v>
      </c>
      <c r="I126" s="52"/>
      <c r="J126" s="53" t="s">
        <v>28</v>
      </c>
      <c r="K126" s="53"/>
      <c r="L126" s="53"/>
      <c r="M126" s="53"/>
      <c r="N126" s="53" t="s">
        <v>346</v>
      </c>
      <c r="O126" s="53" t="s">
        <v>808</v>
      </c>
      <c r="P126" s="116" t="s">
        <v>25</v>
      </c>
      <c r="Q126" s="53" t="s">
        <v>784</v>
      </c>
      <c r="R126" s="53"/>
      <c r="S126" s="48" t="s">
        <v>804</v>
      </c>
      <c r="U126" s="105" t="s">
        <v>249</v>
      </c>
    </row>
    <row r="127" spans="1:22" ht="67.5">
      <c r="A127" s="86">
        <v>127</v>
      </c>
      <c r="B127" s="48" t="s">
        <v>478</v>
      </c>
      <c r="C127" s="56" t="s">
        <v>682</v>
      </c>
      <c r="D127" s="40" t="s">
        <v>360</v>
      </c>
      <c r="E127" s="40" t="s">
        <v>893</v>
      </c>
      <c r="F127" s="49" t="s">
        <v>289</v>
      </c>
      <c r="G127" s="50" t="s">
        <v>857</v>
      </c>
      <c r="H127" s="51" t="s">
        <v>842</v>
      </c>
      <c r="I127" s="52" t="s">
        <v>335</v>
      </c>
      <c r="J127" s="53" t="s">
        <v>1325</v>
      </c>
      <c r="K127" s="53"/>
      <c r="L127" s="53"/>
      <c r="M127" s="53"/>
      <c r="N127" s="53" t="s">
        <v>107</v>
      </c>
      <c r="O127" s="53" t="s">
        <v>330</v>
      </c>
      <c r="P127" s="53" t="s">
        <v>1321</v>
      </c>
      <c r="Q127" s="53"/>
      <c r="R127" s="53"/>
      <c r="S127" s="48" t="s">
        <v>804</v>
      </c>
      <c r="U127" s="41"/>
      <c r="V127" s="105" t="s">
        <v>1002</v>
      </c>
    </row>
    <row r="128" spans="1:21" ht="78.75">
      <c r="A128" s="86">
        <v>128</v>
      </c>
      <c r="B128" s="48" t="s">
        <v>1273</v>
      </c>
      <c r="C128" s="56" t="s">
        <v>682</v>
      </c>
      <c r="D128" s="40" t="s">
        <v>360</v>
      </c>
      <c r="E128" s="40" t="s">
        <v>893</v>
      </c>
      <c r="F128" s="49" t="s">
        <v>351</v>
      </c>
      <c r="G128" s="50" t="s">
        <v>1355</v>
      </c>
      <c r="H128" s="51" t="s">
        <v>1357</v>
      </c>
      <c r="I128" s="52"/>
      <c r="J128" s="53"/>
      <c r="K128" s="53"/>
      <c r="L128" s="53"/>
      <c r="M128" s="53"/>
      <c r="N128" s="53" t="s">
        <v>285</v>
      </c>
      <c r="O128" s="53" t="s">
        <v>808</v>
      </c>
      <c r="P128" s="53"/>
      <c r="Q128" s="53"/>
      <c r="R128" s="53"/>
      <c r="S128" s="48" t="s">
        <v>804</v>
      </c>
      <c r="U128" s="41"/>
    </row>
    <row r="129" spans="1:21" ht="22.5">
      <c r="A129" s="86">
        <v>129</v>
      </c>
      <c r="B129" s="48" t="s">
        <v>792</v>
      </c>
      <c r="C129" s="56" t="s">
        <v>682</v>
      </c>
      <c r="D129" s="40" t="s">
        <v>360</v>
      </c>
      <c r="E129" s="40" t="s">
        <v>365</v>
      </c>
      <c r="F129" s="49" t="s">
        <v>351</v>
      </c>
      <c r="G129" s="50" t="s">
        <v>683</v>
      </c>
      <c r="H129" s="51" t="s">
        <v>684</v>
      </c>
      <c r="I129" s="52"/>
      <c r="J129" s="53"/>
      <c r="K129" s="53"/>
      <c r="L129" s="53"/>
      <c r="M129" s="53"/>
      <c r="N129" s="53" t="s">
        <v>285</v>
      </c>
      <c r="O129" s="53" t="s">
        <v>808</v>
      </c>
      <c r="P129" s="53"/>
      <c r="Q129" s="53"/>
      <c r="R129" s="53"/>
      <c r="S129" s="48" t="s">
        <v>804</v>
      </c>
      <c r="U129" s="41"/>
    </row>
    <row r="130" spans="1:22" ht="56.25">
      <c r="A130" s="86">
        <v>130</v>
      </c>
      <c r="B130" s="48" t="s">
        <v>744</v>
      </c>
      <c r="C130" s="56" t="s">
        <v>1198</v>
      </c>
      <c r="D130" s="40" t="s">
        <v>360</v>
      </c>
      <c r="E130" s="40" t="s">
        <v>1199</v>
      </c>
      <c r="F130" s="49" t="s">
        <v>289</v>
      </c>
      <c r="G130" s="50" t="s">
        <v>1200</v>
      </c>
      <c r="H130" s="51" t="s">
        <v>1201</v>
      </c>
      <c r="I130" s="52" t="s">
        <v>335</v>
      </c>
      <c r="J130" s="53" t="s">
        <v>1326</v>
      </c>
      <c r="K130" s="53"/>
      <c r="L130" s="53"/>
      <c r="M130" s="53"/>
      <c r="N130" s="53" t="s">
        <v>107</v>
      </c>
      <c r="O130" s="53" t="s">
        <v>330</v>
      </c>
      <c r="P130" s="53" t="s">
        <v>1321</v>
      </c>
      <c r="Q130" s="53"/>
      <c r="R130" s="53"/>
      <c r="S130" s="48" t="s">
        <v>804</v>
      </c>
      <c r="U130" s="41"/>
      <c r="V130" s="105" t="s">
        <v>1002</v>
      </c>
    </row>
    <row r="131" spans="1:21" ht="101.25">
      <c r="A131" s="86">
        <v>131</v>
      </c>
      <c r="B131" s="48" t="s">
        <v>589</v>
      </c>
      <c r="C131" s="101" t="s">
        <v>1198</v>
      </c>
      <c r="D131" s="40" t="s">
        <v>360</v>
      </c>
      <c r="E131" s="40" t="s">
        <v>896</v>
      </c>
      <c r="F131" s="49" t="s">
        <v>351</v>
      </c>
      <c r="G131" s="50" t="s">
        <v>624</v>
      </c>
      <c r="H131" s="51" t="s">
        <v>224</v>
      </c>
      <c r="I131" s="52"/>
      <c r="J131" s="53"/>
      <c r="K131" s="53"/>
      <c r="L131" s="53"/>
      <c r="M131" s="53"/>
      <c r="N131" s="53" t="s">
        <v>285</v>
      </c>
      <c r="O131" s="53" t="s">
        <v>808</v>
      </c>
      <c r="P131" s="53"/>
      <c r="Q131" s="53"/>
      <c r="R131" s="53"/>
      <c r="S131" s="48" t="s">
        <v>804</v>
      </c>
      <c r="U131" s="41"/>
    </row>
    <row r="132" spans="1:21" ht="123.75">
      <c r="A132" s="86">
        <v>132</v>
      </c>
      <c r="B132" s="48" t="s">
        <v>601</v>
      </c>
      <c r="C132" s="56" t="s">
        <v>1198</v>
      </c>
      <c r="D132" s="40" t="s">
        <v>360</v>
      </c>
      <c r="E132" s="40" t="s">
        <v>896</v>
      </c>
      <c r="F132" s="49" t="s">
        <v>351</v>
      </c>
      <c r="G132" s="50" t="s">
        <v>222</v>
      </c>
      <c r="H132" s="51" t="s">
        <v>223</v>
      </c>
      <c r="I132" s="52"/>
      <c r="J132" s="53"/>
      <c r="K132" s="53"/>
      <c r="L132" s="53"/>
      <c r="M132" s="53"/>
      <c r="N132" s="53" t="s">
        <v>285</v>
      </c>
      <c r="O132" s="53" t="s">
        <v>808</v>
      </c>
      <c r="P132" s="53"/>
      <c r="Q132" s="53"/>
      <c r="R132" s="53"/>
      <c r="S132" s="48" t="s">
        <v>804</v>
      </c>
      <c r="U132" s="41"/>
    </row>
    <row r="133" spans="1:21" ht="123.75">
      <c r="A133" s="86">
        <v>133</v>
      </c>
      <c r="B133" s="48" t="s">
        <v>589</v>
      </c>
      <c r="C133" s="101" t="s">
        <v>1198</v>
      </c>
      <c r="D133" s="40" t="s">
        <v>360</v>
      </c>
      <c r="E133" s="40" t="s">
        <v>896</v>
      </c>
      <c r="F133" s="49" t="s">
        <v>351</v>
      </c>
      <c r="G133" s="50" t="s">
        <v>222</v>
      </c>
      <c r="H133" s="51" t="s">
        <v>223</v>
      </c>
      <c r="I133" s="52"/>
      <c r="J133" s="53"/>
      <c r="K133" s="53"/>
      <c r="L133" s="53"/>
      <c r="M133" s="53"/>
      <c r="N133" s="53" t="s">
        <v>285</v>
      </c>
      <c r="O133" s="53" t="s">
        <v>808</v>
      </c>
      <c r="P133" s="53"/>
      <c r="Q133" s="53"/>
      <c r="R133" s="53"/>
      <c r="S133" s="48" t="s">
        <v>804</v>
      </c>
      <c r="U133" s="41"/>
    </row>
    <row r="134" spans="1:19" ht="180">
      <c r="A134" s="86">
        <v>134</v>
      </c>
      <c r="B134" s="48" t="s">
        <v>1273</v>
      </c>
      <c r="C134" s="56" t="s">
        <v>1198</v>
      </c>
      <c r="D134" s="40" t="s">
        <v>360</v>
      </c>
      <c r="E134" s="40" t="s">
        <v>192</v>
      </c>
      <c r="F134" s="49" t="s">
        <v>351</v>
      </c>
      <c r="G134" s="50" t="s">
        <v>1163</v>
      </c>
      <c r="H134" s="51" t="s">
        <v>1164</v>
      </c>
      <c r="I134" s="52"/>
      <c r="J134" s="53"/>
      <c r="K134" s="53"/>
      <c r="L134" s="53"/>
      <c r="M134" s="53"/>
      <c r="N134" s="53" t="s">
        <v>285</v>
      </c>
      <c r="O134" s="53" t="s">
        <v>808</v>
      </c>
      <c r="P134" s="53"/>
      <c r="Q134" s="53"/>
      <c r="R134" s="53"/>
      <c r="S134" s="48" t="s">
        <v>804</v>
      </c>
    </row>
    <row r="135" spans="1:22" ht="56.25">
      <c r="A135" s="86">
        <v>135</v>
      </c>
      <c r="B135" s="48" t="s">
        <v>478</v>
      </c>
      <c r="C135" s="56" t="s">
        <v>1198</v>
      </c>
      <c r="D135" s="40" t="s">
        <v>360</v>
      </c>
      <c r="E135" s="40" t="s">
        <v>192</v>
      </c>
      <c r="F135" s="49" t="s">
        <v>289</v>
      </c>
      <c r="G135" s="50" t="s">
        <v>857</v>
      </c>
      <c r="H135" s="51" t="s">
        <v>844</v>
      </c>
      <c r="I135" s="52" t="s">
        <v>335</v>
      </c>
      <c r="J135" s="53" t="s">
        <v>1327</v>
      </c>
      <c r="K135" s="53"/>
      <c r="L135" s="53"/>
      <c r="M135" s="53"/>
      <c r="N135" s="53" t="s">
        <v>107</v>
      </c>
      <c r="O135" s="53" t="s">
        <v>330</v>
      </c>
      <c r="P135" s="53" t="s">
        <v>1321</v>
      </c>
      <c r="Q135" s="53"/>
      <c r="R135" s="53"/>
      <c r="S135" s="48" t="s">
        <v>804</v>
      </c>
      <c r="U135" s="41"/>
      <c r="V135" s="105" t="s">
        <v>1002</v>
      </c>
    </row>
    <row r="136" spans="1:21" ht="112.5">
      <c r="A136" s="86">
        <v>136</v>
      </c>
      <c r="B136" s="48" t="s">
        <v>613</v>
      </c>
      <c r="C136" s="56" t="s">
        <v>867</v>
      </c>
      <c r="D136" s="40" t="s">
        <v>360</v>
      </c>
      <c r="E136" s="40" t="s">
        <v>622</v>
      </c>
      <c r="F136" s="49" t="s">
        <v>838</v>
      </c>
      <c r="G136" s="50" t="s">
        <v>169</v>
      </c>
      <c r="H136" s="51" t="s">
        <v>170</v>
      </c>
      <c r="I136" s="52"/>
      <c r="J136" s="53"/>
      <c r="K136" s="53"/>
      <c r="L136" s="53"/>
      <c r="M136" s="53"/>
      <c r="N136" s="53" t="s">
        <v>285</v>
      </c>
      <c r="O136" s="53" t="s">
        <v>808</v>
      </c>
      <c r="P136" s="53"/>
      <c r="Q136" s="53"/>
      <c r="R136" s="53"/>
      <c r="S136" s="48" t="s">
        <v>804</v>
      </c>
      <c r="U136" s="41"/>
    </row>
    <row r="137" spans="1:21" ht="78.75">
      <c r="A137" s="86">
        <v>137</v>
      </c>
      <c r="B137" s="48" t="s">
        <v>478</v>
      </c>
      <c r="C137" s="56" t="s">
        <v>867</v>
      </c>
      <c r="D137" s="40" t="s">
        <v>360</v>
      </c>
      <c r="E137" s="40" t="s">
        <v>622</v>
      </c>
      <c r="F137" s="49" t="s">
        <v>838</v>
      </c>
      <c r="G137" s="50" t="s">
        <v>1309</v>
      </c>
      <c r="H137" s="51" t="s">
        <v>853</v>
      </c>
      <c r="I137" s="52" t="s">
        <v>335</v>
      </c>
      <c r="J137" s="53" t="s">
        <v>24</v>
      </c>
      <c r="K137" s="53"/>
      <c r="L137" s="53" t="s">
        <v>1098</v>
      </c>
      <c r="M137" s="53"/>
      <c r="N137" s="53" t="s">
        <v>346</v>
      </c>
      <c r="O137" s="53" t="s">
        <v>808</v>
      </c>
      <c r="P137" s="116" t="s">
        <v>23</v>
      </c>
      <c r="Q137" s="53" t="s">
        <v>784</v>
      </c>
      <c r="R137" s="53"/>
      <c r="S137" s="48" t="s">
        <v>992</v>
      </c>
      <c r="U137" s="41"/>
    </row>
    <row r="138" spans="1:21" ht="56.25">
      <c r="A138" s="86">
        <v>138</v>
      </c>
      <c r="B138" s="48" t="s">
        <v>1248</v>
      </c>
      <c r="C138" s="56" t="s">
        <v>867</v>
      </c>
      <c r="D138" s="40" t="s">
        <v>360</v>
      </c>
      <c r="E138" s="40" t="s">
        <v>622</v>
      </c>
      <c r="F138" s="49" t="s">
        <v>838</v>
      </c>
      <c r="G138" s="50" t="s">
        <v>1253</v>
      </c>
      <c r="H138" s="51" t="s">
        <v>1252</v>
      </c>
      <c r="I138" s="52" t="s">
        <v>335</v>
      </c>
      <c r="J138" s="53" t="s">
        <v>24</v>
      </c>
      <c r="K138" s="53"/>
      <c r="L138" s="53" t="s">
        <v>1098</v>
      </c>
      <c r="M138" s="53"/>
      <c r="N138" s="53" t="s">
        <v>346</v>
      </c>
      <c r="O138" s="53" t="s">
        <v>808</v>
      </c>
      <c r="P138" s="116" t="s">
        <v>23</v>
      </c>
      <c r="Q138" s="53" t="s">
        <v>784</v>
      </c>
      <c r="R138" s="53"/>
      <c r="S138" s="48" t="s">
        <v>992</v>
      </c>
      <c r="U138" s="41"/>
    </row>
    <row r="139" spans="1:21" ht="78.75">
      <c r="A139" s="86">
        <v>139</v>
      </c>
      <c r="B139" s="48" t="s">
        <v>472</v>
      </c>
      <c r="C139" s="56" t="s">
        <v>867</v>
      </c>
      <c r="D139" s="40" t="s">
        <v>360</v>
      </c>
      <c r="E139" s="40" t="s">
        <v>622</v>
      </c>
      <c r="F139" s="49" t="s">
        <v>838</v>
      </c>
      <c r="G139" s="50" t="s">
        <v>38</v>
      </c>
      <c r="H139" s="51" t="s">
        <v>39</v>
      </c>
      <c r="I139" s="52" t="s">
        <v>335</v>
      </c>
      <c r="J139" s="53" t="s">
        <v>24</v>
      </c>
      <c r="K139" s="53"/>
      <c r="L139" s="53" t="s">
        <v>1098</v>
      </c>
      <c r="M139" s="53"/>
      <c r="N139" s="53" t="s">
        <v>346</v>
      </c>
      <c r="O139" s="53" t="s">
        <v>808</v>
      </c>
      <c r="P139" s="116" t="s">
        <v>23</v>
      </c>
      <c r="Q139" s="53" t="s">
        <v>784</v>
      </c>
      <c r="R139" s="53"/>
      <c r="S139" s="48" t="s">
        <v>992</v>
      </c>
      <c r="U139" s="41"/>
    </row>
    <row r="140" spans="1:21" ht="45">
      <c r="A140" s="86">
        <v>140</v>
      </c>
      <c r="B140" s="48" t="s">
        <v>478</v>
      </c>
      <c r="C140" s="56" t="s">
        <v>749</v>
      </c>
      <c r="D140" s="40" t="s">
        <v>360</v>
      </c>
      <c r="E140" s="40" t="s">
        <v>854</v>
      </c>
      <c r="F140" s="49" t="s">
        <v>838</v>
      </c>
      <c r="G140" s="50" t="s">
        <v>855</v>
      </c>
      <c r="H140" s="51" t="s">
        <v>856</v>
      </c>
      <c r="I140" s="52"/>
      <c r="J140" s="53" t="s">
        <v>34</v>
      </c>
      <c r="K140" s="53"/>
      <c r="L140" s="53"/>
      <c r="M140" s="53"/>
      <c r="N140" s="53" t="s">
        <v>346</v>
      </c>
      <c r="O140" s="53" t="s">
        <v>808</v>
      </c>
      <c r="P140" s="116" t="s">
        <v>25</v>
      </c>
      <c r="Q140" s="53" t="s">
        <v>784</v>
      </c>
      <c r="R140" s="53"/>
      <c r="S140" s="48" t="s">
        <v>804</v>
      </c>
      <c r="U140" s="105" t="s">
        <v>249</v>
      </c>
    </row>
    <row r="141" spans="1:21" ht="78.75">
      <c r="A141" s="86">
        <v>141</v>
      </c>
      <c r="B141" s="48" t="s">
        <v>1086</v>
      </c>
      <c r="C141" s="56" t="s">
        <v>749</v>
      </c>
      <c r="D141" s="40" t="s">
        <v>360</v>
      </c>
      <c r="E141" s="40" t="s">
        <v>854</v>
      </c>
      <c r="F141" s="49" t="s">
        <v>351</v>
      </c>
      <c r="G141" s="50" t="s">
        <v>1110</v>
      </c>
      <c r="H141" s="51" t="s">
        <v>1107</v>
      </c>
      <c r="I141" s="52"/>
      <c r="J141" s="53" t="s">
        <v>35</v>
      </c>
      <c r="K141" s="53"/>
      <c r="L141" s="53"/>
      <c r="M141" s="53"/>
      <c r="N141" s="53" t="s">
        <v>346</v>
      </c>
      <c r="O141" s="53" t="s">
        <v>808</v>
      </c>
      <c r="P141" s="116" t="s">
        <v>25</v>
      </c>
      <c r="Q141" s="53" t="s">
        <v>784</v>
      </c>
      <c r="R141" s="53"/>
      <c r="S141" s="48" t="s">
        <v>804</v>
      </c>
      <c r="U141" s="105" t="s">
        <v>249</v>
      </c>
    </row>
    <row r="142" spans="1:19" ht="78.75">
      <c r="A142" s="86">
        <v>142</v>
      </c>
      <c r="B142" s="48" t="s">
        <v>1273</v>
      </c>
      <c r="C142" s="56" t="s">
        <v>845</v>
      </c>
      <c r="D142" s="40" t="s">
        <v>449</v>
      </c>
      <c r="E142" s="40" t="s">
        <v>350</v>
      </c>
      <c r="F142" s="49" t="s">
        <v>351</v>
      </c>
      <c r="G142" s="50" t="s">
        <v>1355</v>
      </c>
      <c r="H142" s="51" t="s">
        <v>1165</v>
      </c>
      <c r="I142" s="52"/>
      <c r="J142" s="53"/>
      <c r="K142" s="53"/>
      <c r="L142" s="53"/>
      <c r="M142" s="53"/>
      <c r="N142" s="53" t="s">
        <v>285</v>
      </c>
      <c r="O142" s="53" t="s">
        <v>808</v>
      </c>
      <c r="P142" s="53"/>
      <c r="Q142" s="53"/>
      <c r="R142" s="53"/>
      <c r="S142" s="48" t="s">
        <v>804</v>
      </c>
    </row>
    <row r="143" spans="1:21" ht="202.5">
      <c r="A143" s="86">
        <v>143</v>
      </c>
      <c r="B143" s="48" t="s">
        <v>792</v>
      </c>
      <c r="C143" s="56" t="s">
        <v>795</v>
      </c>
      <c r="D143" s="40" t="s">
        <v>449</v>
      </c>
      <c r="E143" s="40" t="s">
        <v>449</v>
      </c>
      <c r="F143" s="49" t="s">
        <v>351</v>
      </c>
      <c r="G143" s="50" t="s">
        <v>680</v>
      </c>
      <c r="H143" s="51" t="s">
        <v>681</v>
      </c>
      <c r="I143" s="52"/>
      <c r="J143" s="53" t="s">
        <v>36</v>
      </c>
      <c r="K143" s="53"/>
      <c r="L143" s="53"/>
      <c r="M143" s="53"/>
      <c r="N143" s="53" t="s">
        <v>346</v>
      </c>
      <c r="O143" s="53" t="s">
        <v>808</v>
      </c>
      <c r="P143" s="116" t="s">
        <v>25</v>
      </c>
      <c r="Q143" s="53" t="s">
        <v>784</v>
      </c>
      <c r="R143" s="53"/>
      <c r="S143" s="48" t="s">
        <v>804</v>
      </c>
      <c r="U143" s="105" t="s">
        <v>249</v>
      </c>
    </row>
    <row r="144" spans="1:21" ht="112.5">
      <c r="A144" s="86">
        <v>144</v>
      </c>
      <c r="B144" s="48" t="s">
        <v>1086</v>
      </c>
      <c r="C144" s="56" t="s">
        <v>795</v>
      </c>
      <c r="D144" s="40" t="s">
        <v>449</v>
      </c>
      <c r="E144" s="40" t="s">
        <v>1289</v>
      </c>
      <c r="F144" s="49" t="s">
        <v>351</v>
      </c>
      <c r="G144" s="50" t="s">
        <v>1111</v>
      </c>
      <c r="H144" s="51" t="s">
        <v>1112</v>
      </c>
      <c r="I144" s="52"/>
      <c r="J144" s="53" t="s">
        <v>37</v>
      </c>
      <c r="K144" s="53"/>
      <c r="L144" s="53"/>
      <c r="M144" s="53"/>
      <c r="N144" s="53" t="s">
        <v>346</v>
      </c>
      <c r="O144" s="53" t="s">
        <v>808</v>
      </c>
      <c r="P144" s="116" t="s">
        <v>25</v>
      </c>
      <c r="Q144" s="53" t="s">
        <v>784</v>
      </c>
      <c r="R144" s="53"/>
      <c r="S144" s="48" t="s">
        <v>804</v>
      </c>
      <c r="U144" s="105" t="s">
        <v>249</v>
      </c>
    </row>
    <row r="145" spans="1:21" ht="90">
      <c r="A145" s="86">
        <v>145</v>
      </c>
      <c r="B145" s="48" t="s">
        <v>459</v>
      </c>
      <c r="C145" s="56" t="s">
        <v>448</v>
      </c>
      <c r="D145" s="40" t="s">
        <v>449</v>
      </c>
      <c r="E145" s="40" t="s">
        <v>740</v>
      </c>
      <c r="F145" s="49" t="s">
        <v>351</v>
      </c>
      <c r="G145" s="50" t="s">
        <v>629</v>
      </c>
      <c r="H145" s="51" t="s">
        <v>630</v>
      </c>
      <c r="I145" s="52"/>
      <c r="J145" s="53"/>
      <c r="K145" s="53"/>
      <c r="L145" s="53"/>
      <c r="M145" s="53"/>
      <c r="N145" s="53" t="s">
        <v>285</v>
      </c>
      <c r="O145" s="53" t="s">
        <v>808</v>
      </c>
      <c r="P145" s="53"/>
      <c r="Q145" s="53"/>
      <c r="R145" s="53"/>
      <c r="S145" s="48" t="s">
        <v>804</v>
      </c>
      <c r="U145" s="41"/>
    </row>
    <row r="146" spans="1:21" ht="90">
      <c r="A146" s="86">
        <v>146</v>
      </c>
      <c r="B146" s="48" t="s">
        <v>459</v>
      </c>
      <c r="C146" s="56" t="s">
        <v>448</v>
      </c>
      <c r="D146" s="40" t="s">
        <v>449</v>
      </c>
      <c r="E146" s="40" t="s">
        <v>740</v>
      </c>
      <c r="F146" s="49" t="s">
        <v>351</v>
      </c>
      <c r="G146" s="50" t="s">
        <v>631</v>
      </c>
      <c r="H146" s="51" t="s">
        <v>632</v>
      </c>
      <c r="I146" s="52"/>
      <c r="J146" s="53"/>
      <c r="K146" s="53"/>
      <c r="L146" s="53"/>
      <c r="M146" s="53"/>
      <c r="N146" s="53" t="s">
        <v>285</v>
      </c>
      <c r="O146" s="53" t="s">
        <v>808</v>
      </c>
      <c r="P146" s="53"/>
      <c r="Q146" s="53"/>
      <c r="R146" s="53"/>
      <c r="S146" s="48" t="s">
        <v>804</v>
      </c>
      <c r="U146" s="41"/>
    </row>
    <row r="147" spans="1:21" ht="56.25">
      <c r="A147" s="86">
        <v>147</v>
      </c>
      <c r="B147" s="48" t="s">
        <v>459</v>
      </c>
      <c r="C147" s="56" t="s">
        <v>448</v>
      </c>
      <c r="D147" s="40" t="s">
        <v>449</v>
      </c>
      <c r="E147" s="40" t="s">
        <v>740</v>
      </c>
      <c r="F147" s="49" t="s">
        <v>351</v>
      </c>
      <c r="G147" s="50" t="s">
        <v>633</v>
      </c>
      <c r="H147" s="51" t="s">
        <v>634</v>
      </c>
      <c r="I147" s="52"/>
      <c r="J147" s="53"/>
      <c r="K147" s="53"/>
      <c r="L147" s="53"/>
      <c r="M147" s="53"/>
      <c r="N147" s="53" t="s">
        <v>285</v>
      </c>
      <c r="O147" s="53" t="s">
        <v>808</v>
      </c>
      <c r="P147" s="53"/>
      <c r="Q147" s="53"/>
      <c r="R147" s="53"/>
      <c r="S147" s="48" t="s">
        <v>804</v>
      </c>
      <c r="U147" s="41"/>
    </row>
    <row r="148" spans="1:21" ht="78.75">
      <c r="A148" s="86">
        <v>148</v>
      </c>
      <c r="B148" s="48" t="s">
        <v>459</v>
      </c>
      <c r="C148" s="56" t="s">
        <v>448</v>
      </c>
      <c r="D148" s="40" t="s">
        <v>449</v>
      </c>
      <c r="E148" s="40" t="s">
        <v>740</v>
      </c>
      <c r="F148" s="49" t="s">
        <v>351</v>
      </c>
      <c r="G148" s="50" t="s">
        <v>635</v>
      </c>
      <c r="H148" s="51" t="s">
        <v>634</v>
      </c>
      <c r="I148" s="52"/>
      <c r="J148" s="53"/>
      <c r="K148" s="53"/>
      <c r="L148" s="53"/>
      <c r="M148" s="53"/>
      <c r="N148" s="53" t="s">
        <v>285</v>
      </c>
      <c r="O148" s="53" t="s">
        <v>808</v>
      </c>
      <c r="P148" s="53"/>
      <c r="Q148" s="53"/>
      <c r="R148" s="53"/>
      <c r="S148" s="48" t="s">
        <v>804</v>
      </c>
      <c r="U148" s="41"/>
    </row>
    <row r="149" spans="1:21" ht="112.5">
      <c r="A149" s="86">
        <v>149</v>
      </c>
      <c r="B149" s="48" t="s">
        <v>1273</v>
      </c>
      <c r="C149" s="56" t="s">
        <v>448</v>
      </c>
      <c r="D149" s="40" t="s">
        <v>449</v>
      </c>
      <c r="E149" s="40" t="s">
        <v>740</v>
      </c>
      <c r="F149" s="49" t="s">
        <v>351</v>
      </c>
      <c r="G149" s="50" t="s">
        <v>658</v>
      </c>
      <c r="H149" s="51" t="s">
        <v>1166</v>
      </c>
      <c r="I149" s="52"/>
      <c r="J149" s="53"/>
      <c r="K149" s="53"/>
      <c r="L149" s="53"/>
      <c r="M149" s="53"/>
      <c r="N149" s="53" t="s">
        <v>285</v>
      </c>
      <c r="O149" s="53" t="s">
        <v>808</v>
      </c>
      <c r="P149" s="53"/>
      <c r="Q149" s="53"/>
      <c r="R149" s="53"/>
      <c r="S149" s="48" t="s">
        <v>804</v>
      </c>
      <c r="U149" s="41"/>
    </row>
    <row r="150" spans="1:21" ht="33.75">
      <c r="A150" s="86">
        <v>150</v>
      </c>
      <c r="B150" s="48" t="s">
        <v>437</v>
      </c>
      <c r="C150" s="56" t="s">
        <v>448</v>
      </c>
      <c r="D150" s="40" t="s">
        <v>449</v>
      </c>
      <c r="E150" s="40" t="s">
        <v>450</v>
      </c>
      <c r="F150" s="49" t="s">
        <v>351</v>
      </c>
      <c r="G150" s="50" t="s">
        <v>451</v>
      </c>
      <c r="H150" s="51" t="s">
        <v>0</v>
      </c>
      <c r="I150" s="52"/>
      <c r="J150" s="53"/>
      <c r="K150" s="53"/>
      <c r="L150" s="53"/>
      <c r="M150" s="53"/>
      <c r="N150" s="53" t="s">
        <v>285</v>
      </c>
      <c r="O150" s="53" t="s">
        <v>808</v>
      </c>
      <c r="P150" s="53"/>
      <c r="Q150" s="53"/>
      <c r="R150" s="53"/>
      <c r="S150" s="48" t="s">
        <v>804</v>
      </c>
      <c r="U150" s="41"/>
    </row>
    <row r="151" spans="1:21" ht="33.75">
      <c r="A151" s="86">
        <v>151</v>
      </c>
      <c r="B151" s="48" t="s">
        <v>201</v>
      </c>
      <c r="C151" s="56" t="s">
        <v>448</v>
      </c>
      <c r="D151" s="40" t="s">
        <v>449</v>
      </c>
      <c r="E151" s="40" t="s">
        <v>450</v>
      </c>
      <c r="F151" s="49" t="s">
        <v>351</v>
      </c>
      <c r="G151" s="50" t="s">
        <v>210</v>
      </c>
      <c r="H151" s="51" t="s">
        <v>211</v>
      </c>
      <c r="I151" s="52"/>
      <c r="J151" s="53"/>
      <c r="K151" s="53"/>
      <c r="L151" s="53"/>
      <c r="M151" s="53"/>
      <c r="N151" s="53" t="s">
        <v>285</v>
      </c>
      <c r="O151" s="53" t="s">
        <v>808</v>
      </c>
      <c r="P151" s="53"/>
      <c r="Q151" s="53"/>
      <c r="R151" s="53"/>
      <c r="S151" s="48" t="s">
        <v>804</v>
      </c>
      <c r="U151" s="41"/>
    </row>
    <row r="152" spans="1:19" ht="45">
      <c r="A152" s="86">
        <v>152</v>
      </c>
      <c r="B152" s="48" t="s">
        <v>613</v>
      </c>
      <c r="C152" s="56" t="s">
        <v>448</v>
      </c>
      <c r="D152" s="40" t="s">
        <v>449</v>
      </c>
      <c r="E152" s="40" t="s">
        <v>450</v>
      </c>
      <c r="F152" s="49" t="s">
        <v>838</v>
      </c>
      <c r="G152" s="50" t="s">
        <v>619</v>
      </c>
      <c r="H152" s="51"/>
      <c r="I152" s="52"/>
      <c r="J152" s="53"/>
      <c r="K152" s="53"/>
      <c r="L152" s="53"/>
      <c r="M152" s="53"/>
      <c r="N152" s="53" t="s">
        <v>285</v>
      </c>
      <c r="O152" s="53" t="s">
        <v>808</v>
      </c>
      <c r="P152" s="53"/>
      <c r="Q152" s="53"/>
      <c r="R152" s="53"/>
      <c r="S152" s="48" t="s">
        <v>804</v>
      </c>
    </row>
    <row r="153" spans="1:21" ht="33.75">
      <c r="A153" s="86">
        <v>153</v>
      </c>
      <c r="B153" s="48" t="s">
        <v>85</v>
      </c>
      <c r="C153" s="56" t="s">
        <v>448</v>
      </c>
      <c r="D153" s="40" t="s">
        <v>449</v>
      </c>
      <c r="E153" s="40" t="s">
        <v>450</v>
      </c>
      <c r="F153" s="49" t="s">
        <v>838</v>
      </c>
      <c r="G153" s="50" t="s">
        <v>86</v>
      </c>
      <c r="H153" s="51" t="s">
        <v>87</v>
      </c>
      <c r="I153" s="52"/>
      <c r="J153" s="53"/>
      <c r="K153" s="53"/>
      <c r="L153" s="53"/>
      <c r="M153" s="53"/>
      <c r="N153" s="53" t="s">
        <v>285</v>
      </c>
      <c r="O153" s="53" t="s">
        <v>808</v>
      </c>
      <c r="P153" s="53"/>
      <c r="Q153" s="53"/>
      <c r="R153" s="53"/>
      <c r="S153" s="48" t="s">
        <v>804</v>
      </c>
      <c r="U153" s="41"/>
    </row>
    <row r="154" spans="1:19" ht="78.75">
      <c r="A154" s="86">
        <v>154</v>
      </c>
      <c r="B154" s="48" t="s">
        <v>792</v>
      </c>
      <c r="C154" s="56" t="s">
        <v>448</v>
      </c>
      <c r="D154" s="40" t="s">
        <v>449</v>
      </c>
      <c r="E154" s="40" t="s">
        <v>450</v>
      </c>
      <c r="F154" s="49" t="s">
        <v>351</v>
      </c>
      <c r="G154" s="50" t="s">
        <v>687</v>
      </c>
      <c r="H154" s="51" t="s">
        <v>688</v>
      </c>
      <c r="I154" s="52"/>
      <c r="J154" s="53"/>
      <c r="K154" s="53"/>
      <c r="L154" s="53"/>
      <c r="M154" s="53"/>
      <c r="N154" s="53" t="s">
        <v>285</v>
      </c>
      <c r="O154" s="53" t="s">
        <v>808</v>
      </c>
      <c r="P154" s="53"/>
      <c r="Q154" s="53"/>
      <c r="R154" s="53"/>
      <c r="S154" s="48" t="s">
        <v>804</v>
      </c>
    </row>
    <row r="155" spans="1:21" ht="135">
      <c r="A155" s="86">
        <v>155</v>
      </c>
      <c r="B155" s="48" t="s">
        <v>792</v>
      </c>
      <c r="C155" s="56" t="s">
        <v>448</v>
      </c>
      <c r="D155" s="40" t="s">
        <v>449</v>
      </c>
      <c r="E155" s="40" t="s">
        <v>450</v>
      </c>
      <c r="F155" s="49" t="s">
        <v>351</v>
      </c>
      <c r="G155" s="50" t="s">
        <v>689</v>
      </c>
      <c r="H155" s="51" t="s">
        <v>690</v>
      </c>
      <c r="I155" s="52"/>
      <c r="J155" s="53"/>
      <c r="K155" s="53"/>
      <c r="L155" s="53"/>
      <c r="M155" s="53"/>
      <c r="N155" s="53" t="s">
        <v>285</v>
      </c>
      <c r="O155" s="53" t="s">
        <v>808</v>
      </c>
      <c r="P155" s="53"/>
      <c r="Q155" s="53"/>
      <c r="R155" s="53"/>
      <c r="S155" s="48" t="s">
        <v>804</v>
      </c>
      <c r="U155" s="41"/>
    </row>
    <row r="156" spans="1:21" ht="56.25">
      <c r="A156" s="86">
        <v>156</v>
      </c>
      <c r="B156" s="48" t="s">
        <v>478</v>
      </c>
      <c r="C156" s="56" t="s">
        <v>448</v>
      </c>
      <c r="D156" s="40" t="s">
        <v>449</v>
      </c>
      <c r="E156" s="40" t="s">
        <v>450</v>
      </c>
      <c r="F156" s="49" t="s">
        <v>838</v>
      </c>
      <c r="G156" s="50" t="s">
        <v>849</v>
      </c>
      <c r="H156" s="51" t="s">
        <v>850</v>
      </c>
      <c r="I156" s="52"/>
      <c r="J156" s="53"/>
      <c r="K156" s="53"/>
      <c r="L156" s="53"/>
      <c r="M156" s="53"/>
      <c r="N156" s="53" t="s">
        <v>285</v>
      </c>
      <c r="O156" s="53" t="s">
        <v>808</v>
      </c>
      <c r="P156" s="53"/>
      <c r="Q156" s="53"/>
      <c r="R156" s="53"/>
      <c r="S156" s="48" t="s">
        <v>804</v>
      </c>
      <c r="U156" s="41"/>
    </row>
    <row r="157" spans="1:21" ht="101.25">
      <c r="A157" s="86">
        <v>157</v>
      </c>
      <c r="B157" s="48" t="s">
        <v>876</v>
      </c>
      <c r="C157" s="56" t="s">
        <v>448</v>
      </c>
      <c r="D157" s="40" t="s">
        <v>449</v>
      </c>
      <c r="E157" s="40" t="s">
        <v>365</v>
      </c>
      <c r="F157" s="49" t="s">
        <v>351</v>
      </c>
      <c r="G157" s="50" t="s">
        <v>366</v>
      </c>
      <c r="H157" s="51" t="s">
        <v>367</v>
      </c>
      <c r="I157" s="52"/>
      <c r="J157" s="53"/>
      <c r="K157" s="53"/>
      <c r="L157" s="53"/>
      <c r="M157" s="53"/>
      <c r="N157" s="53" t="s">
        <v>285</v>
      </c>
      <c r="O157" s="53" t="s">
        <v>808</v>
      </c>
      <c r="P157" s="53"/>
      <c r="Q157" s="53"/>
      <c r="R157" s="53"/>
      <c r="S157" s="48" t="s">
        <v>804</v>
      </c>
      <c r="U157" s="41"/>
    </row>
    <row r="158" spans="1:21" ht="56.25">
      <c r="A158" s="86">
        <v>158</v>
      </c>
      <c r="B158" s="48" t="s">
        <v>201</v>
      </c>
      <c r="C158" s="56" t="s">
        <v>448</v>
      </c>
      <c r="D158" s="40" t="s">
        <v>449</v>
      </c>
      <c r="E158" s="40" t="s">
        <v>365</v>
      </c>
      <c r="F158" s="49" t="s">
        <v>351</v>
      </c>
      <c r="G158" s="50" t="s">
        <v>212</v>
      </c>
      <c r="H158" s="51" t="s">
        <v>213</v>
      </c>
      <c r="I158" s="52"/>
      <c r="J158" s="53"/>
      <c r="K158" s="53"/>
      <c r="L158" s="53"/>
      <c r="M158" s="53"/>
      <c r="N158" s="53" t="s">
        <v>285</v>
      </c>
      <c r="O158" s="53" t="s">
        <v>808</v>
      </c>
      <c r="P158" s="53"/>
      <c r="Q158" s="53"/>
      <c r="R158" s="53"/>
      <c r="S158" s="48" t="s">
        <v>804</v>
      </c>
      <c r="U158" s="41"/>
    </row>
    <row r="159" spans="1:22" ht="33.75">
      <c r="A159" s="86">
        <v>159</v>
      </c>
      <c r="B159" s="48" t="s">
        <v>1077</v>
      </c>
      <c r="C159" s="56" t="s">
        <v>448</v>
      </c>
      <c r="D159" s="40" t="s">
        <v>449</v>
      </c>
      <c r="E159" s="40" t="s">
        <v>365</v>
      </c>
      <c r="F159" s="49" t="s">
        <v>289</v>
      </c>
      <c r="G159" s="50" t="s">
        <v>1082</v>
      </c>
      <c r="H159" s="51" t="s">
        <v>1083</v>
      </c>
      <c r="I159" s="52" t="s">
        <v>335</v>
      </c>
      <c r="J159" s="53" t="s">
        <v>1360</v>
      </c>
      <c r="K159" s="53"/>
      <c r="L159" s="53"/>
      <c r="M159" s="53"/>
      <c r="N159" s="53" t="s">
        <v>107</v>
      </c>
      <c r="O159" s="53" t="s">
        <v>330</v>
      </c>
      <c r="P159" s="53" t="s">
        <v>1321</v>
      </c>
      <c r="Q159" s="53"/>
      <c r="R159" s="53"/>
      <c r="S159" s="48" t="s">
        <v>804</v>
      </c>
      <c r="U159" s="41"/>
      <c r="V159" s="105" t="s">
        <v>1002</v>
      </c>
    </row>
    <row r="160" spans="1:22" ht="22.5">
      <c r="A160" s="86">
        <v>160</v>
      </c>
      <c r="B160" s="48" t="s">
        <v>8</v>
      </c>
      <c r="C160" s="56" t="s">
        <v>448</v>
      </c>
      <c r="D160" s="40" t="s">
        <v>449</v>
      </c>
      <c r="E160" s="40" t="s">
        <v>9</v>
      </c>
      <c r="F160" s="49" t="s">
        <v>289</v>
      </c>
      <c r="G160" s="50" t="s">
        <v>10</v>
      </c>
      <c r="H160" s="51" t="s">
        <v>11</v>
      </c>
      <c r="I160" s="52" t="s">
        <v>335</v>
      </c>
      <c r="J160" s="53" t="s">
        <v>1360</v>
      </c>
      <c r="K160" s="53"/>
      <c r="L160" s="53"/>
      <c r="M160" s="53"/>
      <c r="N160" s="53" t="s">
        <v>107</v>
      </c>
      <c r="O160" s="53" t="s">
        <v>330</v>
      </c>
      <c r="P160" s="53" t="s">
        <v>1321</v>
      </c>
      <c r="Q160" s="53"/>
      <c r="R160" s="53"/>
      <c r="S160" s="48" t="s">
        <v>804</v>
      </c>
      <c r="U160" s="41"/>
      <c r="V160" s="105" t="s">
        <v>1002</v>
      </c>
    </row>
    <row r="161" spans="1:21" ht="33.75">
      <c r="A161" s="86">
        <v>161</v>
      </c>
      <c r="B161" s="48" t="s">
        <v>183</v>
      </c>
      <c r="C161" s="56" t="s">
        <v>448</v>
      </c>
      <c r="D161" s="40" t="s">
        <v>449</v>
      </c>
      <c r="E161" s="40" t="s">
        <v>9</v>
      </c>
      <c r="F161" s="49" t="s">
        <v>351</v>
      </c>
      <c r="G161" s="50" t="s">
        <v>187</v>
      </c>
      <c r="H161" s="51" t="s">
        <v>188</v>
      </c>
      <c r="I161" s="52"/>
      <c r="J161" s="53"/>
      <c r="K161" s="53"/>
      <c r="L161" s="53"/>
      <c r="M161" s="53"/>
      <c r="N161" s="53" t="s">
        <v>285</v>
      </c>
      <c r="O161" s="53" t="s">
        <v>808</v>
      </c>
      <c r="P161" s="53"/>
      <c r="Q161" s="53"/>
      <c r="R161" s="53"/>
      <c r="S161" s="48" t="s">
        <v>804</v>
      </c>
      <c r="U161" s="41"/>
    </row>
    <row r="162" spans="1:21" ht="281.25">
      <c r="A162" s="86">
        <v>162</v>
      </c>
      <c r="B162" s="48" t="s">
        <v>704</v>
      </c>
      <c r="C162" s="56" t="s">
        <v>448</v>
      </c>
      <c r="D162" s="40" t="s">
        <v>449</v>
      </c>
      <c r="E162" s="40" t="s">
        <v>9</v>
      </c>
      <c r="F162" s="49" t="s">
        <v>351</v>
      </c>
      <c r="G162" s="50" t="s">
        <v>1333</v>
      </c>
      <c r="H162" s="51" t="s">
        <v>1334</v>
      </c>
      <c r="I162" s="52"/>
      <c r="J162" s="53"/>
      <c r="K162" s="53"/>
      <c r="L162" s="53"/>
      <c r="M162" s="53"/>
      <c r="N162" s="53" t="s">
        <v>285</v>
      </c>
      <c r="O162" s="53" t="s">
        <v>808</v>
      </c>
      <c r="P162" s="53"/>
      <c r="Q162" s="53"/>
      <c r="R162" s="53"/>
      <c r="S162" s="48" t="s">
        <v>804</v>
      </c>
      <c r="U162" s="41"/>
    </row>
    <row r="163" spans="1:22" ht="56.25">
      <c r="A163" s="86">
        <v>163</v>
      </c>
      <c r="B163" s="48" t="s">
        <v>437</v>
      </c>
      <c r="C163" s="56" t="s">
        <v>448</v>
      </c>
      <c r="D163" s="40" t="s">
        <v>449</v>
      </c>
      <c r="E163" s="40" t="s">
        <v>1290</v>
      </c>
      <c r="F163" s="49" t="s">
        <v>289</v>
      </c>
      <c r="G163" s="50" t="s">
        <v>1</v>
      </c>
      <c r="H163" s="51" t="s">
        <v>2</v>
      </c>
      <c r="I163" s="52" t="s">
        <v>335</v>
      </c>
      <c r="J163" s="53" t="s">
        <v>1328</v>
      </c>
      <c r="K163" s="53"/>
      <c r="L163" s="53"/>
      <c r="M163" s="53"/>
      <c r="N163" s="53" t="s">
        <v>107</v>
      </c>
      <c r="O163" s="53" t="s">
        <v>330</v>
      </c>
      <c r="P163" s="53" t="s">
        <v>1321</v>
      </c>
      <c r="Q163" s="53"/>
      <c r="R163" s="53"/>
      <c r="S163" s="48" t="s">
        <v>804</v>
      </c>
      <c r="U163" s="41"/>
      <c r="V163" s="105" t="s">
        <v>1002</v>
      </c>
    </row>
    <row r="164" spans="1:21" ht="112.5">
      <c r="A164" s="86">
        <v>164</v>
      </c>
      <c r="B164" s="48" t="s">
        <v>763</v>
      </c>
      <c r="C164" s="101" t="s">
        <v>448</v>
      </c>
      <c r="D164" s="40" t="s">
        <v>449</v>
      </c>
      <c r="E164" s="40" t="s">
        <v>1290</v>
      </c>
      <c r="F164" s="49" t="s">
        <v>351</v>
      </c>
      <c r="G164" s="50" t="s">
        <v>1279</v>
      </c>
      <c r="H164" s="51" t="s">
        <v>1280</v>
      </c>
      <c r="I164" s="52"/>
      <c r="J164" s="53"/>
      <c r="K164" s="53"/>
      <c r="L164" s="53"/>
      <c r="M164" s="53"/>
      <c r="N164" s="53" t="s">
        <v>285</v>
      </c>
      <c r="O164" s="53" t="s">
        <v>808</v>
      </c>
      <c r="P164" s="53"/>
      <c r="Q164" s="53"/>
      <c r="R164" s="53"/>
      <c r="S164" s="48" t="s">
        <v>804</v>
      </c>
      <c r="U164" s="41"/>
    </row>
    <row r="165" spans="1:22" ht="33.75">
      <c r="A165" s="86">
        <v>165</v>
      </c>
      <c r="B165" s="48" t="s">
        <v>1254</v>
      </c>
      <c r="C165" s="56" t="s">
        <v>448</v>
      </c>
      <c r="D165" s="40" t="s">
        <v>449</v>
      </c>
      <c r="E165" s="40" t="s">
        <v>1290</v>
      </c>
      <c r="F165" s="49" t="s">
        <v>289</v>
      </c>
      <c r="G165" s="50" t="s">
        <v>1263</v>
      </c>
      <c r="H165" s="51" t="s">
        <v>1264</v>
      </c>
      <c r="I165" s="52" t="s">
        <v>335</v>
      </c>
      <c r="J165" s="53" t="s">
        <v>1329</v>
      </c>
      <c r="K165" s="53"/>
      <c r="L165" s="53"/>
      <c r="M165" s="53"/>
      <c r="N165" s="53" t="s">
        <v>107</v>
      </c>
      <c r="O165" s="53" t="s">
        <v>330</v>
      </c>
      <c r="P165" s="53" t="s">
        <v>1321</v>
      </c>
      <c r="Q165" s="53"/>
      <c r="R165" s="53"/>
      <c r="S165" s="48" t="s">
        <v>804</v>
      </c>
      <c r="U165" s="41"/>
      <c r="V165" s="105" t="s">
        <v>1002</v>
      </c>
    </row>
    <row r="166" spans="1:21" ht="45">
      <c r="A166" s="86">
        <v>166</v>
      </c>
      <c r="B166" s="48" t="s">
        <v>1273</v>
      </c>
      <c r="C166" s="56" t="s">
        <v>1167</v>
      </c>
      <c r="D166" s="40" t="s">
        <v>449</v>
      </c>
      <c r="E166" s="40" t="s">
        <v>444</v>
      </c>
      <c r="F166" s="49" t="s">
        <v>351</v>
      </c>
      <c r="G166" s="50" t="s">
        <v>660</v>
      </c>
      <c r="H166" s="51" t="s">
        <v>661</v>
      </c>
      <c r="I166" s="52"/>
      <c r="J166" s="53"/>
      <c r="K166" s="53"/>
      <c r="L166" s="53"/>
      <c r="M166" s="53"/>
      <c r="N166" s="53" t="s">
        <v>285</v>
      </c>
      <c r="O166" s="53" t="s">
        <v>808</v>
      </c>
      <c r="P166" s="53"/>
      <c r="Q166" s="53"/>
      <c r="R166" s="53"/>
      <c r="S166" s="48" t="s">
        <v>804</v>
      </c>
      <c r="U166" s="41"/>
    </row>
    <row r="167" spans="1:21" ht="112.5">
      <c r="A167" s="86">
        <v>167</v>
      </c>
      <c r="B167" s="48" t="s">
        <v>1273</v>
      </c>
      <c r="C167" s="56" t="s">
        <v>662</v>
      </c>
      <c r="D167" s="40" t="s">
        <v>449</v>
      </c>
      <c r="E167" s="40" t="s">
        <v>192</v>
      </c>
      <c r="F167" s="49" t="s">
        <v>351</v>
      </c>
      <c r="G167" s="50" t="s">
        <v>658</v>
      </c>
      <c r="H167" s="51" t="s">
        <v>663</v>
      </c>
      <c r="I167" s="52"/>
      <c r="J167" s="53"/>
      <c r="K167" s="53"/>
      <c r="L167" s="53"/>
      <c r="M167" s="53"/>
      <c r="N167" s="53" t="s">
        <v>285</v>
      </c>
      <c r="O167" s="53" t="s">
        <v>808</v>
      </c>
      <c r="P167" s="53"/>
      <c r="Q167" s="53"/>
      <c r="R167" s="53"/>
      <c r="S167" s="48" t="s">
        <v>804</v>
      </c>
      <c r="U167" s="41"/>
    </row>
    <row r="168" spans="1:21" ht="112.5">
      <c r="A168" s="86">
        <v>168</v>
      </c>
      <c r="B168" s="48" t="s">
        <v>876</v>
      </c>
      <c r="C168" s="56" t="s">
        <v>368</v>
      </c>
      <c r="D168" s="40" t="s">
        <v>449</v>
      </c>
      <c r="E168" s="40" t="s">
        <v>497</v>
      </c>
      <c r="F168" s="49" t="s">
        <v>351</v>
      </c>
      <c r="G168" s="50" t="s">
        <v>1028</v>
      </c>
      <c r="H168" s="51" t="s">
        <v>1029</v>
      </c>
      <c r="I168" s="52"/>
      <c r="J168" s="53"/>
      <c r="K168" s="53"/>
      <c r="L168" s="53"/>
      <c r="M168" s="53"/>
      <c r="N168" s="53" t="s">
        <v>285</v>
      </c>
      <c r="O168" s="53" t="s">
        <v>808</v>
      </c>
      <c r="P168" s="53"/>
      <c r="Q168" s="53"/>
      <c r="R168" s="53"/>
      <c r="S168" s="48" t="s">
        <v>804</v>
      </c>
      <c r="U168" s="41"/>
    </row>
    <row r="169" spans="1:19" ht="67.5">
      <c r="A169" s="86">
        <v>169</v>
      </c>
      <c r="B169" s="48" t="s">
        <v>792</v>
      </c>
      <c r="C169" s="56" t="s">
        <v>368</v>
      </c>
      <c r="D169" s="40" t="s">
        <v>449</v>
      </c>
      <c r="E169" s="40" t="s">
        <v>497</v>
      </c>
      <c r="F169" s="49" t="s">
        <v>351</v>
      </c>
      <c r="G169" s="50" t="s">
        <v>691</v>
      </c>
      <c r="H169" s="51" t="s">
        <v>692</v>
      </c>
      <c r="I169" s="52"/>
      <c r="J169" s="53"/>
      <c r="K169" s="53"/>
      <c r="L169" s="53"/>
      <c r="M169" s="53"/>
      <c r="N169" s="53" t="s">
        <v>285</v>
      </c>
      <c r="O169" s="53" t="s">
        <v>808</v>
      </c>
      <c r="P169" s="53"/>
      <c r="Q169" s="53"/>
      <c r="R169" s="53"/>
      <c r="S169" s="48" t="s">
        <v>804</v>
      </c>
    </row>
    <row r="170" spans="1:21" ht="11.25">
      <c r="A170" s="86">
        <v>170</v>
      </c>
      <c r="B170" s="48" t="s">
        <v>138</v>
      </c>
      <c r="C170" s="56" t="s">
        <v>368</v>
      </c>
      <c r="D170" s="40" t="s">
        <v>449</v>
      </c>
      <c r="E170" s="40" t="s">
        <v>497</v>
      </c>
      <c r="F170" s="49" t="s">
        <v>838</v>
      </c>
      <c r="G170" s="50" t="s">
        <v>129</v>
      </c>
      <c r="H170" s="51" t="s">
        <v>130</v>
      </c>
      <c r="I170" s="52"/>
      <c r="J170" s="53"/>
      <c r="K170" s="53"/>
      <c r="L170" s="53"/>
      <c r="M170" s="53"/>
      <c r="N170" s="53" t="s">
        <v>285</v>
      </c>
      <c r="O170" s="53" t="s">
        <v>808</v>
      </c>
      <c r="P170" s="53"/>
      <c r="Q170" s="53"/>
      <c r="R170" s="53"/>
      <c r="S170" s="48" t="s">
        <v>804</v>
      </c>
      <c r="U170" s="41"/>
    </row>
    <row r="171" spans="1:21" ht="67.5">
      <c r="A171" s="86">
        <v>171</v>
      </c>
      <c r="B171" s="48" t="s">
        <v>478</v>
      </c>
      <c r="C171" s="56" t="s">
        <v>368</v>
      </c>
      <c r="D171" s="40" t="s">
        <v>449</v>
      </c>
      <c r="E171" s="40" t="s">
        <v>497</v>
      </c>
      <c r="F171" s="49" t="s">
        <v>838</v>
      </c>
      <c r="G171" s="50" t="s">
        <v>851</v>
      </c>
      <c r="H171" s="51" t="s">
        <v>852</v>
      </c>
      <c r="I171" s="52"/>
      <c r="J171" s="53"/>
      <c r="K171" s="53"/>
      <c r="L171" s="53"/>
      <c r="M171" s="53"/>
      <c r="N171" s="53" t="s">
        <v>285</v>
      </c>
      <c r="O171" s="53" t="s">
        <v>808</v>
      </c>
      <c r="P171" s="53"/>
      <c r="Q171" s="53"/>
      <c r="R171" s="53"/>
      <c r="S171" s="48" t="s">
        <v>804</v>
      </c>
      <c r="U171" s="41"/>
    </row>
    <row r="172" spans="1:21" ht="78.75">
      <c r="A172" s="86">
        <v>172</v>
      </c>
      <c r="B172" s="48" t="s">
        <v>704</v>
      </c>
      <c r="C172" s="56" t="s">
        <v>368</v>
      </c>
      <c r="D172" s="40" t="s">
        <v>449</v>
      </c>
      <c r="E172" s="40" t="s">
        <v>497</v>
      </c>
      <c r="F172" s="49" t="s">
        <v>880</v>
      </c>
      <c r="G172" s="50" t="s">
        <v>1009</v>
      </c>
      <c r="H172" s="51" t="s">
        <v>1010</v>
      </c>
      <c r="I172" s="52"/>
      <c r="J172" s="53" t="s">
        <v>108</v>
      </c>
      <c r="K172" s="53"/>
      <c r="L172" s="53"/>
      <c r="M172" s="53"/>
      <c r="N172" s="53" t="s">
        <v>107</v>
      </c>
      <c r="O172" s="53" t="s">
        <v>808</v>
      </c>
      <c r="P172" s="53"/>
      <c r="Q172" s="53"/>
      <c r="R172" s="53"/>
      <c r="S172" s="48" t="s">
        <v>804</v>
      </c>
      <c r="U172" s="41"/>
    </row>
    <row r="173" spans="1:21" ht="78.75">
      <c r="A173" s="86">
        <v>173</v>
      </c>
      <c r="B173" s="48" t="s">
        <v>704</v>
      </c>
      <c r="C173" s="56" t="s">
        <v>368</v>
      </c>
      <c r="D173" s="40" t="s">
        <v>449</v>
      </c>
      <c r="E173" s="40" t="s">
        <v>497</v>
      </c>
      <c r="F173" s="49" t="s">
        <v>880</v>
      </c>
      <c r="G173" s="50" t="s">
        <v>1011</v>
      </c>
      <c r="H173" s="51" t="s">
        <v>1012</v>
      </c>
      <c r="I173" s="52"/>
      <c r="J173" s="53" t="s">
        <v>108</v>
      </c>
      <c r="K173" s="53"/>
      <c r="L173" s="53"/>
      <c r="M173" s="53"/>
      <c r="N173" s="53" t="s">
        <v>107</v>
      </c>
      <c r="O173" s="53" t="s">
        <v>808</v>
      </c>
      <c r="P173" s="53"/>
      <c r="Q173" s="53"/>
      <c r="R173" s="53"/>
      <c r="S173" s="48" t="s">
        <v>804</v>
      </c>
      <c r="U173" s="41"/>
    </row>
    <row r="174" spans="1:22" ht="56.25">
      <c r="A174" s="86">
        <v>174</v>
      </c>
      <c r="B174" s="48" t="s">
        <v>472</v>
      </c>
      <c r="C174" s="56" t="s">
        <v>368</v>
      </c>
      <c r="D174" s="40" t="s">
        <v>449</v>
      </c>
      <c r="E174" s="40" t="s">
        <v>42</v>
      </c>
      <c r="F174" s="49" t="s">
        <v>289</v>
      </c>
      <c r="G174" s="50" t="s">
        <v>43</v>
      </c>
      <c r="H174" s="51" t="s">
        <v>44</v>
      </c>
      <c r="I174" s="52" t="s">
        <v>336</v>
      </c>
      <c r="J174" s="53" t="s">
        <v>1330</v>
      </c>
      <c r="K174" s="53"/>
      <c r="L174" s="53"/>
      <c r="M174" s="53"/>
      <c r="N174" s="53" t="s">
        <v>107</v>
      </c>
      <c r="O174" s="53" t="s">
        <v>330</v>
      </c>
      <c r="P174" s="53" t="s">
        <v>1321</v>
      </c>
      <c r="Q174" s="53"/>
      <c r="R174" s="53"/>
      <c r="S174" s="48" t="s">
        <v>804</v>
      </c>
      <c r="U174" s="41"/>
      <c r="V174" s="105" t="s">
        <v>1002</v>
      </c>
    </row>
    <row r="175" spans="1:21" ht="56.25">
      <c r="A175" s="86">
        <v>175</v>
      </c>
      <c r="B175" s="48" t="s">
        <v>478</v>
      </c>
      <c r="C175" s="56" t="s">
        <v>845</v>
      </c>
      <c r="D175" s="40" t="s">
        <v>449</v>
      </c>
      <c r="E175" s="40" t="s">
        <v>846</v>
      </c>
      <c r="F175" s="49" t="s">
        <v>838</v>
      </c>
      <c r="G175" s="50" t="s">
        <v>847</v>
      </c>
      <c r="H175" s="51" t="s">
        <v>848</v>
      </c>
      <c r="I175" s="52"/>
      <c r="J175" s="53"/>
      <c r="K175" s="53"/>
      <c r="L175" s="53"/>
      <c r="M175" s="53"/>
      <c r="N175" s="53" t="s">
        <v>285</v>
      </c>
      <c r="O175" s="53" t="s">
        <v>808</v>
      </c>
      <c r="P175" s="53"/>
      <c r="Q175" s="53"/>
      <c r="R175" s="53"/>
      <c r="S175" s="48" t="s">
        <v>804</v>
      </c>
      <c r="U175" s="41"/>
    </row>
    <row r="176" spans="1:21" ht="22.5">
      <c r="A176" s="86">
        <v>176</v>
      </c>
      <c r="B176" s="48" t="s">
        <v>574</v>
      </c>
      <c r="C176" s="56" t="s">
        <v>1202</v>
      </c>
      <c r="D176" s="40" t="s">
        <v>741</v>
      </c>
      <c r="E176" s="40" t="s">
        <v>1289</v>
      </c>
      <c r="F176" s="49" t="s">
        <v>351</v>
      </c>
      <c r="G176" s="50" t="s">
        <v>610</v>
      </c>
      <c r="H176" s="51" t="s">
        <v>1184</v>
      </c>
      <c r="I176" s="52"/>
      <c r="J176" s="53"/>
      <c r="K176" s="53"/>
      <c r="L176" s="53"/>
      <c r="M176" s="53"/>
      <c r="N176" s="53" t="s">
        <v>285</v>
      </c>
      <c r="O176" s="53" t="s">
        <v>808</v>
      </c>
      <c r="P176" s="53"/>
      <c r="Q176" s="53"/>
      <c r="R176" s="53"/>
      <c r="S176" s="48" t="s">
        <v>804</v>
      </c>
      <c r="U176" s="41"/>
    </row>
    <row r="177" spans="1:21" ht="22.5">
      <c r="A177" s="86">
        <v>177</v>
      </c>
      <c r="B177" s="48" t="s">
        <v>744</v>
      </c>
      <c r="C177" s="56" t="s">
        <v>1202</v>
      </c>
      <c r="D177" s="40" t="s">
        <v>741</v>
      </c>
      <c r="E177" s="40" t="s">
        <v>1203</v>
      </c>
      <c r="F177" s="49" t="s">
        <v>838</v>
      </c>
      <c r="G177" s="50" t="s">
        <v>1204</v>
      </c>
      <c r="H177" s="51" t="s">
        <v>1205</v>
      </c>
      <c r="I177" s="52"/>
      <c r="J177" s="53"/>
      <c r="K177" s="53"/>
      <c r="L177" s="53"/>
      <c r="M177" s="53"/>
      <c r="N177" s="53" t="s">
        <v>285</v>
      </c>
      <c r="O177" s="53" t="s">
        <v>808</v>
      </c>
      <c r="P177" s="53"/>
      <c r="Q177" s="53"/>
      <c r="R177" s="53"/>
      <c r="S177" s="48" t="s">
        <v>804</v>
      </c>
      <c r="U177" s="41"/>
    </row>
    <row r="178" spans="1:21" ht="22.5">
      <c r="A178" s="86">
        <v>178</v>
      </c>
      <c r="B178" s="48" t="s">
        <v>744</v>
      </c>
      <c r="C178" s="56" t="s">
        <v>1202</v>
      </c>
      <c r="D178" s="40" t="s">
        <v>741</v>
      </c>
      <c r="E178" s="40" t="s">
        <v>1203</v>
      </c>
      <c r="F178" s="49" t="s">
        <v>838</v>
      </c>
      <c r="G178" s="50" t="s">
        <v>1206</v>
      </c>
      <c r="H178" s="51" t="s">
        <v>1207</v>
      </c>
      <c r="I178" s="52"/>
      <c r="J178" s="53"/>
      <c r="K178" s="53"/>
      <c r="L178" s="53"/>
      <c r="M178" s="53"/>
      <c r="N178" s="53" t="s">
        <v>285</v>
      </c>
      <c r="O178" s="53" t="s">
        <v>808</v>
      </c>
      <c r="P178" s="53"/>
      <c r="Q178" s="53"/>
      <c r="R178" s="53"/>
      <c r="S178" s="48" t="s">
        <v>804</v>
      </c>
      <c r="U178" s="41"/>
    </row>
    <row r="179" spans="1:21" ht="67.5">
      <c r="A179" s="86">
        <v>179</v>
      </c>
      <c r="B179" s="48" t="s">
        <v>876</v>
      </c>
      <c r="C179" s="56" t="s">
        <v>1202</v>
      </c>
      <c r="D179" s="40" t="s">
        <v>741</v>
      </c>
      <c r="E179" s="40" t="s">
        <v>1203</v>
      </c>
      <c r="F179" s="49" t="s">
        <v>351</v>
      </c>
      <c r="G179" s="50" t="s">
        <v>889</v>
      </c>
      <c r="H179" s="51" t="s">
        <v>890</v>
      </c>
      <c r="I179" s="52"/>
      <c r="J179" s="53"/>
      <c r="K179" s="53"/>
      <c r="L179" s="53"/>
      <c r="M179" s="53"/>
      <c r="N179" s="53" t="s">
        <v>285</v>
      </c>
      <c r="O179" s="53" t="s">
        <v>808</v>
      </c>
      <c r="P179" s="53"/>
      <c r="Q179" s="53"/>
      <c r="R179" s="53"/>
      <c r="S179" s="48" t="s">
        <v>804</v>
      </c>
      <c r="U179" s="41"/>
    </row>
    <row r="180" spans="1:21" ht="146.25">
      <c r="A180" s="86">
        <v>180</v>
      </c>
      <c r="B180" s="48" t="s">
        <v>1273</v>
      </c>
      <c r="C180" s="56" t="s">
        <v>1202</v>
      </c>
      <c r="D180" s="40" t="s">
        <v>741</v>
      </c>
      <c r="E180" s="40" t="s">
        <v>1203</v>
      </c>
      <c r="F180" s="49" t="s">
        <v>351</v>
      </c>
      <c r="G180" s="50" t="s">
        <v>664</v>
      </c>
      <c r="H180" s="51" t="s">
        <v>665</v>
      </c>
      <c r="I180" s="52"/>
      <c r="J180" s="53"/>
      <c r="K180" s="53"/>
      <c r="L180" s="53"/>
      <c r="M180" s="53"/>
      <c r="N180" s="53" t="s">
        <v>285</v>
      </c>
      <c r="O180" s="53" t="s">
        <v>808</v>
      </c>
      <c r="P180" s="53"/>
      <c r="Q180" s="53"/>
      <c r="R180" s="53"/>
      <c r="S180" s="48" t="s">
        <v>804</v>
      </c>
      <c r="U180" s="41"/>
    </row>
    <row r="181" spans="1:21" ht="123.75">
      <c r="A181" s="86">
        <v>181</v>
      </c>
      <c r="B181" s="48" t="s">
        <v>1273</v>
      </c>
      <c r="C181" s="56" t="s">
        <v>1202</v>
      </c>
      <c r="D181" s="40" t="s">
        <v>741</v>
      </c>
      <c r="E181" s="40" t="s">
        <v>1203</v>
      </c>
      <c r="F181" s="49" t="s">
        <v>351</v>
      </c>
      <c r="G181" s="50" t="s">
        <v>1367</v>
      </c>
      <c r="H181" s="51" t="s">
        <v>1368</v>
      </c>
      <c r="I181" s="52"/>
      <c r="J181" s="53"/>
      <c r="K181" s="53"/>
      <c r="L181" s="53"/>
      <c r="M181" s="53"/>
      <c r="N181" s="53" t="s">
        <v>285</v>
      </c>
      <c r="O181" s="53" t="s">
        <v>808</v>
      </c>
      <c r="P181" s="53"/>
      <c r="Q181" s="53"/>
      <c r="R181" s="53"/>
      <c r="S181" s="48" t="s">
        <v>804</v>
      </c>
      <c r="U181" s="41"/>
    </row>
    <row r="182" spans="1:21" ht="22.5">
      <c r="A182" s="86">
        <v>182</v>
      </c>
      <c r="B182" s="48" t="s">
        <v>1077</v>
      </c>
      <c r="C182" s="56" t="s">
        <v>1202</v>
      </c>
      <c r="D182" s="40" t="s">
        <v>741</v>
      </c>
      <c r="E182" s="40" t="s">
        <v>1203</v>
      </c>
      <c r="F182" s="49" t="s">
        <v>838</v>
      </c>
      <c r="G182" s="50" t="s">
        <v>1084</v>
      </c>
      <c r="H182" s="51" t="s">
        <v>1085</v>
      </c>
      <c r="I182" s="52"/>
      <c r="J182" s="53"/>
      <c r="K182" s="53"/>
      <c r="L182" s="53"/>
      <c r="M182" s="53"/>
      <c r="N182" s="53" t="s">
        <v>285</v>
      </c>
      <c r="O182" s="53" t="s">
        <v>808</v>
      </c>
      <c r="P182" s="53"/>
      <c r="Q182" s="53"/>
      <c r="R182" s="53"/>
      <c r="S182" s="48" t="s">
        <v>804</v>
      </c>
      <c r="U182" s="41"/>
    </row>
    <row r="183" spans="1:21" ht="33.75">
      <c r="A183" s="86">
        <v>183</v>
      </c>
      <c r="B183" s="48" t="s">
        <v>138</v>
      </c>
      <c r="C183" s="56" t="s">
        <v>1202</v>
      </c>
      <c r="D183" s="40" t="s">
        <v>741</v>
      </c>
      <c r="E183" s="40" t="s">
        <v>13</v>
      </c>
      <c r="F183" s="49" t="s">
        <v>838</v>
      </c>
      <c r="G183" s="50" t="s">
        <v>131</v>
      </c>
      <c r="H183" s="51" t="s">
        <v>132</v>
      </c>
      <c r="I183" s="52"/>
      <c r="J183" s="53"/>
      <c r="K183" s="53"/>
      <c r="L183" s="53"/>
      <c r="M183" s="53"/>
      <c r="N183" s="53" t="s">
        <v>285</v>
      </c>
      <c r="O183" s="53" t="s">
        <v>808</v>
      </c>
      <c r="P183" s="53"/>
      <c r="Q183" s="53"/>
      <c r="R183" s="53"/>
      <c r="S183" s="48" t="s">
        <v>804</v>
      </c>
      <c r="U183" s="41"/>
    </row>
    <row r="184" spans="1:21" ht="22.5">
      <c r="A184" s="86">
        <v>184</v>
      </c>
      <c r="B184" s="48" t="s">
        <v>1273</v>
      </c>
      <c r="C184" s="56" t="s">
        <v>1202</v>
      </c>
      <c r="D184" s="40" t="s">
        <v>741</v>
      </c>
      <c r="E184" s="40" t="s">
        <v>13</v>
      </c>
      <c r="F184" s="49" t="s">
        <v>351</v>
      </c>
      <c r="G184" s="50" t="s">
        <v>1369</v>
      </c>
      <c r="H184" s="51" t="s">
        <v>1370</v>
      </c>
      <c r="I184" s="52"/>
      <c r="J184" s="53"/>
      <c r="K184" s="53"/>
      <c r="L184" s="53"/>
      <c r="M184" s="53"/>
      <c r="N184" s="53" t="s">
        <v>285</v>
      </c>
      <c r="O184" s="53" t="s">
        <v>808</v>
      </c>
      <c r="P184" s="53"/>
      <c r="Q184" s="53"/>
      <c r="R184" s="53"/>
      <c r="S184" s="48" t="s">
        <v>804</v>
      </c>
      <c r="U184" s="41"/>
    </row>
    <row r="185" spans="1:21" ht="45">
      <c r="A185" s="86">
        <v>185</v>
      </c>
      <c r="B185" s="48" t="s">
        <v>1086</v>
      </c>
      <c r="C185" s="56" t="s">
        <v>1202</v>
      </c>
      <c r="D185" s="40" t="s">
        <v>741</v>
      </c>
      <c r="E185" s="40" t="s">
        <v>13</v>
      </c>
      <c r="F185" s="49" t="s">
        <v>351</v>
      </c>
      <c r="G185" s="50" t="s">
        <v>1113</v>
      </c>
      <c r="H185" s="51" t="s">
        <v>1114</v>
      </c>
      <c r="I185" s="52"/>
      <c r="J185" s="53"/>
      <c r="K185" s="53"/>
      <c r="L185" s="53"/>
      <c r="M185" s="53"/>
      <c r="N185" s="53" t="s">
        <v>285</v>
      </c>
      <c r="O185" s="53" t="s">
        <v>808</v>
      </c>
      <c r="P185" s="53"/>
      <c r="Q185" s="53"/>
      <c r="R185" s="53"/>
      <c r="S185" s="48" t="s">
        <v>804</v>
      </c>
      <c r="U185" s="41"/>
    </row>
    <row r="186" spans="1:19" ht="101.25">
      <c r="A186" s="86">
        <v>186</v>
      </c>
      <c r="B186" s="48" t="s">
        <v>1173</v>
      </c>
      <c r="C186" s="56" t="s">
        <v>1030</v>
      </c>
      <c r="D186" s="40" t="s">
        <v>741</v>
      </c>
      <c r="E186" s="40" t="s">
        <v>750</v>
      </c>
      <c r="F186" s="49" t="s">
        <v>838</v>
      </c>
      <c r="G186" s="50" t="s">
        <v>1218</v>
      </c>
      <c r="H186" s="51" t="s">
        <v>1036</v>
      </c>
      <c r="I186" s="52"/>
      <c r="J186" s="53"/>
      <c r="K186" s="53"/>
      <c r="L186" s="53"/>
      <c r="M186" s="53"/>
      <c r="N186" s="53" t="s">
        <v>285</v>
      </c>
      <c r="O186" s="53" t="s">
        <v>808</v>
      </c>
      <c r="P186" s="53"/>
      <c r="Q186" s="53"/>
      <c r="R186" s="53"/>
      <c r="S186" s="48" t="s">
        <v>804</v>
      </c>
    </row>
    <row r="187" spans="1:19" ht="101.25">
      <c r="A187" s="86">
        <v>187</v>
      </c>
      <c r="B187" s="48" t="s">
        <v>876</v>
      </c>
      <c r="C187" s="56" t="s">
        <v>1030</v>
      </c>
      <c r="D187" s="40" t="s">
        <v>741</v>
      </c>
      <c r="E187" s="40" t="s">
        <v>1031</v>
      </c>
      <c r="F187" s="49" t="s">
        <v>880</v>
      </c>
      <c r="G187" s="50" t="s">
        <v>1032</v>
      </c>
      <c r="H187" s="51" t="s">
        <v>1033</v>
      </c>
      <c r="I187" s="52"/>
      <c r="J187" s="53" t="s">
        <v>108</v>
      </c>
      <c r="K187" s="53"/>
      <c r="L187" s="53"/>
      <c r="M187" s="53"/>
      <c r="N187" s="53" t="s">
        <v>107</v>
      </c>
      <c r="O187" s="53" t="s">
        <v>808</v>
      </c>
      <c r="P187" s="53"/>
      <c r="Q187" s="53"/>
      <c r="R187" s="53"/>
      <c r="S187" s="48" t="s">
        <v>804</v>
      </c>
    </row>
    <row r="188" spans="1:21" ht="78.75">
      <c r="A188" s="86">
        <v>188</v>
      </c>
      <c r="B188" s="48" t="s">
        <v>876</v>
      </c>
      <c r="C188" s="56" t="s">
        <v>1030</v>
      </c>
      <c r="D188" s="40" t="s">
        <v>741</v>
      </c>
      <c r="E188" s="40" t="s">
        <v>883</v>
      </c>
      <c r="F188" s="49" t="s">
        <v>880</v>
      </c>
      <c r="G188" s="50" t="s">
        <v>1034</v>
      </c>
      <c r="H188" s="51" t="s">
        <v>1033</v>
      </c>
      <c r="I188" s="52"/>
      <c r="J188" s="53" t="s">
        <v>108</v>
      </c>
      <c r="K188" s="53"/>
      <c r="L188" s="53"/>
      <c r="M188" s="53"/>
      <c r="N188" s="53" t="s">
        <v>107</v>
      </c>
      <c r="O188" s="53" t="s">
        <v>808</v>
      </c>
      <c r="P188" s="53"/>
      <c r="Q188" s="53"/>
      <c r="R188" s="53"/>
      <c r="S188" s="48" t="s">
        <v>804</v>
      </c>
      <c r="U188" s="41"/>
    </row>
    <row r="189" spans="1:21" ht="45">
      <c r="A189" s="86">
        <v>189</v>
      </c>
      <c r="B189" s="48" t="s">
        <v>792</v>
      </c>
      <c r="C189" s="101" t="s">
        <v>1035</v>
      </c>
      <c r="D189" s="40" t="s">
        <v>741</v>
      </c>
      <c r="E189" s="40" t="s">
        <v>439</v>
      </c>
      <c r="F189" s="49" t="s">
        <v>351</v>
      </c>
      <c r="G189" s="50" t="s">
        <v>693</v>
      </c>
      <c r="H189" s="51" t="s">
        <v>694</v>
      </c>
      <c r="I189" s="52"/>
      <c r="J189" s="53"/>
      <c r="K189" s="53"/>
      <c r="L189" s="53"/>
      <c r="M189" s="53"/>
      <c r="N189" s="53" t="s">
        <v>285</v>
      </c>
      <c r="O189" s="53" t="s">
        <v>808</v>
      </c>
      <c r="P189" s="53"/>
      <c r="Q189" s="53"/>
      <c r="R189" s="53"/>
      <c r="S189" s="48" t="s">
        <v>804</v>
      </c>
      <c r="U189" s="41"/>
    </row>
    <row r="190" spans="1:21" ht="78.75">
      <c r="A190" s="86">
        <v>190</v>
      </c>
      <c r="B190" s="48" t="s">
        <v>574</v>
      </c>
      <c r="C190" s="56" t="s">
        <v>1035</v>
      </c>
      <c r="D190" s="40" t="s">
        <v>741</v>
      </c>
      <c r="E190" s="40" t="s">
        <v>893</v>
      </c>
      <c r="F190" s="49" t="s">
        <v>880</v>
      </c>
      <c r="G190" s="50" t="s">
        <v>1185</v>
      </c>
      <c r="H190" s="51" t="s">
        <v>1186</v>
      </c>
      <c r="I190" s="52"/>
      <c r="J190" s="53" t="s">
        <v>108</v>
      </c>
      <c r="K190" s="53"/>
      <c r="L190" s="53"/>
      <c r="M190" s="53"/>
      <c r="N190" s="53" t="s">
        <v>107</v>
      </c>
      <c r="O190" s="53" t="s">
        <v>808</v>
      </c>
      <c r="P190" s="53"/>
      <c r="Q190" s="53"/>
      <c r="R190" s="53"/>
      <c r="S190" s="48" t="s">
        <v>804</v>
      </c>
      <c r="U190" s="41"/>
    </row>
    <row r="191" spans="1:22" ht="56.25">
      <c r="A191" s="86">
        <v>191</v>
      </c>
      <c r="B191" s="48" t="s">
        <v>1044</v>
      </c>
      <c r="C191" s="56" t="s">
        <v>1035</v>
      </c>
      <c r="D191" s="40" t="s">
        <v>741</v>
      </c>
      <c r="E191" s="40" t="s">
        <v>365</v>
      </c>
      <c r="F191" s="49" t="s">
        <v>289</v>
      </c>
      <c r="G191" s="50" t="s">
        <v>1045</v>
      </c>
      <c r="H191" s="51" t="s">
        <v>1046</v>
      </c>
      <c r="I191" s="52" t="s">
        <v>335</v>
      </c>
      <c r="J191" s="53" t="s">
        <v>1331</v>
      </c>
      <c r="K191" s="53"/>
      <c r="L191" s="53"/>
      <c r="M191" s="53"/>
      <c r="N191" s="53" t="s">
        <v>107</v>
      </c>
      <c r="O191" s="53" t="s">
        <v>330</v>
      </c>
      <c r="P191" s="53" t="s">
        <v>1321</v>
      </c>
      <c r="Q191" s="53"/>
      <c r="R191" s="53"/>
      <c r="S191" s="48" t="s">
        <v>804</v>
      </c>
      <c r="U191" s="41"/>
      <c r="V191" s="105" t="s">
        <v>1002</v>
      </c>
    </row>
    <row r="192" spans="1:21" ht="78.75">
      <c r="A192" s="86">
        <v>192</v>
      </c>
      <c r="B192" s="48" t="s">
        <v>876</v>
      </c>
      <c r="C192" s="56" t="s">
        <v>1035</v>
      </c>
      <c r="D192" s="40" t="s">
        <v>741</v>
      </c>
      <c r="E192" s="40" t="s">
        <v>444</v>
      </c>
      <c r="F192" s="49" t="s">
        <v>880</v>
      </c>
      <c r="G192" s="50" t="s">
        <v>558</v>
      </c>
      <c r="H192" s="51" t="s">
        <v>559</v>
      </c>
      <c r="I192" s="52"/>
      <c r="J192" s="53" t="s">
        <v>108</v>
      </c>
      <c r="K192" s="53"/>
      <c r="L192" s="53"/>
      <c r="M192" s="53"/>
      <c r="N192" s="53" t="s">
        <v>107</v>
      </c>
      <c r="O192" s="53" t="s">
        <v>808</v>
      </c>
      <c r="P192" s="53"/>
      <c r="Q192" s="53"/>
      <c r="R192" s="53"/>
      <c r="S192" s="48" t="s">
        <v>804</v>
      </c>
      <c r="U192" s="41"/>
    </row>
    <row r="193" spans="1:21" ht="22.5">
      <c r="A193" s="86">
        <v>193</v>
      </c>
      <c r="B193" s="48" t="s">
        <v>613</v>
      </c>
      <c r="C193" s="56" t="s">
        <v>1035</v>
      </c>
      <c r="D193" s="40" t="s">
        <v>741</v>
      </c>
      <c r="E193" s="40" t="s">
        <v>5</v>
      </c>
      <c r="F193" s="49" t="s">
        <v>838</v>
      </c>
      <c r="G193" s="50" t="s">
        <v>172</v>
      </c>
      <c r="H193" s="51" t="s">
        <v>173</v>
      </c>
      <c r="I193" s="52"/>
      <c r="J193" s="53"/>
      <c r="K193" s="53"/>
      <c r="L193" s="53"/>
      <c r="M193" s="53"/>
      <c r="N193" s="53" t="s">
        <v>285</v>
      </c>
      <c r="O193" s="53" t="s">
        <v>808</v>
      </c>
      <c r="P193" s="53"/>
      <c r="Q193" s="53"/>
      <c r="R193" s="53"/>
      <c r="S193" s="48" t="s">
        <v>804</v>
      </c>
      <c r="U193" s="41"/>
    </row>
    <row r="194" spans="1:21" ht="78.75">
      <c r="A194" s="86">
        <v>194</v>
      </c>
      <c r="B194" s="48" t="s">
        <v>478</v>
      </c>
      <c r="C194" s="56" t="s">
        <v>1035</v>
      </c>
      <c r="D194" s="40" t="s">
        <v>741</v>
      </c>
      <c r="E194" s="40" t="s">
        <v>5</v>
      </c>
      <c r="F194" s="49" t="s">
        <v>838</v>
      </c>
      <c r="G194" s="50" t="s">
        <v>230</v>
      </c>
      <c r="H194" s="51" t="s">
        <v>231</v>
      </c>
      <c r="I194" s="52"/>
      <c r="J194" s="53"/>
      <c r="K194" s="53"/>
      <c r="L194" s="53"/>
      <c r="M194" s="53"/>
      <c r="N194" s="53" t="s">
        <v>285</v>
      </c>
      <c r="O194" s="53" t="s">
        <v>808</v>
      </c>
      <c r="P194" s="53"/>
      <c r="Q194" s="53"/>
      <c r="R194" s="53"/>
      <c r="S194" s="48" t="s">
        <v>804</v>
      </c>
      <c r="U194" s="41"/>
    </row>
    <row r="195" spans="1:22" ht="123.75">
      <c r="A195" s="86">
        <v>195</v>
      </c>
      <c r="B195" s="48" t="s">
        <v>472</v>
      </c>
      <c r="C195" s="56" t="s">
        <v>1030</v>
      </c>
      <c r="D195" s="40" t="s">
        <v>741</v>
      </c>
      <c r="E195" s="40" t="s">
        <v>45</v>
      </c>
      <c r="F195" s="49" t="s">
        <v>289</v>
      </c>
      <c r="G195" s="50" t="s">
        <v>46</v>
      </c>
      <c r="H195" s="51" t="s">
        <v>47</v>
      </c>
      <c r="I195" s="52" t="s">
        <v>335</v>
      </c>
      <c r="J195" s="53" t="s">
        <v>1360</v>
      </c>
      <c r="K195" s="53"/>
      <c r="L195" s="53"/>
      <c r="M195" s="53"/>
      <c r="N195" s="53" t="s">
        <v>107</v>
      </c>
      <c r="O195" s="53" t="s">
        <v>330</v>
      </c>
      <c r="P195" s="53" t="s">
        <v>1321</v>
      </c>
      <c r="Q195" s="53"/>
      <c r="R195" s="53"/>
      <c r="S195" s="48" t="s">
        <v>804</v>
      </c>
      <c r="U195" s="41"/>
      <c r="V195" s="105" t="s">
        <v>1002</v>
      </c>
    </row>
    <row r="196" spans="1:22" ht="45">
      <c r="A196" s="86">
        <v>196</v>
      </c>
      <c r="B196" s="48" t="s">
        <v>472</v>
      </c>
      <c r="C196" s="56" t="s">
        <v>1035</v>
      </c>
      <c r="D196" s="40" t="s">
        <v>741</v>
      </c>
      <c r="E196" s="40" t="s">
        <v>843</v>
      </c>
      <c r="F196" s="49" t="s">
        <v>289</v>
      </c>
      <c r="G196" s="50" t="s">
        <v>48</v>
      </c>
      <c r="H196" s="51" t="s">
        <v>49</v>
      </c>
      <c r="I196" s="52" t="s">
        <v>335</v>
      </c>
      <c r="J196" s="53" t="s">
        <v>1332</v>
      </c>
      <c r="K196" s="53"/>
      <c r="L196" s="53"/>
      <c r="M196" s="53"/>
      <c r="N196" s="53" t="s">
        <v>107</v>
      </c>
      <c r="O196" s="53" t="s">
        <v>330</v>
      </c>
      <c r="P196" s="53" t="s">
        <v>1321</v>
      </c>
      <c r="Q196" s="53"/>
      <c r="R196" s="53"/>
      <c r="S196" s="48" t="s">
        <v>804</v>
      </c>
      <c r="U196" s="41"/>
      <c r="V196" s="105" t="s">
        <v>1002</v>
      </c>
    </row>
    <row r="197" spans="1:21" ht="90">
      <c r="A197" s="86">
        <v>197</v>
      </c>
      <c r="B197" s="48" t="s">
        <v>876</v>
      </c>
      <c r="C197" s="56" t="s">
        <v>1035</v>
      </c>
      <c r="D197" s="40" t="s">
        <v>884</v>
      </c>
      <c r="E197" s="40" t="s">
        <v>350</v>
      </c>
      <c r="F197" s="49" t="s">
        <v>880</v>
      </c>
      <c r="G197" s="50" t="s">
        <v>560</v>
      </c>
      <c r="H197" s="51" t="s">
        <v>1033</v>
      </c>
      <c r="I197" s="52"/>
      <c r="J197" s="53" t="s">
        <v>108</v>
      </c>
      <c r="K197" s="53"/>
      <c r="L197" s="53"/>
      <c r="M197" s="53"/>
      <c r="N197" s="53" t="s">
        <v>107</v>
      </c>
      <c r="O197" s="53" t="s">
        <v>808</v>
      </c>
      <c r="P197" s="53"/>
      <c r="Q197" s="53"/>
      <c r="R197" s="53"/>
      <c r="S197" s="48" t="s">
        <v>804</v>
      </c>
      <c r="U197" s="41"/>
    </row>
    <row r="198" spans="1:21" ht="78.75">
      <c r="A198" s="86">
        <v>198</v>
      </c>
      <c r="B198" s="48" t="s">
        <v>574</v>
      </c>
      <c r="C198" s="56" t="s">
        <v>1035</v>
      </c>
      <c r="D198" s="40" t="s">
        <v>884</v>
      </c>
      <c r="E198" s="40" t="s">
        <v>350</v>
      </c>
      <c r="F198" s="49" t="s">
        <v>880</v>
      </c>
      <c r="G198" s="50" t="s">
        <v>1187</v>
      </c>
      <c r="H198" s="51" t="s">
        <v>1188</v>
      </c>
      <c r="I198" s="52"/>
      <c r="J198" s="53" t="s">
        <v>108</v>
      </c>
      <c r="K198" s="53"/>
      <c r="L198" s="53"/>
      <c r="M198" s="53"/>
      <c r="N198" s="53" t="s">
        <v>107</v>
      </c>
      <c r="O198" s="53" t="s">
        <v>808</v>
      </c>
      <c r="P198" s="53"/>
      <c r="Q198" s="53"/>
      <c r="R198" s="53"/>
      <c r="S198" s="48" t="s">
        <v>804</v>
      </c>
      <c r="U198" s="41"/>
    </row>
    <row r="199" spans="1:22" ht="33.75">
      <c r="A199" s="86">
        <v>199</v>
      </c>
      <c r="B199" s="48" t="s">
        <v>399</v>
      </c>
      <c r="C199" s="56" t="s">
        <v>1035</v>
      </c>
      <c r="D199" s="40" t="s">
        <v>884</v>
      </c>
      <c r="E199" s="40" t="s">
        <v>741</v>
      </c>
      <c r="F199" s="49" t="s">
        <v>289</v>
      </c>
      <c r="G199" s="50" t="s">
        <v>403</v>
      </c>
      <c r="H199" s="51" t="s">
        <v>416</v>
      </c>
      <c r="I199" s="52" t="s">
        <v>335</v>
      </c>
      <c r="J199" s="53" t="s">
        <v>1360</v>
      </c>
      <c r="K199" s="53"/>
      <c r="L199" s="53"/>
      <c r="M199" s="53"/>
      <c r="N199" s="53" t="s">
        <v>107</v>
      </c>
      <c r="O199" s="53" t="s">
        <v>330</v>
      </c>
      <c r="P199" s="53" t="s">
        <v>1321</v>
      </c>
      <c r="Q199" s="53"/>
      <c r="R199" s="53"/>
      <c r="S199" s="48" t="s">
        <v>804</v>
      </c>
      <c r="U199" s="41"/>
      <c r="V199" s="105" t="s">
        <v>1002</v>
      </c>
    </row>
    <row r="200" spans="1:21" ht="78.75">
      <c r="A200" s="86">
        <v>200</v>
      </c>
      <c r="B200" s="48" t="s">
        <v>574</v>
      </c>
      <c r="C200" s="56" t="s">
        <v>1035</v>
      </c>
      <c r="D200" s="40" t="s">
        <v>884</v>
      </c>
      <c r="E200" s="40" t="s">
        <v>741</v>
      </c>
      <c r="F200" s="49" t="s">
        <v>880</v>
      </c>
      <c r="G200" s="50" t="s">
        <v>1189</v>
      </c>
      <c r="H200" s="51" t="s">
        <v>1190</v>
      </c>
      <c r="I200" s="52"/>
      <c r="J200" s="53" t="s">
        <v>108</v>
      </c>
      <c r="K200" s="53"/>
      <c r="L200" s="53"/>
      <c r="M200" s="53"/>
      <c r="N200" s="53" t="s">
        <v>107</v>
      </c>
      <c r="O200" s="53" t="s">
        <v>808</v>
      </c>
      <c r="P200" s="53"/>
      <c r="Q200" s="53"/>
      <c r="R200" s="53"/>
      <c r="S200" s="48" t="s">
        <v>804</v>
      </c>
      <c r="U200" s="41"/>
    </row>
    <row r="201" spans="1:19" ht="112.5">
      <c r="A201" s="86">
        <v>201</v>
      </c>
      <c r="B201" s="48" t="s">
        <v>792</v>
      </c>
      <c r="C201" s="56" t="s">
        <v>1035</v>
      </c>
      <c r="D201" s="40" t="s">
        <v>884</v>
      </c>
      <c r="E201" s="40" t="s">
        <v>284</v>
      </c>
      <c r="F201" s="49" t="s">
        <v>351</v>
      </c>
      <c r="G201" s="50" t="s">
        <v>695</v>
      </c>
      <c r="H201" s="51" t="s">
        <v>118</v>
      </c>
      <c r="I201" s="52"/>
      <c r="J201" s="53"/>
      <c r="K201" s="53"/>
      <c r="L201" s="53"/>
      <c r="M201" s="53"/>
      <c r="N201" s="53" t="s">
        <v>285</v>
      </c>
      <c r="O201" s="53" t="s">
        <v>808</v>
      </c>
      <c r="P201" s="53"/>
      <c r="Q201" s="53"/>
      <c r="R201" s="53"/>
      <c r="S201" s="48" t="s">
        <v>804</v>
      </c>
    </row>
    <row r="202" spans="1:19" ht="78.75">
      <c r="A202" s="86">
        <v>202</v>
      </c>
      <c r="B202" s="48" t="s">
        <v>574</v>
      </c>
      <c r="C202" s="56" t="s">
        <v>1035</v>
      </c>
      <c r="D202" s="40" t="s">
        <v>884</v>
      </c>
      <c r="E202" s="40" t="s">
        <v>284</v>
      </c>
      <c r="F202" s="49" t="s">
        <v>880</v>
      </c>
      <c r="G202" s="50" t="s">
        <v>1191</v>
      </c>
      <c r="H202" s="51" t="s">
        <v>1192</v>
      </c>
      <c r="I202" s="52"/>
      <c r="J202" s="53" t="s">
        <v>108</v>
      </c>
      <c r="K202" s="53"/>
      <c r="L202" s="53"/>
      <c r="M202" s="53"/>
      <c r="N202" s="53" t="s">
        <v>107</v>
      </c>
      <c r="O202" s="53" t="s">
        <v>808</v>
      </c>
      <c r="P202" s="53"/>
      <c r="Q202" s="53"/>
      <c r="R202" s="53"/>
      <c r="S202" s="48" t="s">
        <v>804</v>
      </c>
    </row>
    <row r="203" spans="1:21" ht="112.5">
      <c r="A203" s="86">
        <v>203</v>
      </c>
      <c r="B203" s="48" t="s">
        <v>704</v>
      </c>
      <c r="C203" s="56" t="s">
        <v>1035</v>
      </c>
      <c r="D203" s="40" t="s">
        <v>884</v>
      </c>
      <c r="E203" s="40" t="s">
        <v>284</v>
      </c>
      <c r="F203" s="49" t="s">
        <v>880</v>
      </c>
      <c r="G203" s="50" t="s">
        <v>1013</v>
      </c>
      <c r="H203" s="51" t="s">
        <v>1014</v>
      </c>
      <c r="I203" s="52"/>
      <c r="J203" s="53" t="s">
        <v>108</v>
      </c>
      <c r="K203" s="53"/>
      <c r="L203" s="53"/>
      <c r="M203" s="53"/>
      <c r="N203" s="53" t="s">
        <v>107</v>
      </c>
      <c r="O203" s="53" t="s">
        <v>808</v>
      </c>
      <c r="P203" s="53"/>
      <c r="Q203" s="53"/>
      <c r="R203" s="53"/>
      <c r="S203" s="48" t="s">
        <v>804</v>
      </c>
      <c r="U203" s="41"/>
    </row>
    <row r="204" spans="1:21" ht="112.5">
      <c r="A204" s="86">
        <v>204</v>
      </c>
      <c r="B204" s="48" t="s">
        <v>1273</v>
      </c>
      <c r="C204" s="56" t="s">
        <v>1035</v>
      </c>
      <c r="D204" s="40" t="s">
        <v>884</v>
      </c>
      <c r="E204" s="40" t="s">
        <v>284</v>
      </c>
      <c r="F204" s="49" t="s">
        <v>351</v>
      </c>
      <c r="G204" s="50" t="s">
        <v>658</v>
      </c>
      <c r="H204" s="51" t="s">
        <v>1371</v>
      </c>
      <c r="I204" s="52"/>
      <c r="J204" s="53"/>
      <c r="K204" s="53"/>
      <c r="L204" s="53"/>
      <c r="M204" s="53"/>
      <c r="N204" s="53" t="s">
        <v>285</v>
      </c>
      <c r="O204" s="53" t="s">
        <v>808</v>
      </c>
      <c r="P204" s="53"/>
      <c r="Q204" s="53"/>
      <c r="R204" s="53"/>
      <c r="S204" s="48" t="s">
        <v>804</v>
      </c>
      <c r="U204" s="41"/>
    </row>
    <row r="205" spans="1:21" ht="78.75">
      <c r="A205" s="86">
        <v>205</v>
      </c>
      <c r="B205" s="48" t="s">
        <v>574</v>
      </c>
      <c r="C205" s="56" t="s">
        <v>1035</v>
      </c>
      <c r="D205" s="40" t="s">
        <v>884</v>
      </c>
      <c r="E205" s="40" t="s">
        <v>13</v>
      </c>
      <c r="F205" s="49" t="s">
        <v>880</v>
      </c>
      <c r="G205" s="50" t="s">
        <v>1189</v>
      </c>
      <c r="H205" s="51" t="s">
        <v>1190</v>
      </c>
      <c r="I205" s="52"/>
      <c r="J205" s="53" t="s">
        <v>108</v>
      </c>
      <c r="K205" s="53"/>
      <c r="L205" s="53"/>
      <c r="M205" s="53"/>
      <c r="N205" s="53" t="s">
        <v>107</v>
      </c>
      <c r="O205" s="53" t="s">
        <v>808</v>
      </c>
      <c r="P205" s="53"/>
      <c r="Q205" s="53"/>
      <c r="R205" s="53"/>
      <c r="S205" s="48" t="s">
        <v>804</v>
      </c>
      <c r="U205" s="41"/>
    </row>
    <row r="206" spans="1:21" ht="101.25">
      <c r="A206" s="86">
        <v>206</v>
      </c>
      <c r="B206" s="48" t="s">
        <v>763</v>
      </c>
      <c r="C206" s="56" t="s">
        <v>1035</v>
      </c>
      <c r="D206" s="40" t="s">
        <v>884</v>
      </c>
      <c r="E206" s="40" t="s">
        <v>925</v>
      </c>
      <c r="F206" s="49" t="s">
        <v>351</v>
      </c>
      <c r="G206" s="50" t="s">
        <v>385</v>
      </c>
      <c r="H206" s="51" t="s">
        <v>386</v>
      </c>
      <c r="I206" s="52"/>
      <c r="J206" s="53"/>
      <c r="K206" s="53"/>
      <c r="L206" s="53"/>
      <c r="M206" s="53"/>
      <c r="N206" s="53" t="s">
        <v>285</v>
      </c>
      <c r="O206" s="53" t="s">
        <v>808</v>
      </c>
      <c r="P206" s="53"/>
      <c r="Q206" s="53"/>
      <c r="R206" s="53"/>
      <c r="S206" s="48" t="s">
        <v>804</v>
      </c>
      <c r="U206" s="41"/>
    </row>
    <row r="207" spans="1:21" ht="78.75">
      <c r="A207" s="86">
        <v>207</v>
      </c>
      <c r="B207" s="48" t="s">
        <v>574</v>
      </c>
      <c r="C207" s="56" t="s">
        <v>1035</v>
      </c>
      <c r="D207" s="40" t="s">
        <v>884</v>
      </c>
      <c r="E207" s="40" t="s">
        <v>925</v>
      </c>
      <c r="F207" s="49" t="s">
        <v>880</v>
      </c>
      <c r="G207" s="50" t="s">
        <v>1139</v>
      </c>
      <c r="H207" s="51" t="s">
        <v>730</v>
      </c>
      <c r="I207" s="52"/>
      <c r="J207" s="53" t="s">
        <v>108</v>
      </c>
      <c r="K207" s="53"/>
      <c r="L207" s="53"/>
      <c r="M207" s="53"/>
      <c r="N207" s="53" t="s">
        <v>107</v>
      </c>
      <c r="O207" s="53" t="s">
        <v>808</v>
      </c>
      <c r="P207" s="53"/>
      <c r="Q207" s="53"/>
      <c r="R207" s="53"/>
      <c r="S207" s="48" t="s">
        <v>804</v>
      </c>
      <c r="U207" s="41"/>
    </row>
    <row r="208" spans="1:21" ht="22.5">
      <c r="A208" s="86">
        <v>208</v>
      </c>
      <c r="B208" s="48" t="s">
        <v>600</v>
      </c>
      <c r="C208" s="56" t="s">
        <v>1035</v>
      </c>
      <c r="D208" s="40" t="s">
        <v>884</v>
      </c>
      <c r="E208" s="40" t="s">
        <v>925</v>
      </c>
      <c r="F208" s="49" t="s">
        <v>351</v>
      </c>
      <c r="G208" s="50" t="s">
        <v>220</v>
      </c>
      <c r="H208" s="51" t="s">
        <v>221</v>
      </c>
      <c r="I208" s="52"/>
      <c r="J208" s="53"/>
      <c r="K208" s="53"/>
      <c r="L208" s="53"/>
      <c r="M208" s="53"/>
      <c r="N208" s="53" t="s">
        <v>285</v>
      </c>
      <c r="O208" s="53" t="s">
        <v>808</v>
      </c>
      <c r="P208" s="53"/>
      <c r="Q208" s="53"/>
      <c r="R208" s="53"/>
      <c r="S208" s="48" t="s">
        <v>804</v>
      </c>
      <c r="U208" s="41"/>
    </row>
    <row r="209" spans="1:21" ht="67.5">
      <c r="A209" s="86">
        <v>209</v>
      </c>
      <c r="B209" s="48" t="s">
        <v>1273</v>
      </c>
      <c r="C209" s="56" t="s">
        <v>1035</v>
      </c>
      <c r="D209" s="40" t="s">
        <v>884</v>
      </c>
      <c r="E209" s="40" t="s">
        <v>740</v>
      </c>
      <c r="F209" s="49" t="s">
        <v>351</v>
      </c>
      <c r="G209" s="50" t="s">
        <v>1372</v>
      </c>
      <c r="H209" s="51" t="s">
        <v>1373</v>
      </c>
      <c r="I209" s="52"/>
      <c r="J209" s="53"/>
      <c r="K209" s="53"/>
      <c r="L209" s="53"/>
      <c r="M209" s="53"/>
      <c r="N209" s="53" t="s">
        <v>285</v>
      </c>
      <c r="O209" s="53" t="s">
        <v>808</v>
      </c>
      <c r="P209" s="53"/>
      <c r="Q209" s="53"/>
      <c r="R209" s="53"/>
      <c r="S209" s="48" t="s">
        <v>804</v>
      </c>
      <c r="U209" s="41"/>
    </row>
    <row r="210" spans="1:21" ht="78.75">
      <c r="A210" s="86">
        <v>210</v>
      </c>
      <c r="B210" s="48" t="s">
        <v>574</v>
      </c>
      <c r="C210" s="56" t="s">
        <v>1035</v>
      </c>
      <c r="D210" s="40" t="s">
        <v>884</v>
      </c>
      <c r="E210" s="40" t="s">
        <v>1031</v>
      </c>
      <c r="F210" s="49" t="s">
        <v>880</v>
      </c>
      <c r="G210" s="50" t="s">
        <v>1140</v>
      </c>
      <c r="H210" s="51" t="s">
        <v>1141</v>
      </c>
      <c r="I210" s="52"/>
      <c r="J210" s="53" t="s">
        <v>108</v>
      </c>
      <c r="K210" s="53"/>
      <c r="L210" s="53"/>
      <c r="M210" s="53"/>
      <c r="N210" s="53" t="s">
        <v>107</v>
      </c>
      <c r="O210" s="53" t="s">
        <v>808</v>
      </c>
      <c r="P210" s="53"/>
      <c r="Q210" s="53"/>
      <c r="R210" s="53"/>
      <c r="S210" s="48" t="s">
        <v>804</v>
      </c>
      <c r="U210" s="41"/>
    </row>
    <row r="211" spans="1:21" ht="45">
      <c r="A211" s="86">
        <v>211</v>
      </c>
      <c r="B211" s="48" t="s">
        <v>876</v>
      </c>
      <c r="C211" s="56" t="s">
        <v>1035</v>
      </c>
      <c r="D211" s="40" t="s">
        <v>884</v>
      </c>
      <c r="E211" s="40" t="s">
        <v>418</v>
      </c>
      <c r="F211" s="49" t="s">
        <v>351</v>
      </c>
      <c r="G211" s="50" t="s">
        <v>561</v>
      </c>
      <c r="H211" s="51" t="s">
        <v>562</v>
      </c>
      <c r="I211" s="52"/>
      <c r="J211" s="53"/>
      <c r="K211" s="53"/>
      <c r="L211" s="53"/>
      <c r="M211" s="53"/>
      <c r="N211" s="53" t="s">
        <v>285</v>
      </c>
      <c r="O211" s="53" t="s">
        <v>808</v>
      </c>
      <c r="P211" s="53"/>
      <c r="Q211" s="53"/>
      <c r="R211" s="53"/>
      <c r="S211" s="48" t="s">
        <v>804</v>
      </c>
      <c r="U211" s="41"/>
    </row>
    <row r="212" spans="1:21" ht="101.25">
      <c r="A212" s="86">
        <v>212</v>
      </c>
      <c r="B212" s="48" t="s">
        <v>792</v>
      </c>
      <c r="C212" s="56" t="s">
        <v>563</v>
      </c>
      <c r="D212" s="40" t="s">
        <v>884</v>
      </c>
      <c r="E212" s="40" t="s">
        <v>439</v>
      </c>
      <c r="F212" s="49" t="s">
        <v>351</v>
      </c>
      <c r="G212" s="50" t="s">
        <v>121</v>
      </c>
      <c r="H212" s="51" t="s">
        <v>122</v>
      </c>
      <c r="I212" s="52"/>
      <c r="J212" s="53"/>
      <c r="K212" s="53"/>
      <c r="L212" s="53"/>
      <c r="M212" s="53"/>
      <c r="N212" s="53" t="s">
        <v>285</v>
      </c>
      <c r="O212" s="53" t="s">
        <v>808</v>
      </c>
      <c r="P212" s="53"/>
      <c r="Q212" s="53"/>
      <c r="R212" s="53"/>
      <c r="S212" s="48" t="s">
        <v>804</v>
      </c>
      <c r="U212" s="41"/>
    </row>
    <row r="213" spans="1:21" ht="67.5">
      <c r="A213" s="86">
        <v>213</v>
      </c>
      <c r="B213" s="48" t="s">
        <v>945</v>
      </c>
      <c r="C213" s="56" t="s">
        <v>563</v>
      </c>
      <c r="D213" s="40" t="s">
        <v>884</v>
      </c>
      <c r="E213" s="40" t="s">
        <v>439</v>
      </c>
      <c r="F213" s="49" t="s">
        <v>351</v>
      </c>
      <c r="G213" s="50" t="s">
        <v>946</v>
      </c>
      <c r="H213" s="51" t="s">
        <v>565</v>
      </c>
      <c r="I213" s="52"/>
      <c r="J213" s="53"/>
      <c r="K213" s="53"/>
      <c r="L213" s="53"/>
      <c r="M213" s="53"/>
      <c r="N213" s="53" t="s">
        <v>285</v>
      </c>
      <c r="O213" s="53" t="s">
        <v>808</v>
      </c>
      <c r="P213" s="53"/>
      <c r="Q213" s="53"/>
      <c r="R213" s="53"/>
      <c r="S213" s="48" t="s">
        <v>804</v>
      </c>
      <c r="U213" s="41"/>
    </row>
    <row r="214" spans="1:19" ht="123.75">
      <c r="A214" s="86">
        <v>214</v>
      </c>
      <c r="B214" s="48" t="s">
        <v>1273</v>
      </c>
      <c r="C214" s="56" t="s">
        <v>563</v>
      </c>
      <c r="D214" s="40" t="s">
        <v>884</v>
      </c>
      <c r="E214" s="40" t="s">
        <v>439</v>
      </c>
      <c r="F214" s="49" t="s">
        <v>351</v>
      </c>
      <c r="G214" s="50" t="s">
        <v>1374</v>
      </c>
      <c r="H214" s="51" t="s">
        <v>966</v>
      </c>
      <c r="I214" s="52"/>
      <c r="J214" s="53"/>
      <c r="K214" s="53"/>
      <c r="L214" s="53"/>
      <c r="M214" s="53"/>
      <c r="N214" s="53" t="s">
        <v>285</v>
      </c>
      <c r="O214" s="53" t="s">
        <v>808</v>
      </c>
      <c r="P214" s="53"/>
      <c r="Q214" s="53"/>
      <c r="R214" s="53"/>
      <c r="S214" s="48" t="s">
        <v>804</v>
      </c>
    </row>
    <row r="215" spans="1:19" ht="78.75">
      <c r="A215" s="86">
        <v>215</v>
      </c>
      <c r="B215" s="48" t="s">
        <v>876</v>
      </c>
      <c r="C215" s="56" t="s">
        <v>563</v>
      </c>
      <c r="D215" s="40" t="s">
        <v>884</v>
      </c>
      <c r="E215" s="40" t="s">
        <v>433</v>
      </c>
      <c r="F215" s="49" t="s">
        <v>880</v>
      </c>
      <c r="G215" s="50" t="s">
        <v>564</v>
      </c>
      <c r="H215" s="51" t="s">
        <v>463</v>
      </c>
      <c r="I215" s="52"/>
      <c r="J215" s="53" t="s">
        <v>108</v>
      </c>
      <c r="K215" s="53"/>
      <c r="L215" s="53"/>
      <c r="M215" s="53"/>
      <c r="N215" s="53" t="s">
        <v>107</v>
      </c>
      <c r="O215" s="53" t="s">
        <v>808</v>
      </c>
      <c r="P215" s="53"/>
      <c r="Q215" s="53"/>
      <c r="R215" s="53"/>
      <c r="S215" s="48" t="s">
        <v>804</v>
      </c>
    </row>
    <row r="216" spans="1:21" ht="22.5">
      <c r="A216" s="86">
        <v>216</v>
      </c>
      <c r="B216" s="48" t="s">
        <v>613</v>
      </c>
      <c r="C216" s="56" t="s">
        <v>563</v>
      </c>
      <c r="D216" s="40" t="s">
        <v>884</v>
      </c>
      <c r="E216" s="40" t="s">
        <v>9</v>
      </c>
      <c r="F216" s="49" t="s">
        <v>838</v>
      </c>
      <c r="G216" s="50" t="s">
        <v>174</v>
      </c>
      <c r="H216" s="51" t="s">
        <v>175</v>
      </c>
      <c r="I216" s="52"/>
      <c r="J216" s="53"/>
      <c r="K216" s="53"/>
      <c r="L216" s="53"/>
      <c r="M216" s="53"/>
      <c r="N216" s="53" t="s">
        <v>285</v>
      </c>
      <c r="O216" s="53" t="s">
        <v>808</v>
      </c>
      <c r="P216" s="53"/>
      <c r="Q216" s="53"/>
      <c r="R216" s="53"/>
      <c r="S216" s="48" t="s">
        <v>804</v>
      </c>
      <c r="U216" s="41"/>
    </row>
    <row r="217" spans="1:21" ht="56.25">
      <c r="A217" s="86">
        <v>217</v>
      </c>
      <c r="B217" s="48" t="s">
        <v>472</v>
      </c>
      <c r="C217" s="56" t="s">
        <v>50</v>
      </c>
      <c r="D217" s="40" t="s">
        <v>884</v>
      </c>
      <c r="E217" s="40" t="s">
        <v>510</v>
      </c>
      <c r="F217" s="49" t="s">
        <v>838</v>
      </c>
      <c r="G217" s="50" t="s">
        <v>51</v>
      </c>
      <c r="H217" s="51" t="s">
        <v>1176</v>
      </c>
      <c r="I217" s="52"/>
      <c r="J217" s="53"/>
      <c r="K217" s="53"/>
      <c r="L217" s="53"/>
      <c r="M217" s="53"/>
      <c r="N217" s="53" t="s">
        <v>285</v>
      </c>
      <c r="O217" s="53" t="s">
        <v>808</v>
      </c>
      <c r="P217" s="53"/>
      <c r="Q217" s="53"/>
      <c r="R217" s="53"/>
      <c r="S217" s="48" t="s">
        <v>804</v>
      </c>
      <c r="U217" s="41"/>
    </row>
    <row r="218" spans="1:21" ht="146.25">
      <c r="A218" s="86">
        <v>218</v>
      </c>
      <c r="B218" s="48" t="s">
        <v>478</v>
      </c>
      <c r="C218" s="101" t="s">
        <v>563</v>
      </c>
      <c r="D218" s="40" t="s">
        <v>884</v>
      </c>
      <c r="E218" s="40" t="s">
        <v>232</v>
      </c>
      <c r="F218" s="49" t="s">
        <v>838</v>
      </c>
      <c r="G218" s="50" t="s">
        <v>233</v>
      </c>
      <c r="H218" s="51" t="s">
        <v>505</v>
      </c>
      <c r="I218" s="52"/>
      <c r="J218" s="53"/>
      <c r="K218" s="53"/>
      <c r="L218" s="53"/>
      <c r="M218" s="53"/>
      <c r="N218" s="53" t="s">
        <v>285</v>
      </c>
      <c r="O218" s="53" t="s">
        <v>808</v>
      </c>
      <c r="P218" s="53"/>
      <c r="Q218" s="53"/>
      <c r="R218" s="53"/>
      <c r="S218" s="48" t="s">
        <v>804</v>
      </c>
      <c r="U218" s="41"/>
    </row>
    <row r="219" spans="1:22" ht="78.75">
      <c r="A219" s="86">
        <v>219</v>
      </c>
      <c r="B219" s="48" t="s">
        <v>472</v>
      </c>
      <c r="C219" s="56"/>
      <c r="D219" s="40" t="s">
        <v>884</v>
      </c>
      <c r="E219" s="40" t="s">
        <v>1177</v>
      </c>
      <c r="F219" s="49" t="s">
        <v>289</v>
      </c>
      <c r="G219" s="50" t="s">
        <v>1178</v>
      </c>
      <c r="H219" s="51" t="s">
        <v>1179</v>
      </c>
      <c r="I219" s="52" t="s">
        <v>334</v>
      </c>
      <c r="J219" s="53" t="s">
        <v>108</v>
      </c>
      <c r="K219" s="53"/>
      <c r="L219" s="53"/>
      <c r="M219" s="53"/>
      <c r="N219" s="53" t="s">
        <v>107</v>
      </c>
      <c r="O219" s="53" t="s">
        <v>330</v>
      </c>
      <c r="P219" s="53" t="s">
        <v>1321</v>
      </c>
      <c r="Q219" s="53"/>
      <c r="R219" s="53"/>
      <c r="S219" s="48" t="s">
        <v>804</v>
      </c>
      <c r="U219" s="41" t="s">
        <v>58</v>
      </c>
      <c r="V219" s="105" t="s">
        <v>343</v>
      </c>
    </row>
    <row r="220" spans="1:19" ht="33.75">
      <c r="A220" s="86">
        <v>220</v>
      </c>
      <c r="B220" s="48" t="s">
        <v>792</v>
      </c>
      <c r="C220" s="56" t="s">
        <v>1208</v>
      </c>
      <c r="D220" s="40" t="s">
        <v>1209</v>
      </c>
      <c r="E220" s="40" t="s">
        <v>839</v>
      </c>
      <c r="F220" s="49" t="s">
        <v>351</v>
      </c>
      <c r="G220" s="50" t="s">
        <v>119</v>
      </c>
      <c r="H220" s="51" t="s">
        <v>120</v>
      </c>
      <c r="I220" s="52"/>
      <c r="J220" s="53"/>
      <c r="K220" s="53"/>
      <c r="L220" s="53"/>
      <c r="M220" s="53"/>
      <c r="N220" s="53" t="s">
        <v>285</v>
      </c>
      <c r="O220" s="53" t="s">
        <v>808</v>
      </c>
      <c r="P220" s="53"/>
      <c r="Q220" s="53"/>
      <c r="R220" s="53"/>
      <c r="S220" s="48" t="s">
        <v>804</v>
      </c>
    </row>
    <row r="221" spans="1:22" ht="33.75">
      <c r="A221" s="86">
        <v>221</v>
      </c>
      <c r="B221" s="48" t="s">
        <v>1173</v>
      </c>
      <c r="C221" s="56" t="s">
        <v>1208</v>
      </c>
      <c r="D221" s="40" t="s">
        <v>1209</v>
      </c>
      <c r="E221" s="40" t="s">
        <v>360</v>
      </c>
      <c r="F221" s="49" t="s">
        <v>289</v>
      </c>
      <c r="G221" s="50" t="s">
        <v>1037</v>
      </c>
      <c r="H221" s="51" t="s">
        <v>1038</v>
      </c>
      <c r="I221" s="52" t="s">
        <v>335</v>
      </c>
      <c r="J221" s="53" t="s">
        <v>1360</v>
      </c>
      <c r="K221" s="53"/>
      <c r="L221" s="53"/>
      <c r="M221" s="53"/>
      <c r="N221" s="53" t="s">
        <v>107</v>
      </c>
      <c r="O221" s="53" t="s">
        <v>330</v>
      </c>
      <c r="P221" s="53" t="s">
        <v>1321</v>
      </c>
      <c r="Q221" s="53"/>
      <c r="R221" s="53"/>
      <c r="S221" s="48" t="s">
        <v>804</v>
      </c>
      <c r="V221" s="105" t="s">
        <v>1002</v>
      </c>
    </row>
    <row r="222" spans="1:19" ht="56.25">
      <c r="A222" s="86">
        <v>222</v>
      </c>
      <c r="B222" s="48" t="s">
        <v>478</v>
      </c>
      <c r="C222" s="56" t="s">
        <v>1208</v>
      </c>
      <c r="D222" s="40" t="s">
        <v>1209</v>
      </c>
      <c r="E222" s="40" t="s">
        <v>360</v>
      </c>
      <c r="F222" s="49" t="s">
        <v>838</v>
      </c>
      <c r="G222" s="50" t="s">
        <v>506</v>
      </c>
      <c r="H222" s="51" t="s">
        <v>507</v>
      </c>
      <c r="I222" s="52"/>
      <c r="J222" s="53"/>
      <c r="K222" s="53"/>
      <c r="L222" s="53"/>
      <c r="M222" s="53"/>
      <c r="N222" s="53" t="s">
        <v>285</v>
      </c>
      <c r="O222" s="53" t="s">
        <v>808</v>
      </c>
      <c r="P222" s="53"/>
      <c r="Q222" s="53"/>
      <c r="R222" s="53"/>
      <c r="S222" s="48" t="s">
        <v>804</v>
      </c>
    </row>
    <row r="223" spans="1:19" ht="112.5">
      <c r="A223" s="86">
        <v>223</v>
      </c>
      <c r="B223" s="48" t="s">
        <v>1273</v>
      </c>
      <c r="C223" s="56" t="s">
        <v>1208</v>
      </c>
      <c r="D223" s="40" t="s">
        <v>1209</v>
      </c>
      <c r="E223" s="40" t="s">
        <v>360</v>
      </c>
      <c r="F223" s="49" t="s">
        <v>351</v>
      </c>
      <c r="G223" s="50" t="s">
        <v>658</v>
      </c>
      <c r="H223" s="51" t="s">
        <v>967</v>
      </c>
      <c r="I223" s="52"/>
      <c r="J223" s="53"/>
      <c r="K223" s="53"/>
      <c r="L223" s="53"/>
      <c r="M223" s="53"/>
      <c r="N223" s="53" t="s">
        <v>285</v>
      </c>
      <c r="O223" s="53" t="s">
        <v>808</v>
      </c>
      <c r="P223" s="53"/>
      <c r="Q223" s="53"/>
      <c r="R223" s="53"/>
      <c r="S223" s="48" t="s">
        <v>804</v>
      </c>
    </row>
    <row r="224" spans="1:21" ht="45">
      <c r="A224" s="86">
        <v>224</v>
      </c>
      <c r="B224" s="48" t="s">
        <v>704</v>
      </c>
      <c r="C224" s="56" t="s">
        <v>1208</v>
      </c>
      <c r="D224" s="40" t="s">
        <v>1209</v>
      </c>
      <c r="E224" s="40" t="s">
        <v>290</v>
      </c>
      <c r="F224" s="49" t="s">
        <v>351</v>
      </c>
      <c r="G224" s="50" t="s">
        <v>1335</v>
      </c>
      <c r="H224" s="51" t="s">
        <v>1336</v>
      </c>
      <c r="I224" s="52"/>
      <c r="J224" s="53"/>
      <c r="K224" s="53"/>
      <c r="L224" s="53"/>
      <c r="M224" s="53"/>
      <c r="N224" s="53" t="s">
        <v>285</v>
      </c>
      <c r="O224" s="53" t="s">
        <v>808</v>
      </c>
      <c r="P224" s="53"/>
      <c r="Q224" s="53"/>
      <c r="R224" s="53"/>
      <c r="S224" s="48" t="s">
        <v>804</v>
      </c>
      <c r="U224" s="41"/>
    </row>
    <row r="225" spans="1:21" ht="45">
      <c r="A225" s="86">
        <v>225</v>
      </c>
      <c r="B225" s="48" t="s">
        <v>437</v>
      </c>
      <c r="C225" s="56" t="s">
        <v>1208</v>
      </c>
      <c r="D225" s="40" t="s">
        <v>1209</v>
      </c>
      <c r="E225" s="40" t="s">
        <v>916</v>
      </c>
      <c r="F225" s="49" t="s">
        <v>838</v>
      </c>
      <c r="G225" s="50" t="s">
        <v>3</v>
      </c>
      <c r="H225" s="51" t="s">
        <v>4</v>
      </c>
      <c r="I225" s="52"/>
      <c r="J225" s="53"/>
      <c r="K225" s="53"/>
      <c r="L225" s="53"/>
      <c r="M225" s="53"/>
      <c r="N225" s="53" t="s">
        <v>285</v>
      </c>
      <c r="O225" s="53" t="s">
        <v>808</v>
      </c>
      <c r="P225" s="53"/>
      <c r="Q225" s="53"/>
      <c r="R225" s="53"/>
      <c r="S225" s="48" t="s">
        <v>804</v>
      </c>
      <c r="U225" s="41"/>
    </row>
    <row r="226" spans="1:19" ht="78.75">
      <c r="A226" s="86">
        <v>226</v>
      </c>
      <c r="B226" s="48" t="s">
        <v>945</v>
      </c>
      <c r="C226" s="56" t="s">
        <v>1208</v>
      </c>
      <c r="D226" s="40" t="s">
        <v>1209</v>
      </c>
      <c r="E226" s="40" t="s">
        <v>916</v>
      </c>
      <c r="F226" s="49" t="s">
        <v>351</v>
      </c>
      <c r="G226" s="50" t="s">
        <v>566</v>
      </c>
      <c r="H226" s="51" t="s">
        <v>567</v>
      </c>
      <c r="I226" s="52"/>
      <c r="J226" s="53"/>
      <c r="K226" s="53"/>
      <c r="L226" s="53"/>
      <c r="M226" s="53"/>
      <c r="N226" s="53" t="s">
        <v>285</v>
      </c>
      <c r="O226" s="53" t="s">
        <v>808</v>
      </c>
      <c r="P226" s="53"/>
      <c r="Q226" s="53"/>
      <c r="R226" s="53"/>
      <c r="S226" s="48" t="s">
        <v>804</v>
      </c>
    </row>
    <row r="227" spans="1:19" ht="146.25">
      <c r="A227" s="86">
        <v>227</v>
      </c>
      <c r="B227" s="48" t="s">
        <v>744</v>
      </c>
      <c r="C227" s="56" t="s">
        <v>1208</v>
      </c>
      <c r="D227" s="40" t="s">
        <v>1209</v>
      </c>
      <c r="E227" s="40" t="s">
        <v>284</v>
      </c>
      <c r="F227" s="49" t="s">
        <v>351</v>
      </c>
      <c r="G227" s="50" t="s">
        <v>1210</v>
      </c>
      <c r="H227" s="51" t="s">
        <v>1283</v>
      </c>
      <c r="I227" s="52"/>
      <c r="J227" s="53"/>
      <c r="K227" s="53"/>
      <c r="L227" s="53"/>
      <c r="M227" s="53"/>
      <c r="N227" s="53" t="s">
        <v>285</v>
      </c>
      <c r="O227" s="53" t="s">
        <v>808</v>
      </c>
      <c r="P227" s="53"/>
      <c r="Q227" s="53"/>
      <c r="R227" s="53"/>
      <c r="S227" s="48" t="s">
        <v>804</v>
      </c>
    </row>
    <row r="228" spans="1:22" ht="22.5">
      <c r="A228" s="86">
        <v>228</v>
      </c>
      <c r="B228" s="48" t="s">
        <v>613</v>
      </c>
      <c r="C228" s="56" t="s">
        <v>1208</v>
      </c>
      <c r="D228" s="40" t="s">
        <v>1209</v>
      </c>
      <c r="E228" s="40" t="s">
        <v>284</v>
      </c>
      <c r="F228" s="49" t="s">
        <v>289</v>
      </c>
      <c r="G228" s="50" t="s">
        <v>958</v>
      </c>
      <c r="H228" s="51"/>
      <c r="I228" s="52" t="s">
        <v>335</v>
      </c>
      <c r="J228" s="53" t="s">
        <v>1360</v>
      </c>
      <c r="K228" s="53"/>
      <c r="L228" s="53"/>
      <c r="M228" s="53"/>
      <c r="N228" s="53" t="s">
        <v>107</v>
      </c>
      <c r="O228" s="53" t="s">
        <v>330</v>
      </c>
      <c r="P228" s="53" t="s">
        <v>1321</v>
      </c>
      <c r="Q228" s="53"/>
      <c r="R228" s="53"/>
      <c r="S228" s="48" t="s">
        <v>804</v>
      </c>
      <c r="U228" s="41"/>
      <c r="V228" s="105" t="s">
        <v>1002</v>
      </c>
    </row>
    <row r="229" spans="1:19" ht="22.5">
      <c r="A229" s="86">
        <v>229</v>
      </c>
      <c r="B229" s="48" t="s">
        <v>138</v>
      </c>
      <c r="C229" s="56" t="s">
        <v>1208</v>
      </c>
      <c r="D229" s="40" t="s">
        <v>1209</v>
      </c>
      <c r="E229" s="40" t="s">
        <v>284</v>
      </c>
      <c r="F229" s="49" t="s">
        <v>838</v>
      </c>
      <c r="G229" s="50" t="s">
        <v>723</v>
      </c>
      <c r="H229" s="51" t="s">
        <v>724</v>
      </c>
      <c r="I229" s="52"/>
      <c r="J229" s="53"/>
      <c r="K229" s="53"/>
      <c r="L229" s="53"/>
      <c r="M229" s="53"/>
      <c r="N229" s="53" t="s">
        <v>285</v>
      </c>
      <c r="O229" s="53" t="s">
        <v>808</v>
      </c>
      <c r="P229" s="53"/>
      <c r="Q229" s="53"/>
      <c r="R229" s="53"/>
      <c r="S229" s="48" t="s">
        <v>804</v>
      </c>
    </row>
    <row r="230" spans="1:22" ht="22.5">
      <c r="A230" s="86">
        <v>230</v>
      </c>
      <c r="B230" s="48" t="s">
        <v>478</v>
      </c>
      <c r="C230" s="56" t="s">
        <v>1208</v>
      </c>
      <c r="D230" s="40" t="s">
        <v>1209</v>
      </c>
      <c r="E230" s="40" t="s">
        <v>284</v>
      </c>
      <c r="F230" s="49" t="s">
        <v>289</v>
      </c>
      <c r="G230" s="50" t="s">
        <v>508</v>
      </c>
      <c r="H230" s="51" t="s">
        <v>509</v>
      </c>
      <c r="I230" s="52" t="s">
        <v>335</v>
      </c>
      <c r="J230" s="53" t="s">
        <v>1360</v>
      </c>
      <c r="K230" s="53"/>
      <c r="L230" s="53"/>
      <c r="M230" s="53"/>
      <c r="N230" s="53" t="s">
        <v>107</v>
      </c>
      <c r="O230" s="53" t="s">
        <v>330</v>
      </c>
      <c r="P230" s="53" t="s">
        <v>1321</v>
      </c>
      <c r="Q230" s="53"/>
      <c r="R230" s="53"/>
      <c r="S230" s="48" t="s">
        <v>804</v>
      </c>
      <c r="U230" s="41"/>
      <c r="V230" s="105" t="s">
        <v>1002</v>
      </c>
    </row>
    <row r="231" spans="1:21" ht="56.25">
      <c r="A231" s="86">
        <v>231</v>
      </c>
      <c r="B231" s="48" t="s">
        <v>744</v>
      </c>
      <c r="C231" s="56" t="s">
        <v>1284</v>
      </c>
      <c r="D231" s="40" t="s">
        <v>1209</v>
      </c>
      <c r="E231" s="40" t="s">
        <v>1285</v>
      </c>
      <c r="F231" s="49" t="s">
        <v>351</v>
      </c>
      <c r="G231" s="50" t="s">
        <v>1286</v>
      </c>
      <c r="H231" s="51" t="s">
        <v>1287</v>
      </c>
      <c r="I231" s="52"/>
      <c r="J231" s="53"/>
      <c r="K231" s="53"/>
      <c r="L231" s="53"/>
      <c r="M231" s="53"/>
      <c r="N231" s="53" t="s">
        <v>285</v>
      </c>
      <c r="O231" s="53" t="s">
        <v>808</v>
      </c>
      <c r="P231" s="53"/>
      <c r="Q231" s="53"/>
      <c r="R231" s="53"/>
      <c r="S231" s="48" t="s">
        <v>804</v>
      </c>
      <c r="U231" s="41"/>
    </row>
    <row r="232" spans="1:22" ht="45">
      <c r="A232" s="86">
        <v>232</v>
      </c>
      <c r="B232" s="48" t="s">
        <v>399</v>
      </c>
      <c r="C232" s="56" t="s">
        <v>404</v>
      </c>
      <c r="D232" s="40" t="s">
        <v>1209</v>
      </c>
      <c r="E232" s="40" t="s">
        <v>1285</v>
      </c>
      <c r="F232" s="49" t="s">
        <v>289</v>
      </c>
      <c r="G232" s="50" t="s">
        <v>405</v>
      </c>
      <c r="H232" s="51" t="s">
        <v>416</v>
      </c>
      <c r="I232" s="52" t="s">
        <v>335</v>
      </c>
      <c r="J232" s="53" t="s">
        <v>646</v>
      </c>
      <c r="K232" s="53"/>
      <c r="L232" s="53"/>
      <c r="M232" s="53"/>
      <c r="N232" s="53" t="s">
        <v>107</v>
      </c>
      <c r="O232" s="53" t="s">
        <v>330</v>
      </c>
      <c r="P232" s="53" t="s">
        <v>1321</v>
      </c>
      <c r="Q232" s="53"/>
      <c r="R232" s="53"/>
      <c r="S232" s="48" t="s">
        <v>804</v>
      </c>
      <c r="U232" s="41"/>
      <c r="V232" s="105" t="s">
        <v>1002</v>
      </c>
    </row>
    <row r="233" spans="1:21" ht="45">
      <c r="A233" s="86">
        <v>233</v>
      </c>
      <c r="B233" s="48" t="s">
        <v>731</v>
      </c>
      <c r="C233" s="56" t="s">
        <v>1284</v>
      </c>
      <c r="D233" s="40" t="s">
        <v>1209</v>
      </c>
      <c r="E233" s="40" t="s">
        <v>1285</v>
      </c>
      <c r="F233" s="49" t="s">
        <v>351</v>
      </c>
      <c r="G233" s="50" t="s">
        <v>735</v>
      </c>
      <c r="H233" s="51" t="s">
        <v>736</v>
      </c>
      <c r="I233" s="52"/>
      <c r="J233" s="53"/>
      <c r="K233" s="53"/>
      <c r="L233" s="53"/>
      <c r="M233" s="53"/>
      <c r="N233" s="53" t="s">
        <v>285</v>
      </c>
      <c r="O233" s="53" t="s">
        <v>808</v>
      </c>
      <c r="P233" s="53"/>
      <c r="Q233" s="53"/>
      <c r="R233" s="53"/>
      <c r="S233" s="48" t="s">
        <v>804</v>
      </c>
      <c r="U233" s="41"/>
    </row>
    <row r="234" spans="1:19" ht="146.25">
      <c r="A234" s="86">
        <v>234</v>
      </c>
      <c r="B234" s="48" t="s">
        <v>1273</v>
      </c>
      <c r="C234" s="56" t="s">
        <v>1284</v>
      </c>
      <c r="D234" s="40" t="s">
        <v>1209</v>
      </c>
      <c r="E234" s="40" t="s">
        <v>1285</v>
      </c>
      <c r="F234" s="49" t="s">
        <v>351</v>
      </c>
      <c r="G234" s="50" t="s">
        <v>968</v>
      </c>
      <c r="H234" s="51" t="s">
        <v>969</v>
      </c>
      <c r="I234" s="52"/>
      <c r="J234" s="53"/>
      <c r="K234" s="53"/>
      <c r="L234" s="53"/>
      <c r="M234" s="53"/>
      <c r="N234" s="53" t="s">
        <v>285</v>
      </c>
      <c r="O234" s="53" t="s">
        <v>808</v>
      </c>
      <c r="P234" s="53"/>
      <c r="Q234" s="53"/>
      <c r="R234" s="53"/>
      <c r="S234" s="48" t="s">
        <v>804</v>
      </c>
    </row>
    <row r="235" spans="1:21" ht="78.75">
      <c r="A235" s="86">
        <v>235</v>
      </c>
      <c r="B235" s="48" t="s">
        <v>574</v>
      </c>
      <c r="C235" s="56" t="s">
        <v>1284</v>
      </c>
      <c r="D235" s="40" t="s">
        <v>1209</v>
      </c>
      <c r="E235" s="40" t="s">
        <v>418</v>
      </c>
      <c r="F235" s="49" t="s">
        <v>880</v>
      </c>
      <c r="G235" s="50" t="s">
        <v>1142</v>
      </c>
      <c r="H235" s="51" t="s">
        <v>730</v>
      </c>
      <c r="I235" s="52"/>
      <c r="J235" s="53" t="s">
        <v>108</v>
      </c>
      <c r="K235" s="53"/>
      <c r="L235" s="53"/>
      <c r="M235" s="53"/>
      <c r="N235" s="53" t="s">
        <v>107</v>
      </c>
      <c r="O235" s="53" t="s">
        <v>808</v>
      </c>
      <c r="P235" s="53"/>
      <c r="Q235" s="53"/>
      <c r="R235" s="53"/>
      <c r="S235" s="48" t="s">
        <v>804</v>
      </c>
      <c r="U235" s="41"/>
    </row>
    <row r="236" spans="1:21" ht="78.75">
      <c r="A236" s="86">
        <v>236</v>
      </c>
      <c r="B236" s="48" t="s">
        <v>574</v>
      </c>
      <c r="C236" s="101" t="s">
        <v>1284</v>
      </c>
      <c r="D236" s="40" t="s">
        <v>1209</v>
      </c>
      <c r="E236" s="40" t="s">
        <v>879</v>
      </c>
      <c r="F236" s="49" t="s">
        <v>880</v>
      </c>
      <c r="G236" s="50" t="s">
        <v>1143</v>
      </c>
      <c r="H236" s="51" t="s">
        <v>730</v>
      </c>
      <c r="I236" s="52"/>
      <c r="J236" s="53" t="s">
        <v>108</v>
      </c>
      <c r="K236" s="53"/>
      <c r="L236" s="53"/>
      <c r="M236" s="53"/>
      <c r="N236" s="53" t="s">
        <v>107</v>
      </c>
      <c r="O236" s="53" t="s">
        <v>808</v>
      </c>
      <c r="P236" s="53"/>
      <c r="Q236" s="53"/>
      <c r="R236" s="53"/>
      <c r="S236" s="48" t="s">
        <v>804</v>
      </c>
      <c r="U236" s="41"/>
    </row>
    <row r="237" spans="1:21" ht="78.75">
      <c r="A237" s="86">
        <v>237</v>
      </c>
      <c r="B237" s="48" t="s">
        <v>574</v>
      </c>
      <c r="C237" s="101" t="s">
        <v>1284</v>
      </c>
      <c r="D237" s="40" t="s">
        <v>1209</v>
      </c>
      <c r="E237" s="40" t="s">
        <v>879</v>
      </c>
      <c r="F237" s="49" t="s">
        <v>880</v>
      </c>
      <c r="G237" s="50" t="s">
        <v>1144</v>
      </c>
      <c r="H237" s="51" t="s">
        <v>730</v>
      </c>
      <c r="I237" s="52"/>
      <c r="J237" s="53" t="s">
        <v>108</v>
      </c>
      <c r="K237" s="53"/>
      <c r="L237" s="53"/>
      <c r="M237" s="53"/>
      <c r="N237" s="53" t="s">
        <v>107</v>
      </c>
      <c r="O237" s="53" t="s">
        <v>808</v>
      </c>
      <c r="P237" s="53"/>
      <c r="Q237" s="53"/>
      <c r="R237" s="53"/>
      <c r="S237" s="48" t="s">
        <v>804</v>
      </c>
      <c r="T237" s="105"/>
      <c r="U237" s="41"/>
    </row>
    <row r="238" spans="1:21" ht="78.75">
      <c r="A238" s="86">
        <v>238</v>
      </c>
      <c r="B238" s="48" t="s">
        <v>574</v>
      </c>
      <c r="C238" s="56" t="s">
        <v>1284</v>
      </c>
      <c r="D238" s="40" t="s">
        <v>1209</v>
      </c>
      <c r="E238" s="40" t="s">
        <v>1294</v>
      </c>
      <c r="F238" s="49" t="s">
        <v>880</v>
      </c>
      <c r="G238" s="50" t="s">
        <v>1145</v>
      </c>
      <c r="H238" s="51" t="s">
        <v>1146</v>
      </c>
      <c r="I238" s="52"/>
      <c r="J238" s="53" t="s">
        <v>108</v>
      </c>
      <c r="K238" s="53"/>
      <c r="L238" s="53"/>
      <c r="M238" s="53"/>
      <c r="N238" s="53" t="s">
        <v>107</v>
      </c>
      <c r="O238" s="53" t="s">
        <v>808</v>
      </c>
      <c r="P238" s="53"/>
      <c r="Q238" s="53"/>
      <c r="R238" s="53"/>
      <c r="S238" s="48" t="s">
        <v>804</v>
      </c>
      <c r="U238" s="41"/>
    </row>
    <row r="239" spans="1:21" ht="90">
      <c r="A239" s="86">
        <v>239</v>
      </c>
      <c r="B239" s="48" t="s">
        <v>593</v>
      </c>
      <c r="C239" s="56" t="s">
        <v>1284</v>
      </c>
      <c r="D239" s="40" t="s">
        <v>1209</v>
      </c>
      <c r="E239" s="40" t="s">
        <v>1290</v>
      </c>
      <c r="F239" s="49" t="s">
        <v>838</v>
      </c>
      <c r="G239" s="50" t="s">
        <v>598</v>
      </c>
      <c r="H239" s="51" t="s">
        <v>599</v>
      </c>
      <c r="I239" s="52"/>
      <c r="J239" s="53"/>
      <c r="K239" s="53"/>
      <c r="L239" s="53"/>
      <c r="M239" s="53"/>
      <c r="N239" s="53" t="s">
        <v>285</v>
      </c>
      <c r="O239" s="53" t="s">
        <v>808</v>
      </c>
      <c r="P239" s="53"/>
      <c r="Q239" s="53"/>
      <c r="R239" s="53"/>
      <c r="S239" s="48" t="s">
        <v>804</v>
      </c>
      <c r="U239" s="41"/>
    </row>
    <row r="240" spans="1:21" ht="101.25">
      <c r="A240" s="86">
        <v>240</v>
      </c>
      <c r="B240" s="48" t="s">
        <v>1086</v>
      </c>
      <c r="C240" s="56" t="s">
        <v>1208</v>
      </c>
      <c r="D240" s="40" t="s">
        <v>1209</v>
      </c>
      <c r="E240" s="40" t="s">
        <v>1115</v>
      </c>
      <c r="F240" s="49" t="s">
        <v>880</v>
      </c>
      <c r="G240" s="50" t="s">
        <v>1116</v>
      </c>
      <c r="H240" s="51" t="s">
        <v>1117</v>
      </c>
      <c r="I240" s="52"/>
      <c r="J240" s="53" t="s">
        <v>108</v>
      </c>
      <c r="K240" s="53"/>
      <c r="L240" s="53"/>
      <c r="M240" s="53"/>
      <c r="N240" s="53" t="s">
        <v>107</v>
      </c>
      <c r="O240" s="53" t="s">
        <v>808</v>
      </c>
      <c r="P240" s="53"/>
      <c r="Q240" s="53"/>
      <c r="R240" s="53"/>
      <c r="S240" s="48" t="s">
        <v>804</v>
      </c>
      <c r="U240" s="41"/>
    </row>
    <row r="241" spans="1:21" ht="78.75">
      <c r="A241" s="86">
        <v>241</v>
      </c>
      <c r="B241" s="48" t="s">
        <v>1086</v>
      </c>
      <c r="C241" s="56" t="s">
        <v>1208</v>
      </c>
      <c r="D241" s="40" t="s">
        <v>1209</v>
      </c>
      <c r="E241" s="40" t="s">
        <v>1115</v>
      </c>
      <c r="F241" s="49" t="s">
        <v>880</v>
      </c>
      <c r="G241" s="50" t="s">
        <v>1118</v>
      </c>
      <c r="H241" s="51" t="s">
        <v>1119</v>
      </c>
      <c r="I241" s="52"/>
      <c r="J241" s="53" t="s">
        <v>108</v>
      </c>
      <c r="K241" s="53"/>
      <c r="L241" s="53"/>
      <c r="M241" s="53"/>
      <c r="N241" s="53" t="s">
        <v>107</v>
      </c>
      <c r="O241" s="53" t="s">
        <v>808</v>
      </c>
      <c r="P241" s="53"/>
      <c r="Q241" s="53"/>
      <c r="R241" s="53"/>
      <c r="S241" s="48" t="s">
        <v>804</v>
      </c>
      <c r="U241" s="41"/>
    </row>
    <row r="242" spans="1:21" ht="45">
      <c r="A242" s="86">
        <v>242</v>
      </c>
      <c r="B242" s="48" t="s">
        <v>478</v>
      </c>
      <c r="C242" s="101" t="s">
        <v>1208</v>
      </c>
      <c r="D242" s="40" t="s">
        <v>1209</v>
      </c>
      <c r="E242" s="40" t="s">
        <v>510</v>
      </c>
      <c r="F242" s="49" t="s">
        <v>838</v>
      </c>
      <c r="G242" s="50" t="s">
        <v>511</v>
      </c>
      <c r="H242" s="51" t="s">
        <v>512</v>
      </c>
      <c r="I242" s="52"/>
      <c r="J242" s="53"/>
      <c r="K242" s="53"/>
      <c r="L242" s="53"/>
      <c r="M242" s="53"/>
      <c r="N242" s="53" t="s">
        <v>285</v>
      </c>
      <c r="O242" s="53" t="s">
        <v>808</v>
      </c>
      <c r="P242" s="53"/>
      <c r="Q242" s="53"/>
      <c r="R242" s="53"/>
      <c r="S242" s="48" t="s">
        <v>804</v>
      </c>
      <c r="U242" s="41"/>
    </row>
    <row r="243" spans="1:21" ht="45">
      <c r="A243" s="86">
        <v>243</v>
      </c>
      <c r="B243" s="48" t="s">
        <v>1086</v>
      </c>
      <c r="C243" s="56" t="s">
        <v>1284</v>
      </c>
      <c r="D243" s="40" t="s">
        <v>1209</v>
      </c>
      <c r="E243" s="40" t="s">
        <v>1120</v>
      </c>
      <c r="F243" s="49" t="s">
        <v>351</v>
      </c>
      <c r="G243" s="50" t="s">
        <v>1121</v>
      </c>
      <c r="H243" s="51" t="s">
        <v>1122</v>
      </c>
      <c r="I243" s="52"/>
      <c r="J243" s="53"/>
      <c r="K243" s="53"/>
      <c r="L243" s="53"/>
      <c r="M243" s="53"/>
      <c r="N243" s="53" t="s">
        <v>285</v>
      </c>
      <c r="O243" s="53" t="s">
        <v>808</v>
      </c>
      <c r="P243" s="53"/>
      <c r="Q243" s="53"/>
      <c r="R243" s="53"/>
      <c r="S243" s="48" t="s">
        <v>804</v>
      </c>
      <c r="U243" s="41"/>
    </row>
    <row r="244" spans="1:21" ht="45">
      <c r="A244" s="86">
        <v>244</v>
      </c>
      <c r="B244" s="48" t="s">
        <v>589</v>
      </c>
      <c r="C244" s="101" t="s">
        <v>1284</v>
      </c>
      <c r="D244" s="40" t="s">
        <v>290</v>
      </c>
      <c r="E244" s="40" t="s">
        <v>225</v>
      </c>
      <c r="F244" s="49" t="s">
        <v>351</v>
      </c>
      <c r="G244" s="50" t="s">
        <v>226</v>
      </c>
      <c r="H244" s="51" t="s">
        <v>227</v>
      </c>
      <c r="I244" s="52"/>
      <c r="J244" s="53"/>
      <c r="K244" s="53"/>
      <c r="L244" s="53"/>
      <c r="M244" s="53"/>
      <c r="N244" s="53" t="s">
        <v>285</v>
      </c>
      <c r="O244" s="53" t="s">
        <v>808</v>
      </c>
      <c r="P244" s="53"/>
      <c r="Q244" s="53"/>
      <c r="R244" s="53"/>
      <c r="S244" s="48" t="s">
        <v>804</v>
      </c>
      <c r="U244" s="41"/>
    </row>
    <row r="245" spans="1:21" ht="45">
      <c r="A245" s="86">
        <v>245</v>
      </c>
      <c r="B245" s="48" t="s">
        <v>613</v>
      </c>
      <c r="C245" s="56" t="s">
        <v>959</v>
      </c>
      <c r="D245" s="40" t="s">
        <v>290</v>
      </c>
      <c r="E245" s="40" t="s">
        <v>960</v>
      </c>
      <c r="F245" s="49" t="s">
        <v>838</v>
      </c>
      <c r="G245" s="50" t="s">
        <v>961</v>
      </c>
      <c r="H245" s="51" t="s">
        <v>962</v>
      </c>
      <c r="I245" s="52"/>
      <c r="J245" s="53"/>
      <c r="K245" s="53"/>
      <c r="L245" s="53"/>
      <c r="M245" s="53"/>
      <c r="N245" s="53" t="s">
        <v>285</v>
      </c>
      <c r="O245" s="53" t="s">
        <v>808</v>
      </c>
      <c r="P245" s="53"/>
      <c r="Q245" s="53"/>
      <c r="R245" s="53"/>
      <c r="S245" s="48" t="s">
        <v>804</v>
      </c>
      <c r="U245" s="41"/>
    </row>
    <row r="246" spans="1:22" ht="22.5">
      <c r="A246" s="86">
        <v>246</v>
      </c>
      <c r="B246" s="48" t="s">
        <v>1044</v>
      </c>
      <c r="C246" s="56" t="s">
        <v>1284</v>
      </c>
      <c r="D246" s="40" t="s">
        <v>746</v>
      </c>
      <c r="E246" s="40" t="s">
        <v>284</v>
      </c>
      <c r="F246" s="49" t="s">
        <v>289</v>
      </c>
      <c r="G246" s="50" t="s">
        <v>1047</v>
      </c>
      <c r="H246" s="51" t="s">
        <v>1048</v>
      </c>
      <c r="I246" s="52" t="s">
        <v>335</v>
      </c>
      <c r="J246" s="53" t="s">
        <v>1360</v>
      </c>
      <c r="K246" s="53"/>
      <c r="L246" s="53"/>
      <c r="M246" s="53"/>
      <c r="N246" s="53" t="s">
        <v>107</v>
      </c>
      <c r="O246" s="53" t="s">
        <v>330</v>
      </c>
      <c r="P246" s="53" t="s">
        <v>1321</v>
      </c>
      <c r="Q246" s="53"/>
      <c r="R246" s="53"/>
      <c r="S246" s="48" t="s">
        <v>804</v>
      </c>
      <c r="U246" s="41"/>
      <c r="V246" s="105" t="s">
        <v>1002</v>
      </c>
    </row>
    <row r="247" spans="1:21" ht="67.5">
      <c r="A247" s="86">
        <v>247</v>
      </c>
      <c r="B247" s="48" t="s">
        <v>876</v>
      </c>
      <c r="C247" s="56" t="s">
        <v>1284</v>
      </c>
      <c r="D247" s="40" t="s">
        <v>746</v>
      </c>
      <c r="E247" s="40" t="s">
        <v>1289</v>
      </c>
      <c r="F247" s="49" t="s">
        <v>351</v>
      </c>
      <c r="G247" s="50" t="s">
        <v>464</v>
      </c>
      <c r="H247" s="51" t="s">
        <v>465</v>
      </c>
      <c r="I247" s="52"/>
      <c r="J247" s="53"/>
      <c r="K247" s="53"/>
      <c r="L247" s="53"/>
      <c r="M247" s="53"/>
      <c r="N247" s="53" t="s">
        <v>285</v>
      </c>
      <c r="O247" s="53" t="s">
        <v>808</v>
      </c>
      <c r="P247" s="53"/>
      <c r="Q247" s="53"/>
      <c r="R247" s="53"/>
      <c r="S247" s="48" t="s">
        <v>804</v>
      </c>
      <c r="U247" s="41"/>
    </row>
    <row r="248" spans="1:22" ht="67.5">
      <c r="A248" s="86">
        <v>248</v>
      </c>
      <c r="B248" s="48" t="s">
        <v>138</v>
      </c>
      <c r="C248" s="56" t="s">
        <v>1284</v>
      </c>
      <c r="D248" s="40" t="s">
        <v>746</v>
      </c>
      <c r="E248" s="40" t="s">
        <v>1289</v>
      </c>
      <c r="F248" s="49" t="s">
        <v>289</v>
      </c>
      <c r="G248" s="50" t="s">
        <v>133</v>
      </c>
      <c r="H248" s="51" t="s">
        <v>718</v>
      </c>
      <c r="I248" s="52" t="s">
        <v>335</v>
      </c>
      <c r="J248" s="53" t="s">
        <v>647</v>
      </c>
      <c r="K248" s="53"/>
      <c r="L248" s="53"/>
      <c r="M248" s="53"/>
      <c r="N248" s="53" t="s">
        <v>107</v>
      </c>
      <c r="O248" s="53" t="s">
        <v>330</v>
      </c>
      <c r="P248" s="53" t="s">
        <v>1321</v>
      </c>
      <c r="Q248" s="53"/>
      <c r="R248" s="53"/>
      <c r="S248" s="48" t="s">
        <v>804</v>
      </c>
      <c r="U248" s="41"/>
      <c r="V248" s="105" t="s">
        <v>1002</v>
      </c>
    </row>
    <row r="249" spans="1:21" ht="78.75">
      <c r="A249" s="86">
        <v>249</v>
      </c>
      <c r="B249" s="48" t="s">
        <v>574</v>
      </c>
      <c r="C249" s="56" t="s">
        <v>1284</v>
      </c>
      <c r="D249" s="40" t="s">
        <v>746</v>
      </c>
      <c r="E249" s="40" t="s">
        <v>1289</v>
      </c>
      <c r="F249" s="49" t="s">
        <v>880</v>
      </c>
      <c r="G249" s="50" t="s">
        <v>1147</v>
      </c>
      <c r="H249" s="51" t="s">
        <v>1148</v>
      </c>
      <c r="I249" s="52"/>
      <c r="J249" s="53" t="s">
        <v>108</v>
      </c>
      <c r="K249" s="53"/>
      <c r="L249" s="53"/>
      <c r="M249" s="53"/>
      <c r="N249" s="53" t="s">
        <v>107</v>
      </c>
      <c r="O249" s="53" t="s">
        <v>808</v>
      </c>
      <c r="P249" s="53"/>
      <c r="Q249" s="53"/>
      <c r="R249" s="53"/>
      <c r="S249" s="48" t="s">
        <v>804</v>
      </c>
      <c r="U249" s="41"/>
    </row>
    <row r="250" spans="1:22" ht="33.75">
      <c r="A250" s="86">
        <v>250</v>
      </c>
      <c r="B250" s="48" t="s">
        <v>1044</v>
      </c>
      <c r="C250" s="56" t="s">
        <v>1049</v>
      </c>
      <c r="D250" s="40" t="s">
        <v>746</v>
      </c>
      <c r="E250" s="40" t="s">
        <v>428</v>
      </c>
      <c r="F250" s="49" t="s">
        <v>880</v>
      </c>
      <c r="G250" s="50" t="s">
        <v>1050</v>
      </c>
      <c r="H250" s="51" t="s">
        <v>1051</v>
      </c>
      <c r="I250" s="52" t="s">
        <v>335</v>
      </c>
      <c r="J250" s="53" t="s">
        <v>1360</v>
      </c>
      <c r="K250" s="53"/>
      <c r="L250" s="53" t="s">
        <v>1098</v>
      </c>
      <c r="M250" s="53"/>
      <c r="N250" s="53" t="s">
        <v>107</v>
      </c>
      <c r="O250" s="53" t="s">
        <v>330</v>
      </c>
      <c r="P250" s="116" t="s">
        <v>66</v>
      </c>
      <c r="Q250" s="53"/>
      <c r="R250" s="53"/>
      <c r="S250" s="48" t="s">
        <v>804</v>
      </c>
      <c r="U250" s="41"/>
      <c r="V250" s="105" t="s">
        <v>1002</v>
      </c>
    </row>
    <row r="251" spans="1:22" ht="146.25">
      <c r="A251" s="86">
        <v>251</v>
      </c>
      <c r="B251" s="48" t="s">
        <v>1273</v>
      </c>
      <c r="C251" s="56" t="s">
        <v>1049</v>
      </c>
      <c r="D251" s="40" t="s">
        <v>746</v>
      </c>
      <c r="E251" s="40" t="s">
        <v>429</v>
      </c>
      <c r="F251" s="49" t="s">
        <v>351</v>
      </c>
      <c r="G251" s="50" t="s">
        <v>970</v>
      </c>
      <c r="H251" s="51" t="s">
        <v>971</v>
      </c>
      <c r="I251" s="52" t="s">
        <v>335</v>
      </c>
      <c r="J251" s="53" t="s">
        <v>1238</v>
      </c>
      <c r="K251" s="53"/>
      <c r="L251" s="53" t="s">
        <v>1098</v>
      </c>
      <c r="M251" s="53"/>
      <c r="N251" s="53" t="s">
        <v>1237</v>
      </c>
      <c r="O251" s="53" t="s">
        <v>809</v>
      </c>
      <c r="P251" s="116" t="s">
        <v>66</v>
      </c>
      <c r="Q251" s="53"/>
      <c r="R251" s="53"/>
      <c r="S251" s="48" t="s">
        <v>992</v>
      </c>
      <c r="U251" s="41"/>
      <c r="V251" s="105" t="s">
        <v>1344</v>
      </c>
    </row>
    <row r="252" spans="1:22" ht="67.5">
      <c r="A252" s="86">
        <v>252</v>
      </c>
      <c r="B252" s="48" t="s">
        <v>574</v>
      </c>
      <c r="C252" s="56" t="s">
        <v>88</v>
      </c>
      <c r="D252" s="40" t="s">
        <v>746</v>
      </c>
      <c r="E252" s="40" t="s">
        <v>439</v>
      </c>
      <c r="F252" s="49" t="s">
        <v>289</v>
      </c>
      <c r="G252" s="50" t="s">
        <v>1149</v>
      </c>
      <c r="H252" s="51" t="s">
        <v>1150</v>
      </c>
      <c r="I252" s="52" t="s">
        <v>335</v>
      </c>
      <c r="J252" s="53" t="s">
        <v>1360</v>
      </c>
      <c r="K252" s="53"/>
      <c r="L252" s="53" t="s">
        <v>1098</v>
      </c>
      <c r="M252" s="53"/>
      <c r="N252" s="53" t="s">
        <v>107</v>
      </c>
      <c r="O252" s="53" t="s">
        <v>330</v>
      </c>
      <c r="P252" s="53" t="s">
        <v>1321</v>
      </c>
      <c r="Q252" s="53"/>
      <c r="R252" s="53"/>
      <c r="S252" s="48" t="s">
        <v>804</v>
      </c>
      <c r="U252" s="41"/>
      <c r="V252" s="105" t="s">
        <v>1002</v>
      </c>
    </row>
    <row r="253" spans="1:21" ht="33.75">
      <c r="A253" s="86">
        <v>253</v>
      </c>
      <c r="B253" s="48" t="s">
        <v>1254</v>
      </c>
      <c r="C253" s="56" t="s">
        <v>214</v>
      </c>
      <c r="D253" s="40" t="s">
        <v>746</v>
      </c>
      <c r="E253" s="40" t="s">
        <v>215</v>
      </c>
      <c r="F253" s="49" t="s">
        <v>838</v>
      </c>
      <c r="G253" s="50" t="s">
        <v>1265</v>
      </c>
      <c r="H253" s="51" t="s">
        <v>1266</v>
      </c>
      <c r="I253" s="52"/>
      <c r="J253" s="53"/>
      <c r="K253" s="53"/>
      <c r="L253" s="53"/>
      <c r="M253" s="53"/>
      <c r="N253" s="53" t="s">
        <v>801</v>
      </c>
      <c r="O253" s="53" t="s">
        <v>809</v>
      </c>
      <c r="P253" s="53"/>
      <c r="Q253" s="53"/>
      <c r="R253" s="53"/>
      <c r="S253" s="48" t="s">
        <v>804</v>
      </c>
      <c r="U253" s="41"/>
    </row>
    <row r="254" spans="1:21" ht="157.5">
      <c r="A254" s="86">
        <v>254</v>
      </c>
      <c r="B254" s="48" t="s">
        <v>1273</v>
      </c>
      <c r="C254" s="56" t="s">
        <v>214</v>
      </c>
      <c r="D254" s="40" t="s">
        <v>746</v>
      </c>
      <c r="E254" s="40" t="s">
        <v>215</v>
      </c>
      <c r="F254" s="49" t="s">
        <v>351</v>
      </c>
      <c r="G254" s="50" t="s">
        <v>972</v>
      </c>
      <c r="H254" s="51" t="s">
        <v>973</v>
      </c>
      <c r="I254" s="52"/>
      <c r="J254" s="53"/>
      <c r="K254" s="53"/>
      <c r="L254" s="53"/>
      <c r="M254" s="53"/>
      <c r="N254" s="53" t="s">
        <v>801</v>
      </c>
      <c r="O254" s="53" t="s">
        <v>809</v>
      </c>
      <c r="P254" s="53"/>
      <c r="Q254" s="53"/>
      <c r="R254" s="53"/>
      <c r="S254" s="48" t="s">
        <v>804</v>
      </c>
      <c r="U254" s="41"/>
    </row>
    <row r="255" spans="1:21" ht="101.25">
      <c r="A255" s="86">
        <v>255</v>
      </c>
      <c r="B255" s="48" t="s">
        <v>600</v>
      </c>
      <c r="C255" s="56" t="s">
        <v>214</v>
      </c>
      <c r="D255" s="40" t="s">
        <v>746</v>
      </c>
      <c r="E255" s="40" t="s">
        <v>215</v>
      </c>
      <c r="F255" s="49" t="s">
        <v>351</v>
      </c>
      <c r="G255" s="50" t="s">
        <v>216</v>
      </c>
      <c r="H255" s="51" t="s">
        <v>217</v>
      </c>
      <c r="I255" s="52"/>
      <c r="J255" s="53"/>
      <c r="K255" s="53"/>
      <c r="L255" s="53"/>
      <c r="M255" s="53"/>
      <c r="N255" s="53" t="s">
        <v>801</v>
      </c>
      <c r="O255" s="53" t="s">
        <v>809</v>
      </c>
      <c r="P255" s="53"/>
      <c r="Q255" s="53"/>
      <c r="R255" s="53"/>
      <c r="S255" s="48" t="s">
        <v>804</v>
      </c>
      <c r="U255" s="41"/>
    </row>
    <row r="256" spans="1:22" ht="78.75">
      <c r="A256" s="86">
        <v>256</v>
      </c>
      <c r="B256" s="48" t="s">
        <v>85</v>
      </c>
      <c r="C256" s="56" t="s">
        <v>88</v>
      </c>
      <c r="D256" s="40" t="s">
        <v>746</v>
      </c>
      <c r="E256" s="40" t="s">
        <v>89</v>
      </c>
      <c r="F256" s="49" t="s">
        <v>289</v>
      </c>
      <c r="G256" s="50" t="s">
        <v>90</v>
      </c>
      <c r="H256" s="51" t="s">
        <v>91</v>
      </c>
      <c r="I256" s="52" t="s">
        <v>334</v>
      </c>
      <c r="J256" s="53" t="s">
        <v>108</v>
      </c>
      <c r="K256" s="53"/>
      <c r="L256" s="53"/>
      <c r="M256" s="53"/>
      <c r="N256" s="53" t="s">
        <v>107</v>
      </c>
      <c r="O256" s="53" t="s">
        <v>330</v>
      </c>
      <c r="P256" s="53" t="s">
        <v>343</v>
      </c>
      <c r="Q256" s="53"/>
      <c r="R256" s="53"/>
      <c r="S256" s="48" t="s">
        <v>804</v>
      </c>
      <c r="U256" s="41" t="s">
        <v>58</v>
      </c>
      <c r="V256" s="105" t="s">
        <v>343</v>
      </c>
    </row>
    <row r="257" spans="1:21" ht="78.75">
      <c r="A257" s="86">
        <v>257</v>
      </c>
      <c r="B257" s="48" t="s">
        <v>478</v>
      </c>
      <c r="C257" s="56" t="s">
        <v>214</v>
      </c>
      <c r="D257" s="40" t="s">
        <v>746</v>
      </c>
      <c r="E257" s="40" t="s">
        <v>960</v>
      </c>
      <c r="F257" s="49" t="s">
        <v>838</v>
      </c>
      <c r="G257" s="50" t="s">
        <v>525</v>
      </c>
      <c r="H257" s="51" t="s">
        <v>526</v>
      </c>
      <c r="I257" s="52"/>
      <c r="J257" s="53"/>
      <c r="K257" s="53"/>
      <c r="L257" s="53"/>
      <c r="M257" s="53"/>
      <c r="N257" s="53" t="s">
        <v>801</v>
      </c>
      <c r="O257" s="53" t="s">
        <v>809</v>
      </c>
      <c r="P257" s="53"/>
      <c r="Q257" s="53"/>
      <c r="R257" s="53"/>
      <c r="S257" s="48" t="s">
        <v>804</v>
      </c>
      <c r="U257" s="41"/>
    </row>
    <row r="258" spans="1:21" ht="33.75">
      <c r="A258" s="86">
        <v>258</v>
      </c>
      <c r="B258" s="48" t="s">
        <v>138</v>
      </c>
      <c r="C258" s="56" t="s">
        <v>719</v>
      </c>
      <c r="D258" s="40" t="s">
        <v>868</v>
      </c>
      <c r="E258" s="40" t="s">
        <v>741</v>
      </c>
      <c r="F258" s="49" t="s">
        <v>838</v>
      </c>
      <c r="G258" s="50" t="s">
        <v>720</v>
      </c>
      <c r="H258" s="51" t="s">
        <v>721</v>
      </c>
      <c r="I258" s="52"/>
      <c r="J258" s="53"/>
      <c r="K258" s="53"/>
      <c r="L258" s="53"/>
      <c r="M258" s="53"/>
      <c r="N258" s="53" t="s">
        <v>801</v>
      </c>
      <c r="O258" s="53" t="s">
        <v>809</v>
      </c>
      <c r="P258" s="53"/>
      <c r="Q258" s="53"/>
      <c r="R258" s="53"/>
      <c r="S258" s="48" t="s">
        <v>804</v>
      </c>
      <c r="U258" s="41"/>
    </row>
    <row r="259" spans="1:21" ht="67.5">
      <c r="A259" s="86">
        <v>259</v>
      </c>
      <c r="B259" s="48" t="s">
        <v>763</v>
      </c>
      <c r="C259" s="56" t="s">
        <v>1052</v>
      </c>
      <c r="D259" s="40" t="s">
        <v>868</v>
      </c>
      <c r="E259" s="40" t="s">
        <v>423</v>
      </c>
      <c r="F259" s="49" t="s">
        <v>351</v>
      </c>
      <c r="G259" s="50" t="s">
        <v>1275</v>
      </c>
      <c r="H259" s="51" t="s">
        <v>1276</v>
      </c>
      <c r="I259" s="52"/>
      <c r="J259" s="53"/>
      <c r="K259" s="53"/>
      <c r="L259" s="53"/>
      <c r="M259" s="53"/>
      <c r="N259" s="53" t="s">
        <v>801</v>
      </c>
      <c r="O259" s="53" t="s">
        <v>809</v>
      </c>
      <c r="P259" s="53"/>
      <c r="Q259" s="53"/>
      <c r="R259" s="53"/>
      <c r="S259" s="48" t="s">
        <v>804</v>
      </c>
      <c r="U259" s="41"/>
    </row>
    <row r="260" spans="1:19" ht="180">
      <c r="A260" s="86">
        <v>260</v>
      </c>
      <c r="B260" s="48" t="s">
        <v>763</v>
      </c>
      <c r="C260" s="56" t="s">
        <v>1052</v>
      </c>
      <c r="D260" s="40" t="s">
        <v>868</v>
      </c>
      <c r="E260" s="40" t="s">
        <v>423</v>
      </c>
      <c r="F260" s="49" t="s">
        <v>351</v>
      </c>
      <c r="G260" s="50" t="s">
        <v>1277</v>
      </c>
      <c r="H260" s="51" t="s">
        <v>1278</v>
      </c>
      <c r="I260" s="52"/>
      <c r="J260" s="53"/>
      <c r="K260" s="53"/>
      <c r="L260" s="53"/>
      <c r="M260" s="53"/>
      <c r="N260" s="53" t="s">
        <v>801</v>
      </c>
      <c r="O260" s="53" t="s">
        <v>809</v>
      </c>
      <c r="P260" s="53"/>
      <c r="Q260" s="53"/>
      <c r="R260" s="53"/>
      <c r="S260" s="48" t="s">
        <v>804</v>
      </c>
    </row>
    <row r="261" spans="1:19" ht="45">
      <c r="A261" s="86">
        <v>261</v>
      </c>
      <c r="B261" s="48" t="s">
        <v>1044</v>
      </c>
      <c r="C261" s="56" t="s">
        <v>1052</v>
      </c>
      <c r="D261" s="40" t="s">
        <v>868</v>
      </c>
      <c r="E261" s="40" t="s">
        <v>428</v>
      </c>
      <c r="F261" s="49" t="s">
        <v>351</v>
      </c>
      <c r="G261" s="50" t="s">
        <v>1053</v>
      </c>
      <c r="H261" s="51" t="s">
        <v>1054</v>
      </c>
      <c r="I261" s="52"/>
      <c r="J261" s="53"/>
      <c r="K261" s="53"/>
      <c r="L261" s="53"/>
      <c r="M261" s="53"/>
      <c r="N261" s="53" t="s">
        <v>801</v>
      </c>
      <c r="O261" s="53" t="s">
        <v>809</v>
      </c>
      <c r="P261" s="53"/>
      <c r="Q261" s="53"/>
      <c r="R261" s="53"/>
      <c r="S261" s="48" t="s">
        <v>804</v>
      </c>
    </row>
    <row r="262" spans="1:21" ht="33.75">
      <c r="A262" s="86">
        <v>262</v>
      </c>
      <c r="B262" s="48" t="s">
        <v>478</v>
      </c>
      <c r="C262" s="56" t="s">
        <v>1052</v>
      </c>
      <c r="D262" s="40" t="s">
        <v>868</v>
      </c>
      <c r="E262" s="40" t="s">
        <v>428</v>
      </c>
      <c r="F262" s="49" t="s">
        <v>838</v>
      </c>
      <c r="G262" s="50" t="s">
        <v>527</v>
      </c>
      <c r="H262" s="51" t="s">
        <v>528</v>
      </c>
      <c r="I262" s="52"/>
      <c r="J262" s="53"/>
      <c r="K262" s="53"/>
      <c r="L262" s="53"/>
      <c r="M262" s="53"/>
      <c r="N262" s="53" t="s">
        <v>801</v>
      </c>
      <c r="O262" s="53" t="s">
        <v>809</v>
      </c>
      <c r="P262" s="53"/>
      <c r="Q262" s="53"/>
      <c r="R262" s="53"/>
      <c r="S262" s="48" t="s">
        <v>804</v>
      </c>
      <c r="U262" s="41"/>
    </row>
    <row r="263" spans="1:21" ht="78.75">
      <c r="A263" s="86">
        <v>263</v>
      </c>
      <c r="B263" s="48" t="s">
        <v>1273</v>
      </c>
      <c r="C263" s="56" t="s">
        <v>1052</v>
      </c>
      <c r="D263" s="40" t="s">
        <v>868</v>
      </c>
      <c r="E263" s="40" t="s">
        <v>428</v>
      </c>
      <c r="F263" s="49" t="s">
        <v>351</v>
      </c>
      <c r="G263" s="50" t="s">
        <v>1355</v>
      </c>
      <c r="H263" s="51" t="s">
        <v>974</v>
      </c>
      <c r="I263" s="52"/>
      <c r="J263" s="53"/>
      <c r="K263" s="53"/>
      <c r="L263" s="53"/>
      <c r="M263" s="53"/>
      <c r="N263" s="53" t="s">
        <v>801</v>
      </c>
      <c r="O263" s="53" t="s">
        <v>809</v>
      </c>
      <c r="P263" s="53"/>
      <c r="Q263" s="53"/>
      <c r="R263" s="53"/>
      <c r="S263" s="48" t="s">
        <v>804</v>
      </c>
      <c r="U263" s="41"/>
    </row>
    <row r="264" spans="1:22" ht="22.5">
      <c r="A264" s="86">
        <v>264</v>
      </c>
      <c r="B264" s="48" t="s">
        <v>478</v>
      </c>
      <c r="C264" s="56" t="s">
        <v>1052</v>
      </c>
      <c r="D264" s="40" t="s">
        <v>868</v>
      </c>
      <c r="E264" s="40" t="s">
        <v>429</v>
      </c>
      <c r="F264" s="49" t="s">
        <v>289</v>
      </c>
      <c r="G264" s="50" t="s">
        <v>529</v>
      </c>
      <c r="H264" s="51" t="s">
        <v>530</v>
      </c>
      <c r="I264" s="52" t="s">
        <v>335</v>
      </c>
      <c r="J264" s="53" t="s">
        <v>1360</v>
      </c>
      <c r="K264" s="53"/>
      <c r="L264" s="53"/>
      <c r="M264" s="53"/>
      <c r="N264" s="53" t="s">
        <v>107</v>
      </c>
      <c r="O264" s="53" t="s">
        <v>330</v>
      </c>
      <c r="P264" s="53" t="s">
        <v>1321</v>
      </c>
      <c r="Q264" s="53"/>
      <c r="R264" s="53"/>
      <c r="S264" s="48" t="s">
        <v>804</v>
      </c>
      <c r="U264" s="41"/>
      <c r="V264" s="105" t="s">
        <v>1002</v>
      </c>
    </row>
    <row r="265" spans="1:21" ht="78.75">
      <c r="A265" s="86">
        <v>265</v>
      </c>
      <c r="B265" s="48" t="s">
        <v>574</v>
      </c>
      <c r="C265" s="56" t="s">
        <v>1151</v>
      </c>
      <c r="D265" s="40" t="s">
        <v>868</v>
      </c>
      <c r="E265" s="40" t="s">
        <v>1294</v>
      </c>
      <c r="F265" s="49" t="s">
        <v>880</v>
      </c>
      <c r="G265" s="50" t="s">
        <v>1152</v>
      </c>
      <c r="H265" s="51" t="s">
        <v>1153</v>
      </c>
      <c r="I265" s="52"/>
      <c r="J265" s="53" t="s">
        <v>108</v>
      </c>
      <c r="K265" s="53"/>
      <c r="L265" s="53"/>
      <c r="M265" s="53"/>
      <c r="N265" s="53" t="s">
        <v>107</v>
      </c>
      <c r="O265" s="53" t="s">
        <v>809</v>
      </c>
      <c r="P265" s="53"/>
      <c r="Q265" s="53"/>
      <c r="R265" s="53"/>
      <c r="S265" s="48" t="s">
        <v>804</v>
      </c>
      <c r="U265" s="41"/>
    </row>
    <row r="266" spans="1:21" ht="67.5">
      <c r="A266" s="86">
        <v>266</v>
      </c>
      <c r="B266" s="48" t="s">
        <v>478</v>
      </c>
      <c r="C266" s="56" t="s">
        <v>531</v>
      </c>
      <c r="D266" s="40" t="s">
        <v>868</v>
      </c>
      <c r="E266" s="40" t="s">
        <v>896</v>
      </c>
      <c r="F266" s="49" t="s">
        <v>838</v>
      </c>
      <c r="G266" s="50" t="s">
        <v>532</v>
      </c>
      <c r="H266" s="51" t="s">
        <v>533</v>
      </c>
      <c r="I266" s="52"/>
      <c r="J266" s="53"/>
      <c r="K266" s="53"/>
      <c r="L266" s="53"/>
      <c r="M266" s="53"/>
      <c r="N266" s="53" t="s">
        <v>801</v>
      </c>
      <c r="O266" s="53" t="s">
        <v>809</v>
      </c>
      <c r="P266" s="53"/>
      <c r="Q266" s="53"/>
      <c r="R266" s="53"/>
      <c r="S266" s="48" t="s">
        <v>804</v>
      </c>
      <c r="U266" s="41"/>
    </row>
    <row r="267" spans="1:21" ht="45">
      <c r="A267" s="86">
        <v>267</v>
      </c>
      <c r="B267" s="48" t="s">
        <v>347</v>
      </c>
      <c r="C267" s="56" t="s">
        <v>915</v>
      </c>
      <c r="D267" s="40" t="s">
        <v>916</v>
      </c>
      <c r="E267" s="40" t="s">
        <v>917</v>
      </c>
      <c r="F267" s="49" t="s">
        <v>351</v>
      </c>
      <c r="G267" s="50" t="s">
        <v>918</v>
      </c>
      <c r="H267" s="51" t="s">
        <v>919</v>
      </c>
      <c r="I267" s="52"/>
      <c r="J267" s="53"/>
      <c r="K267" s="53"/>
      <c r="L267" s="53"/>
      <c r="M267" s="53"/>
      <c r="N267" s="53" t="s">
        <v>801</v>
      </c>
      <c r="O267" s="53" t="s">
        <v>809</v>
      </c>
      <c r="P267" s="53"/>
      <c r="Q267" s="53"/>
      <c r="R267" s="53"/>
      <c r="S267" s="48" t="s">
        <v>804</v>
      </c>
      <c r="U267" s="41"/>
    </row>
    <row r="268" spans="1:19" ht="45">
      <c r="A268" s="86">
        <v>268</v>
      </c>
      <c r="B268" s="48" t="s">
        <v>876</v>
      </c>
      <c r="C268" s="56" t="s">
        <v>466</v>
      </c>
      <c r="D268" s="40" t="s">
        <v>1289</v>
      </c>
      <c r="E268" s="40" t="s">
        <v>1209</v>
      </c>
      <c r="F268" s="49" t="s">
        <v>351</v>
      </c>
      <c r="G268" s="50" t="s">
        <v>467</v>
      </c>
      <c r="H268" s="51" t="s">
        <v>468</v>
      </c>
      <c r="I268" s="52"/>
      <c r="J268" s="53"/>
      <c r="K268" s="53"/>
      <c r="L268" s="53"/>
      <c r="M268" s="53"/>
      <c r="N268" s="53" t="s">
        <v>801</v>
      </c>
      <c r="O268" s="53" t="s">
        <v>809</v>
      </c>
      <c r="P268" s="53"/>
      <c r="Q268" s="53"/>
      <c r="R268" s="53"/>
      <c r="S268" s="48" t="s">
        <v>804</v>
      </c>
    </row>
    <row r="269" spans="1:21" ht="22.5">
      <c r="A269" s="86">
        <v>269</v>
      </c>
      <c r="B269" s="48" t="s">
        <v>478</v>
      </c>
      <c r="C269" s="56" t="s">
        <v>466</v>
      </c>
      <c r="D269" s="40" t="s">
        <v>1289</v>
      </c>
      <c r="E269" s="40" t="s">
        <v>1209</v>
      </c>
      <c r="F269" s="49" t="s">
        <v>838</v>
      </c>
      <c r="G269" s="50" t="s">
        <v>534</v>
      </c>
      <c r="H269" s="51" t="s">
        <v>535</v>
      </c>
      <c r="I269" s="52"/>
      <c r="J269" s="53"/>
      <c r="K269" s="53"/>
      <c r="L269" s="53"/>
      <c r="M269" s="53"/>
      <c r="N269" s="53" t="s">
        <v>801</v>
      </c>
      <c r="O269" s="53" t="s">
        <v>809</v>
      </c>
      <c r="P269" s="53"/>
      <c r="Q269" s="53"/>
      <c r="R269" s="53"/>
      <c r="S269" s="48" t="s">
        <v>804</v>
      </c>
      <c r="T269" s="105"/>
      <c r="U269" s="41"/>
    </row>
    <row r="270" spans="1:21" ht="33.75">
      <c r="A270" s="86">
        <v>270</v>
      </c>
      <c r="B270" s="48" t="s">
        <v>478</v>
      </c>
      <c r="C270" s="56" t="s">
        <v>536</v>
      </c>
      <c r="D270" s="40" t="s">
        <v>1289</v>
      </c>
      <c r="E270" s="40" t="s">
        <v>428</v>
      </c>
      <c r="F270" s="49" t="s">
        <v>838</v>
      </c>
      <c r="G270" s="50" t="s">
        <v>537</v>
      </c>
      <c r="H270" s="51" t="s">
        <v>538</v>
      </c>
      <c r="I270" s="52"/>
      <c r="J270" s="53"/>
      <c r="K270" s="53"/>
      <c r="L270" s="53"/>
      <c r="M270" s="53"/>
      <c r="N270" s="53" t="s">
        <v>801</v>
      </c>
      <c r="O270" s="53" t="s">
        <v>809</v>
      </c>
      <c r="P270" s="53"/>
      <c r="Q270" s="53"/>
      <c r="R270" s="53"/>
      <c r="S270" s="48" t="s">
        <v>804</v>
      </c>
      <c r="U270" s="41"/>
    </row>
    <row r="271" spans="1:19" ht="22.5">
      <c r="A271" s="86">
        <v>271</v>
      </c>
      <c r="B271" s="48" t="s">
        <v>478</v>
      </c>
      <c r="C271" s="56" t="s">
        <v>542</v>
      </c>
      <c r="D271" s="40" t="s">
        <v>1289</v>
      </c>
      <c r="E271" s="40" t="s">
        <v>365</v>
      </c>
      <c r="F271" s="49" t="s">
        <v>838</v>
      </c>
      <c r="G271" s="50" t="s">
        <v>543</v>
      </c>
      <c r="H271" s="51" t="s">
        <v>544</v>
      </c>
      <c r="I271" s="52"/>
      <c r="J271" s="53"/>
      <c r="K271" s="53"/>
      <c r="L271" s="53"/>
      <c r="M271" s="53"/>
      <c r="N271" s="53" t="s">
        <v>801</v>
      </c>
      <c r="O271" s="53" t="s">
        <v>809</v>
      </c>
      <c r="P271" s="53"/>
      <c r="Q271" s="53"/>
      <c r="R271" s="53"/>
      <c r="S271" s="48" t="s">
        <v>804</v>
      </c>
    </row>
    <row r="272" spans="1:21" ht="168.75">
      <c r="A272" s="86">
        <v>272</v>
      </c>
      <c r="B272" s="48" t="s">
        <v>744</v>
      </c>
      <c r="C272" s="56" t="s">
        <v>1288</v>
      </c>
      <c r="D272" s="40" t="s">
        <v>1289</v>
      </c>
      <c r="E272" s="40" t="s">
        <v>1290</v>
      </c>
      <c r="F272" s="49" t="s">
        <v>351</v>
      </c>
      <c r="G272" s="50" t="s">
        <v>1291</v>
      </c>
      <c r="H272" s="51" t="s">
        <v>1292</v>
      </c>
      <c r="I272" s="52"/>
      <c r="J272" s="53"/>
      <c r="K272" s="53"/>
      <c r="L272" s="53"/>
      <c r="M272" s="53"/>
      <c r="N272" s="53" t="s">
        <v>801</v>
      </c>
      <c r="O272" s="53" t="s">
        <v>809</v>
      </c>
      <c r="P272" s="53"/>
      <c r="Q272" s="53"/>
      <c r="R272" s="53"/>
      <c r="S272" s="48" t="s">
        <v>804</v>
      </c>
      <c r="U272" s="41"/>
    </row>
    <row r="273" spans="1:22" ht="22.5">
      <c r="A273" s="86">
        <v>273</v>
      </c>
      <c r="B273" s="48" t="s">
        <v>478</v>
      </c>
      <c r="C273" s="56" t="s">
        <v>536</v>
      </c>
      <c r="D273" s="40" t="s">
        <v>1289</v>
      </c>
      <c r="E273" s="40" t="s">
        <v>539</v>
      </c>
      <c r="F273" s="49" t="s">
        <v>289</v>
      </c>
      <c r="G273" s="50" t="s">
        <v>540</v>
      </c>
      <c r="H273" s="51" t="s">
        <v>541</v>
      </c>
      <c r="I273" s="52" t="s">
        <v>335</v>
      </c>
      <c r="J273" s="53" t="s">
        <v>1360</v>
      </c>
      <c r="K273" s="53"/>
      <c r="L273" s="53"/>
      <c r="M273" s="53"/>
      <c r="N273" s="53" t="s">
        <v>107</v>
      </c>
      <c r="O273" s="53" t="s">
        <v>330</v>
      </c>
      <c r="P273" s="53" t="s">
        <v>1321</v>
      </c>
      <c r="Q273" s="53"/>
      <c r="R273" s="53"/>
      <c r="S273" s="48" t="s">
        <v>804</v>
      </c>
      <c r="U273" s="41"/>
      <c r="V273" s="105" t="s">
        <v>1002</v>
      </c>
    </row>
    <row r="274" spans="1:19" ht="67.5">
      <c r="A274" s="86">
        <v>274</v>
      </c>
      <c r="B274" s="48" t="s">
        <v>478</v>
      </c>
      <c r="C274" s="56" t="s">
        <v>545</v>
      </c>
      <c r="D274" s="40" t="s">
        <v>1289</v>
      </c>
      <c r="E274" s="40" t="s">
        <v>546</v>
      </c>
      <c r="F274" s="49" t="s">
        <v>838</v>
      </c>
      <c r="G274" s="50" t="s">
        <v>547</v>
      </c>
      <c r="H274" s="51" t="s">
        <v>548</v>
      </c>
      <c r="I274" s="52"/>
      <c r="J274" s="53"/>
      <c r="K274" s="53"/>
      <c r="L274" s="53"/>
      <c r="M274" s="53"/>
      <c r="N274" s="53" t="s">
        <v>801</v>
      </c>
      <c r="O274" s="53" t="s">
        <v>809</v>
      </c>
      <c r="P274" s="53"/>
      <c r="Q274" s="53"/>
      <c r="R274" s="53"/>
      <c r="S274" s="48" t="s">
        <v>804</v>
      </c>
    </row>
    <row r="275" spans="1:22" ht="22.5">
      <c r="A275" s="86">
        <v>275</v>
      </c>
      <c r="B275" s="48" t="s">
        <v>478</v>
      </c>
      <c r="C275" s="56" t="s">
        <v>549</v>
      </c>
      <c r="D275" s="40" t="s">
        <v>1203</v>
      </c>
      <c r="E275" s="40" t="s">
        <v>290</v>
      </c>
      <c r="F275" s="49" t="s">
        <v>289</v>
      </c>
      <c r="G275" s="50" t="s">
        <v>550</v>
      </c>
      <c r="H275" s="51" t="s">
        <v>550</v>
      </c>
      <c r="I275" s="52" t="s">
        <v>335</v>
      </c>
      <c r="J275" s="53" t="s">
        <v>1360</v>
      </c>
      <c r="K275" s="53"/>
      <c r="L275" s="53"/>
      <c r="M275" s="53"/>
      <c r="N275" s="53" t="s">
        <v>107</v>
      </c>
      <c r="O275" s="53" t="s">
        <v>330</v>
      </c>
      <c r="P275" s="53" t="s">
        <v>1321</v>
      </c>
      <c r="Q275" s="53"/>
      <c r="R275" s="53"/>
      <c r="S275" s="48" t="s">
        <v>804</v>
      </c>
      <c r="V275" s="105" t="s">
        <v>1002</v>
      </c>
    </row>
    <row r="276" spans="1:21" ht="33.75">
      <c r="A276" s="86">
        <v>276</v>
      </c>
      <c r="B276" s="48" t="s">
        <v>478</v>
      </c>
      <c r="C276" s="56" t="s">
        <v>549</v>
      </c>
      <c r="D276" s="40" t="s">
        <v>1203</v>
      </c>
      <c r="E276" s="40" t="s">
        <v>868</v>
      </c>
      <c r="F276" s="49" t="s">
        <v>838</v>
      </c>
      <c r="G276" s="50" t="s">
        <v>537</v>
      </c>
      <c r="H276" s="51" t="s">
        <v>538</v>
      </c>
      <c r="I276" s="52"/>
      <c r="J276" s="53"/>
      <c r="K276" s="53"/>
      <c r="L276" s="53"/>
      <c r="M276" s="53"/>
      <c r="N276" s="53" t="s">
        <v>801</v>
      </c>
      <c r="O276" s="53" t="s">
        <v>809</v>
      </c>
      <c r="P276" s="53"/>
      <c r="Q276" s="53"/>
      <c r="R276" s="53"/>
      <c r="S276" s="48" t="s">
        <v>804</v>
      </c>
      <c r="U276" s="41"/>
    </row>
    <row r="277" spans="1:21" ht="33.75">
      <c r="A277" s="86">
        <v>277</v>
      </c>
      <c r="B277" s="48" t="s">
        <v>704</v>
      </c>
      <c r="C277" s="56" t="s">
        <v>1015</v>
      </c>
      <c r="D277" s="40" t="s">
        <v>1203</v>
      </c>
      <c r="E277" s="40" t="s">
        <v>284</v>
      </c>
      <c r="F277" s="49" t="s">
        <v>351</v>
      </c>
      <c r="G277" s="50" t="s">
        <v>1016</v>
      </c>
      <c r="H277" s="51" t="s">
        <v>1017</v>
      </c>
      <c r="I277" s="52"/>
      <c r="J277" s="53"/>
      <c r="K277" s="53"/>
      <c r="L277" s="53"/>
      <c r="M277" s="53"/>
      <c r="N277" s="53" t="s">
        <v>801</v>
      </c>
      <c r="O277" s="53" t="s">
        <v>809</v>
      </c>
      <c r="P277" s="53"/>
      <c r="Q277" s="53"/>
      <c r="R277" s="53"/>
      <c r="S277" s="48" t="s">
        <v>804</v>
      </c>
      <c r="U277" s="41"/>
    </row>
    <row r="278" spans="1:21" ht="22.5">
      <c r="A278" s="86">
        <v>278</v>
      </c>
      <c r="B278" s="48" t="s">
        <v>478</v>
      </c>
      <c r="C278" s="56" t="s">
        <v>551</v>
      </c>
      <c r="D278" s="40" t="s">
        <v>13</v>
      </c>
      <c r="E278" s="40" t="s">
        <v>1209</v>
      </c>
      <c r="F278" s="49" t="s">
        <v>838</v>
      </c>
      <c r="G278" s="50" t="s">
        <v>552</v>
      </c>
      <c r="H278" s="51" t="s">
        <v>553</v>
      </c>
      <c r="I278" s="52"/>
      <c r="J278" s="53"/>
      <c r="K278" s="53"/>
      <c r="L278" s="53"/>
      <c r="M278" s="53"/>
      <c r="N278" s="53" t="s">
        <v>801</v>
      </c>
      <c r="O278" s="53" t="s">
        <v>809</v>
      </c>
      <c r="P278" s="53"/>
      <c r="Q278" s="53"/>
      <c r="R278" s="53"/>
      <c r="S278" s="48" t="s">
        <v>804</v>
      </c>
      <c r="U278" s="41"/>
    </row>
    <row r="279" spans="1:21" ht="22.5">
      <c r="A279" s="86">
        <v>279</v>
      </c>
      <c r="B279" s="48" t="s">
        <v>478</v>
      </c>
      <c r="C279" s="56" t="s">
        <v>554</v>
      </c>
      <c r="D279" s="40" t="s">
        <v>13</v>
      </c>
      <c r="E279" s="40" t="s">
        <v>1203</v>
      </c>
      <c r="F279" s="49" t="s">
        <v>838</v>
      </c>
      <c r="G279" s="50" t="s">
        <v>552</v>
      </c>
      <c r="H279" s="51" t="s">
        <v>553</v>
      </c>
      <c r="I279" s="52"/>
      <c r="J279" s="53"/>
      <c r="K279" s="53"/>
      <c r="L279" s="53"/>
      <c r="M279" s="53"/>
      <c r="N279" s="53" t="s">
        <v>801</v>
      </c>
      <c r="O279" s="53" t="s">
        <v>809</v>
      </c>
      <c r="P279" s="53"/>
      <c r="Q279" s="53"/>
      <c r="R279" s="53"/>
      <c r="S279" s="48" t="s">
        <v>804</v>
      </c>
      <c r="U279" s="41"/>
    </row>
    <row r="280" spans="1:21" ht="45">
      <c r="A280" s="86">
        <v>280</v>
      </c>
      <c r="B280" s="48" t="s">
        <v>8</v>
      </c>
      <c r="C280" s="56" t="s">
        <v>12</v>
      </c>
      <c r="D280" s="40" t="s">
        <v>13</v>
      </c>
      <c r="E280" s="40" t="s">
        <v>429</v>
      </c>
      <c r="F280" s="49" t="s">
        <v>838</v>
      </c>
      <c r="G280" s="50" t="s">
        <v>492</v>
      </c>
      <c r="H280" s="51" t="s">
        <v>493</v>
      </c>
      <c r="I280" s="52"/>
      <c r="J280" s="53"/>
      <c r="K280" s="53"/>
      <c r="L280" s="53"/>
      <c r="M280" s="53"/>
      <c r="N280" s="53" t="s">
        <v>801</v>
      </c>
      <c r="O280" s="53" t="s">
        <v>809</v>
      </c>
      <c r="P280" s="53"/>
      <c r="Q280" s="53"/>
      <c r="R280" s="53"/>
      <c r="S280" s="48" t="s">
        <v>804</v>
      </c>
      <c r="U280" s="41"/>
    </row>
    <row r="281" spans="1:22" ht="22.5">
      <c r="A281" s="86">
        <v>281</v>
      </c>
      <c r="B281" s="48" t="s">
        <v>399</v>
      </c>
      <c r="C281" s="56" t="s">
        <v>12</v>
      </c>
      <c r="D281" s="40" t="s">
        <v>13</v>
      </c>
      <c r="E281" s="40" t="s">
        <v>879</v>
      </c>
      <c r="F281" s="49" t="s">
        <v>289</v>
      </c>
      <c r="G281" s="50" t="s">
        <v>406</v>
      </c>
      <c r="H281" s="51" t="s">
        <v>416</v>
      </c>
      <c r="I281" s="52" t="s">
        <v>335</v>
      </c>
      <c r="J281" s="53" t="s">
        <v>1360</v>
      </c>
      <c r="K281" s="53"/>
      <c r="L281" s="53"/>
      <c r="M281" s="53"/>
      <c r="N281" s="53" t="s">
        <v>107</v>
      </c>
      <c r="O281" s="53" t="s">
        <v>330</v>
      </c>
      <c r="P281" s="53" t="s">
        <v>1321</v>
      </c>
      <c r="Q281" s="53"/>
      <c r="R281" s="53"/>
      <c r="S281" s="48" t="s">
        <v>804</v>
      </c>
      <c r="U281" s="41"/>
      <c r="V281" s="105" t="s">
        <v>1002</v>
      </c>
    </row>
    <row r="282" spans="1:21" ht="56.25">
      <c r="A282" s="86">
        <v>282</v>
      </c>
      <c r="B282" s="48" t="s">
        <v>568</v>
      </c>
      <c r="C282" s="56" t="s">
        <v>12</v>
      </c>
      <c r="D282" s="40" t="s">
        <v>13</v>
      </c>
      <c r="E282" s="40" t="s">
        <v>883</v>
      </c>
      <c r="F282" s="49" t="s">
        <v>838</v>
      </c>
      <c r="G282" s="50" t="s">
        <v>570</v>
      </c>
      <c r="H282" s="51" t="s">
        <v>571</v>
      </c>
      <c r="I282" s="52"/>
      <c r="J282" s="53"/>
      <c r="K282" s="53"/>
      <c r="L282" s="53"/>
      <c r="M282" s="53"/>
      <c r="N282" s="53" t="s">
        <v>801</v>
      </c>
      <c r="O282" s="53" t="s">
        <v>809</v>
      </c>
      <c r="P282" s="53"/>
      <c r="Q282" s="53"/>
      <c r="R282" s="53"/>
      <c r="S282" s="48" t="s">
        <v>804</v>
      </c>
      <c r="U282" s="41"/>
    </row>
    <row r="283" spans="1:22" ht="56.25">
      <c r="A283" s="86">
        <v>283</v>
      </c>
      <c r="B283" s="48" t="s">
        <v>138</v>
      </c>
      <c r="C283" s="56" t="s">
        <v>12</v>
      </c>
      <c r="D283" s="40" t="s">
        <v>13</v>
      </c>
      <c r="E283" s="40" t="s">
        <v>1294</v>
      </c>
      <c r="F283" s="49" t="s">
        <v>289</v>
      </c>
      <c r="G283" s="50" t="s">
        <v>722</v>
      </c>
      <c r="H283" s="51" t="s">
        <v>130</v>
      </c>
      <c r="I283" s="52" t="s">
        <v>335</v>
      </c>
      <c r="J283" s="53" t="s">
        <v>1360</v>
      </c>
      <c r="K283" s="53"/>
      <c r="L283" s="53"/>
      <c r="M283" s="53"/>
      <c r="N283" s="53" t="s">
        <v>107</v>
      </c>
      <c r="O283" s="53" t="s">
        <v>330</v>
      </c>
      <c r="P283" s="53" t="s">
        <v>1321</v>
      </c>
      <c r="Q283" s="53"/>
      <c r="R283" s="53"/>
      <c r="S283" s="48" t="s">
        <v>804</v>
      </c>
      <c r="V283" s="105" t="s">
        <v>1002</v>
      </c>
    </row>
    <row r="284" spans="1:21" ht="123.75">
      <c r="A284" s="86">
        <v>284</v>
      </c>
      <c r="B284" s="48" t="s">
        <v>478</v>
      </c>
      <c r="C284" s="56" t="s">
        <v>12</v>
      </c>
      <c r="D284" s="40" t="s">
        <v>13</v>
      </c>
      <c r="E284" s="40" t="s">
        <v>1294</v>
      </c>
      <c r="F284" s="49" t="s">
        <v>838</v>
      </c>
      <c r="G284" s="50" t="s">
        <v>1025</v>
      </c>
      <c r="H284" s="51" t="s">
        <v>1026</v>
      </c>
      <c r="I284" s="52"/>
      <c r="J284" s="53"/>
      <c r="K284" s="53"/>
      <c r="L284" s="53"/>
      <c r="M284" s="53"/>
      <c r="N284" s="53" t="s">
        <v>801</v>
      </c>
      <c r="O284" s="53" t="s">
        <v>809</v>
      </c>
      <c r="P284" s="53"/>
      <c r="Q284" s="53"/>
      <c r="R284" s="53"/>
      <c r="S284" s="48" t="s">
        <v>804</v>
      </c>
      <c r="U284" s="41"/>
    </row>
    <row r="285" spans="1:21" ht="67.5">
      <c r="A285" s="86">
        <v>285</v>
      </c>
      <c r="B285" s="48" t="s">
        <v>478</v>
      </c>
      <c r="C285" s="56" t="s">
        <v>12</v>
      </c>
      <c r="D285" s="40" t="s">
        <v>13</v>
      </c>
      <c r="E285" s="40" t="s">
        <v>192</v>
      </c>
      <c r="F285" s="49" t="s">
        <v>838</v>
      </c>
      <c r="G285" s="50" t="s">
        <v>1027</v>
      </c>
      <c r="H285" s="51" t="s">
        <v>236</v>
      </c>
      <c r="I285" s="52"/>
      <c r="J285" s="53"/>
      <c r="K285" s="53"/>
      <c r="L285" s="53"/>
      <c r="M285" s="53"/>
      <c r="N285" s="53" t="s">
        <v>801</v>
      </c>
      <c r="O285" s="53" t="s">
        <v>809</v>
      </c>
      <c r="P285" s="53"/>
      <c r="Q285" s="53"/>
      <c r="R285" s="53"/>
      <c r="S285" s="48" t="s">
        <v>804</v>
      </c>
      <c r="U285" s="41"/>
    </row>
    <row r="286" spans="1:21" ht="202.5">
      <c r="A286" s="86">
        <v>286</v>
      </c>
      <c r="B286" s="48" t="s">
        <v>1086</v>
      </c>
      <c r="C286" s="56" t="s">
        <v>12</v>
      </c>
      <c r="D286" s="40" t="s">
        <v>13</v>
      </c>
      <c r="E286" s="40" t="s">
        <v>1120</v>
      </c>
      <c r="F286" s="49" t="s">
        <v>351</v>
      </c>
      <c r="G286" s="50" t="s">
        <v>1123</v>
      </c>
      <c r="H286" s="51" t="s">
        <v>1124</v>
      </c>
      <c r="I286" s="52"/>
      <c r="J286" s="53"/>
      <c r="K286" s="53"/>
      <c r="L286" s="53"/>
      <c r="M286" s="53"/>
      <c r="N286" s="53" t="s">
        <v>801</v>
      </c>
      <c r="O286" s="53" t="s">
        <v>809</v>
      </c>
      <c r="P286" s="53"/>
      <c r="Q286" s="53"/>
      <c r="R286" s="53"/>
      <c r="S286" s="48" t="s">
        <v>804</v>
      </c>
      <c r="U286" s="41"/>
    </row>
    <row r="287" spans="1:22" ht="56.25">
      <c r="A287" s="86">
        <v>287</v>
      </c>
      <c r="B287" s="48" t="s">
        <v>472</v>
      </c>
      <c r="C287" s="56" t="s">
        <v>12</v>
      </c>
      <c r="D287" s="40" t="s">
        <v>13</v>
      </c>
      <c r="E287" s="40" t="s">
        <v>1180</v>
      </c>
      <c r="F287" s="49" t="s">
        <v>289</v>
      </c>
      <c r="G287" s="50" t="s">
        <v>1181</v>
      </c>
      <c r="H287" s="51" t="s">
        <v>1182</v>
      </c>
      <c r="I287" s="52" t="s">
        <v>335</v>
      </c>
      <c r="J287" s="53" t="s">
        <v>1360</v>
      </c>
      <c r="K287" s="53"/>
      <c r="L287" s="53"/>
      <c r="M287" s="53"/>
      <c r="N287" s="53" t="s">
        <v>107</v>
      </c>
      <c r="O287" s="53" t="s">
        <v>330</v>
      </c>
      <c r="P287" s="53" t="s">
        <v>1321</v>
      </c>
      <c r="Q287" s="53"/>
      <c r="R287" s="53"/>
      <c r="S287" s="48" t="s">
        <v>804</v>
      </c>
      <c r="V287" s="105" t="s">
        <v>1002</v>
      </c>
    </row>
    <row r="288" spans="1:21" ht="22.5">
      <c r="A288" s="86">
        <v>288</v>
      </c>
      <c r="B288" s="48" t="s">
        <v>478</v>
      </c>
      <c r="C288" s="56" t="s">
        <v>12</v>
      </c>
      <c r="D288" s="40" t="s">
        <v>1285</v>
      </c>
      <c r="E288" s="40" t="s">
        <v>350</v>
      </c>
      <c r="F288" s="49" t="s">
        <v>838</v>
      </c>
      <c r="G288" s="50" t="s">
        <v>237</v>
      </c>
      <c r="H288" s="51" t="s">
        <v>238</v>
      </c>
      <c r="I288" s="52"/>
      <c r="J288" s="53"/>
      <c r="K288" s="53"/>
      <c r="L288" s="53"/>
      <c r="M288" s="53"/>
      <c r="N288" s="53" t="s">
        <v>801</v>
      </c>
      <c r="O288" s="53" t="s">
        <v>809</v>
      </c>
      <c r="P288" s="53"/>
      <c r="Q288" s="53"/>
      <c r="R288" s="53"/>
      <c r="S288" s="48" t="s">
        <v>804</v>
      </c>
      <c r="U288" s="41"/>
    </row>
    <row r="289" spans="1:21" ht="90">
      <c r="A289" s="86">
        <v>289</v>
      </c>
      <c r="B289" s="48" t="s">
        <v>876</v>
      </c>
      <c r="C289" s="56" t="s">
        <v>12</v>
      </c>
      <c r="D289" s="40" t="s">
        <v>1285</v>
      </c>
      <c r="E289" s="40" t="s">
        <v>291</v>
      </c>
      <c r="F289" s="49" t="s">
        <v>351</v>
      </c>
      <c r="G289" s="50" t="s">
        <v>469</v>
      </c>
      <c r="H289" s="51" t="s">
        <v>176</v>
      </c>
      <c r="I289" s="52"/>
      <c r="J289" s="53"/>
      <c r="K289" s="53"/>
      <c r="L289" s="53"/>
      <c r="M289" s="53"/>
      <c r="N289" s="53" t="s">
        <v>801</v>
      </c>
      <c r="O289" s="53" t="s">
        <v>809</v>
      </c>
      <c r="P289" s="53"/>
      <c r="Q289" s="53"/>
      <c r="R289" s="53"/>
      <c r="S289" s="48" t="s">
        <v>804</v>
      </c>
      <c r="U289" s="41"/>
    </row>
    <row r="290" spans="1:22" ht="56.25">
      <c r="A290" s="86">
        <v>290</v>
      </c>
      <c r="B290" s="48" t="s">
        <v>478</v>
      </c>
      <c r="C290" s="56" t="s">
        <v>12</v>
      </c>
      <c r="D290" s="40" t="s">
        <v>1285</v>
      </c>
      <c r="E290" s="40" t="s">
        <v>449</v>
      </c>
      <c r="F290" s="49" t="s">
        <v>289</v>
      </c>
      <c r="G290" s="50" t="s">
        <v>1089</v>
      </c>
      <c r="H290" s="51" t="s">
        <v>1090</v>
      </c>
      <c r="I290" s="52" t="s">
        <v>335</v>
      </c>
      <c r="J290" s="53" t="s">
        <v>648</v>
      </c>
      <c r="K290" s="53"/>
      <c r="L290" s="53"/>
      <c r="M290" s="53"/>
      <c r="N290" s="53" t="s">
        <v>107</v>
      </c>
      <c r="O290" s="53" t="s">
        <v>330</v>
      </c>
      <c r="P290" s="53" t="s">
        <v>1321</v>
      </c>
      <c r="Q290" s="53"/>
      <c r="R290" s="53"/>
      <c r="S290" s="48" t="s">
        <v>804</v>
      </c>
      <c r="U290" s="41"/>
      <c r="V290" s="105" t="s">
        <v>1002</v>
      </c>
    </row>
    <row r="291" spans="1:21" ht="191.25">
      <c r="A291" s="86">
        <v>291</v>
      </c>
      <c r="B291" s="48" t="s">
        <v>478</v>
      </c>
      <c r="C291" s="56" t="s">
        <v>12</v>
      </c>
      <c r="D291" s="40" t="s">
        <v>1285</v>
      </c>
      <c r="E291" s="40" t="s">
        <v>449</v>
      </c>
      <c r="F291" s="49" t="s">
        <v>838</v>
      </c>
      <c r="G291" s="50" t="s">
        <v>1091</v>
      </c>
      <c r="H291" s="51" t="s">
        <v>1092</v>
      </c>
      <c r="I291" s="52"/>
      <c r="J291" s="53"/>
      <c r="K291" s="53"/>
      <c r="L291" s="53"/>
      <c r="M291" s="53"/>
      <c r="N291" s="53" t="s">
        <v>801</v>
      </c>
      <c r="O291" s="53" t="s">
        <v>809</v>
      </c>
      <c r="P291" s="53"/>
      <c r="Q291" s="53"/>
      <c r="R291" s="53"/>
      <c r="S291" s="48" t="s">
        <v>804</v>
      </c>
      <c r="U291" s="41"/>
    </row>
    <row r="292" spans="1:22" ht="45">
      <c r="A292" s="86">
        <v>292</v>
      </c>
      <c r="B292" s="48" t="s">
        <v>8</v>
      </c>
      <c r="C292" s="56" t="s">
        <v>12</v>
      </c>
      <c r="D292" s="40" t="s">
        <v>1285</v>
      </c>
      <c r="E292" s="40" t="s">
        <v>741</v>
      </c>
      <c r="F292" s="49" t="s">
        <v>289</v>
      </c>
      <c r="G292" s="50" t="s">
        <v>494</v>
      </c>
      <c r="H292" s="51" t="s">
        <v>495</v>
      </c>
      <c r="I292" s="52" t="s">
        <v>335</v>
      </c>
      <c r="J292" s="53" t="s">
        <v>648</v>
      </c>
      <c r="K292" s="53"/>
      <c r="L292" s="53"/>
      <c r="M292" s="53"/>
      <c r="N292" s="53" t="s">
        <v>107</v>
      </c>
      <c r="O292" s="53" t="s">
        <v>330</v>
      </c>
      <c r="P292" s="53" t="s">
        <v>1321</v>
      </c>
      <c r="Q292" s="53"/>
      <c r="R292" s="53"/>
      <c r="S292" s="48" t="s">
        <v>804</v>
      </c>
      <c r="U292" s="41"/>
      <c r="V292" s="105" t="s">
        <v>1002</v>
      </c>
    </row>
    <row r="293" spans="1:21" ht="135">
      <c r="A293" s="86">
        <v>293</v>
      </c>
      <c r="B293" s="48" t="s">
        <v>876</v>
      </c>
      <c r="C293" s="56" t="s">
        <v>12</v>
      </c>
      <c r="D293" s="40" t="s">
        <v>1285</v>
      </c>
      <c r="E293" s="40" t="s">
        <v>741</v>
      </c>
      <c r="F293" s="49" t="s">
        <v>351</v>
      </c>
      <c r="G293" s="50" t="s">
        <v>891</v>
      </c>
      <c r="H293" s="51" t="s">
        <v>892</v>
      </c>
      <c r="I293" s="52"/>
      <c r="J293" s="53"/>
      <c r="K293" s="53"/>
      <c r="L293" s="53"/>
      <c r="M293" s="53"/>
      <c r="N293" s="53" t="s">
        <v>801</v>
      </c>
      <c r="O293" s="53" t="s">
        <v>809</v>
      </c>
      <c r="P293" s="53"/>
      <c r="Q293" s="53"/>
      <c r="R293" s="53"/>
      <c r="S293" s="48" t="s">
        <v>804</v>
      </c>
      <c r="U293" s="41"/>
    </row>
    <row r="294" spans="1:21" ht="22.5">
      <c r="A294" s="86">
        <v>294</v>
      </c>
      <c r="B294" s="48" t="s">
        <v>478</v>
      </c>
      <c r="C294" s="56" t="s">
        <v>1093</v>
      </c>
      <c r="D294" s="40" t="s">
        <v>1285</v>
      </c>
      <c r="E294" s="40" t="s">
        <v>746</v>
      </c>
      <c r="F294" s="49" t="s">
        <v>838</v>
      </c>
      <c r="G294" s="50" t="s">
        <v>552</v>
      </c>
      <c r="H294" s="51" t="s">
        <v>553</v>
      </c>
      <c r="I294" s="52"/>
      <c r="J294" s="53"/>
      <c r="K294" s="53"/>
      <c r="L294" s="53"/>
      <c r="M294" s="53"/>
      <c r="N294" s="53" t="s">
        <v>801</v>
      </c>
      <c r="O294" s="53" t="s">
        <v>809</v>
      </c>
      <c r="P294" s="53"/>
      <c r="Q294" s="53"/>
      <c r="R294" s="53"/>
      <c r="S294" s="48" t="s">
        <v>804</v>
      </c>
      <c r="U294" s="41"/>
    </row>
    <row r="295" spans="1:21" ht="22.5">
      <c r="A295" s="86">
        <v>295</v>
      </c>
      <c r="B295" s="48" t="s">
        <v>478</v>
      </c>
      <c r="C295" s="56" t="s">
        <v>1094</v>
      </c>
      <c r="D295" s="40" t="s">
        <v>1285</v>
      </c>
      <c r="E295" s="40" t="s">
        <v>1289</v>
      </c>
      <c r="F295" s="49" t="s">
        <v>838</v>
      </c>
      <c r="G295" s="50" t="s">
        <v>552</v>
      </c>
      <c r="H295" s="51" t="s">
        <v>553</v>
      </c>
      <c r="I295" s="52"/>
      <c r="J295" s="53"/>
      <c r="K295" s="53"/>
      <c r="L295" s="53"/>
      <c r="M295" s="53"/>
      <c r="N295" s="53" t="s">
        <v>801</v>
      </c>
      <c r="O295" s="53" t="s">
        <v>809</v>
      </c>
      <c r="P295" s="53"/>
      <c r="Q295" s="53"/>
      <c r="R295" s="53"/>
      <c r="S295" s="48" t="s">
        <v>804</v>
      </c>
      <c r="U295" s="41"/>
    </row>
    <row r="296" spans="1:21" ht="56.25">
      <c r="A296" s="86">
        <v>296</v>
      </c>
      <c r="B296" s="48" t="s">
        <v>996</v>
      </c>
      <c r="C296" s="56" t="s">
        <v>1245</v>
      </c>
      <c r="D296" s="40" t="s">
        <v>1285</v>
      </c>
      <c r="E296" s="40" t="s">
        <v>5</v>
      </c>
      <c r="F296" s="49" t="s">
        <v>351</v>
      </c>
      <c r="G296" s="50" t="s">
        <v>1246</v>
      </c>
      <c r="H296" s="51" t="s">
        <v>1247</v>
      </c>
      <c r="I296" s="52"/>
      <c r="J296" s="53"/>
      <c r="K296" s="53"/>
      <c r="L296" s="53"/>
      <c r="M296" s="53"/>
      <c r="N296" s="53" t="s">
        <v>801</v>
      </c>
      <c r="O296" s="53" t="s">
        <v>809</v>
      </c>
      <c r="P296" s="53"/>
      <c r="Q296" s="53"/>
      <c r="R296" s="53"/>
      <c r="S296" s="48" t="s">
        <v>804</v>
      </c>
      <c r="U296" s="41"/>
    </row>
    <row r="297" spans="1:19" ht="22.5">
      <c r="A297" s="86">
        <v>297</v>
      </c>
      <c r="B297" s="48" t="s">
        <v>85</v>
      </c>
      <c r="C297" s="56" t="s">
        <v>12</v>
      </c>
      <c r="D297" s="40" t="s">
        <v>1285</v>
      </c>
      <c r="E297" s="40" t="s">
        <v>92</v>
      </c>
      <c r="F297" s="49" t="s">
        <v>351</v>
      </c>
      <c r="G297" s="50" t="s">
        <v>93</v>
      </c>
      <c r="H297" s="51" t="s">
        <v>94</v>
      </c>
      <c r="I297" s="52"/>
      <c r="J297" s="53"/>
      <c r="K297" s="53"/>
      <c r="L297" s="53"/>
      <c r="M297" s="53"/>
      <c r="N297" s="53" t="s">
        <v>801</v>
      </c>
      <c r="O297" s="53" t="s">
        <v>809</v>
      </c>
      <c r="P297" s="53"/>
      <c r="Q297" s="53"/>
      <c r="R297" s="53"/>
      <c r="S297" s="48" t="s">
        <v>804</v>
      </c>
    </row>
    <row r="298" spans="1:21" ht="67.5">
      <c r="A298" s="86">
        <v>298</v>
      </c>
      <c r="B298" s="48" t="s">
        <v>478</v>
      </c>
      <c r="C298" s="56" t="s">
        <v>12</v>
      </c>
      <c r="D298" s="40" t="s">
        <v>1285</v>
      </c>
      <c r="E298" s="40" t="s">
        <v>92</v>
      </c>
      <c r="F298" s="49" t="s">
        <v>838</v>
      </c>
      <c r="G298" s="50" t="s">
        <v>239</v>
      </c>
      <c r="H298" s="51" t="s">
        <v>1088</v>
      </c>
      <c r="I298" s="52"/>
      <c r="J298" s="53"/>
      <c r="K298" s="53"/>
      <c r="L298" s="53"/>
      <c r="M298" s="53"/>
      <c r="N298" s="53" t="s">
        <v>801</v>
      </c>
      <c r="O298" s="53" t="s">
        <v>809</v>
      </c>
      <c r="P298" s="53"/>
      <c r="Q298" s="53"/>
      <c r="R298" s="53"/>
      <c r="S298" s="48" t="s">
        <v>804</v>
      </c>
      <c r="U298" s="41"/>
    </row>
    <row r="299" spans="1:21" ht="45">
      <c r="A299" s="86">
        <v>299</v>
      </c>
      <c r="B299" s="48" t="s">
        <v>1086</v>
      </c>
      <c r="C299" s="56" t="s">
        <v>1094</v>
      </c>
      <c r="D299" s="40" t="s">
        <v>1285</v>
      </c>
      <c r="E299" s="40" t="s">
        <v>1125</v>
      </c>
      <c r="F299" s="49" t="s">
        <v>351</v>
      </c>
      <c r="G299" s="50" t="s">
        <v>1126</v>
      </c>
      <c r="H299" s="51" t="s">
        <v>1127</v>
      </c>
      <c r="I299" s="52"/>
      <c r="J299" s="53"/>
      <c r="K299" s="53"/>
      <c r="L299" s="53"/>
      <c r="M299" s="53"/>
      <c r="N299" s="53" t="s">
        <v>801</v>
      </c>
      <c r="O299" s="53" t="s">
        <v>809</v>
      </c>
      <c r="P299" s="53"/>
      <c r="Q299" s="53"/>
      <c r="R299" s="53"/>
      <c r="S299" s="48" t="s">
        <v>804</v>
      </c>
      <c r="U299" s="41"/>
    </row>
    <row r="300" spans="1:21" ht="45">
      <c r="A300" s="86">
        <v>300</v>
      </c>
      <c r="B300" s="48" t="s">
        <v>8</v>
      </c>
      <c r="C300" s="56" t="s">
        <v>496</v>
      </c>
      <c r="D300" s="40" t="s">
        <v>750</v>
      </c>
      <c r="E300" s="40" t="s">
        <v>1289</v>
      </c>
      <c r="F300" s="49" t="s">
        <v>838</v>
      </c>
      <c r="G300" s="50" t="s">
        <v>492</v>
      </c>
      <c r="H300" s="51" t="s">
        <v>493</v>
      </c>
      <c r="I300" s="52"/>
      <c r="J300" s="53"/>
      <c r="K300" s="53"/>
      <c r="L300" s="53"/>
      <c r="M300" s="53"/>
      <c r="N300" s="53" t="s">
        <v>801</v>
      </c>
      <c r="O300" s="53" t="s">
        <v>809</v>
      </c>
      <c r="P300" s="53"/>
      <c r="Q300" s="53"/>
      <c r="R300" s="53"/>
      <c r="S300" s="48" t="s">
        <v>804</v>
      </c>
      <c r="U300" s="41"/>
    </row>
    <row r="301" spans="1:22" ht="22.5">
      <c r="A301" s="86">
        <v>301</v>
      </c>
      <c r="B301" s="48" t="s">
        <v>399</v>
      </c>
      <c r="C301" s="56" t="s">
        <v>496</v>
      </c>
      <c r="D301" s="40" t="s">
        <v>750</v>
      </c>
      <c r="E301" s="40" t="s">
        <v>1289</v>
      </c>
      <c r="F301" s="49" t="s">
        <v>289</v>
      </c>
      <c r="G301" s="50" t="s">
        <v>406</v>
      </c>
      <c r="H301" s="51" t="s">
        <v>416</v>
      </c>
      <c r="I301" s="52" t="s">
        <v>335</v>
      </c>
      <c r="J301" s="53" t="s">
        <v>1360</v>
      </c>
      <c r="K301" s="53"/>
      <c r="L301" s="53"/>
      <c r="M301" s="53"/>
      <c r="N301" s="53" t="s">
        <v>107</v>
      </c>
      <c r="O301" s="53" t="s">
        <v>330</v>
      </c>
      <c r="P301" s="53" t="s">
        <v>1321</v>
      </c>
      <c r="Q301" s="53"/>
      <c r="R301" s="53"/>
      <c r="S301" s="48" t="s">
        <v>804</v>
      </c>
      <c r="U301" s="41"/>
      <c r="V301" s="105" t="s">
        <v>1002</v>
      </c>
    </row>
    <row r="302" spans="1:19" ht="123.75">
      <c r="A302" s="86">
        <v>302</v>
      </c>
      <c r="B302" s="48" t="s">
        <v>478</v>
      </c>
      <c r="C302" s="56" t="s">
        <v>496</v>
      </c>
      <c r="D302" s="40" t="s">
        <v>750</v>
      </c>
      <c r="E302" s="40" t="s">
        <v>13</v>
      </c>
      <c r="F302" s="49" t="s">
        <v>838</v>
      </c>
      <c r="G302" s="50" t="s">
        <v>1025</v>
      </c>
      <c r="H302" s="51" t="s">
        <v>1095</v>
      </c>
      <c r="I302" s="52"/>
      <c r="J302" s="53"/>
      <c r="K302" s="53"/>
      <c r="L302" s="53"/>
      <c r="M302" s="53"/>
      <c r="N302" s="53" t="s">
        <v>801</v>
      </c>
      <c r="O302" s="53" t="s">
        <v>809</v>
      </c>
      <c r="P302" s="53"/>
      <c r="Q302" s="53"/>
      <c r="R302" s="53"/>
      <c r="S302" s="48" t="s">
        <v>804</v>
      </c>
    </row>
    <row r="303" spans="1:19" ht="56.25">
      <c r="A303" s="86">
        <v>303</v>
      </c>
      <c r="B303" s="48" t="s">
        <v>568</v>
      </c>
      <c r="C303" s="56" t="s">
        <v>496</v>
      </c>
      <c r="D303" s="40" t="s">
        <v>750</v>
      </c>
      <c r="E303" s="40" t="s">
        <v>13</v>
      </c>
      <c r="F303" s="49" t="s">
        <v>838</v>
      </c>
      <c r="G303" s="50" t="s">
        <v>570</v>
      </c>
      <c r="H303" s="51" t="s">
        <v>571</v>
      </c>
      <c r="I303" s="52"/>
      <c r="J303" s="53"/>
      <c r="K303" s="53"/>
      <c r="L303" s="53"/>
      <c r="M303" s="53"/>
      <c r="N303" s="53" t="s">
        <v>801</v>
      </c>
      <c r="O303" s="53" t="s">
        <v>809</v>
      </c>
      <c r="P303" s="53"/>
      <c r="Q303" s="53"/>
      <c r="R303" s="53"/>
      <c r="S303" s="48" t="s">
        <v>804</v>
      </c>
    </row>
    <row r="304" spans="1:21" ht="191.25">
      <c r="A304" s="86">
        <v>304</v>
      </c>
      <c r="B304" s="48" t="s">
        <v>763</v>
      </c>
      <c r="C304" s="56" t="s">
        <v>496</v>
      </c>
      <c r="D304" s="40" t="s">
        <v>750</v>
      </c>
      <c r="E304" s="40" t="s">
        <v>740</v>
      </c>
      <c r="F304" s="49" t="s">
        <v>351</v>
      </c>
      <c r="G304" s="50" t="s">
        <v>74</v>
      </c>
      <c r="H304" s="51" t="s">
        <v>75</v>
      </c>
      <c r="I304" s="52"/>
      <c r="J304" s="53"/>
      <c r="K304" s="53"/>
      <c r="L304" s="53"/>
      <c r="M304" s="53"/>
      <c r="N304" s="53" t="s">
        <v>801</v>
      </c>
      <c r="O304" s="53" t="s">
        <v>809</v>
      </c>
      <c r="P304" s="53"/>
      <c r="Q304" s="53"/>
      <c r="R304" s="53"/>
      <c r="S304" s="48" t="s">
        <v>804</v>
      </c>
      <c r="U304" s="41"/>
    </row>
    <row r="305" spans="1:21" ht="45">
      <c r="A305" s="86">
        <v>305</v>
      </c>
      <c r="B305" s="48" t="s">
        <v>876</v>
      </c>
      <c r="C305" s="56" t="s">
        <v>496</v>
      </c>
      <c r="D305" s="40" t="s">
        <v>750</v>
      </c>
      <c r="E305" s="40" t="s">
        <v>418</v>
      </c>
      <c r="F305" s="49" t="s">
        <v>351</v>
      </c>
      <c r="G305" s="50" t="s">
        <v>177</v>
      </c>
      <c r="H305" s="51" t="s">
        <v>178</v>
      </c>
      <c r="I305" s="52"/>
      <c r="J305" s="53"/>
      <c r="K305" s="53"/>
      <c r="L305" s="53"/>
      <c r="M305" s="53"/>
      <c r="N305" s="53" t="s">
        <v>801</v>
      </c>
      <c r="O305" s="53" t="s">
        <v>809</v>
      </c>
      <c r="P305" s="53"/>
      <c r="Q305" s="53"/>
      <c r="R305" s="53"/>
      <c r="S305" s="48" t="s">
        <v>804</v>
      </c>
      <c r="U305" s="41"/>
    </row>
    <row r="306" spans="1:19" ht="78.75">
      <c r="A306" s="86">
        <v>306</v>
      </c>
      <c r="B306" s="48" t="s">
        <v>478</v>
      </c>
      <c r="C306" s="56" t="s">
        <v>496</v>
      </c>
      <c r="D306" s="40" t="s">
        <v>750</v>
      </c>
      <c r="E306" s="40" t="s">
        <v>418</v>
      </c>
      <c r="F306" s="49" t="s">
        <v>838</v>
      </c>
      <c r="G306" s="50" t="s">
        <v>369</v>
      </c>
      <c r="H306" s="51" t="s">
        <v>370</v>
      </c>
      <c r="I306" s="52"/>
      <c r="J306" s="53"/>
      <c r="K306" s="53"/>
      <c r="L306" s="53"/>
      <c r="M306" s="53"/>
      <c r="N306" s="53" t="s">
        <v>801</v>
      </c>
      <c r="O306" s="53" t="s">
        <v>809</v>
      </c>
      <c r="P306" s="53"/>
      <c r="Q306" s="53"/>
      <c r="R306" s="53"/>
      <c r="S306" s="48" t="s">
        <v>804</v>
      </c>
    </row>
    <row r="307" spans="1:21" ht="56.25">
      <c r="A307" s="86">
        <v>307</v>
      </c>
      <c r="B307" s="48" t="s">
        <v>876</v>
      </c>
      <c r="C307" s="56" t="s">
        <v>496</v>
      </c>
      <c r="D307" s="40" t="s">
        <v>750</v>
      </c>
      <c r="E307" s="40" t="s">
        <v>428</v>
      </c>
      <c r="F307" s="49" t="s">
        <v>351</v>
      </c>
      <c r="G307" s="50" t="s">
        <v>179</v>
      </c>
      <c r="H307" s="51" t="s">
        <v>180</v>
      </c>
      <c r="I307" s="52"/>
      <c r="J307" s="53"/>
      <c r="K307" s="53"/>
      <c r="L307" s="53"/>
      <c r="M307" s="53"/>
      <c r="N307" s="53" t="s">
        <v>801</v>
      </c>
      <c r="O307" s="53" t="s">
        <v>809</v>
      </c>
      <c r="P307" s="53"/>
      <c r="Q307" s="53"/>
      <c r="R307" s="53"/>
      <c r="S307" s="48" t="s">
        <v>804</v>
      </c>
      <c r="U307" s="41"/>
    </row>
    <row r="308" spans="1:21" ht="67.5">
      <c r="A308" s="86">
        <v>308</v>
      </c>
      <c r="B308" s="48" t="s">
        <v>478</v>
      </c>
      <c r="C308" s="56" t="s">
        <v>496</v>
      </c>
      <c r="D308" s="40" t="s">
        <v>750</v>
      </c>
      <c r="E308" s="40" t="s">
        <v>444</v>
      </c>
      <c r="F308" s="49" t="s">
        <v>838</v>
      </c>
      <c r="G308" s="50" t="s">
        <v>898</v>
      </c>
      <c r="H308" s="51" t="s">
        <v>899</v>
      </c>
      <c r="I308" s="52"/>
      <c r="J308" s="53"/>
      <c r="K308" s="53"/>
      <c r="L308" s="53"/>
      <c r="M308" s="53"/>
      <c r="N308" s="53" t="s">
        <v>801</v>
      </c>
      <c r="O308" s="53" t="s">
        <v>809</v>
      </c>
      <c r="P308" s="53"/>
      <c r="Q308" s="53"/>
      <c r="R308" s="53"/>
      <c r="S308" s="48" t="s">
        <v>804</v>
      </c>
      <c r="U308" s="41"/>
    </row>
    <row r="309" spans="1:21" ht="33.75">
      <c r="A309" s="86">
        <v>309</v>
      </c>
      <c r="B309" s="48" t="s">
        <v>478</v>
      </c>
      <c r="C309" s="56" t="s">
        <v>496</v>
      </c>
      <c r="D309" s="40" t="s">
        <v>750</v>
      </c>
      <c r="E309" s="40" t="s">
        <v>922</v>
      </c>
      <c r="F309" s="49" t="s">
        <v>838</v>
      </c>
      <c r="G309" s="50" t="s">
        <v>371</v>
      </c>
      <c r="H309" s="51" t="s">
        <v>900</v>
      </c>
      <c r="I309" s="52"/>
      <c r="J309" s="53"/>
      <c r="K309" s="53"/>
      <c r="L309" s="53"/>
      <c r="M309" s="53"/>
      <c r="N309" s="53" t="s">
        <v>801</v>
      </c>
      <c r="O309" s="53" t="s">
        <v>809</v>
      </c>
      <c r="P309" s="53"/>
      <c r="Q309" s="53"/>
      <c r="R309" s="53"/>
      <c r="S309" s="48" t="s">
        <v>804</v>
      </c>
      <c r="U309" s="41"/>
    </row>
    <row r="310" spans="1:22" ht="45">
      <c r="A310" s="86">
        <v>310</v>
      </c>
      <c r="B310" s="48" t="s">
        <v>8</v>
      </c>
      <c r="C310" s="56" t="s">
        <v>496</v>
      </c>
      <c r="D310" s="40" t="s">
        <v>750</v>
      </c>
      <c r="E310" s="40" t="s">
        <v>497</v>
      </c>
      <c r="F310" s="49" t="s">
        <v>289</v>
      </c>
      <c r="G310" s="50" t="s">
        <v>494</v>
      </c>
      <c r="H310" s="51" t="s">
        <v>495</v>
      </c>
      <c r="I310" s="52" t="s">
        <v>335</v>
      </c>
      <c r="J310" s="53" t="s">
        <v>648</v>
      </c>
      <c r="K310" s="53"/>
      <c r="L310" s="53"/>
      <c r="M310" s="53"/>
      <c r="N310" s="53" t="s">
        <v>107</v>
      </c>
      <c r="O310" s="53" t="s">
        <v>330</v>
      </c>
      <c r="P310" s="53" t="s">
        <v>1321</v>
      </c>
      <c r="Q310" s="53"/>
      <c r="R310" s="53"/>
      <c r="S310" s="48" t="s">
        <v>804</v>
      </c>
      <c r="U310" s="41"/>
      <c r="V310" s="105" t="s">
        <v>1002</v>
      </c>
    </row>
    <row r="311" spans="1:21" ht="135">
      <c r="A311" s="86">
        <v>311</v>
      </c>
      <c r="B311" s="48" t="s">
        <v>478</v>
      </c>
      <c r="C311" s="101" t="s">
        <v>496</v>
      </c>
      <c r="D311" s="40" t="s">
        <v>750</v>
      </c>
      <c r="E311" s="40" t="s">
        <v>497</v>
      </c>
      <c r="F311" s="49" t="s">
        <v>838</v>
      </c>
      <c r="G311" s="50" t="s">
        <v>901</v>
      </c>
      <c r="H311" s="51" t="s">
        <v>1092</v>
      </c>
      <c r="I311" s="52"/>
      <c r="J311" s="53"/>
      <c r="K311" s="53"/>
      <c r="L311" s="53"/>
      <c r="M311" s="53"/>
      <c r="N311" s="53" t="s">
        <v>801</v>
      </c>
      <c r="O311" s="53" t="s">
        <v>809</v>
      </c>
      <c r="P311" s="53"/>
      <c r="Q311" s="53"/>
      <c r="R311" s="53"/>
      <c r="S311" s="48" t="s">
        <v>804</v>
      </c>
      <c r="U311" s="41"/>
    </row>
    <row r="312" spans="1:21" ht="33.75">
      <c r="A312" s="86">
        <v>312</v>
      </c>
      <c r="B312" s="48" t="s">
        <v>478</v>
      </c>
      <c r="C312" s="56" t="s">
        <v>496</v>
      </c>
      <c r="D312" s="40" t="s">
        <v>750</v>
      </c>
      <c r="E312" s="40" t="s">
        <v>539</v>
      </c>
      <c r="F312" s="49" t="s">
        <v>838</v>
      </c>
      <c r="G312" s="50" t="s">
        <v>371</v>
      </c>
      <c r="H312" s="51" t="s">
        <v>897</v>
      </c>
      <c r="I312" s="52"/>
      <c r="J312" s="53"/>
      <c r="K312" s="53"/>
      <c r="L312" s="53"/>
      <c r="M312" s="53"/>
      <c r="N312" s="53" t="s">
        <v>801</v>
      </c>
      <c r="O312" s="53" t="s">
        <v>809</v>
      </c>
      <c r="P312" s="53"/>
      <c r="Q312" s="53"/>
      <c r="R312" s="53"/>
      <c r="S312" s="48" t="s">
        <v>804</v>
      </c>
      <c r="U312" s="41"/>
    </row>
    <row r="313" spans="1:19" ht="180">
      <c r="A313" s="86">
        <v>313</v>
      </c>
      <c r="B313" s="48" t="s">
        <v>1273</v>
      </c>
      <c r="C313" s="56" t="s">
        <v>975</v>
      </c>
      <c r="D313" s="40" t="s">
        <v>921</v>
      </c>
      <c r="E313" s="40" t="s">
        <v>418</v>
      </c>
      <c r="F313" s="49" t="s">
        <v>351</v>
      </c>
      <c r="G313" s="50" t="s">
        <v>976</v>
      </c>
      <c r="H313" s="51" t="s">
        <v>473</v>
      </c>
      <c r="I313" s="52"/>
      <c r="J313" s="53"/>
      <c r="K313" s="53"/>
      <c r="L313" s="53"/>
      <c r="M313" s="53"/>
      <c r="N313" s="53" t="s">
        <v>346</v>
      </c>
      <c r="O313" s="53" t="s">
        <v>810</v>
      </c>
      <c r="P313" s="53"/>
      <c r="Q313" s="53"/>
      <c r="R313" s="53"/>
      <c r="S313" s="48" t="s">
        <v>804</v>
      </c>
    </row>
    <row r="314" spans="1:19" ht="78.75">
      <c r="A314" s="86">
        <v>314</v>
      </c>
      <c r="B314" s="48" t="s">
        <v>574</v>
      </c>
      <c r="C314" s="56" t="s">
        <v>1154</v>
      </c>
      <c r="D314" s="40" t="s">
        <v>921</v>
      </c>
      <c r="E314" s="40" t="s">
        <v>423</v>
      </c>
      <c r="F314" s="49" t="s">
        <v>880</v>
      </c>
      <c r="G314" s="50" t="s">
        <v>1155</v>
      </c>
      <c r="H314" s="51" t="s">
        <v>1156</v>
      </c>
      <c r="I314" s="52"/>
      <c r="J314" s="53" t="s">
        <v>108</v>
      </c>
      <c r="K314" s="53"/>
      <c r="L314" s="53"/>
      <c r="M314" s="53"/>
      <c r="N314" s="53" t="s">
        <v>107</v>
      </c>
      <c r="O314" s="53" t="s">
        <v>810</v>
      </c>
      <c r="P314" s="53"/>
      <c r="Q314" s="53"/>
      <c r="R314" s="53"/>
      <c r="S314" s="48" t="s">
        <v>804</v>
      </c>
    </row>
    <row r="315" spans="1:19" ht="78.75">
      <c r="A315" s="86">
        <v>315</v>
      </c>
      <c r="B315" s="48" t="s">
        <v>744</v>
      </c>
      <c r="C315" s="56" t="s">
        <v>1293</v>
      </c>
      <c r="D315" s="40" t="s">
        <v>921</v>
      </c>
      <c r="E315" s="40" t="s">
        <v>1294</v>
      </c>
      <c r="F315" s="49" t="s">
        <v>351</v>
      </c>
      <c r="G315" s="50" t="s">
        <v>1295</v>
      </c>
      <c r="H315" s="51" t="s">
        <v>1296</v>
      </c>
      <c r="I315" s="52"/>
      <c r="J315" s="53"/>
      <c r="K315" s="53"/>
      <c r="L315" s="53"/>
      <c r="M315" s="53"/>
      <c r="N315" s="53" t="s">
        <v>346</v>
      </c>
      <c r="O315" s="53" t="s">
        <v>810</v>
      </c>
      <c r="P315" s="53"/>
      <c r="Q315" s="53"/>
      <c r="R315" s="53"/>
      <c r="S315" s="48" t="s">
        <v>804</v>
      </c>
    </row>
    <row r="316" spans="1:19" ht="22.5">
      <c r="A316" s="86">
        <v>316</v>
      </c>
      <c r="B316" s="48" t="s">
        <v>1254</v>
      </c>
      <c r="C316" s="56" t="s">
        <v>1293</v>
      </c>
      <c r="D316" s="40" t="s">
        <v>921</v>
      </c>
      <c r="E316" s="40" t="s">
        <v>1294</v>
      </c>
      <c r="F316" s="49" t="s">
        <v>838</v>
      </c>
      <c r="G316" s="50" t="s">
        <v>1267</v>
      </c>
      <c r="H316" s="51" t="s">
        <v>1268</v>
      </c>
      <c r="I316" s="52"/>
      <c r="J316" s="53"/>
      <c r="K316" s="53"/>
      <c r="L316" s="53"/>
      <c r="M316" s="53"/>
      <c r="N316" s="53" t="s">
        <v>346</v>
      </c>
      <c r="O316" s="53" t="s">
        <v>810</v>
      </c>
      <c r="P316" s="53"/>
      <c r="Q316" s="53"/>
      <c r="R316" s="53"/>
      <c r="S316" s="48" t="s">
        <v>804</v>
      </c>
    </row>
    <row r="317" spans="1:19" ht="112.5">
      <c r="A317" s="86">
        <v>317</v>
      </c>
      <c r="B317" s="48" t="s">
        <v>1273</v>
      </c>
      <c r="C317" s="56" t="s">
        <v>1293</v>
      </c>
      <c r="D317" s="40" t="s">
        <v>921</v>
      </c>
      <c r="E317" s="40" t="s">
        <v>1294</v>
      </c>
      <c r="F317" s="49" t="s">
        <v>351</v>
      </c>
      <c r="G317" s="50" t="s">
        <v>474</v>
      </c>
      <c r="H317" s="51" t="s">
        <v>475</v>
      </c>
      <c r="I317" s="52"/>
      <c r="J317" s="53"/>
      <c r="K317" s="53"/>
      <c r="L317" s="53"/>
      <c r="M317" s="53"/>
      <c r="N317" s="53" t="s">
        <v>346</v>
      </c>
      <c r="O317" s="53" t="s">
        <v>810</v>
      </c>
      <c r="P317" s="53"/>
      <c r="Q317" s="53"/>
      <c r="R317" s="53"/>
      <c r="S317" s="48" t="s">
        <v>804</v>
      </c>
    </row>
    <row r="318" spans="1:19" ht="78.75">
      <c r="A318" s="86">
        <v>318</v>
      </c>
      <c r="B318" s="48" t="s">
        <v>574</v>
      </c>
      <c r="C318" s="56" t="s">
        <v>920</v>
      </c>
      <c r="D318" s="40" t="s">
        <v>921</v>
      </c>
      <c r="E318" s="40" t="s">
        <v>928</v>
      </c>
      <c r="F318" s="49" t="s">
        <v>880</v>
      </c>
      <c r="G318" s="50" t="s">
        <v>1157</v>
      </c>
      <c r="H318" s="51" t="s">
        <v>1158</v>
      </c>
      <c r="I318" s="52"/>
      <c r="J318" s="53" t="s">
        <v>108</v>
      </c>
      <c r="K318" s="53"/>
      <c r="L318" s="53"/>
      <c r="M318" s="53"/>
      <c r="N318" s="53" t="s">
        <v>107</v>
      </c>
      <c r="O318" s="53" t="s">
        <v>810</v>
      </c>
      <c r="P318" s="53"/>
      <c r="Q318" s="53"/>
      <c r="R318" s="53"/>
      <c r="S318" s="48" t="s">
        <v>804</v>
      </c>
    </row>
    <row r="319" spans="1:19" ht="112.5">
      <c r="A319" s="86">
        <v>319</v>
      </c>
      <c r="B319" s="48" t="s">
        <v>643</v>
      </c>
      <c r="C319" s="56" t="s">
        <v>920</v>
      </c>
      <c r="D319" s="40" t="s">
        <v>921</v>
      </c>
      <c r="E319" s="40" t="s">
        <v>5</v>
      </c>
      <c r="F319" s="49" t="s">
        <v>351</v>
      </c>
      <c r="G319" s="50" t="s">
        <v>372</v>
      </c>
      <c r="H319" s="51" t="s">
        <v>373</v>
      </c>
      <c r="I319" s="52"/>
      <c r="J319" s="53"/>
      <c r="K319" s="53"/>
      <c r="L319" s="53"/>
      <c r="M319" s="53"/>
      <c r="N319" s="53" t="s">
        <v>346</v>
      </c>
      <c r="O319" s="53" t="s">
        <v>810</v>
      </c>
      <c r="P319" s="53"/>
      <c r="Q319" s="53"/>
      <c r="R319" s="53"/>
      <c r="S319" s="48" t="s">
        <v>804</v>
      </c>
    </row>
    <row r="320" spans="1:19" ht="202.5">
      <c r="A320" s="86">
        <v>320</v>
      </c>
      <c r="B320" s="48" t="s">
        <v>1273</v>
      </c>
      <c r="C320" s="56" t="s">
        <v>920</v>
      </c>
      <c r="D320" s="40" t="s">
        <v>921</v>
      </c>
      <c r="E320" s="40" t="s">
        <v>419</v>
      </c>
      <c r="F320" s="49" t="s">
        <v>351</v>
      </c>
      <c r="G320" s="50" t="s">
        <v>234</v>
      </c>
      <c r="H320" s="51" t="s">
        <v>235</v>
      </c>
      <c r="I320" s="52"/>
      <c r="J320" s="53"/>
      <c r="K320" s="53"/>
      <c r="L320" s="53"/>
      <c r="M320" s="53"/>
      <c r="N320" s="53" t="s">
        <v>346</v>
      </c>
      <c r="O320" s="53" t="s">
        <v>810</v>
      </c>
      <c r="P320" s="53"/>
      <c r="Q320" s="53"/>
      <c r="R320" s="53"/>
      <c r="S320" s="48" t="s">
        <v>804</v>
      </c>
    </row>
    <row r="321" spans="1:19" ht="45">
      <c r="A321" s="86">
        <v>321</v>
      </c>
      <c r="B321" s="48" t="s">
        <v>347</v>
      </c>
      <c r="C321" s="56" t="s">
        <v>920</v>
      </c>
      <c r="D321" s="40" t="s">
        <v>921</v>
      </c>
      <c r="E321" s="40" t="s">
        <v>922</v>
      </c>
      <c r="F321" s="49" t="s">
        <v>351</v>
      </c>
      <c r="G321" s="50" t="s">
        <v>923</v>
      </c>
      <c r="H321" s="51" t="s">
        <v>924</v>
      </c>
      <c r="I321" s="52"/>
      <c r="J321" s="53"/>
      <c r="K321" s="53"/>
      <c r="L321" s="53"/>
      <c r="M321" s="53"/>
      <c r="N321" s="53" t="s">
        <v>346</v>
      </c>
      <c r="O321" s="53" t="s">
        <v>810</v>
      </c>
      <c r="P321" s="53"/>
      <c r="Q321" s="53"/>
      <c r="R321" s="53"/>
      <c r="S321" s="48" t="s">
        <v>804</v>
      </c>
    </row>
    <row r="322" spans="1:19" ht="258.75">
      <c r="A322" s="86">
        <v>322</v>
      </c>
      <c r="B322" s="48" t="s">
        <v>792</v>
      </c>
      <c r="C322" s="56" t="s">
        <v>920</v>
      </c>
      <c r="D322" s="40" t="s">
        <v>921</v>
      </c>
      <c r="E322" s="40" t="s">
        <v>922</v>
      </c>
      <c r="F322" s="49" t="s">
        <v>351</v>
      </c>
      <c r="G322" s="50" t="s">
        <v>20</v>
      </c>
      <c r="H322" s="51" t="s">
        <v>927</v>
      </c>
      <c r="I322" s="52"/>
      <c r="J322" s="53"/>
      <c r="K322" s="53"/>
      <c r="L322" s="53"/>
      <c r="M322" s="53"/>
      <c r="N322" s="53" t="s">
        <v>346</v>
      </c>
      <c r="O322" s="53" t="s">
        <v>810</v>
      </c>
      <c r="P322" s="53"/>
      <c r="Q322" s="53"/>
      <c r="R322" s="53"/>
      <c r="S322" s="48" t="s">
        <v>804</v>
      </c>
    </row>
    <row r="323" spans="1:19" ht="78.75">
      <c r="A323" s="86">
        <v>323</v>
      </c>
      <c r="B323" s="48" t="s">
        <v>763</v>
      </c>
      <c r="C323" s="56" t="s">
        <v>920</v>
      </c>
      <c r="D323" s="40" t="s">
        <v>921</v>
      </c>
      <c r="E323" s="40" t="s">
        <v>76</v>
      </c>
      <c r="F323" s="49" t="s">
        <v>880</v>
      </c>
      <c r="G323" s="50" t="s">
        <v>77</v>
      </c>
      <c r="H323" s="51" t="s">
        <v>78</v>
      </c>
      <c r="I323" s="52"/>
      <c r="J323" s="53" t="s">
        <v>108</v>
      </c>
      <c r="K323" s="53"/>
      <c r="L323" s="53"/>
      <c r="M323" s="53"/>
      <c r="N323" s="53" t="s">
        <v>107</v>
      </c>
      <c r="O323" s="53" t="s">
        <v>810</v>
      </c>
      <c r="P323" s="53"/>
      <c r="Q323" s="53"/>
      <c r="R323" s="53"/>
      <c r="S323" s="48" t="s">
        <v>804</v>
      </c>
    </row>
    <row r="324" spans="1:19" ht="292.5">
      <c r="A324" s="86">
        <v>324</v>
      </c>
      <c r="B324" s="48" t="s">
        <v>613</v>
      </c>
      <c r="C324" s="56" t="s">
        <v>920</v>
      </c>
      <c r="D324" s="40" t="s">
        <v>921</v>
      </c>
      <c r="E324" s="40" t="s">
        <v>497</v>
      </c>
      <c r="F324" s="49" t="s">
        <v>838</v>
      </c>
      <c r="G324" s="50" t="s">
        <v>963</v>
      </c>
      <c r="H324" s="51" t="s">
        <v>964</v>
      </c>
      <c r="I324" s="52"/>
      <c r="J324" s="53"/>
      <c r="K324" s="53"/>
      <c r="L324" s="53"/>
      <c r="M324" s="53"/>
      <c r="N324" s="53" t="s">
        <v>346</v>
      </c>
      <c r="O324" s="53" t="s">
        <v>810</v>
      </c>
      <c r="P324" s="53"/>
      <c r="Q324" s="53"/>
      <c r="R324" s="53"/>
      <c r="S324" s="48" t="s">
        <v>804</v>
      </c>
    </row>
    <row r="325" spans="1:19" ht="33.75">
      <c r="A325" s="86">
        <v>325</v>
      </c>
      <c r="B325" s="48" t="s">
        <v>18</v>
      </c>
      <c r="C325" s="56" t="s">
        <v>920</v>
      </c>
      <c r="D325" s="40" t="s">
        <v>921</v>
      </c>
      <c r="E325" s="40" t="s">
        <v>497</v>
      </c>
      <c r="F325" s="49" t="s">
        <v>351</v>
      </c>
      <c r="G325" s="50" t="s">
        <v>757</v>
      </c>
      <c r="H325" s="51" t="s">
        <v>758</v>
      </c>
      <c r="I325" s="52"/>
      <c r="J325" s="53"/>
      <c r="K325" s="53"/>
      <c r="L325" s="53"/>
      <c r="M325" s="53"/>
      <c r="N325" s="53" t="s">
        <v>346</v>
      </c>
      <c r="O325" s="53" t="s">
        <v>810</v>
      </c>
      <c r="P325" s="53"/>
      <c r="Q325" s="53"/>
      <c r="R325" s="53"/>
      <c r="S325" s="48" t="s">
        <v>804</v>
      </c>
    </row>
    <row r="326" spans="1:19" ht="112.5">
      <c r="A326" s="86">
        <v>326</v>
      </c>
      <c r="B326" s="48" t="s">
        <v>731</v>
      </c>
      <c r="C326" s="56" t="s">
        <v>920</v>
      </c>
      <c r="D326" s="40" t="s">
        <v>921</v>
      </c>
      <c r="E326" s="40" t="s">
        <v>497</v>
      </c>
      <c r="F326" s="49" t="s">
        <v>351</v>
      </c>
      <c r="G326" s="50" t="s">
        <v>737</v>
      </c>
      <c r="H326" s="51" t="s">
        <v>736</v>
      </c>
      <c r="I326" s="52"/>
      <c r="J326" s="53"/>
      <c r="K326" s="53"/>
      <c r="L326" s="53"/>
      <c r="M326" s="53"/>
      <c r="N326" s="53" t="s">
        <v>346</v>
      </c>
      <c r="O326" s="53" t="s">
        <v>810</v>
      </c>
      <c r="P326" s="53"/>
      <c r="Q326" s="53"/>
      <c r="R326" s="53"/>
      <c r="S326" s="48" t="s">
        <v>804</v>
      </c>
    </row>
    <row r="327" spans="1:19" ht="56.25">
      <c r="A327" s="86">
        <v>327</v>
      </c>
      <c r="B327" s="48" t="s">
        <v>1169</v>
      </c>
      <c r="C327" s="56" t="s">
        <v>920</v>
      </c>
      <c r="D327" s="40" t="s">
        <v>921</v>
      </c>
      <c r="E327" s="40" t="s">
        <v>497</v>
      </c>
      <c r="F327" s="49" t="s">
        <v>351</v>
      </c>
      <c r="G327" s="50" t="s">
        <v>985</v>
      </c>
      <c r="H327" s="51" t="s">
        <v>986</v>
      </c>
      <c r="I327" s="52"/>
      <c r="J327" s="53"/>
      <c r="K327" s="53"/>
      <c r="L327" s="53"/>
      <c r="M327" s="53"/>
      <c r="N327" s="53" t="s">
        <v>346</v>
      </c>
      <c r="O327" s="53" t="s">
        <v>810</v>
      </c>
      <c r="P327" s="53"/>
      <c r="Q327" s="53"/>
      <c r="R327" s="53"/>
      <c r="S327" s="48" t="s">
        <v>804</v>
      </c>
    </row>
    <row r="328" spans="1:19" ht="67.5">
      <c r="A328" s="86">
        <v>328</v>
      </c>
      <c r="B328" s="48" t="s">
        <v>1072</v>
      </c>
      <c r="C328" s="56" t="s">
        <v>920</v>
      </c>
      <c r="D328" s="40" t="s">
        <v>921</v>
      </c>
      <c r="E328" s="40" t="s">
        <v>497</v>
      </c>
      <c r="F328" s="49" t="s">
        <v>351</v>
      </c>
      <c r="G328" s="50" t="s">
        <v>1073</v>
      </c>
      <c r="H328" s="51" t="s">
        <v>1074</v>
      </c>
      <c r="I328" s="52"/>
      <c r="J328" s="53"/>
      <c r="K328" s="53"/>
      <c r="L328" s="53"/>
      <c r="M328" s="53"/>
      <c r="N328" s="53" t="s">
        <v>346</v>
      </c>
      <c r="O328" s="53" t="s">
        <v>810</v>
      </c>
      <c r="P328" s="53"/>
      <c r="Q328" s="53"/>
      <c r="R328" s="53"/>
      <c r="S328" s="48" t="s">
        <v>804</v>
      </c>
    </row>
    <row r="329" spans="1:21" ht="45">
      <c r="A329" s="86">
        <v>329</v>
      </c>
      <c r="B329" s="48" t="s">
        <v>613</v>
      </c>
      <c r="C329" s="56" t="s">
        <v>920</v>
      </c>
      <c r="D329" s="40" t="s">
        <v>925</v>
      </c>
      <c r="E329" s="40" t="s">
        <v>350</v>
      </c>
      <c r="F329" s="49" t="s">
        <v>838</v>
      </c>
      <c r="G329" s="50" t="s">
        <v>965</v>
      </c>
      <c r="H329" s="51"/>
      <c r="I329" s="52"/>
      <c r="J329" s="53"/>
      <c r="K329" s="53"/>
      <c r="L329" s="53"/>
      <c r="M329" s="53"/>
      <c r="N329" s="53" t="s">
        <v>346</v>
      </c>
      <c r="O329" s="53" t="s">
        <v>810</v>
      </c>
      <c r="P329" s="53"/>
      <c r="Q329" s="53"/>
      <c r="R329" s="53"/>
      <c r="S329" s="48" t="s">
        <v>804</v>
      </c>
      <c r="U329" s="41"/>
    </row>
    <row r="330" spans="1:19" ht="112.5">
      <c r="A330" s="86">
        <v>330</v>
      </c>
      <c r="B330" s="48" t="s">
        <v>636</v>
      </c>
      <c r="C330" s="56" t="s">
        <v>920</v>
      </c>
      <c r="D330" s="40" t="s">
        <v>925</v>
      </c>
      <c r="E330" s="40" t="s">
        <v>350</v>
      </c>
      <c r="F330" s="49" t="s">
        <v>351</v>
      </c>
      <c r="G330" s="50" t="s">
        <v>637</v>
      </c>
      <c r="H330" s="51" t="s">
        <v>638</v>
      </c>
      <c r="I330" s="52"/>
      <c r="J330" s="53"/>
      <c r="K330" s="53"/>
      <c r="L330" s="53"/>
      <c r="M330" s="53"/>
      <c r="N330" s="53" t="s">
        <v>346</v>
      </c>
      <c r="O330" s="53" t="s">
        <v>810</v>
      </c>
      <c r="P330" s="53"/>
      <c r="Q330" s="53"/>
      <c r="R330" s="53"/>
      <c r="S330" s="48" t="s">
        <v>804</v>
      </c>
    </row>
    <row r="331" spans="1:21" ht="56.25">
      <c r="A331" s="86">
        <v>331</v>
      </c>
      <c r="B331" s="48" t="s">
        <v>1169</v>
      </c>
      <c r="C331" s="56" t="s">
        <v>920</v>
      </c>
      <c r="D331" s="40" t="s">
        <v>925</v>
      </c>
      <c r="E331" s="40" t="s">
        <v>350</v>
      </c>
      <c r="F331" s="49" t="s">
        <v>351</v>
      </c>
      <c r="G331" s="50" t="s">
        <v>987</v>
      </c>
      <c r="H331" s="51" t="s">
        <v>988</v>
      </c>
      <c r="I331" s="52"/>
      <c r="J331" s="53"/>
      <c r="K331" s="53"/>
      <c r="L331" s="53"/>
      <c r="M331" s="53"/>
      <c r="N331" s="53" t="s">
        <v>346</v>
      </c>
      <c r="O331" s="53" t="s">
        <v>810</v>
      </c>
      <c r="P331" s="53"/>
      <c r="Q331" s="53"/>
      <c r="R331" s="53"/>
      <c r="S331" s="48" t="s">
        <v>804</v>
      </c>
      <c r="U331" s="41"/>
    </row>
    <row r="332" spans="1:19" ht="90">
      <c r="A332" s="86">
        <v>332</v>
      </c>
      <c r="B332" s="48" t="s">
        <v>347</v>
      </c>
      <c r="C332" s="56" t="s">
        <v>920</v>
      </c>
      <c r="D332" s="40" t="s">
        <v>925</v>
      </c>
      <c r="E332" s="40" t="s">
        <v>320</v>
      </c>
      <c r="F332" s="49" t="s">
        <v>351</v>
      </c>
      <c r="G332" s="50" t="s">
        <v>926</v>
      </c>
      <c r="H332" s="51" t="s">
        <v>738</v>
      </c>
      <c r="I332" s="52"/>
      <c r="J332" s="53"/>
      <c r="K332" s="53"/>
      <c r="L332" s="53"/>
      <c r="M332" s="53"/>
      <c r="N332" s="53" t="s">
        <v>346</v>
      </c>
      <c r="O332" s="53" t="s">
        <v>810</v>
      </c>
      <c r="P332" s="53"/>
      <c r="Q332" s="53"/>
      <c r="R332" s="53"/>
      <c r="S332" s="48" t="s">
        <v>804</v>
      </c>
    </row>
    <row r="333" spans="1:21" ht="67.5">
      <c r="A333" s="86">
        <v>333</v>
      </c>
      <c r="B333" s="48" t="s">
        <v>242</v>
      </c>
      <c r="C333" s="56" t="s">
        <v>920</v>
      </c>
      <c r="D333" s="40" t="s">
        <v>925</v>
      </c>
      <c r="E333" s="40" t="s">
        <v>320</v>
      </c>
      <c r="F333" s="49" t="s">
        <v>838</v>
      </c>
      <c r="G333" s="50" t="s">
        <v>871</v>
      </c>
      <c r="H333" s="51" t="s">
        <v>872</v>
      </c>
      <c r="I333" s="52"/>
      <c r="J333" s="53"/>
      <c r="K333" s="53"/>
      <c r="L333" s="53"/>
      <c r="M333" s="53"/>
      <c r="N333" s="53" t="s">
        <v>346</v>
      </c>
      <c r="O333" s="53" t="s">
        <v>810</v>
      </c>
      <c r="P333" s="53"/>
      <c r="Q333" s="53"/>
      <c r="R333" s="53"/>
      <c r="S333" s="48" t="s">
        <v>804</v>
      </c>
      <c r="U333" s="41"/>
    </row>
    <row r="334" spans="1:21" ht="33.75">
      <c r="A334" s="86">
        <v>334</v>
      </c>
      <c r="B334" s="48" t="s">
        <v>201</v>
      </c>
      <c r="C334" s="56" t="s">
        <v>920</v>
      </c>
      <c r="D334" s="40" t="s">
        <v>925</v>
      </c>
      <c r="E334" s="40" t="s">
        <v>320</v>
      </c>
      <c r="F334" s="49" t="s">
        <v>351</v>
      </c>
      <c r="G334" s="50" t="s">
        <v>208</v>
      </c>
      <c r="H334" s="51" t="s">
        <v>209</v>
      </c>
      <c r="I334" s="52"/>
      <c r="J334" s="53"/>
      <c r="K334" s="53"/>
      <c r="L334" s="53"/>
      <c r="M334" s="53"/>
      <c r="N334" s="53" t="s">
        <v>346</v>
      </c>
      <c r="O334" s="53" t="s">
        <v>810</v>
      </c>
      <c r="P334" s="53"/>
      <c r="Q334" s="53"/>
      <c r="R334" s="53"/>
      <c r="S334" s="48" t="s">
        <v>804</v>
      </c>
      <c r="U334" s="41"/>
    </row>
    <row r="335" spans="1:21" ht="33.75">
      <c r="A335" s="86">
        <v>335</v>
      </c>
      <c r="B335" s="48" t="s">
        <v>138</v>
      </c>
      <c r="C335" s="56" t="s">
        <v>920</v>
      </c>
      <c r="D335" s="40" t="s">
        <v>925</v>
      </c>
      <c r="E335" s="40" t="s">
        <v>320</v>
      </c>
      <c r="F335" s="49" t="s">
        <v>838</v>
      </c>
      <c r="G335" s="50" t="s">
        <v>725</v>
      </c>
      <c r="H335" s="51" t="s">
        <v>726</v>
      </c>
      <c r="I335" s="52"/>
      <c r="J335" s="53"/>
      <c r="K335" s="53"/>
      <c r="L335" s="53"/>
      <c r="M335" s="53"/>
      <c r="N335" s="53" t="s">
        <v>346</v>
      </c>
      <c r="O335" s="53" t="s">
        <v>810</v>
      </c>
      <c r="P335" s="53"/>
      <c r="Q335" s="53"/>
      <c r="R335" s="53"/>
      <c r="S335" s="48" t="s">
        <v>804</v>
      </c>
      <c r="U335" s="41"/>
    </row>
    <row r="336" spans="1:21" ht="56.25">
      <c r="A336" s="86">
        <v>336</v>
      </c>
      <c r="B336" s="48" t="s">
        <v>201</v>
      </c>
      <c r="C336" s="56" t="s">
        <v>920</v>
      </c>
      <c r="D336" s="40" t="s">
        <v>925</v>
      </c>
      <c r="E336" s="40" t="s">
        <v>291</v>
      </c>
      <c r="F336" s="49" t="s">
        <v>351</v>
      </c>
      <c r="G336" s="50" t="s">
        <v>206</v>
      </c>
      <c r="H336" s="51" t="s">
        <v>207</v>
      </c>
      <c r="I336" s="52"/>
      <c r="J336" s="53"/>
      <c r="K336" s="53"/>
      <c r="L336" s="53"/>
      <c r="M336" s="53"/>
      <c r="N336" s="53" t="s">
        <v>346</v>
      </c>
      <c r="O336" s="53" t="s">
        <v>810</v>
      </c>
      <c r="P336" s="53"/>
      <c r="Q336" s="53"/>
      <c r="R336" s="53"/>
      <c r="S336" s="48" t="s">
        <v>804</v>
      </c>
      <c r="U336" s="41"/>
    </row>
    <row r="337" spans="1:21" ht="78.75">
      <c r="A337" s="86">
        <v>337</v>
      </c>
      <c r="B337" s="48" t="s">
        <v>763</v>
      </c>
      <c r="C337" s="56" t="s">
        <v>920</v>
      </c>
      <c r="D337" s="40" t="s">
        <v>925</v>
      </c>
      <c r="E337" s="40" t="s">
        <v>291</v>
      </c>
      <c r="F337" s="49" t="s">
        <v>880</v>
      </c>
      <c r="G337" s="50" t="s">
        <v>79</v>
      </c>
      <c r="H337" s="51" t="s">
        <v>80</v>
      </c>
      <c r="I337" s="52"/>
      <c r="J337" s="53" t="s">
        <v>108</v>
      </c>
      <c r="K337" s="53"/>
      <c r="L337" s="53"/>
      <c r="M337" s="53"/>
      <c r="N337" s="53" t="s">
        <v>107</v>
      </c>
      <c r="O337" s="53" t="s">
        <v>810</v>
      </c>
      <c r="P337" s="53"/>
      <c r="Q337" s="53"/>
      <c r="R337" s="53"/>
      <c r="S337" s="48" t="s">
        <v>804</v>
      </c>
      <c r="U337" s="41"/>
    </row>
    <row r="338" spans="1:22" ht="22.5">
      <c r="A338" s="86">
        <v>338</v>
      </c>
      <c r="B338" s="48" t="s">
        <v>1254</v>
      </c>
      <c r="C338" s="56" t="s">
        <v>920</v>
      </c>
      <c r="D338" s="40" t="s">
        <v>925</v>
      </c>
      <c r="E338" s="40" t="s">
        <v>291</v>
      </c>
      <c r="F338" s="49" t="s">
        <v>289</v>
      </c>
      <c r="G338" s="50" t="s">
        <v>1269</v>
      </c>
      <c r="H338" s="51" t="s">
        <v>1270</v>
      </c>
      <c r="I338" s="52" t="s">
        <v>335</v>
      </c>
      <c r="J338" s="53" t="s">
        <v>1360</v>
      </c>
      <c r="K338" s="53"/>
      <c r="L338" s="53"/>
      <c r="M338" s="53"/>
      <c r="N338" s="53" t="s">
        <v>107</v>
      </c>
      <c r="O338" s="53" t="s">
        <v>330</v>
      </c>
      <c r="P338" s="53" t="s">
        <v>1321</v>
      </c>
      <c r="Q338" s="53"/>
      <c r="R338" s="53"/>
      <c r="S338" s="48" t="s">
        <v>804</v>
      </c>
      <c r="T338" s="105"/>
      <c r="U338" s="41"/>
      <c r="V338" s="105" t="s">
        <v>1002</v>
      </c>
    </row>
    <row r="339" spans="1:19" ht="67.5">
      <c r="A339" s="86">
        <v>339</v>
      </c>
      <c r="B339" s="48" t="s">
        <v>242</v>
      </c>
      <c r="C339" s="56" t="s">
        <v>873</v>
      </c>
      <c r="D339" s="40" t="s">
        <v>925</v>
      </c>
      <c r="E339" s="40" t="s">
        <v>741</v>
      </c>
      <c r="F339" s="49" t="s">
        <v>838</v>
      </c>
      <c r="G339" s="50" t="s">
        <v>874</v>
      </c>
      <c r="H339" s="51" t="s">
        <v>875</v>
      </c>
      <c r="I339" s="52"/>
      <c r="J339" s="53"/>
      <c r="K339" s="53"/>
      <c r="L339" s="53"/>
      <c r="M339" s="53"/>
      <c r="N339" s="53" t="s">
        <v>346</v>
      </c>
      <c r="O339" s="53" t="s">
        <v>810</v>
      </c>
      <c r="P339" s="53"/>
      <c r="Q339" s="53"/>
      <c r="R339" s="53"/>
      <c r="S339" s="48" t="s">
        <v>804</v>
      </c>
    </row>
    <row r="340" spans="1:19" ht="90">
      <c r="A340" s="86">
        <v>340</v>
      </c>
      <c r="B340" s="48" t="s">
        <v>593</v>
      </c>
      <c r="C340" s="56" t="s">
        <v>873</v>
      </c>
      <c r="D340" s="40" t="s">
        <v>925</v>
      </c>
      <c r="E340" s="40" t="s">
        <v>884</v>
      </c>
      <c r="F340" s="49" t="s">
        <v>838</v>
      </c>
      <c r="G340" s="50" t="s">
        <v>596</v>
      </c>
      <c r="H340" s="51" t="s">
        <v>597</v>
      </c>
      <c r="I340" s="52"/>
      <c r="J340" s="53"/>
      <c r="K340" s="53"/>
      <c r="L340" s="53"/>
      <c r="M340" s="53"/>
      <c r="N340" s="53" t="s">
        <v>346</v>
      </c>
      <c r="O340" s="53" t="s">
        <v>810</v>
      </c>
      <c r="P340" s="53"/>
      <c r="Q340" s="53"/>
      <c r="R340" s="53"/>
      <c r="S340" s="48" t="s">
        <v>804</v>
      </c>
    </row>
    <row r="341" spans="1:21" ht="123.75">
      <c r="A341" s="86">
        <v>341</v>
      </c>
      <c r="B341" s="48" t="s">
        <v>876</v>
      </c>
      <c r="C341" s="56" t="s">
        <v>873</v>
      </c>
      <c r="D341" s="40" t="s">
        <v>925</v>
      </c>
      <c r="E341" s="40" t="s">
        <v>1209</v>
      </c>
      <c r="F341" s="49" t="s">
        <v>351</v>
      </c>
      <c r="G341" s="50" t="s">
        <v>181</v>
      </c>
      <c r="H341" s="51" t="s">
        <v>182</v>
      </c>
      <c r="I341" s="52"/>
      <c r="J341" s="53"/>
      <c r="K341" s="53"/>
      <c r="L341" s="53"/>
      <c r="M341" s="53"/>
      <c r="N341" s="53" t="s">
        <v>346</v>
      </c>
      <c r="O341" s="53" t="s">
        <v>810</v>
      </c>
      <c r="P341" s="53"/>
      <c r="Q341" s="53"/>
      <c r="R341" s="53"/>
      <c r="S341" s="48" t="s">
        <v>804</v>
      </c>
      <c r="U341" s="41"/>
    </row>
    <row r="342" spans="1:21" ht="101.25">
      <c r="A342" s="86">
        <v>342</v>
      </c>
      <c r="B342" s="48" t="s">
        <v>613</v>
      </c>
      <c r="C342" s="56" t="s">
        <v>873</v>
      </c>
      <c r="D342" s="40" t="s">
        <v>925</v>
      </c>
      <c r="E342" s="40" t="s">
        <v>1209</v>
      </c>
      <c r="F342" s="49" t="s">
        <v>838</v>
      </c>
      <c r="G342" s="50" t="s">
        <v>452</v>
      </c>
      <c r="H342" s="51"/>
      <c r="I342" s="52"/>
      <c r="J342" s="53"/>
      <c r="K342" s="53"/>
      <c r="L342" s="53"/>
      <c r="M342" s="53"/>
      <c r="N342" s="53" t="s">
        <v>346</v>
      </c>
      <c r="O342" s="53" t="s">
        <v>810</v>
      </c>
      <c r="P342" s="53"/>
      <c r="Q342" s="53"/>
      <c r="R342" s="53"/>
      <c r="S342" s="48" t="s">
        <v>804</v>
      </c>
      <c r="U342" s="41"/>
    </row>
    <row r="343" spans="1:21" ht="90">
      <c r="A343" s="86">
        <v>343</v>
      </c>
      <c r="B343" s="48" t="s">
        <v>613</v>
      </c>
      <c r="C343" s="56" t="s">
        <v>873</v>
      </c>
      <c r="D343" s="40" t="s">
        <v>925</v>
      </c>
      <c r="E343" s="40" t="s">
        <v>1209</v>
      </c>
      <c r="F343" s="49" t="s">
        <v>838</v>
      </c>
      <c r="G343" s="50" t="s">
        <v>453</v>
      </c>
      <c r="H343" s="51"/>
      <c r="I343" s="52"/>
      <c r="J343" s="53"/>
      <c r="K343" s="53"/>
      <c r="L343" s="53"/>
      <c r="M343" s="53"/>
      <c r="N343" s="53" t="s">
        <v>346</v>
      </c>
      <c r="O343" s="53" t="s">
        <v>810</v>
      </c>
      <c r="P343" s="53"/>
      <c r="Q343" s="53"/>
      <c r="R343" s="53"/>
      <c r="S343" s="48" t="s">
        <v>804</v>
      </c>
      <c r="U343" s="41"/>
    </row>
    <row r="344" spans="1:21" ht="45">
      <c r="A344" s="86">
        <v>344</v>
      </c>
      <c r="B344" s="48" t="s">
        <v>1086</v>
      </c>
      <c r="C344" s="56" t="s">
        <v>873</v>
      </c>
      <c r="D344" s="40" t="s">
        <v>925</v>
      </c>
      <c r="E344" s="40" t="s">
        <v>1209</v>
      </c>
      <c r="F344" s="49" t="s">
        <v>351</v>
      </c>
      <c r="G344" s="50" t="s">
        <v>1128</v>
      </c>
      <c r="H344" s="51" t="s">
        <v>1129</v>
      </c>
      <c r="I344" s="52"/>
      <c r="J344" s="53"/>
      <c r="K344" s="53"/>
      <c r="L344" s="53"/>
      <c r="M344" s="53"/>
      <c r="N344" s="53" t="s">
        <v>346</v>
      </c>
      <c r="O344" s="53" t="s">
        <v>810</v>
      </c>
      <c r="P344" s="53"/>
      <c r="Q344" s="53"/>
      <c r="R344" s="53"/>
      <c r="S344" s="48" t="s">
        <v>804</v>
      </c>
      <c r="U344" s="41"/>
    </row>
    <row r="345" spans="1:19" ht="123.75">
      <c r="A345" s="86">
        <v>345</v>
      </c>
      <c r="B345" s="48" t="s">
        <v>589</v>
      </c>
      <c r="C345" s="101" t="s">
        <v>873</v>
      </c>
      <c r="D345" s="40" t="s">
        <v>925</v>
      </c>
      <c r="E345" s="40" t="s">
        <v>1209</v>
      </c>
      <c r="F345" s="49" t="s">
        <v>351</v>
      </c>
      <c r="G345" s="50" t="s">
        <v>228</v>
      </c>
      <c r="H345" s="51" t="s">
        <v>642</v>
      </c>
      <c r="I345" s="52"/>
      <c r="J345" s="53"/>
      <c r="K345" s="53"/>
      <c r="L345" s="53"/>
      <c r="M345" s="53"/>
      <c r="N345" s="53" t="s">
        <v>346</v>
      </c>
      <c r="O345" s="53" t="s">
        <v>810</v>
      </c>
      <c r="P345" s="53"/>
      <c r="Q345" s="53"/>
      <c r="R345" s="53"/>
      <c r="S345" s="48" t="s">
        <v>804</v>
      </c>
    </row>
    <row r="346" spans="1:19" ht="123.75">
      <c r="A346" s="86">
        <v>346</v>
      </c>
      <c r="B346" s="48" t="s">
        <v>601</v>
      </c>
      <c r="C346" s="56" t="s">
        <v>873</v>
      </c>
      <c r="D346" s="40" t="s">
        <v>925</v>
      </c>
      <c r="E346" s="40" t="s">
        <v>1209</v>
      </c>
      <c r="F346" s="49" t="s">
        <v>351</v>
      </c>
      <c r="G346" s="50" t="s">
        <v>228</v>
      </c>
      <c r="H346" s="51" t="s">
        <v>602</v>
      </c>
      <c r="I346" s="52"/>
      <c r="J346" s="53"/>
      <c r="K346" s="53"/>
      <c r="L346" s="53"/>
      <c r="M346" s="53"/>
      <c r="N346" s="53" t="s">
        <v>346</v>
      </c>
      <c r="O346" s="53" t="s">
        <v>810</v>
      </c>
      <c r="P346" s="53"/>
      <c r="Q346" s="53"/>
      <c r="R346" s="53"/>
      <c r="S346" s="48" t="s">
        <v>804</v>
      </c>
    </row>
    <row r="347" spans="1:19" ht="33.75">
      <c r="A347" s="86">
        <v>347</v>
      </c>
      <c r="B347" s="48" t="s">
        <v>600</v>
      </c>
      <c r="C347" s="56" t="s">
        <v>873</v>
      </c>
      <c r="D347" s="40" t="s">
        <v>925</v>
      </c>
      <c r="E347" s="40" t="s">
        <v>746</v>
      </c>
      <c r="F347" s="49" t="s">
        <v>351</v>
      </c>
      <c r="G347" s="50" t="s">
        <v>218</v>
      </c>
      <c r="H347" s="51" t="s">
        <v>219</v>
      </c>
      <c r="I347" s="52"/>
      <c r="J347" s="53"/>
      <c r="K347" s="53"/>
      <c r="L347" s="53"/>
      <c r="M347" s="53"/>
      <c r="N347" s="53" t="s">
        <v>346</v>
      </c>
      <c r="O347" s="53" t="s">
        <v>810</v>
      </c>
      <c r="P347" s="53"/>
      <c r="Q347" s="53"/>
      <c r="R347" s="53"/>
      <c r="S347" s="48" t="s">
        <v>804</v>
      </c>
    </row>
    <row r="348" spans="1:22" ht="22.5">
      <c r="A348" s="86">
        <v>348</v>
      </c>
      <c r="B348" s="48" t="s">
        <v>478</v>
      </c>
      <c r="C348" s="56" t="s">
        <v>873</v>
      </c>
      <c r="D348" s="40" t="s">
        <v>925</v>
      </c>
      <c r="E348" s="40" t="s">
        <v>916</v>
      </c>
      <c r="F348" s="49" t="s">
        <v>289</v>
      </c>
      <c r="G348" s="50" t="s">
        <v>905</v>
      </c>
      <c r="H348" s="51" t="s">
        <v>906</v>
      </c>
      <c r="I348" s="52" t="s">
        <v>335</v>
      </c>
      <c r="J348" s="53" t="s">
        <v>1360</v>
      </c>
      <c r="K348" s="53"/>
      <c r="L348" s="53"/>
      <c r="M348" s="53"/>
      <c r="N348" s="53" t="s">
        <v>107</v>
      </c>
      <c r="O348" s="53" t="s">
        <v>330</v>
      </c>
      <c r="P348" s="53" t="s">
        <v>1321</v>
      </c>
      <c r="Q348" s="53"/>
      <c r="R348" s="53"/>
      <c r="S348" s="48" t="s">
        <v>804</v>
      </c>
      <c r="U348" s="41"/>
      <c r="V348" s="105" t="s">
        <v>1002</v>
      </c>
    </row>
    <row r="349" spans="1:22" ht="78.75">
      <c r="A349" s="86">
        <v>349</v>
      </c>
      <c r="B349" s="48" t="s">
        <v>568</v>
      </c>
      <c r="C349" s="56" t="s">
        <v>873</v>
      </c>
      <c r="D349" s="40" t="s">
        <v>925</v>
      </c>
      <c r="E349" s="40" t="s">
        <v>916</v>
      </c>
      <c r="F349" s="49" t="s">
        <v>289</v>
      </c>
      <c r="G349" s="50" t="s">
        <v>572</v>
      </c>
      <c r="H349" s="51" t="s">
        <v>573</v>
      </c>
      <c r="I349" s="52" t="s">
        <v>334</v>
      </c>
      <c r="J349" s="53" t="s">
        <v>108</v>
      </c>
      <c r="K349" s="53"/>
      <c r="L349" s="53"/>
      <c r="M349" s="53"/>
      <c r="N349" s="53" t="s">
        <v>107</v>
      </c>
      <c r="O349" s="53" t="s">
        <v>330</v>
      </c>
      <c r="P349" s="53"/>
      <c r="Q349" s="53"/>
      <c r="R349" s="53"/>
      <c r="S349" s="48" t="s">
        <v>804</v>
      </c>
      <c r="T349" s="41" t="s">
        <v>649</v>
      </c>
      <c r="U349" s="41" t="s">
        <v>58</v>
      </c>
      <c r="V349" s="105" t="s">
        <v>343</v>
      </c>
    </row>
    <row r="350" spans="1:21" ht="90">
      <c r="A350" s="86">
        <v>350</v>
      </c>
      <c r="B350" s="48" t="s">
        <v>996</v>
      </c>
      <c r="C350" s="56" t="s">
        <v>873</v>
      </c>
      <c r="D350" s="40" t="s">
        <v>925</v>
      </c>
      <c r="E350" s="40" t="s">
        <v>284</v>
      </c>
      <c r="F350" s="49" t="s">
        <v>351</v>
      </c>
      <c r="G350" s="50" t="s">
        <v>999</v>
      </c>
      <c r="H350" s="51" t="s">
        <v>1000</v>
      </c>
      <c r="I350" s="52"/>
      <c r="J350" s="53"/>
      <c r="K350" s="53"/>
      <c r="L350" s="53"/>
      <c r="M350" s="53"/>
      <c r="N350" s="53" t="s">
        <v>346</v>
      </c>
      <c r="O350" s="53" t="s">
        <v>810</v>
      </c>
      <c r="P350" s="53"/>
      <c r="Q350" s="53"/>
      <c r="R350" s="53"/>
      <c r="S350" s="48" t="s">
        <v>804</v>
      </c>
      <c r="U350" s="41"/>
    </row>
    <row r="351" spans="1:21" ht="78.75">
      <c r="A351" s="86">
        <v>351</v>
      </c>
      <c r="B351" s="48" t="s">
        <v>763</v>
      </c>
      <c r="C351" s="56" t="s">
        <v>873</v>
      </c>
      <c r="D351" s="40" t="s">
        <v>925</v>
      </c>
      <c r="E351" s="40" t="s">
        <v>1203</v>
      </c>
      <c r="F351" s="49" t="s">
        <v>880</v>
      </c>
      <c r="G351" s="50" t="s">
        <v>81</v>
      </c>
      <c r="H351" s="51" t="s">
        <v>82</v>
      </c>
      <c r="I351" s="52"/>
      <c r="J351" s="53" t="s">
        <v>108</v>
      </c>
      <c r="K351" s="53"/>
      <c r="L351" s="53"/>
      <c r="M351" s="53"/>
      <c r="N351" s="53" t="s">
        <v>107</v>
      </c>
      <c r="O351" s="53" t="s">
        <v>810</v>
      </c>
      <c r="P351" s="53"/>
      <c r="Q351" s="53"/>
      <c r="R351" s="53"/>
      <c r="S351" s="48" t="s">
        <v>804</v>
      </c>
      <c r="U351" s="41"/>
    </row>
    <row r="352" spans="1:21" ht="56.25">
      <c r="A352" s="86">
        <v>352</v>
      </c>
      <c r="B352" s="48" t="s">
        <v>613</v>
      </c>
      <c r="C352" s="56" t="s">
        <v>873</v>
      </c>
      <c r="D352" s="40" t="s">
        <v>925</v>
      </c>
      <c r="E352" s="40" t="s">
        <v>921</v>
      </c>
      <c r="F352" s="49" t="s">
        <v>838</v>
      </c>
      <c r="G352" s="50" t="s">
        <v>454</v>
      </c>
      <c r="H352" s="51"/>
      <c r="I352" s="52"/>
      <c r="J352" s="53"/>
      <c r="K352" s="53"/>
      <c r="L352" s="53"/>
      <c r="M352" s="53"/>
      <c r="N352" s="53" t="s">
        <v>346</v>
      </c>
      <c r="O352" s="53" t="s">
        <v>810</v>
      </c>
      <c r="P352" s="53"/>
      <c r="Q352" s="53"/>
      <c r="R352" s="53"/>
      <c r="S352" s="48" t="s">
        <v>804</v>
      </c>
      <c r="U352" s="41"/>
    </row>
    <row r="353" spans="1:21" ht="33.75">
      <c r="A353" s="86">
        <v>353</v>
      </c>
      <c r="B353" s="48" t="s">
        <v>613</v>
      </c>
      <c r="C353" s="56" t="s">
        <v>873</v>
      </c>
      <c r="D353" s="40" t="s">
        <v>925</v>
      </c>
      <c r="E353" s="40" t="s">
        <v>921</v>
      </c>
      <c r="F353" s="49" t="s">
        <v>838</v>
      </c>
      <c r="G353" s="50" t="s">
        <v>455</v>
      </c>
      <c r="H353" s="51"/>
      <c r="I353" s="52"/>
      <c r="J353" s="53"/>
      <c r="K353" s="53"/>
      <c r="L353" s="53"/>
      <c r="M353" s="53"/>
      <c r="N353" s="53" t="s">
        <v>346</v>
      </c>
      <c r="O353" s="53" t="s">
        <v>810</v>
      </c>
      <c r="P353" s="53"/>
      <c r="Q353" s="53"/>
      <c r="R353" s="53"/>
      <c r="S353" s="48" t="s">
        <v>804</v>
      </c>
      <c r="U353" s="41"/>
    </row>
    <row r="354" spans="1:21" ht="168.75">
      <c r="A354" s="86">
        <v>354</v>
      </c>
      <c r="B354" s="48" t="s">
        <v>478</v>
      </c>
      <c r="C354" s="56" t="s">
        <v>639</v>
      </c>
      <c r="D354" s="40" t="s">
        <v>925</v>
      </c>
      <c r="E354" s="40" t="s">
        <v>921</v>
      </c>
      <c r="F354" s="49" t="s">
        <v>838</v>
      </c>
      <c r="G354" s="50" t="s">
        <v>907</v>
      </c>
      <c r="H354" s="51" t="s">
        <v>908</v>
      </c>
      <c r="I354" s="52"/>
      <c r="J354" s="53"/>
      <c r="K354" s="53"/>
      <c r="L354" s="53"/>
      <c r="M354" s="53"/>
      <c r="N354" s="53" t="s">
        <v>346</v>
      </c>
      <c r="O354" s="53" t="s">
        <v>810</v>
      </c>
      <c r="P354" s="53"/>
      <c r="Q354" s="53"/>
      <c r="R354" s="53"/>
      <c r="S354" s="48" t="s">
        <v>804</v>
      </c>
      <c r="U354" s="41"/>
    </row>
    <row r="355" spans="1:22" ht="78.75">
      <c r="A355" s="86">
        <v>355</v>
      </c>
      <c r="B355" s="48" t="s">
        <v>138</v>
      </c>
      <c r="C355" s="56" t="s">
        <v>639</v>
      </c>
      <c r="D355" s="40" t="s">
        <v>925</v>
      </c>
      <c r="E355" s="40" t="s">
        <v>423</v>
      </c>
      <c r="F355" s="49" t="s">
        <v>289</v>
      </c>
      <c r="G355" s="50" t="s">
        <v>727</v>
      </c>
      <c r="H355" s="51" t="s">
        <v>728</v>
      </c>
      <c r="I355" s="52" t="s">
        <v>334</v>
      </c>
      <c r="J355" s="53" t="s">
        <v>108</v>
      </c>
      <c r="K355" s="53"/>
      <c r="L355" s="53"/>
      <c r="M355" s="53"/>
      <c r="N355" s="53" t="s">
        <v>107</v>
      </c>
      <c r="O355" s="53" t="s">
        <v>330</v>
      </c>
      <c r="P355" s="53"/>
      <c r="Q355" s="53"/>
      <c r="R355" s="53"/>
      <c r="S355" s="48" t="s">
        <v>804</v>
      </c>
      <c r="T355" s="41" t="s">
        <v>649</v>
      </c>
      <c r="U355" s="41" t="s">
        <v>58</v>
      </c>
      <c r="V355" s="105" t="s">
        <v>343</v>
      </c>
    </row>
    <row r="356" spans="1:21" ht="56.25">
      <c r="A356" s="86">
        <v>356</v>
      </c>
      <c r="B356" s="48" t="s">
        <v>408</v>
      </c>
      <c r="C356" s="56" t="s">
        <v>639</v>
      </c>
      <c r="D356" s="40" t="s">
        <v>925</v>
      </c>
      <c r="E356" s="40" t="s">
        <v>428</v>
      </c>
      <c r="F356" s="49" t="s">
        <v>351</v>
      </c>
      <c r="G356" s="50" t="s">
        <v>21</v>
      </c>
      <c r="H356" s="51" t="s">
        <v>22</v>
      </c>
      <c r="I356" s="52"/>
      <c r="J356" s="53"/>
      <c r="K356" s="53"/>
      <c r="L356" s="53"/>
      <c r="M356" s="53"/>
      <c r="N356" s="53" t="s">
        <v>346</v>
      </c>
      <c r="O356" s="53" t="s">
        <v>810</v>
      </c>
      <c r="P356" s="53"/>
      <c r="Q356" s="53"/>
      <c r="R356" s="53"/>
      <c r="S356" s="48" t="s">
        <v>804</v>
      </c>
      <c r="U356" s="41"/>
    </row>
    <row r="357" spans="1:22" ht="78.75">
      <c r="A357" s="86">
        <v>357</v>
      </c>
      <c r="B357" s="48" t="s">
        <v>1086</v>
      </c>
      <c r="C357" s="56" t="s">
        <v>639</v>
      </c>
      <c r="D357" s="40" t="s">
        <v>925</v>
      </c>
      <c r="E357" s="40" t="s">
        <v>428</v>
      </c>
      <c r="F357" s="49" t="s">
        <v>289</v>
      </c>
      <c r="G357" s="50" t="s">
        <v>1311</v>
      </c>
      <c r="H357" s="51" t="s">
        <v>1312</v>
      </c>
      <c r="I357" s="52" t="s">
        <v>334</v>
      </c>
      <c r="J357" s="53" t="s">
        <v>108</v>
      </c>
      <c r="K357" s="53"/>
      <c r="L357" s="53"/>
      <c r="M357" s="53"/>
      <c r="N357" s="53" t="s">
        <v>107</v>
      </c>
      <c r="O357" s="53" t="s">
        <v>330</v>
      </c>
      <c r="P357" s="53"/>
      <c r="Q357" s="53"/>
      <c r="R357" s="53"/>
      <c r="S357" s="48" t="s">
        <v>804</v>
      </c>
      <c r="T357" s="41" t="s">
        <v>649</v>
      </c>
      <c r="U357" s="41" t="s">
        <v>58</v>
      </c>
      <c r="V357" s="105" t="s">
        <v>343</v>
      </c>
    </row>
    <row r="358" spans="1:21" ht="56.25">
      <c r="A358" s="86">
        <v>358</v>
      </c>
      <c r="B358" s="48" t="s">
        <v>1086</v>
      </c>
      <c r="C358" s="56" t="s">
        <v>639</v>
      </c>
      <c r="D358" s="40" t="s">
        <v>925</v>
      </c>
      <c r="E358" s="40" t="s">
        <v>428</v>
      </c>
      <c r="F358" s="49" t="s">
        <v>351</v>
      </c>
      <c r="G358" s="50" t="s">
        <v>1313</v>
      </c>
      <c r="H358" s="51" t="s">
        <v>1314</v>
      </c>
      <c r="I358" s="52"/>
      <c r="J358" s="53"/>
      <c r="K358" s="53"/>
      <c r="L358" s="53"/>
      <c r="M358" s="53"/>
      <c r="N358" s="53" t="s">
        <v>346</v>
      </c>
      <c r="O358" s="53" t="s">
        <v>810</v>
      </c>
      <c r="P358" s="53"/>
      <c r="Q358" s="53"/>
      <c r="R358" s="53"/>
      <c r="S358" s="48" t="s">
        <v>804</v>
      </c>
      <c r="U358" s="41"/>
    </row>
    <row r="359" spans="1:21" ht="22.5">
      <c r="A359" s="86">
        <v>359</v>
      </c>
      <c r="B359" s="48" t="s">
        <v>792</v>
      </c>
      <c r="C359" s="56" t="s">
        <v>639</v>
      </c>
      <c r="D359" s="40" t="s">
        <v>925</v>
      </c>
      <c r="E359" s="40" t="s">
        <v>883</v>
      </c>
      <c r="F359" s="49" t="s">
        <v>351</v>
      </c>
      <c r="G359" s="50" t="s">
        <v>123</v>
      </c>
      <c r="H359" s="51" t="s">
        <v>124</v>
      </c>
      <c r="I359" s="52"/>
      <c r="J359" s="53"/>
      <c r="K359" s="53"/>
      <c r="L359" s="53"/>
      <c r="M359" s="53"/>
      <c r="N359" s="53" t="s">
        <v>346</v>
      </c>
      <c r="O359" s="53" t="s">
        <v>810</v>
      </c>
      <c r="P359" s="53"/>
      <c r="Q359" s="53"/>
      <c r="R359" s="53"/>
      <c r="S359" s="48" t="s">
        <v>804</v>
      </c>
      <c r="U359" s="41"/>
    </row>
    <row r="360" spans="1:21" ht="146.25">
      <c r="A360" s="86">
        <v>360</v>
      </c>
      <c r="B360" s="48" t="s">
        <v>636</v>
      </c>
      <c r="C360" s="56" t="s">
        <v>639</v>
      </c>
      <c r="D360" s="40" t="s">
        <v>925</v>
      </c>
      <c r="E360" s="40" t="s">
        <v>9</v>
      </c>
      <c r="F360" s="49" t="s">
        <v>351</v>
      </c>
      <c r="G360" s="50" t="s">
        <v>666</v>
      </c>
      <c r="H360" s="51" t="s">
        <v>667</v>
      </c>
      <c r="I360" s="52"/>
      <c r="J360" s="53"/>
      <c r="K360" s="53"/>
      <c r="L360" s="53"/>
      <c r="M360" s="53"/>
      <c r="N360" s="53" t="s">
        <v>346</v>
      </c>
      <c r="O360" s="53" t="s">
        <v>810</v>
      </c>
      <c r="P360" s="53"/>
      <c r="Q360" s="53"/>
      <c r="R360" s="53"/>
      <c r="S360" s="48" t="s">
        <v>804</v>
      </c>
      <c r="U360" s="41"/>
    </row>
    <row r="361" spans="1:21" ht="33.75">
      <c r="A361" s="86">
        <v>361</v>
      </c>
      <c r="B361" s="48" t="s">
        <v>472</v>
      </c>
      <c r="C361" s="56" t="s">
        <v>639</v>
      </c>
      <c r="D361" s="40" t="s">
        <v>925</v>
      </c>
      <c r="E361" s="40" t="s">
        <v>419</v>
      </c>
      <c r="F361" s="49" t="s">
        <v>838</v>
      </c>
      <c r="G361" s="50" t="s">
        <v>1070</v>
      </c>
      <c r="H361" s="51" t="s">
        <v>1071</v>
      </c>
      <c r="I361" s="52"/>
      <c r="J361" s="53"/>
      <c r="K361" s="53"/>
      <c r="L361" s="53"/>
      <c r="M361" s="53"/>
      <c r="N361" s="53" t="s">
        <v>346</v>
      </c>
      <c r="O361" s="53" t="s">
        <v>810</v>
      </c>
      <c r="P361" s="53"/>
      <c r="Q361" s="53"/>
      <c r="R361" s="53"/>
      <c r="S361" s="48" t="s">
        <v>804</v>
      </c>
      <c r="U361" s="41"/>
    </row>
    <row r="362" spans="1:19" ht="78.75">
      <c r="A362" s="86">
        <v>362</v>
      </c>
      <c r="B362" s="48" t="s">
        <v>574</v>
      </c>
      <c r="C362" s="56" t="s">
        <v>639</v>
      </c>
      <c r="D362" s="40" t="s">
        <v>925</v>
      </c>
      <c r="E362" s="40" t="s">
        <v>1159</v>
      </c>
      <c r="F362" s="49" t="s">
        <v>880</v>
      </c>
      <c r="G362" s="50" t="s">
        <v>1160</v>
      </c>
      <c r="H362" s="51" t="s">
        <v>730</v>
      </c>
      <c r="I362" s="52"/>
      <c r="J362" s="53" t="s">
        <v>108</v>
      </c>
      <c r="K362" s="53"/>
      <c r="L362" s="53"/>
      <c r="M362" s="53"/>
      <c r="N362" s="53" t="s">
        <v>107</v>
      </c>
      <c r="O362" s="53" t="s">
        <v>810</v>
      </c>
      <c r="P362" s="53"/>
      <c r="Q362" s="53"/>
      <c r="R362" s="53"/>
      <c r="S362" s="48" t="s">
        <v>804</v>
      </c>
    </row>
    <row r="363" spans="1:22" ht="78.75">
      <c r="A363" s="86">
        <v>363</v>
      </c>
      <c r="B363" s="48" t="s">
        <v>478</v>
      </c>
      <c r="C363" s="56" t="s">
        <v>920</v>
      </c>
      <c r="D363" s="40" t="s">
        <v>925</v>
      </c>
      <c r="E363" s="40" t="s">
        <v>902</v>
      </c>
      <c r="F363" s="49" t="s">
        <v>289</v>
      </c>
      <c r="G363" s="50" t="s">
        <v>903</v>
      </c>
      <c r="H363" s="51" t="s">
        <v>904</v>
      </c>
      <c r="I363" s="52" t="s">
        <v>334</v>
      </c>
      <c r="J363" s="53" t="s">
        <v>108</v>
      </c>
      <c r="K363" s="53"/>
      <c r="L363" s="53"/>
      <c r="M363" s="53"/>
      <c r="N363" s="53" t="s">
        <v>107</v>
      </c>
      <c r="O363" s="53" t="s">
        <v>330</v>
      </c>
      <c r="P363" s="53"/>
      <c r="Q363" s="53"/>
      <c r="R363" s="53"/>
      <c r="S363" s="48" t="s">
        <v>804</v>
      </c>
      <c r="T363" s="41" t="s">
        <v>649</v>
      </c>
      <c r="U363" s="41" t="s">
        <v>58</v>
      </c>
      <c r="V363" s="105" t="s">
        <v>343</v>
      </c>
    </row>
    <row r="364" spans="1:21" ht="78.75">
      <c r="A364" s="86">
        <v>364</v>
      </c>
      <c r="B364" s="48" t="s">
        <v>1086</v>
      </c>
      <c r="C364" s="56" t="s">
        <v>873</v>
      </c>
      <c r="D364" s="40" t="s">
        <v>925</v>
      </c>
      <c r="E364" s="40" t="s">
        <v>1130</v>
      </c>
      <c r="F364" s="49" t="s">
        <v>351</v>
      </c>
      <c r="G364" s="50" t="s">
        <v>1131</v>
      </c>
      <c r="H364" s="51" t="s">
        <v>1310</v>
      </c>
      <c r="I364" s="52"/>
      <c r="J364" s="53"/>
      <c r="K364" s="53"/>
      <c r="L364" s="53"/>
      <c r="M364" s="53"/>
      <c r="N364" s="53" t="s">
        <v>346</v>
      </c>
      <c r="O364" s="53" t="s">
        <v>810</v>
      </c>
      <c r="P364" s="53"/>
      <c r="Q364" s="53"/>
      <c r="R364" s="53"/>
      <c r="S364" s="48" t="s">
        <v>804</v>
      </c>
      <c r="U364" s="41"/>
    </row>
    <row r="365" spans="1:21" ht="112.5">
      <c r="A365" s="86">
        <v>365</v>
      </c>
      <c r="B365" s="48" t="s">
        <v>472</v>
      </c>
      <c r="C365" s="56" t="s">
        <v>873</v>
      </c>
      <c r="D365" s="40" t="s">
        <v>925</v>
      </c>
      <c r="E365" s="40" t="s">
        <v>1130</v>
      </c>
      <c r="F365" s="49" t="s">
        <v>838</v>
      </c>
      <c r="G365" s="50" t="s">
        <v>1183</v>
      </c>
      <c r="H365" s="51" t="s">
        <v>1066</v>
      </c>
      <c r="I365" s="52"/>
      <c r="J365" s="53"/>
      <c r="K365" s="53"/>
      <c r="L365" s="53"/>
      <c r="M365" s="53"/>
      <c r="N365" s="53" t="s">
        <v>346</v>
      </c>
      <c r="O365" s="53" t="s">
        <v>810</v>
      </c>
      <c r="P365" s="53"/>
      <c r="Q365" s="53"/>
      <c r="R365" s="53"/>
      <c r="S365" s="48" t="s">
        <v>804</v>
      </c>
      <c r="U365" s="41"/>
    </row>
    <row r="366" spans="1:22" ht="123.75">
      <c r="A366" s="86">
        <v>366</v>
      </c>
      <c r="B366" s="48" t="s">
        <v>472</v>
      </c>
      <c r="C366" s="56" t="s">
        <v>873</v>
      </c>
      <c r="D366" s="40" t="s">
        <v>925</v>
      </c>
      <c r="E366" s="40" t="s">
        <v>1067</v>
      </c>
      <c r="F366" s="49" t="s">
        <v>289</v>
      </c>
      <c r="G366" s="50" t="s">
        <v>1068</v>
      </c>
      <c r="H366" s="51" t="s">
        <v>1069</v>
      </c>
      <c r="I366" s="52" t="s">
        <v>334</v>
      </c>
      <c r="J366" s="53" t="s">
        <v>108</v>
      </c>
      <c r="K366" s="53"/>
      <c r="L366" s="53"/>
      <c r="M366" s="53"/>
      <c r="N366" s="53" t="s">
        <v>107</v>
      </c>
      <c r="O366" s="53" t="s">
        <v>330</v>
      </c>
      <c r="P366" s="53"/>
      <c r="Q366" s="53"/>
      <c r="R366" s="53"/>
      <c r="S366" s="48" t="s">
        <v>804</v>
      </c>
      <c r="T366" s="41" t="s">
        <v>649</v>
      </c>
      <c r="U366" s="41" t="s">
        <v>58</v>
      </c>
      <c r="V366" s="105" t="s">
        <v>343</v>
      </c>
    </row>
    <row r="367" spans="1:21" ht="67.5">
      <c r="A367" s="86">
        <v>367</v>
      </c>
      <c r="B367" s="48" t="s">
        <v>478</v>
      </c>
      <c r="C367" s="56" t="s">
        <v>639</v>
      </c>
      <c r="D367" s="40" t="s">
        <v>925</v>
      </c>
      <c r="E367" s="40" t="s">
        <v>481</v>
      </c>
      <c r="F367" s="49" t="s">
        <v>838</v>
      </c>
      <c r="G367" s="50" t="s">
        <v>909</v>
      </c>
      <c r="H367" s="51" t="s">
        <v>910</v>
      </c>
      <c r="I367" s="52"/>
      <c r="J367" s="53"/>
      <c r="K367" s="53"/>
      <c r="L367" s="53"/>
      <c r="M367" s="53"/>
      <c r="N367" s="53" t="s">
        <v>346</v>
      </c>
      <c r="O367" s="53" t="s">
        <v>810</v>
      </c>
      <c r="P367" s="53"/>
      <c r="Q367" s="53"/>
      <c r="R367" s="53"/>
      <c r="S367" s="48" t="s">
        <v>804</v>
      </c>
      <c r="U367" s="41"/>
    </row>
    <row r="368" spans="1:21" ht="157.5">
      <c r="A368" s="86">
        <v>368</v>
      </c>
      <c r="B368" s="48" t="s">
        <v>670</v>
      </c>
      <c r="C368" s="56" t="s">
        <v>13</v>
      </c>
      <c r="D368" s="40" t="s">
        <v>740</v>
      </c>
      <c r="E368" s="40" t="s">
        <v>350</v>
      </c>
      <c r="F368" s="49" t="s">
        <v>351</v>
      </c>
      <c r="G368" s="50" t="s">
        <v>675</v>
      </c>
      <c r="H368" s="51" t="s">
        <v>676</v>
      </c>
      <c r="I368" s="52"/>
      <c r="J368" s="53"/>
      <c r="K368" s="53"/>
      <c r="L368" s="53"/>
      <c r="M368" s="53"/>
      <c r="N368" s="53" t="s">
        <v>346</v>
      </c>
      <c r="O368" s="53" t="s">
        <v>810</v>
      </c>
      <c r="P368" s="53"/>
      <c r="Q368" s="53"/>
      <c r="R368" s="53"/>
      <c r="S368" s="48" t="s">
        <v>804</v>
      </c>
      <c r="U368" s="41"/>
    </row>
    <row r="369" spans="1:21" ht="101.25">
      <c r="A369" s="86">
        <v>369</v>
      </c>
      <c r="B369" s="48" t="s">
        <v>704</v>
      </c>
      <c r="C369" s="56" t="s">
        <v>739</v>
      </c>
      <c r="D369" s="40" t="s">
        <v>740</v>
      </c>
      <c r="E369" s="40" t="s">
        <v>360</v>
      </c>
      <c r="F369" s="49" t="s">
        <v>351</v>
      </c>
      <c r="G369" s="50" t="s">
        <v>1018</v>
      </c>
      <c r="H369" s="51" t="s">
        <v>1020</v>
      </c>
      <c r="I369" s="52"/>
      <c r="J369" s="53"/>
      <c r="K369" s="53"/>
      <c r="L369" s="53"/>
      <c r="M369" s="53"/>
      <c r="N369" s="53" t="s">
        <v>346</v>
      </c>
      <c r="O369" s="53" t="s">
        <v>810</v>
      </c>
      <c r="P369" s="53"/>
      <c r="Q369" s="53"/>
      <c r="R369" s="53"/>
      <c r="S369" s="48" t="s">
        <v>804</v>
      </c>
      <c r="U369" s="41"/>
    </row>
    <row r="370" spans="1:21" ht="78.75">
      <c r="A370" s="86">
        <v>370</v>
      </c>
      <c r="B370" s="48" t="s">
        <v>763</v>
      </c>
      <c r="C370" s="56" t="s">
        <v>739</v>
      </c>
      <c r="D370" s="40" t="s">
        <v>740</v>
      </c>
      <c r="E370" s="40" t="s">
        <v>449</v>
      </c>
      <c r="F370" s="49" t="s">
        <v>880</v>
      </c>
      <c r="G370" s="50" t="s">
        <v>83</v>
      </c>
      <c r="H370" s="51" t="s">
        <v>84</v>
      </c>
      <c r="I370" s="52"/>
      <c r="J370" s="53" t="s">
        <v>108</v>
      </c>
      <c r="K370" s="53"/>
      <c r="L370" s="53"/>
      <c r="M370" s="53"/>
      <c r="N370" s="53" t="s">
        <v>107</v>
      </c>
      <c r="O370" s="53" t="s">
        <v>810</v>
      </c>
      <c r="P370" s="53"/>
      <c r="Q370" s="53"/>
      <c r="R370" s="53"/>
      <c r="S370" s="48" t="s">
        <v>804</v>
      </c>
      <c r="U370" s="41"/>
    </row>
    <row r="371" spans="1:19" ht="45">
      <c r="A371" s="86">
        <v>371</v>
      </c>
      <c r="B371" s="48" t="s">
        <v>347</v>
      </c>
      <c r="C371" s="56" t="s">
        <v>739</v>
      </c>
      <c r="D371" s="40" t="s">
        <v>740</v>
      </c>
      <c r="E371" s="40" t="s">
        <v>741</v>
      </c>
      <c r="F371" s="49" t="s">
        <v>351</v>
      </c>
      <c r="G371" s="50" t="s">
        <v>742</v>
      </c>
      <c r="H371" s="51" t="s">
        <v>743</v>
      </c>
      <c r="I371" s="52"/>
      <c r="J371" s="53"/>
      <c r="K371" s="53"/>
      <c r="L371" s="53"/>
      <c r="M371" s="53"/>
      <c r="N371" s="53" t="s">
        <v>346</v>
      </c>
      <c r="O371" s="53" t="s">
        <v>810</v>
      </c>
      <c r="P371" s="53"/>
      <c r="Q371" s="53"/>
      <c r="R371" s="53"/>
      <c r="S371" s="48" t="s">
        <v>804</v>
      </c>
    </row>
    <row r="372" spans="1:21" ht="101.25">
      <c r="A372" s="86">
        <v>372</v>
      </c>
      <c r="B372" s="48" t="s">
        <v>408</v>
      </c>
      <c r="C372" s="56" t="s">
        <v>739</v>
      </c>
      <c r="D372" s="40" t="s">
        <v>740</v>
      </c>
      <c r="E372" s="40" t="s">
        <v>1209</v>
      </c>
      <c r="F372" s="49" t="s">
        <v>351</v>
      </c>
      <c r="G372" s="50" t="s">
        <v>134</v>
      </c>
      <c r="H372" s="51" t="s">
        <v>135</v>
      </c>
      <c r="I372" s="52"/>
      <c r="J372" s="53"/>
      <c r="K372" s="53"/>
      <c r="L372" s="53"/>
      <c r="M372" s="53"/>
      <c r="N372" s="53" t="s">
        <v>346</v>
      </c>
      <c r="O372" s="53" t="s">
        <v>810</v>
      </c>
      <c r="P372" s="53"/>
      <c r="Q372" s="53"/>
      <c r="R372" s="53"/>
      <c r="S372" s="48" t="s">
        <v>804</v>
      </c>
      <c r="U372" s="41"/>
    </row>
    <row r="373" spans="1:22" ht="45">
      <c r="A373" s="86">
        <v>373</v>
      </c>
      <c r="B373" s="48" t="s">
        <v>1044</v>
      </c>
      <c r="C373" s="56" t="s">
        <v>1055</v>
      </c>
      <c r="D373" s="40" t="s">
        <v>740</v>
      </c>
      <c r="E373" s="40" t="s">
        <v>433</v>
      </c>
      <c r="F373" s="49" t="s">
        <v>838</v>
      </c>
      <c r="G373" s="50" t="s">
        <v>1056</v>
      </c>
      <c r="H373" s="51" t="s">
        <v>1057</v>
      </c>
      <c r="I373" s="52" t="s">
        <v>335</v>
      </c>
      <c r="J373" s="53" t="s">
        <v>1346</v>
      </c>
      <c r="K373" s="53"/>
      <c r="L373" s="53" t="s">
        <v>1098</v>
      </c>
      <c r="M373" s="53"/>
      <c r="N373" s="53" t="s">
        <v>798</v>
      </c>
      <c r="O373" s="53" t="s">
        <v>811</v>
      </c>
      <c r="P373" s="116" t="s">
        <v>1345</v>
      </c>
      <c r="Q373" s="53"/>
      <c r="R373" s="53"/>
      <c r="S373" s="48" t="s">
        <v>804</v>
      </c>
      <c r="U373" s="41" t="s">
        <v>249</v>
      </c>
      <c r="V373" s="105" t="s">
        <v>1344</v>
      </c>
    </row>
    <row r="374" spans="1:22" ht="33.75">
      <c r="A374" s="86">
        <v>374</v>
      </c>
      <c r="B374" s="48" t="s">
        <v>478</v>
      </c>
      <c r="C374" s="56" t="s">
        <v>1055</v>
      </c>
      <c r="D374" s="40" t="s">
        <v>740</v>
      </c>
      <c r="E374" s="40" t="s">
        <v>433</v>
      </c>
      <c r="F374" s="49" t="s">
        <v>838</v>
      </c>
      <c r="G374" s="50" t="s">
        <v>911</v>
      </c>
      <c r="H374" s="51" t="s">
        <v>912</v>
      </c>
      <c r="I374" s="52" t="s">
        <v>335</v>
      </c>
      <c r="J374" s="53" t="s">
        <v>1347</v>
      </c>
      <c r="K374" s="53"/>
      <c r="L374" s="53" t="s">
        <v>1098</v>
      </c>
      <c r="M374" s="53"/>
      <c r="N374" s="53" t="s">
        <v>798</v>
      </c>
      <c r="O374" s="53" t="s">
        <v>811</v>
      </c>
      <c r="P374" s="116" t="s">
        <v>1345</v>
      </c>
      <c r="Q374" s="53"/>
      <c r="R374" s="53"/>
      <c r="S374" s="48" t="s">
        <v>804</v>
      </c>
      <c r="U374" s="41" t="s">
        <v>249</v>
      </c>
      <c r="V374" s="105" t="s">
        <v>1344</v>
      </c>
    </row>
    <row r="375" spans="1:21" ht="45">
      <c r="A375" s="86">
        <v>375</v>
      </c>
      <c r="B375" s="48" t="s">
        <v>792</v>
      </c>
      <c r="C375" s="56" t="s">
        <v>1039</v>
      </c>
      <c r="D375" s="40" t="s">
        <v>740</v>
      </c>
      <c r="E375" s="40" t="s">
        <v>928</v>
      </c>
      <c r="F375" s="49" t="s">
        <v>351</v>
      </c>
      <c r="G375" s="50" t="s">
        <v>929</v>
      </c>
      <c r="H375" s="51" t="s">
        <v>930</v>
      </c>
      <c r="I375" s="52"/>
      <c r="J375" s="53"/>
      <c r="K375" s="53"/>
      <c r="L375" s="53"/>
      <c r="M375" s="53"/>
      <c r="N375" s="53" t="s">
        <v>798</v>
      </c>
      <c r="O375" s="53" t="s">
        <v>811</v>
      </c>
      <c r="P375" s="53"/>
      <c r="Q375" s="53"/>
      <c r="R375" s="53"/>
      <c r="S375" s="48" t="s">
        <v>804</v>
      </c>
      <c r="U375" s="41"/>
    </row>
    <row r="376" spans="1:21" ht="56.25">
      <c r="A376" s="86">
        <v>376</v>
      </c>
      <c r="B376" s="48" t="s">
        <v>136</v>
      </c>
      <c r="C376" s="56" t="s">
        <v>1039</v>
      </c>
      <c r="D376" s="40" t="s">
        <v>740</v>
      </c>
      <c r="E376" s="40" t="s">
        <v>928</v>
      </c>
      <c r="F376" s="49" t="s">
        <v>351</v>
      </c>
      <c r="G376" s="50" t="s">
        <v>137</v>
      </c>
      <c r="H376" s="51" t="s">
        <v>930</v>
      </c>
      <c r="I376" s="52"/>
      <c r="J376" s="53"/>
      <c r="K376" s="53"/>
      <c r="L376" s="53"/>
      <c r="M376" s="53"/>
      <c r="N376" s="53" t="s">
        <v>798</v>
      </c>
      <c r="O376" s="53" t="s">
        <v>811</v>
      </c>
      <c r="P376" s="53"/>
      <c r="Q376" s="53"/>
      <c r="R376" s="53"/>
      <c r="S376" s="48" t="s">
        <v>804</v>
      </c>
      <c r="T376" s="105"/>
      <c r="U376" s="41"/>
    </row>
    <row r="377" spans="1:21" ht="22.5">
      <c r="A377" s="86">
        <v>377</v>
      </c>
      <c r="B377" s="48" t="s">
        <v>1316</v>
      </c>
      <c r="C377" s="56" t="s">
        <v>1039</v>
      </c>
      <c r="D377" s="40" t="s">
        <v>740</v>
      </c>
      <c r="E377" s="40" t="s">
        <v>928</v>
      </c>
      <c r="F377" s="49" t="s">
        <v>351</v>
      </c>
      <c r="G377" s="50" t="s">
        <v>1317</v>
      </c>
      <c r="H377" s="51" t="s">
        <v>930</v>
      </c>
      <c r="I377" s="52"/>
      <c r="J377" s="53"/>
      <c r="K377" s="53"/>
      <c r="L377" s="53"/>
      <c r="M377" s="53"/>
      <c r="N377" s="53" t="s">
        <v>798</v>
      </c>
      <c r="O377" s="53" t="s">
        <v>811</v>
      </c>
      <c r="P377" s="53"/>
      <c r="Q377" s="53"/>
      <c r="R377" s="53"/>
      <c r="S377" s="48" t="s">
        <v>804</v>
      </c>
      <c r="U377" s="41"/>
    </row>
    <row r="378" spans="1:19" ht="78.75">
      <c r="A378" s="86">
        <v>378</v>
      </c>
      <c r="B378" s="48" t="s">
        <v>1072</v>
      </c>
      <c r="C378" s="56" t="s">
        <v>1039</v>
      </c>
      <c r="D378" s="40" t="s">
        <v>740</v>
      </c>
      <c r="E378" s="40" t="s">
        <v>928</v>
      </c>
      <c r="F378" s="49" t="s">
        <v>351</v>
      </c>
      <c r="G378" s="50" t="s">
        <v>1075</v>
      </c>
      <c r="H378" s="51" t="s">
        <v>930</v>
      </c>
      <c r="I378" s="52"/>
      <c r="J378" s="53"/>
      <c r="K378" s="53"/>
      <c r="L378" s="53"/>
      <c r="M378" s="53"/>
      <c r="N378" s="53" t="s">
        <v>798</v>
      </c>
      <c r="O378" s="53" t="s">
        <v>811</v>
      </c>
      <c r="P378" s="53"/>
      <c r="Q378" s="53"/>
      <c r="R378" s="53"/>
      <c r="S378" s="48" t="s">
        <v>804</v>
      </c>
    </row>
    <row r="379" spans="1:22" ht="157.5">
      <c r="A379" s="86">
        <v>379</v>
      </c>
      <c r="B379" s="48" t="s">
        <v>1173</v>
      </c>
      <c r="C379" s="56" t="s">
        <v>1039</v>
      </c>
      <c r="D379" s="40" t="s">
        <v>740</v>
      </c>
      <c r="E379" s="40" t="s">
        <v>444</v>
      </c>
      <c r="F379" s="49" t="s">
        <v>838</v>
      </c>
      <c r="G379" s="50" t="s">
        <v>1040</v>
      </c>
      <c r="H379" s="51" t="s">
        <v>1041</v>
      </c>
      <c r="I379" s="52" t="s">
        <v>292</v>
      </c>
      <c r="J379" s="115" t="s">
        <v>1348</v>
      </c>
      <c r="K379" s="53"/>
      <c r="L379" s="53" t="s">
        <v>337</v>
      </c>
      <c r="M379" s="53"/>
      <c r="N379" s="53" t="s">
        <v>798</v>
      </c>
      <c r="O379" s="53" t="s">
        <v>811</v>
      </c>
      <c r="P379" s="116" t="s">
        <v>1345</v>
      </c>
      <c r="Q379" s="53"/>
      <c r="R379" s="53"/>
      <c r="S379" s="48" t="s">
        <v>992</v>
      </c>
      <c r="U379" s="41" t="s">
        <v>249</v>
      </c>
      <c r="V379" s="105" t="s">
        <v>343</v>
      </c>
    </row>
    <row r="380" spans="1:19" ht="45">
      <c r="A380" s="86">
        <v>380</v>
      </c>
      <c r="B380" s="48" t="s">
        <v>85</v>
      </c>
      <c r="C380" s="101" t="s">
        <v>1039</v>
      </c>
      <c r="D380" s="40" t="s">
        <v>740</v>
      </c>
      <c r="E380" s="40" t="s">
        <v>917</v>
      </c>
      <c r="F380" s="49" t="s">
        <v>351</v>
      </c>
      <c r="G380" s="50" t="s">
        <v>95</v>
      </c>
      <c r="H380" s="51" t="s">
        <v>96</v>
      </c>
      <c r="I380" s="52"/>
      <c r="J380" s="53"/>
      <c r="K380" s="53"/>
      <c r="L380" s="53"/>
      <c r="M380" s="53"/>
      <c r="N380" s="53" t="s">
        <v>798</v>
      </c>
      <c r="O380" s="53" t="s">
        <v>811</v>
      </c>
      <c r="P380" s="53"/>
      <c r="Q380" s="53"/>
      <c r="R380" s="53"/>
      <c r="S380" s="48" t="s">
        <v>804</v>
      </c>
    </row>
    <row r="381" spans="1:22" ht="22.5">
      <c r="A381" s="86">
        <v>381</v>
      </c>
      <c r="B381" s="48" t="s">
        <v>478</v>
      </c>
      <c r="C381" s="56" t="s">
        <v>1039</v>
      </c>
      <c r="D381" s="40" t="s">
        <v>740</v>
      </c>
      <c r="E381" s="40" t="s">
        <v>917</v>
      </c>
      <c r="F381" s="49" t="s">
        <v>289</v>
      </c>
      <c r="G381" s="50" t="s">
        <v>913</v>
      </c>
      <c r="H381" s="51" t="s">
        <v>913</v>
      </c>
      <c r="I381" s="52" t="s">
        <v>335</v>
      </c>
      <c r="J381" s="53" t="s">
        <v>1360</v>
      </c>
      <c r="K381" s="53"/>
      <c r="L381" s="53"/>
      <c r="M381" s="53"/>
      <c r="N381" s="53" t="s">
        <v>107</v>
      </c>
      <c r="O381" s="53" t="s">
        <v>330</v>
      </c>
      <c r="P381" s="53" t="s">
        <v>1321</v>
      </c>
      <c r="Q381" s="53"/>
      <c r="R381" s="53"/>
      <c r="S381" s="48" t="s">
        <v>804</v>
      </c>
      <c r="V381" s="105" t="s">
        <v>1002</v>
      </c>
    </row>
    <row r="382" spans="1:19" ht="33.75">
      <c r="A382" s="86">
        <v>382</v>
      </c>
      <c r="B382" s="48" t="s">
        <v>936</v>
      </c>
      <c r="C382" s="56" t="s">
        <v>1039</v>
      </c>
      <c r="D382" s="40" t="s">
        <v>740</v>
      </c>
      <c r="E382" s="40" t="s">
        <v>917</v>
      </c>
      <c r="F382" s="49" t="s">
        <v>351</v>
      </c>
      <c r="G382" s="50" t="s">
        <v>937</v>
      </c>
      <c r="H382" s="51" t="s">
        <v>938</v>
      </c>
      <c r="I382" s="52"/>
      <c r="J382" s="53"/>
      <c r="K382" s="53"/>
      <c r="L382" s="53"/>
      <c r="M382" s="53"/>
      <c r="N382" s="53" t="s">
        <v>798</v>
      </c>
      <c r="O382" s="53" t="s">
        <v>811</v>
      </c>
      <c r="P382" s="53"/>
      <c r="Q382" s="53"/>
      <c r="R382" s="53"/>
      <c r="S382" s="48" t="s">
        <v>804</v>
      </c>
    </row>
    <row r="383" spans="1:19" ht="56.25">
      <c r="A383" s="86">
        <v>383</v>
      </c>
      <c r="B383" s="48" t="s">
        <v>699</v>
      </c>
      <c r="C383" s="56" t="s">
        <v>1039</v>
      </c>
      <c r="D383" s="40" t="s">
        <v>740</v>
      </c>
      <c r="E383" s="40" t="s">
        <v>917</v>
      </c>
      <c r="F383" s="49" t="s">
        <v>351</v>
      </c>
      <c r="G383" s="50" t="s">
        <v>700</v>
      </c>
      <c r="H383" s="51" t="s">
        <v>701</v>
      </c>
      <c r="I383" s="52"/>
      <c r="J383" s="53"/>
      <c r="K383" s="53"/>
      <c r="L383" s="53"/>
      <c r="M383" s="53"/>
      <c r="N383" s="53" t="s">
        <v>798</v>
      </c>
      <c r="O383" s="53" t="s">
        <v>811</v>
      </c>
      <c r="P383" s="53"/>
      <c r="Q383" s="53"/>
      <c r="R383" s="53"/>
      <c r="S383" s="48" t="s">
        <v>804</v>
      </c>
    </row>
    <row r="384" spans="1:21" ht="180">
      <c r="A384" s="86">
        <v>384</v>
      </c>
      <c r="B384" s="48" t="s">
        <v>1273</v>
      </c>
      <c r="C384" s="56" t="s">
        <v>1039</v>
      </c>
      <c r="D384" s="40" t="s">
        <v>740</v>
      </c>
      <c r="E384" s="40" t="s">
        <v>917</v>
      </c>
      <c r="F384" s="49" t="s">
        <v>351</v>
      </c>
      <c r="G384" s="50" t="s">
        <v>1219</v>
      </c>
      <c r="H384" s="51" t="s">
        <v>1220</v>
      </c>
      <c r="I384" s="52"/>
      <c r="J384" s="53"/>
      <c r="K384" s="53"/>
      <c r="L384" s="53"/>
      <c r="M384" s="53"/>
      <c r="N384" s="53" t="s">
        <v>798</v>
      </c>
      <c r="O384" s="53" t="s">
        <v>811</v>
      </c>
      <c r="P384" s="53"/>
      <c r="Q384" s="53"/>
      <c r="R384" s="53"/>
      <c r="S384" s="48" t="s">
        <v>804</v>
      </c>
      <c r="U384" s="41"/>
    </row>
    <row r="385" spans="1:21" ht="78.75">
      <c r="A385" s="86">
        <v>385</v>
      </c>
      <c r="B385" s="48" t="s">
        <v>138</v>
      </c>
      <c r="C385" s="56" t="s">
        <v>1039</v>
      </c>
      <c r="D385" s="40" t="s">
        <v>740</v>
      </c>
      <c r="E385" s="40" t="s">
        <v>215</v>
      </c>
      <c r="F385" s="49" t="s">
        <v>838</v>
      </c>
      <c r="G385" s="50" t="s">
        <v>729</v>
      </c>
      <c r="H385" s="51" t="s">
        <v>730</v>
      </c>
      <c r="I385" s="52" t="s">
        <v>335</v>
      </c>
      <c r="J385" s="53" t="s">
        <v>1349</v>
      </c>
      <c r="K385" s="53"/>
      <c r="L385" s="53" t="s">
        <v>337</v>
      </c>
      <c r="M385" s="53"/>
      <c r="N385" s="53" t="s">
        <v>798</v>
      </c>
      <c r="O385" s="53" t="s">
        <v>811</v>
      </c>
      <c r="P385" s="116" t="s">
        <v>1345</v>
      </c>
      <c r="Q385" s="53"/>
      <c r="R385" s="53"/>
      <c r="S385" s="48" t="s">
        <v>992</v>
      </c>
      <c r="U385" s="41" t="s">
        <v>249</v>
      </c>
    </row>
    <row r="386" spans="1:21" ht="45">
      <c r="A386" s="86">
        <v>386</v>
      </c>
      <c r="B386" s="48" t="s">
        <v>792</v>
      </c>
      <c r="C386" s="56" t="s">
        <v>97</v>
      </c>
      <c r="D386" s="40" t="s">
        <v>740</v>
      </c>
      <c r="E386" s="40" t="s">
        <v>76</v>
      </c>
      <c r="F386" s="49" t="s">
        <v>351</v>
      </c>
      <c r="G386" s="50" t="s">
        <v>929</v>
      </c>
      <c r="H386" s="51" t="s">
        <v>930</v>
      </c>
      <c r="I386" s="52"/>
      <c r="J386" s="53"/>
      <c r="K386" s="53"/>
      <c r="L386" s="53"/>
      <c r="M386" s="53"/>
      <c r="N386" s="53" t="s">
        <v>798</v>
      </c>
      <c r="O386" s="53" t="s">
        <v>811</v>
      </c>
      <c r="P386" s="53"/>
      <c r="Q386" s="53"/>
      <c r="R386" s="53"/>
      <c r="S386" s="48" t="s">
        <v>804</v>
      </c>
      <c r="U386" s="41"/>
    </row>
    <row r="387" spans="1:21" ht="22.5">
      <c r="A387" s="86">
        <v>387</v>
      </c>
      <c r="B387" s="48" t="s">
        <v>1316</v>
      </c>
      <c r="C387" s="56" t="s">
        <v>97</v>
      </c>
      <c r="D387" s="40" t="s">
        <v>740</v>
      </c>
      <c r="E387" s="40" t="s">
        <v>76</v>
      </c>
      <c r="F387" s="49" t="s">
        <v>351</v>
      </c>
      <c r="G387" s="50" t="s">
        <v>1317</v>
      </c>
      <c r="H387" s="51" t="s">
        <v>930</v>
      </c>
      <c r="I387" s="52"/>
      <c r="J387" s="53"/>
      <c r="K387" s="53"/>
      <c r="L387" s="53"/>
      <c r="M387" s="53"/>
      <c r="N387" s="53" t="s">
        <v>798</v>
      </c>
      <c r="O387" s="53" t="s">
        <v>811</v>
      </c>
      <c r="P387" s="53"/>
      <c r="Q387" s="53"/>
      <c r="R387" s="53"/>
      <c r="S387" s="48" t="s">
        <v>804</v>
      </c>
      <c r="U387" s="41"/>
    </row>
    <row r="388" spans="1:21" ht="78.75">
      <c r="A388" s="86">
        <v>388</v>
      </c>
      <c r="B388" s="48" t="s">
        <v>1072</v>
      </c>
      <c r="C388" s="56" t="s">
        <v>97</v>
      </c>
      <c r="D388" s="40" t="s">
        <v>740</v>
      </c>
      <c r="E388" s="40" t="s">
        <v>76</v>
      </c>
      <c r="F388" s="49" t="s">
        <v>351</v>
      </c>
      <c r="G388" s="50" t="s">
        <v>587</v>
      </c>
      <c r="H388" s="51" t="s">
        <v>930</v>
      </c>
      <c r="I388" s="52"/>
      <c r="J388" s="53"/>
      <c r="K388" s="53"/>
      <c r="L388" s="53"/>
      <c r="M388" s="53"/>
      <c r="N388" s="53" t="s">
        <v>798</v>
      </c>
      <c r="O388" s="53" t="s">
        <v>811</v>
      </c>
      <c r="P388" s="53"/>
      <c r="Q388" s="53"/>
      <c r="R388" s="53"/>
      <c r="S388" s="48" t="s">
        <v>804</v>
      </c>
      <c r="U388" s="41"/>
    </row>
    <row r="389" spans="1:21" ht="33.75">
      <c r="A389" s="86">
        <v>389</v>
      </c>
      <c r="B389" s="48" t="s">
        <v>85</v>
      </c>
      <c r="C389" s="56" t="s">
        <v>97</v>
      </c>
      <c r="D389" s="40" t="s">
        <v>740</v>
      </c>
      <c r="E389" s="40" t="s">
        <v>497</v>
      </c>
      <c r="F389" s="49" t="s">
        <v>351</v>
      </c>
      <c r="G389" s="50" t="s">
        <v>786</v>
      </c>
      <c r="H389" s="51" t="s">
        <v>96</v>
      </c>
      <c r="I389" s="52"/>
      <c r="J389" s="53"/>
      <c r="K389" s="53"/>
      <c r="L389" s="53"/>
      <c r="M389" s="53"/>
      <c r="N389" s="53" t="s">
        <v>798</v>
      </c>
      <c r="O389" s="53" t="s">
        <v>811</v>
      </c>
      <c r="P389" s="53"/>
      <c r="Q389" s="53"/>
      <c r="R389" s="53"/>
      <c r="S389" s="48" t="s">
        <v>804</v>
      </c>
      <c r="U389" s="41"/>
    </row>
    <row r="390" spans="1:22" ht="22.5">
      <c r="A390" s="86">
        <v>390</v>
      </c>
      <c r="B390" s="48" t="s">
        <v>478</v>
      </c>
      <c r="C390" s="56" t="s">
        <v>97</v>
      </c>
      <c r="D390" s="40" t="s">
        <v>740</v>
      </c>
      <c r="E390" s="40" t="s">
        <v>497</v>
      </c>
      <c r="F390" s="49" t="s">
        <v>289</v>
      </c>
      <c r="G390" s="50" t="s">
        <v>913</v>
      </c>
      <c r="H390" s="51" t="s">
        <v>913</v>
      </c>
      <c r="I390" s="52" t="s">
        <v>335</v>
      </c>
      <c r="J390" s="53" t="s">
        <v>1360</v>
      </c>
      <c r="K390" s="53"/>
      <c r="L390" s="53"/>
      <c r="M390" s="53"/>
      <c r="N390" s="53" t="s">
        <v>107</v>
      </c>
      <c r="O390" s="53" t="s">
        <v>330</v>
      </c>
      <c r="P390" s="53" t="s">
        <v>1321</v>
      </c>
      <c r="Q390" s="53"/>
      <c r="R390" s="53"/>
      <c r="S390" s="48" t="s">
        <v>804</v>
      </c>
      <c r="U390" s="41"/>
      <c r="V390" s="105" t="s">
        <v>1002</v>
      </c>
    </row>
    <row r="391" spans="1:21" ht="33.75">
      <c r="A391" s="86">
        <v>391</v>
      </c>
      <c r="B391" s="48" t="s">
        <v>936</v>
      </c>
      <c r="C391" s="56" t="s">
        <v>97</v>
      </c>
      <c r="D391" s="40" t="s">
        <v>740</v>
      </c>
      <c r="E391" s="40" t="s">
        <v>497</v>
      </c>
      <c r="F391" s="49" t="s">
        <v>351</v>
      </c>
      <c r="G391" s="50" t="s">
        <v>939</v>
      </c>
      <c r="H391" s="51" t="s">
        <v>940</v>
      </c>
      <c r="I391" s="52"/>
      <c r="J391" s="53"/>
      <c r="K391" s="53"/>
      <c r="L391" s="53"/>
      <c r="M391" s="53"/>
      <c r="N391" s="53" t="s">
        <v>798</v>
      </c>
      <c r="O391" s="53" t="s">
        <v>811</v>
      </c>
      <c r="P391" s="53"/>
      <c r="Q391" s="53"/>
      <c r="R391" s="53"/>
      <c r="S391" s="48" t="s">
        <v>804</v>
      </c>
      <c r="U391" s="41"/>
    </row>
    <row r="392" spans="1:21" ht="180">
      <c r="A392" s="86">
        <v>392</v>
      </c>
      <c r="B392" s="48" t="s">
        <v>1273</v>
      </c>
      <c r="C392" s="56" t="s">
        <v>97</v>
      </c>
      <c r="D392" s="40" t="s">
        <v>740</v>
      </c>
      <c r="E392" s="40" t="s">
        <v>497</v>
      </c>
      <c r="F392" s="49" t="s">
        <v>351</v>
      </c>
      <c r="G392" s="50" t="s">
        <v>1219</v>
      </c>
      <c r="H392" s="51" t="s">
        <v>1220</v>
      </c>
      <c r="I392" s="52"/>
      <c r="J392" s="53"/>
      <c r="K392" s="53"/>
      <c r="L392" s="53"/>
      <c r="M392" s="53"/>
      <c r="N392" s="53" t="s">
        <v>798</v>
      </c>
      <c r="O392" s="53" t="s">
        <v>811</v>
      </c>
      <c r="P392" s="53"/>
      <c r="Q392" s="53"/>
      <c r="R392" s="53"/>
      <c r="S392" s="48" t="s">
        <v>804</v>
      </c>
      <c r="U392" s="41"/>
    </row>
    <row r="393" spans="1:21" ht="78.75">
      <c r="A393" s="86">
        <v>393</v>
      </c>
      <c r="B393" s="48" t="s">
        <v>1086</v>
      </c>
      <c r="C393" s="56" t="s">
        <v>739</v>
      </c>
      <c r="D393" s="40" t="s">
        <v>740</v>
      </c>
      <c r="E393" s="40" t="s">
        <v>1315</v>
      </c>
      <c r="F393" s="49" t="s">
        <v>351</v>
      </c>
      <c r="G393" s="50" t="s">
        <v>1131</v>
      </c>
      <c r="H393" s="51" t="s">
        <v>1310</v>
      </c>
      <c r="I393" s="52"/>
      <c r="J393" s="53"/>
      <c r="K393" s="53"/>
      <c r="L393" s="53"/>
      <c r="M393" s="53"/>
      <c r="N393" s="53" t="s">
        <v>346</v>
      </c>
      <c r="O393" s="53" t="s">
        <v>811</v>
      </c>
      <c r="P393" s="53"/>
      <c r="Q393" s="53"/>
      <c r="R393" s="53"/>
      <c r="S393" s="48" t="s">
        <v>804</v>
      </c>
      <c r="U393" s="41"/>
    </row>
    <row r="394" spans="1:21" ht="123.75">
      <c r="A394" s="86">
        <v>394</v>
      </c>
      <c r="B394" s="48" t="s">
        <v>731</v>
      </c>
      <c r="C394" s="56" t="s">
        <v>377</v>
      </c>
      <c r="D394" s="40" t="s">
        <v>434</v>
      </c>
      <c r="E394" s="40" t="s">
        <v>350</v>
      </c>
      <c r="F394" s="49" t="s">
        <v>351</v>
      </c>
      <c r="G394" s="50" t="s">
        <v>476</v>
      </c>
      <c r="H394" s="51" t="s">
        <v>477</v>
      </c>
      <c r="I394" s="52" t="s">
        <v>336</v>
      </c>
      <c r="J394" s="53" t="s">
        <v>1350</v>
      </c>
      <c r="K394" s="53"/>
      <c r="L394" s="53" t="s">
        <v>337</v>
      </c>
      <c r="M394" s="53"/>
      <c r="N394" s="53" t="s">
        <v>798</v>
      </c>
      <c r="O394" s="53" t="s">
        <v>811</v>
      </c>
      <c r="P394" s="116" t="s">
        <v>1345</v>
      </c>
      <c r="Q394" s="53"/>
      <c r="R394" s="53"/>
      <c r="S394" s="48" t="s">
        <v>992</v>
      </c>
      <c r="U394" s="41" t="s">
        <v>249</v>
      </c>
    </row>
    <row r="395" spans="1:21" ht="213.75">
      <c r="A395" s="86">
        <v>395</v>
      </c>
      <c r="B395" s="48" t="s">
        <v>376</v>
      </c>
      <c r="C395" s="56" t="s">
        <v>377</v>
      </c>
      <c r="D395" s="40" t="s">
        <v>434</v>
      </c>
      <c r="E395" s="40" t="s">
        <v>320</v>
      </c>
      <c r="F395" s="49" t="s">
        <v>838</v>
      </c>
      <c r="G395" s="50" t="s">
        <v>611</v>
      </c>
      <c r="H395" s="51" t="s">
        <v>612</v>
      </c>
      <c r="I395" s="52" t="s">
        <v>336</v>
      </c>
      <c r="J395" s="53" t="s">
        <v>1235</v>
      </c>
      <c r="K395" s="53"/>
      <c r="L395" s="53" t="s">
        <v>1098</v>
      </c>
      <c r="M395" s="53"/>
      <c r="N395" s="53" t="s">
        <v>798</v>
      </c>
      <c r="O395" s="53" t="s">
        <v>811</v>
      </c>
      <c r="P395" s="116" t="s">
        <v>229</v>
      </c>
      <c r="Q395" s="53"/>
      <c r="R395" s="53"/>
      <c r="S395" s="48" t="s">
        <v>992</v>
      </c>
      <c r="U395" s="41" t="s">
        <v>249</v>
      </c>
    </row>
    <row r="396" spans="1:21" ht="112.5">
      <c r="A396" s="86">
        <v>396</v>
      </c>
      <c r="B396" s="48" t="s">
        <v>1273</v>
      </c>
      <c r="C396" s="56" t="s">
        <v>377</v>
      </c>
      <c r="D396" s="40" t="s">
        <v>434</v>
      </c>
      <c r="E396" s="40" t="s">
        <v>449</v>
      </c>
      <c r="F396" s="49" t="s">
        <v>289</v>
      </c>
      <c r="G396" s="50" t="s">
        <v>1221</v>
      </c>
      <c r="H396" s="51" t="s">
        <v>1222</v>
      </c>
      <c r="I396" s="52"/>
      <c r="J396" s="115" t="s">
        <v>1233</v>
      </c>
      <c r="K396" s="53"/>
      <c r="L396" s="53"/>
      <c r="M396" s="53"/>
      <c r="N396" s="53" t="s">
        <v>107</v>
      </c>
      <c r="O396" s="53" t="s">
        <v>330</v>
      </c>
      <c r="P396" s="53"/>
      <c r="Q396" s="53"/>
      <c r="R396" s="53"/>
      <c r="S396" s="48" t="s">
        <v>804</v>
      </c>
      <c r="U396" s="41"/>
    </row>
    <row r="397" spans="1:22" ht="56.25">
      <c r="A397" s="86">
        <v>397</v>
      </c>
      <c r="B397" s="48" t="s">
        <v>478</v>
      </c>
      <c r="C397" s="56" t="s">
        <v>377</v>
      </c>
      <c r="D397" s="40" t="s">
        <v>434</v>
      </c>
      <c r="E397" s="40" t="s">
        <v>741</v>
      </c>
      <c r="F397" s="49" t="s">
        <v>289</v>
      </c>
      <c r="G397" s="50" t="s">
        <v>1375</v>
      </c>
      <c r="H397" s="51" t="s">
        <v>1376</v>
      </c>
      <c r="I397" s="52" t="s">
        <v>335</v>
      </c>
      <c r="J397" s="53" t="s">
        <v>1234</v>
      </c>
      <c r="K397" s="53"/>
      <c r="L397" s="53"/>
      <c r="M397" s="53"/>
      <c r="N397" s="53" t="s">
        <v>107</v>
      </c>
      <c r="O397" s="53" t="s">
        <v>330</v>
      </c>
      <c r="P397" s="53" t="s">
        <v>1321</v>
      </c>
      <c r="Q397" s="53"/>
      <c r="R397" s="53"/>
      <c r="S397" s="48" t="s">
        <v>804</v>
      </c>
      <c r="U397" s="41"/>
      <c r="V397" s="105" t="s">
        <v>1002</v>
      </c>
    </row>
    <row r="398" spans="1:21" ht="45">
      <c r="A398" s="86">
        <v>398</v>
      </c>
      <c r="B398" s="48" t="s">
        <v>85</v>
      </c>
      <c r="C398" s="56" t="s">
        <v>787</v>
      </c>
      <c r="D398" s="40" t="s">
        <v>434</v>
      </c>
      <c r="E398" s="40" t="s">
        <v>290</v>
      </c>
      <c r="F398" s="49" t="s">
        <v>351</v>
      </c>
      <c r="G398" s="50" t="s">
        <v>788</v>
      </c>
      <c r="H398" s="51" t="s">
        <v>789</v>
      </c>
      <c r="I398" s="52" t="s">
        <v>336</v>
      </c>
      <c r="J398" s="53" t="s">
        <v>1236</v>
      </c>
      <c r="K398" s="53"/>
      <c r="L398" s="53" t="s">
        <v>1098</v>
      </c>
      <c r="M398" s="53"/>
      <c r="N398" s="53" t="s">
        <v>798</v>
      </c>
      <c r="O398" s="53" t="s">
        <v>811</v>
      </c>
      <c r="P398" s="116" t="s">
        <v>229</v>
      </c>
      <c r="Q398" s="53"/>
      <c r="R398" s="53"/>
      <c r="S398" s="48" t="s">
        <v>992</v>
      </c>
      <c r="U398" s="41" t="s">
        <v>249</v>
      </c>
    </row>
    <row r="399" spans="1:21" ht="33.75">
      <c r="A399" s="86">
        <v>399</v>
      </c>
      <c r="B399" s="48" t="s">
        <v>792</v>
      </c>
      <c r="C399" s="56" t="s">
        <v>377</v>
      </c>
      <c r="D399" s="40" t="s">
        <v>434</v>
      </c>
      <c r="E399" s="40" t="s">
        <v>290</v>
      </c>
      <c r="F399" s="49" t="s">
        <v>351</v>
      </c>
      <c r="G399" s="50" t="s">
        <v>931</v>
      </c>
      <c r="H399" s="51" t="s">
        <v>932</v>
      </c>
      <c r="I399" s="52" t="s">
        <v>336</v>
      </c>
      <c r="J399" s="53" t="s">
        <v>1236</v>
      </c>
      <c r="K399" s="53"/>
      <c r="L399" s="53" t="s">
        <v>1098</v>
      </c>
      <c r="M399" s="53"/>
      <c r="N399" s="53" t="s">
        <v>798</v>
      </c>
      <c r="O399" s="53" t="s">
        <v>811</v>
      </c>
      <c r="P399" s="116" t="s">
        <v>229</v>
      </c>
      <c r="Q399" s="53"/>
      <c r="R399" s="53"/>
      <c r="S399" s="48" t="s">
        <v>992</v>
      </c>
      <c r="U399" s="41" t="s">
        <v>249</v>
      </c>
    </row>
    <row r="400" spans="1:21" ht="56.25">
      <c r="A400" s="86">
        <v>400</v>
      </c>
      <c r="B400" s="48" t="s">
        <v>936</v>
      </c>
      <c r="C400" s="56" t="s">
        <v>787</v>
      </c>
      <c r="D400" s="40" t="s">
        <v>434</v>
      </c>
      <c r="E400" s="40" t="s">
        <v>290</v>
      </c>
      <c r="F400" s="49" t="s">
        <v>351</v>
      </c>
      <c r="G400" s="50" t="s">
        <v>941</v>
      </c>
      <c r="H400" s="51" t="s">
        <v>942</v>
      </c>
      <c r="I400" s="52" t="s">
        <v>336</v>
      </c>
      <c r="J400" s="53" t="s">
        <v>1236</v>
      </c>
      <c r="K400" s="53"/>
      <c r="L400" s="53" t="s">
        <v>1098</v>
      </c>
      <c r="M400" s="53"/>
      <c r="N400" s="53" t="s">
        <v>798</v>
      </c>
      <c r="O400" s="53" t="s">
        <v>811</v>
      </c>
      <c r="P400" s="116" t="s">
        <v>229</v>
      </c>
      <c r="Q400" s="53"/>
      <c r="R400" s="53"/>
      <c r="S400" s="48" t="s">
        <v>992</v>
      </c>
      <c r="U400" s="41" t="s">
        <v>249</v>
      </c>
    </row>
    <row r="401" spans="1:21" ht="33.75">
      <c r="A401" s="86">
        <v>401</v>
      </c>
      <c r="B401" s="48" t="s">
        <v>699</v>
      </c>
      <c r="C401" s="56" t="s">
        <v>377</v>
      </c>
      <c r="D401" s="40" t="s">
        <v>434</v>
      </c>
      <c r="E401" s="40" t="s">
        <v>290</v>
      </c>
      <c r="F401" s="49" t="s">
        <v>351</v>
      </c>
      <c r="G401" s="50" t="s">
        <v>702</v>
      </c>
      <c r="H401" s="51" t="s">
        <v>703</v>
      </c>
      <c r="I401" s="52" t="s">
        <v>336</v>
      </c>
      <c r="J401" s="53" t="s">
        <v>1236</v>
      </c>
      <c r="K401" s="53"/>
      <c r="L401" s="53" t="s">
        <v>1098</v>
      </c>
      <c r="M401" s="53"/>
      <c r="N401" s="53" t="s">
        <v>798</v>
      </c>
      <c r="O401" s="53" t="s">
        <v>811</v>
      </c>
      <c r="P401" s="116" t="s">
        <v>229</v>
      </c>
      <c r="Q401" s="53"/>
      <c r="R401" s="53"/>
      <c r="S401" s="48" t="s">
        <v>992</v>
      </c>
      <c r="U401" s="41" t="s">
        <v>249</v>
      </c>
    </row>
    <row r="402" spans="1:21" ht="33.75">
      <c r="A402" s="86">
        <v>402</v>
      </c>
      <c r="B402" s="48" t="s">
        <v>1316</v>
      </c>
      <c r="C402" s="56" t="s">
        <v>377</v>
      </c>
      <c r="D402" s="40" t="s">
        <v>434</v>
      </c>
      <c r="E402" s="40" t="s">
        <v>290</v>
      </c>
      <c r="F402" s="49" t="s">
        <v>351</v>
      </c>
      <c r="G402" s="50" t="s">
        <v>470</v>
      </c>
      <c r="H402" s="51" t="s">
        <v>471</v>
      </c>
      <c r="I402" s="52" t="s">
        <v>336</v>
      </c>
      <c r="J402" s="53" t="s">
        <v>1236</v>
      </c>
      <c r="K402" s="53"/>
      <c r="L402" s="53" t="s">
        <v>1098</v>
      </c>
      <c r="M402" s="53"/>
      <c r="N402" s="53" t="s">
        <v>798</v>
      </c>
      <c r="O402" s="53" t="s">
        <v>811</v>
      </c>
      <c r="P402" s="116" t="s">
        <v>229</v>
      </c>
      <c r="Q402" s="53"/>
      <c r="R402" s="53"/>
      <c r="S402" s="48" t="s">
        <v>992</v>
      </c>
      <c r="U402" s="41" t="s">
        <v>249</v>
      </c>
    </row>
    <row r="403" spans="1:21" ht="33.75">
      <c r="A403" s="86">
        <v>403</v>
      </c>
      <c r="B403" s="48" t="s">
        <v>1072</v>
      </c>
      <c r="C403" s="56" t="s">
        <v>377</v>
      </c>
      <c r="D403" s="40" t="s">
        <v>434</v>
      </c>
      <c r="E403" s="40" t="s">
        <v>290</v>
      </c>
      <c r="F403" s="49" t="s">
        <v>351</v>
      </c>
      <c r="G403" s="50" t="s">
        <v>588</v>
      </c>
      <c r="H403" s="51" t="s">
        <v>932</v>
      </c>
      <c r="I403" s="52" t="s">
        <v>336</v>
      </c>
      <c r="J403" s="53" t="s">
        <v>1236</v>
      </c>
      <c r="K403" s="53"/>
      <c r="L403" s="53" t="s">
        <v>1098</v>
      </c>
      <c r="M403" s="53"/>
      <c r="N403" s="53" t="s">
        <v>798</v>
      </c>
      <c r="O403" s="53" t="s">
        <v>811</v>
      </c>
      <c r="P403" s="116" t="s">
        <v>229</v>
      </c>
      <c r="Q403" s="53"/>
      <c r="R403" s="53"/>
      <c r="S403" s="48" t="s">
        <v>992</v>
      </c>
      <c r="U403" s="41" t="s">
        <v>249</v>
      </c>
    </row>
    <row r="404" spans="1:21" ht="33.75">
      <c r="A404" s="86">
        <v>404</v>
      </c>
      <c r="B404" s="48" t="s">
        <v>590</v>
      </c>
      <c r="C404" s="101" t="s">
        <v>377</v>
      </c>
      <c r="D404" s="102" t="s">
        <v>434</v>
      </c>
      <c r="E404" s="40" t="s">
        <v>290</v>
      </c>
      <c r="F404" s="49" t="s">
        <v>351</v>
      </c>
      <c r="G404" s="50" t="s">
        <v>591</v>
      </c>
      <c r="H404" s="51" t="s">
        <v>592</v>
      </c>
      <c r="I404" s="52" t="s">
        <v>336</v>
      </c>
      <c r="J404" s="53" t="s">
        <v>1236</v>
      </c>
      <c r="K404" s="53"/>
      <c r="L404" s="53" t="s">
        <v>1098</v>
      </c>
      <c r="M404" s="53"/>
      <c r="N404" s="53" t="s">
        <v>798</v>
      </c>
      <c r="O404" s="53" t="s">
        <v>811</v>
      </c>
      <c r="P404" s="116" t="s">
        <v>229</v>
      </c>
      <c r="Q404" s="53"/>
      <c r="R404" s="53"/>
      <c r="S404" s="48" t="s">
        <v>992</v>
      </c>
      <c r="U404" s="41" t="s">
        <v>249</v>
      </c>
    </row>
    <row r="405" spans="1:19" ht="90">
      <c r="A405" s="86">
        <v>405</v>
      </c>
      <c r="B405" s="48" t="s">
        <v>1273</v>
      </c>
      <c r="C405" s="56" t="s">
        <v>933</v>
      </c>
      <c r="D405" s="40" t="s">
        <v>434</v>
      </c>
      <c r="E405" s="40" t="s">
        <v>439</v>
      </c>
      <c r="F405" s="49" t="s">
        <v>289</v>
      </c>
      <c r="G405" s="50" t="s">
        <v>1221</v>
      </c>
      <c r="H405" s="51" t="s">
        <v>1223</v>
      </c>
      <c r="I405" s="52"/>
      <c r="J405" s="53" t="s">
        <v>108</v>
      </c>
      <c r="K405" s="53"/>
      <c r="L405" s="53"/>
      <c r="M405" s="53"/>
      <c r="N405" s="53" t="s">
        <v>107</v>
      </c>
      <c r="O405" s="53" t="s">
        <v>330</v>
      </c>
      <c r="P405" s="53"/>
      <c r="Q405" s="53"/>
      <c r="R405" s="53"/>
      <c r="S405" s="48" t="s">
        <v>804</v>
      </c>
    </row>
    <row r="406" spans="1:22" ht="33.75">
      <c r="A406" s="86">
        <v>406</v>
      </c>
      <c r="B406" s="48" t="s">
        <v>478</v>
      </c>
      <c r="C406" s="56" t="s">
        <v>933</v>
      </c>
      <c r="D406" s="40" t="s">
        <v>434</v>
      </c>
      <c r="E406" s="40" t="s">
        <v>433</v>
      </c>
      <c r="F406" s="49" t="s">
        <v>289</v>
      </c>
      <c r="G406" s="50" t="s">
        <v>1375</v>
      </c>
      <c r="H406" s="51" t="s">
        <v>1376</v>
      </c>
      <c r="I406" s="52" t="s">
        <v>335</v>
      </c>
      <c r="J406" s="53" t="s">
        <v>1360</v>
      </c>
      <c r="K406" s="53"/>
      <c r="L406" s="53"/>
      <c r="M406" s="53"/>
      <c r="N406" s="53" t="s">
        <v>107</v>
      </c>
      <c r="O406" s="53" t="s">
        <v>330</v>
      </c>
      <c r="P406" s="53" t="s">
        <v>1321</v>
      </c>
      <c r="Q406" s="53"/>
      <c r="R406" s="53"/>
      <c r="S406" s="48" t="s">
        <v>804</v>
      </c>
      <c r="U406" s="41"/>
      <c r="V406" s="105" t="s">
        <v>1002</v>
      </c>
    </row>
    <row r="407" spans="1:22" ht="22.5">
      <c r="A407" s="86">
        <v>407</v>
      </c>
      <c r="B407" s="48" t="s">
        <v>8</v>
      </c>
      <c r="C407" s="56" t="s">
        <v>498</v>
      </c>
      <c r="D407" s="40" t="s">
        <v>434</v>
      </c>
      <c r="E407" s="40" t="s">
        <v>419</v>
      </c>
      <c r="F407" s="49" t="s">
        <v>289</v>
      </c>
      <c r="G407" s="50" t="s">
        <v>499</v>
      </c>
      <c r="H407" s="51" t="s">
        <v>500</v>
      </c>
      <c r="I407" s="52" t="s">
        <v>335</v>
      </c>
      <c r="J407" s="53" t="s">
        <v>1360</v>
      </c>
      <c r="K407" s="53"/>
      <c r="L407" s="53"/>
      <c r="M407" s="53"/>
      <c r="N407" s="53" t="s">
        <v>107</v>
      </c>
      <c r="O407" s="53" t="s">
        <v>330</v>
      </c>
      <c r="P407" s="53" t="s">
        <v>1321</v>
      </c>
      <c r="Q407" s="53"/>
      <c r="R407" s="53"/>
      <c r="S407" s="48" t="s">
        <v>804</v>
      </c>
      <c r="U407" s="41"/>
      <c r="V407" s="105" t="s">
        <v>1002</v>
      </c>
    </row>
    <row r="408" spans="1:22" ht="22.5">
      <c r="A408" s="86">
        <v>408</v>
      </c>
      <c r="B408" s="48" t="s">
        <v>1044</v>
      </c>
      <c r="C408" s="56" t="s">
        <v>498</v>
      </c>
      <c r="D408" s="40" t="s">
        <v>434</v>
      </c>
      <c r="E408" s="40" t="s">
        <v>419</v>
      </c>
      <c r="F408" s="49" t="s">
        <v>289</v>
      </c>
      <c r="G408" s="50" t="s">
        <v>1058</v>
      </c>
      <c r="H408" s="51" t="s">
        <v>1059</v>
      </c>
      <c r="I408" s="52" t="s">
        <v>335</v>
      </c>
      <c r="J408" s="53" t="s">
        <v>1360</v>
      </c>
      <c r="K408" s="53"/>
      <c r="L408" s="53"/>
      <c r="M408" s="53"/>
      <c r="N408" s="53" t="s">
        <v>107</v>
      </c>
      <c r="O408" s="53" t="s">
        <v>330</v>
      </c>
      <c r="P408" s="53" t="s">
        <v>1321</v>
      </c>
      <c r="Q408" s="53"/>
      <c r="R408" s="53"/>
      <c r="S408" s="48" t="s">
        <v>804</v>
      </c>
      <c r="U408" s="41"/>
      <c r="V408" s="105" t="s">
        <v>1002</v>
      </c>
    </row>
    <row r="409" spans="1:22" ht="22.5">
      <c r="A409" s="86">
        <v>409</v>
      </c>
      <c r="B409" s="48" t="s">
        <v>399</v>
      </c>
      <c r="C409" s="56" t="s">
        <v>498</v>
      </c>
      <c r="D409" s="40" t="s">
        <v>434</v>
      </c>
      <c r="E409" s="40" t="s">
        <v>419</v>
      </c>
      <c r="F409" s="49" t="s">
        <v>289</v>
      </c>
      <c r="G409" s="50" t="s">
        <v>407</v>
      </c>
      <c r="H409" s="51" t="s">
        <v>416</v>
      </c>
      <c r="I409" s="52" t="s">
        <v>335</v>
      </c>
      <c r="J409" s="53" t="s">
        <v>1360</v>
      </c>
      <c r="K409" s="53"/>
      <c r="L409" s="53"/>
      <c r="M409" s="53"/>
      <c r="N409" s="53" t="s">
        <v>107</v>
      </c>
      <c r="O409" s="53" t="s">
        <v>330</v>
      </c>
      <c r="P409" s="53" t="s">
        <v>1321</v>
      </c>
      <c r="Q409" s="53"/>
      <c r="R409" s="53"/>
      <c r="S409" s="48" t="s">
        <v>804</v>
      </c>
      <c r="U409" s="41"/>
      <c r="V409" s="105" t="s">
        <v>1002</v>
      </c>
    </row>
    <row r="410" spans="1:22" ht="78.75">
      <c r="A410" s="86">
        <v>410</v>
      </c>
      <c r="B410" s="48" t="s">
        <v>1254</v>
      </c>
      <c r="C410" s="56" t="s">
        <v>800</v>
      </c>
      <c r="D410" s="40" t="s">
        <v>1031</v>
      </c>
      <c r="E410" s="40" t="s">
        <v>350</v>
      </c>
      <c r="F410" s="49" t="s">
        <v>289</v>
      </c>
      <c r="G410" s="50" t="s">
        <v>1271</v>
      </c>
      <c r="H410" s="51" t="s">
        <v>1264</v>
      </c>
      <c r="I410" s="52" t="s">
        <v>334</v>
      </c>
      <c r="J410" s="53" t="s">
        <v>108</v>
      </c>
      <c r="K410" s="53"/>
      <c r="L410" s="53" t="s">
        <v>337</v>
      </c>
      <c r="M410" s="53"/>
      <c r="N410" s="53" t="s">
        <v>799</v>
      </c>
      <c r="O410" s="53" t="s">
        <v>330</v>
      </c>
      <c r="P410" s="53"/>
      <c r="Q410" s="53"/>
      <c r="R410" s="53"/>
      <c r="S410" s="48" t="s">
        <v>804</v>
      </c>
      <c r="U410" s="41" t="s">
        <v>58</v>
      </c>
      <c r="V410" s="105" t="s">
        <v>343</v>
      </c>
    </row>
    <row r="411" spans="1:21" ht="90">
      <c r="A411" s="86">
        <v>411</v>
      </c>
      <c r="B411" s="48" t="s">
        <v>574</v>
      </c>
      <c r="C411" s="56" t="s">
        <v>102</v>
      </c>
      <c r="D411" s="40" t="s">
        <v>1031</v>
      </c>
      <c r="E411" s="40" t="s">
        <v>925</v>
      </c>
      <c r="F411" s="49" t="s">
        <v>351</v>
      </c>
      <c r="G411" s="50" t="s">
        <v>1387</v>
      </c>
      <c r="H411" s="51" t="s">
        <v>1388</v>
      </c>
      <c r="I411" s="52"/>
      <c r="J411" s="53"/>
      <c r="K411" s="53"/>
      <c r="L411" s="53"/>
      <c r="M411" s="53"/>
      <c r="N411" s="53" t="s">
        <v>799</v>
      </c>
      <c r="O411" s="53" t="s">
        <v>800</v>
      </c>
      <c r="P411" s="53"/>
      <c r="Q411" s="53"/>
      <c r="R411" s="53"/>
      <c r="S411" s="48" t="s">
        <v>804</v>
      </c>
      <c r="U411" s="41"/>
    </row>
    <row r="412" spans="1:21" ht="78.75">
      <c r="A412" s="86">
        <v>412</v>
      </c>
      <c r="B412" s="48" t="s">
        <v>574</v>
      </c>
      <c r="C412" s="56" t="s">
        <v>102</v>
      </c>
      <c r="D412" s="40" t="s">
        <v>1031</v>
      </c>
      <c r="E412" s="40" t="s">
        <v>429</v>
      </c>
      <c r="F412" s="49" t="s">
        <v>880</v>
      </c>
      <c r="G412" s="50" t="s">
        <v>1161</v>
      </c>
      <c r="H412" s="51" t="s">
        <v>1162</v>
      </c>
      <c r="I412" s="52"/>
      <c r="J412" s="53" t="s">
        <v>108</v>
      </c>
      <c r="K412" s="53"/>
      <c r="L412" s="53"/>
      <c r="M412" s="53"/>
      <c r="N412" s="53" t="s">
        <v>107</v>
      </c>
      <c r="O412" s="53" t="s">
        <v>800</v>
      </c>
      <c r="P412" s="53"/>
      <c r="Q412" s="53"/>
      <c r="R412" s="53"/>
      <c r="S412" s="48" t="s">
        <v>804</v>
      </c>
      <c r="U412" s="41"/>
    </row>
    <row r="413" spans="1:21" ht="78.75">
      <c r="A413" s="86">
        <v>413</v>
      </c>
      <c r="B413" s="48" t="s">
        <v>101</v>
      </c>
      <c r="C413" s="56" t="s">
        <v>102</v>
      </c>
      <c r="D413" s="40" t="s">
        <v>418</v>
      </c>
      <c r="E413" s="40" t="s">
        <v>750</v>
      </c>
      <c r="F413" s="49" t="s">
        <v>289</v>
      </c>
      <c r="G413" s="50" t="s">
        <v>103</v>
      </c>
      <c r="H413" s="51" t="s">
        <v>104</v>
      </c>
      <c r="I413" s="52"/>
      <c r="J413" s="53" t="s">
        <v>108</v>
      </c>
      <c r="K413" s="53"/>
      <c r="L413" s="53" t="s">
        <v>337</v>
      </c>
      <c r="M413" s="53"/>
      <c r="N413" s="53" t="s">
        <v>107</v>
      </c>
      <c r="O413" s="53" t="s">
        <v>330</v>
      </c>
      <c r="P413" s="53"/>
      <c r="Q413" s="53"/>
      <c r="R413" s="53"/>
      <c r="S413" s="48" t="s">
        <v>804</v>
      </c>
      <c r="U413" s="41"/>
    </row>
    <row r="414" spans="1:21" ht="56.25">
      <c r="A414" s="86">
        <v>414</v>
      </c>
      <c r="B414" s="48" t="s">
        <v>744</v>
      </c>
      <c r="C414" s="56" t="s">
        <v>417</v>
      </c>
      <c r="D414" s="40" t="s">
        <v>418</v>
      </c>
      <c r="E414" s="40" t="s">
        <v>419</v>
      </c>
      <c r="F414" s="49" t="s">
        <v>351</v>
      </c>
      <c r="G414" s="50" t="s">
        <v>420</v>
      </c>
      <c r="H414" s="51" t="s">
        <v>421</v>
      </c>
      <c r="I414" s="52"/>
      <c r="J414" s="53"/>
      <c r="K414" s="53"/>
      <c r="L414" s="53"/>
      <c r="M414" s="53"/>
      <c r="N414" s="53" t="s">
        <v>799</v>
      </c>
      <c r="O414" s="53" t="s">
        <v>800</v>
      </c>
      <c r="P414" s="53"/>
      <c r="Q414" s="53"/>
      <c r="R414" s="53"/>
      <c r="S414" s="48" t="s">
        <v>804</v>
      </c>
      <c r="U414" s="41"/>
    </row>
    <row r="415" spans="1:21" ht="78.75">
      <c r="A415" s="86">
        <v>415</v>
      </c>
      <c r="B415" s="48" t="s">
        <v>101</v>
      </c>
      <c r="C415" s="56" t="s">
        <v>102</v>
      </c>
      <c r="D415" s="40" t="s">
        <v>450</v>
      </c>
      <c r="E415" s="40" t="s">
        <v>741</v>
      </c>
      <c r="F415" s="49" t="s">
        <v>289</v>
      </c>
      <c r="G415" s="50" t="s">
        <v>105</v>
      </c>
      <c r="H415" s="51" t="s">
        <v>106</v>
      </c>
      <c r="I415" s="52"/>
      <c r="J415" s="53" t="s">
        <v>108</v>
      </c>
      <c r="K415" s="53"/>
      <c r="L415" s="53" t="s">
        <v>337</v>
      </c>
      <c r="M415" s="53"/>
      <c r="N415" s="53" t="s">
        <v>799</v>
      </c>
      <c r="O415" s="53" t="s">
        <v>330</v>
      </c>
      <c r="P415" s="53"/>
      <c r="Q415" s="53"/>
      <c r="R415" s="53"/>
      <c r="S415" s="48" t="s">
        <v>804</v>
      </c>
      <c r="U415" s="41"/>
    </row>
    <row r="416" spans="1:21" ht="45">
      <c r="A416" s="86">
        <v>416</v>
      </c>
      <c r="B416" s="48" t="s">
        <v>1044</v>
      </c>
      <c r="C416" s="56" t="s">
        <v>800</v>
      </c>
      <c r="D416" s="40" t="s">
        <v>450</v>
      </c>
      <c r="E416" s="40" t="s">
        <v>741</v>
      </c>
      <c r="F416" s="49" t="s">
        <v>351</v>
      </c>
      <c r="G416" s="50" t="s">
        <v>1060</v>
      </c>
      <c r="H416" s="51" t="s">
        <v>1061</v>
      </c>
      <c r="I416" s="52"/>
      <c r="J416" s="53"/>
      <c r="K416" s="53"/>
      <c r="L416" s="53"/>
      <c r="M416" s="53"/>
      <c r="N416" s="53" t="s">
        <v>799</v>
      </c>
      <c r="O416" s="53" t="s">
        <v>800</v>
      </c>
      <c r="P416" s="53"/>
      <c r="Q416" s="53"/>
      <c r="R416" s="53"/>
      <c r="S416" s="48" t="s">
        <v>804</v>
      </c>
      <c r="U416" s="41"/>
    </row>
    <row r="417" spans="1:19" ht="78.75">
      <c r="A417" s="86">
        <v>417</v>
      </c>
      <c r="B417" s="48" t="s">
        <v>1044</v>
      </c>
      <c r="C417" s="56" t="s">
        <v>802</v>
      </c>
      <c r="D417" s="40" t="s">
        <v>423</v>
      </c>
      <c r="E417" s="40" t="s">
        <v>428</v>
      </c>
      <c r="F417" s="49" t="s">
        <v>880</v>
      </c>
      <c r="G417" s="50" t="s">
        <v>1064</v>
      </c>
      <c r="H417" s="51" t="s">
        <v>1065</v>
      </c>
      <c r="I417" s="52"/>
      <c r="J417" s="53" t="s">
        <v>108</v>
      </c>
      <c r="K417" s="53"/>
      <c r="L417" s="53"/>
      <c r="M417" s="53"/>
      <c r="N417" s="53" t="s">
        <v>285</v>
      </c>
      <c r="O417" s="53" t="s">
        <v>802</v>
      </c>
      <c r="P417" s="53"/>
      <c r="Q417" s="53"/>
      <c r="R417" s="53"/>
      <c r="S417" s="48" t="s">
        <v>804</v>
      </c>
    </row>
    <row r="418" spans="1:22" ht="22.5">
      <c r="A418" s="86">
        <v>418</v>
      </c>
      <c r="B418" s="48" t="s">
        <v>1044</v>
      </c>
      <c r="C418" s="56" t="s">
        <v>802</v>
      </c>
      <c r="D418" s="40" t="s">
        <v>423</v>
      </c>
      <c r="E418" s="40" t="s">
        <v>361</v>
      </c>
      <c r="F418" s="49" t="s">
        <v>289</v>
      </c>
      <c r="G418" s="50" t="s">
        <v>1062</v>
      </c>
      <c r="H418" s="51" t="s">
        <v>1063</v>
      </c>
      <c r="I418" s="52" t="s">
        <v>335</v>
      </c>
      <c r="J418" s="53" t="s">
        <v>1360</v>
      </c>
      <c r="K418" s="53"/>
      <c r="L418" s="53" t="s">
        <v>337</v>
      </c>
      <c r="M418" s="53"/>
      <c r="N418" s="53" t="s">
        <v>285</v>
      </c>
      <c r="O418" s="53" t="s">
        <v>330</v>
      </c>
      <c r="P418" s="53" t="s">
        <v>1321</v>
      </c>
      <c r="Q418" s="53"/>
      <c r="R418" s="53"/>
      <c r="S418" s="48" t="s">
        <v>804</v>
      </c>
      <c r="U418" s="41"/>
      <c r="V418" s="105" t="s">
        <v>1002</v>
      </c>
    </row>
    <row r="419" spans="1:21" ht="22.5">
      <c r="A419" s="86">
        <v>419</v>
      </c>
      <c r="B419" s="48" t="s">
        <v>744</v>
      </c>
      <c r="C419" s="56" t="s">
        <v>422</v>
      </c>
      <c r="D419" s="40" t="s">
        <v>423</v>
      </c>
      <c r="E419" s="40" t="s">
        <v>1290</v>
      </c>
      <c r="F419" s="49" t="s">
        <v>351</v>
      </c>
      <c r="G419" s="50" t="s">
        <v>424</v>
      </c>
      <c r="H419" s="51" t="s">
        <v>425</v>
      </c>
      <c r="I419" s="52"/>
      <c r="J419" s="53"/>
      <c r="K419" s="53"/>
      <c r="L419" s="53"/>
      <c r="M419" s="53"/>
      <c r="N419" s="53" t="s">
        <v>285</v>
      </c>
      <c r="O419" s="53" t="s">
        <v>802</v>
      </c>
      <c r="P419" s="53"/>
      <c r="Q419" s="53"/>
      <c r="R419" s="53"/>
      <c r="S419" s="48" t="s">
        <v>804</v>
      </c>
      <c r="U419" s="41"/>
    </row>
    <row r="420" spans="1:21" ht="78.75">
      <c r="A420" s="86">
        <v>420</v>
      </c>
      <c r="B420" s="48" t="s">
        <v>101</v>
      </c>
      <c r="C420" s="56" t="s">
        <v>422</v>
      </c>
      <c r="D420" s="40" t="s">
        <v>423</v>
      </c>
      <c r="E420" s="40" t="s">
        <v>917</v>
      </c>
      <c r="F420" s="49" t="s">
        <v>289</v>
      </c>
      <c r="G420" s="50" t="s">
        <v>1170</v>
      </c>
      <c r="H420" s="51" t="s">
        <v>1171</v>
      </c>
      <c r="I420" s="52"/>
      <c r="J420" s="53" t="s">
        <v>108</v>
      </c>
      <c r="K420" s="53"/>
      <c r="L420" s="53" t="s">
        <v>337</v>
      </c>
      <c r="M420" s="53"/>
      <c r="N420" s="53" t="s">
        <v>285</v>
      </c>
      <c r="O420" s="53" t="s">
        <v>330</v>
      </c>
      <c r="P420" s="53"/>
      <c r="Q420" s="53"/>
      <c r="R420" s="53"/>
      <c r="S420" s="48" t="s">
        <v>804</v>
      </c>
      <c r="U420" s="41"/>
    </row>
    <row r="421" spans="1:21" ht="78.75">
      <c r="A421" s="86">
        <v>421</v>
      </c>
      <c r="B421" s="48" t="s">
        <v>101</v>
      </c>
      <c r="C421" s="56" t="s">
        <v>422</v>
      </c>
      <c r="D421" s="40" t="s">
        <v>423</v>
      </c>
      <c r="E421" s="40" t="s">
        <v>917</v>
      </c>
      <c r="F421" s="49" t="s">
        <v>289</v>
      </c>
      <c r="G421" s="50" t="s">
        <v>1170</v>
      </c>
      <c r="H421" s="51" t="s">
        <v>1172</v>
      </c>
      <c r="I421" s="52"/>
      <c r="J421" s="53" t="s">
        <v>108</v>
      </c>
      <c r="K421" s="53"/>
      <c r="L421" s="53" t="s">
        <v>337</v>
      </c>
      <c r="M421" s="53"/>
      <c r="N421" s="53" t="s">
        <v>285</v>
      </c>
      <c r="O421" s="53" t="s">
        <v>330</v>
      </c>
      <c r="P421" s="53"/>
      <c r="Q421" s="53"/>
      <c r="R421" s="53"/>
      <c r="S421" s="48" t="s">
        <v>804</v>
      </c>
      <c r="U421" s="41"/>
    </row>
    <row r="422" spans="1:21" ht="56.25">
      <c r="A422" s="86">
        <v>422</v>
      </c>
      <c r="B422" s="48" t="s">
        <v>574</v>
      </c>
      <c r="C422" s="56" t="s">
        <v>1389</v>
      </c>
      <c r="D422" s="40" t="s">
        <v>423</v>
      </c>
      <c r="E422" s="40" t="s">
        <v>5</v>
      </c>
      <c r="F422" s="49" t="s">
        <v>351</v>
      </c>
      <c r="G422" s="50" t="s">
        <v>1390</v>
      </c>
      <c r="H422" s="51" t="s">
        <v>1391</v>
      </c>
      <c r="I422" s="52"/>
      <c r="J422" s="53"/>
      <c r="K422" s="53"/>
      <c r="L422" s="53"/>
      <c r="M422" s="53"/>
      <c r="N422" s="53" t="s">
        <v>285</v>
      </c>
      <c r="O422" s="53" t="s">
        <v>802</v>
      </c>
      <c r="P422" s="53"/>
      <c r="Q422" s="53"/>
      <c r="R422" s="53"/>
      <c r="S422" s="48" t="s">
        <v>804</v>
      </c>
      <c r="U422" s="41"/>
    </row>
    <row r="423" spans="1:21" ht="33.75">
      <c r="A423" s="86">
        <v>423</v>
      </c>
      <c r="B423" s="48" t="s">
        <v>744</v>
      </c>
      <c r="C423" s="56" t="s">
        <v>422</v>
      </c>
      <c r="D423" s="40" t="s">
        <v>428</v>
      </c>
      <c r="E423" s="40" t="s">
        <v>350</v>
      </c>
      <c r="F423" s="49" t="s">
        <v>351</v>
      </c>
      <c r="G423" s="50" t="s">
        <v>426</v>
      </c>
      <c r="H423" s="51" t="s">
        <v>427</v>
      </c>
      <c r="I423" s="52"/>
      <c r="J423" s="53"/>
      <c r="K423" s="53"/>
      <c r="L423" s="53"/>
      <c r="M423" s="53"/>
      <c r="N423" s="53" t="s">
        <v>285</v>
      </c>
      <c r="O423" s="53" t="s">
        <v>802</v>
      </c>
      <c r="P423" s="53"/>
      <c r="Q423" s="53"/>
      <c r="R423" s="53"/>
      <c r="S423" s="48" t="s">
        <v>804</v>
      </c>
      <c r="U423" s="41"/>
    </row>
    <row r="424" spans="1:21" ht="78.75">
      <c r="A424" s="86">
        <v>424</v>
      </c>
      <c r="B424" s="48" t="s">
        <v>876</v>
      </c>
      <c r="C424" s="56" t="s">
        <v>802</v>
      </c>
      <c r="D424" s="40" t="s">
        <v>428</v>
      </c>
      <c r="E424" s="40" t="s">
        <v>429</v>
      </c>
      <c r="F424" s="49" t="s">
        <v>351</v>
      </c>
      <c r="G424" s="50" t="s">
        <v>877</v>
      </c>
      <c r="H424" s="51" t="s">
        <v>878</v>
      </c>
      <c r="I424" s="52"/>
      <c r="J424" s="53"/>
      <c r="K424" s="53"/>
      <c r="L424" s="53"/>
      <c r="M424" s="53"/>
      <c r="N424" s="53" t="s">
        <v>285</v>
      </c>
      <c r="O424" s="53" t="s">
        <v>802</v>
      </c>
      <c r="P424" s="53"/>
      <c r="Q424" s="53"/>
      <c r="R424" s="53"/>
      <c r="S424" s="48" t="s">
        <v>804</v>
      </c>
      <c r="T424" s="105"/>
      <c r="U424" s="41"/>
    </row>
    <row r="425" spans="1:21" ht="45">
      <c r="A425" s="86">
        <v>425</v>
      </c>
      <c r="B425" s="48" t="s">
        <v>744</v>
      </c>
      <c r="C425" s="56" t="s">
        <v>422</v>
      </c>
      <c r="D425" s="40" t="s">
        <v>428</v>
      </c>
      <c r="E425" s="40" t="s">
        <v>879</v>
      </c>
      <c r="F425" s="49" t="s">
        <v>351</v>
      </c>
      <c r="G425" s="50" t="s">
        <v>430</v>
      </c>
      <c r="H425" s="51" t="s">
        <v>431</v>
      </c>
      <c r="I425" s="52"/>
      <c r="J425" s="53"/>
      <c r="K425" s="53"/>
      <c r="L425" s="53"/>
      <c r="M425" s="53"/>
      <c r="N425" s="53" t="s">
        <v>285</v>
      </c>
      <c r="O425" s="53" t="s">
        <v>802</v>
      </c>
      <c r="P425" s="53"/>
      <c r="Q425" s="53"/>
      <c r="R425" s="53"/>
      <c r="S425" s="48" t="s">
        <v>804</v>
      </c>
      <c r="U425" s="41"/>
    </row>
    <row r="426" spans="1:21" ht="78.75">
      <c r="A426" s="86">
        <v>426</v>
      </c>
      <c r="B426" s="48" t="s">
        <v>574</v>
      </c>
      <c r="C426" s="56" t="s">
        <v>422</v>
      </c>
      <c r="D426" s="40" t="s">
        <v>429</v>
      </c>
      <c r="E426" s="40" t="s">
        <v>893</v>
      </c>
      <c r="F426" s="49" t="s">
        <v>880</v>
      </c>
      <c r="G426" s="50" t="s">
        <v>1392</v>
      </c>
      <c r="H426" s="51" t="s">
        <v>1393</v>
      </c>
      <c r="I426" s="52"/>
      <c r="J426" s="53" t="s">
        <v>108</v>
      </c>
      <c r="K426" s="53"/>
      <c r="L426" s="53"/>
      <c r="M426" s="53"/>
      <c r="N426" s="53" t="s">
        <v>285</v>
      </c>
      <c r="O426" s="53" t="s">
        <v>802</v>
      </c>
      <c r="P426" s="53"/>
      <c r="Q426" s="53"/>
      <c r="R426" s="53"/>
      <c r="S426" s="48" t="s">
        <v>804</v>
      </c>
      <c r="U426" s="41"/>
    </row>
    <row r="427" spans="1:22" ht="33.75">
      <c r="A427" s="86">
        <v>427</v>
      </c>
      <c r="B427" s="48" t="s">
        <v>1254</v>
      </c>
      <c r="C427" s="56" t="s">
        <v>802</v>
      </c>
      <c r="D427" s="40" t="s">
        <v>879</v>
      </c>
      <c r="E427" s="40" t="s">
        <v>350</v>
      </c>
      <c r="F427" s="49" t="s">
        <v>289</v>
      </c>
      <c r="G427" s="50" t="s">
        <v>1272</v>
      </c>
      <c r="H427" s="51" t="s">
        <v>1264</v>
      </c>
      <c r="I427" s="52" t="s">
        <v>335</v>
      </c>
      <c r="J427" s="53" t="s">
        <v>1360</v>
      </c>
      <c r="K427" s="53"/>
      <c r="L427" s="53" t="s">
        <v>337</v>
      </c>
      <c r="M427" s="53"/>
      <c r="N427" s="53" t="s">
        <v>285</v>
      </c>
      <c r="O427" s="53" t="s">
        <v>330</v>
      </c>
      <c r="P427" s="53" t="s">
        <v>1321</v>
      </c>
      <c r="Q427" s="53"/>
      <c r="R427" s="53"/>
      <c r="S427" s="48" t="s">
        <v>804</v>
      </c>
      <c r="U427" s="41"/>
      <c r="V427" s="105" t="s">
        <v>1002</v>
      </c>
    </row>
    <row r="428" spans="1:21" ht="90">
      <c r="A428" s="86">
        <v>428</v>
      </c>
      <c r="B428" s="48" t="s">
        <v>1044</v>
      </c>
      <c r="C428" s="56" t="s">
        <v>802</v>
      </c>
      <c r="D428" s="40" t="s">
        <v>879</v>
      </c>
      <c r="E428" s="40" t="s">
        <v>1289</v>
      </c>
      <c r="F428" s="49" t="s">
        <v>351</v>
      </c>
      <c r="G428" s="50" t="s">
        <v>111</v>
      </c>
      <c r="H428" s="51" t="s">
        <v>112</v>
      </c>
      <c r="I428" s="52"/>
      <c r="J428" s="53"/>
      <c r="K428" s="53"/>
      <c r="L428" s="53"/>
      <c r="M428" s="53"/>
      <c r="N428" s="53" t="s">
        <v>285</v>
      </c>
      <c r="O428" s="53" t="s">
        <v>802</v>
      </c>
      <c r="P428" s="53"/>
      <c r="Q428" s="53"/>
      <c r="R428" s="53"/>
      <c r="S428" s="48" t="s">
        <v>804</v>
      </c>
      <c r="U428" s="41"/>
    </row>
    <row r="429" spans="1:21" ht="78.75">
      <c r="A429" s="86">
        <v>429</v>
      </c>
      <c r="B429" s="48" t="s">
        <v>876</v>
      </c>
      <c r="C429" s="56" t="s">
        <v>802</v>
      </c>
      <c r="D429" s="40" t="s">
        <v>879</v>
      </c>
      <c r="E429" s="40" t="s">
        <v>750</v>
      </c>
      <c r="F429" s="49" t="s">
        <v>880</v>
      </c>
      <c r="G429" s="50" t="s">
        <v>881</v>
      </c>
      <c r="H429" s="51" t="s">
        <v>882</v>
      </c>
      <c r="I429" s="52"/>
      <c r="J429" s="53" t="s">
        <v>108</v>
      </c>
      <c r="K429" s="53"/>
      <c r="L429" s="53"/>
      <c r="M429" s="53"/>
      <c r="N429" s="53" t="s">
        <v>285</v>
      </c>
      <c r="O429" s="53" t="s">
        <v>802</v>
      </c>
      <c r="P429" s="53"/>
      <c r="Q429" s="53"/>
      <c r="R429" s="53"/>
      <c r="S429" s="48" t="s">
        <v>804</v>
      </c>
      <c r="U429" s="41"/>
    </row>
    <row r="430" spans="1:21" ht="90">
      <c r="A430" s="86">
        <v>430</v>
      </c>
      <c r="B430" s="48" t="s">
        <v>876</v>
      </c>
      <c r="C430" s="56" t="s">
        <v>802</v>
      </c>
      <c r="D430" s="40" t="s">
        <v>883</v>
      </c>
      <c r="E430" s="40" t="s">
        <v>884</v>
      </c>
      <c r="F430" s="49" t="s">
        <v>351</v>
      </c>
      <c r="G430" s="50" t="s">
        <v>885</v>
      </c>
      <c r="H430" s="51" t="s">
        <v>886</v>
      </c>
      <c r="I430" s="52"/>
      <c r="J430" s="53"/>
      <c r="K430" s="53"/>
      <c r="L430" s="53"/>
      <c r="M430" s="53"/>
      <c r="N430" s="53" t="s">
        <v>285</v>
      </c>
      <c r="O430" s="53" t="s">
        <v>802</v>
      </c>
      <c r="P430" s="53"/>
      <c r="Q430" s="53"/>
      <c r="R430" s="53"/>
      <c r="S430" s="48" t="s">
        <v>804</v>
      </c>
      <c r="U430" s="41"/>
    </row>
    <row r="431" spans="1:22" ht="22.5">
      <c r="A431" s="86">
        <v>431</v>
      </c>
      <c r="B431" s="48" t="s">
        <v>1044</v>
      </c>
      <c r="C431" s="56" t="s">
        <v>802</v>
      </c>
      <c r="D431" s="40" t="s">
        <v>883</v>
      </c>
      <c r="E431" s="40" t="s">
        <v>925</v>
      </c>
      <c r="F431" s="49" t="s">
        <v>289</v>
      </c>
      <c r="G431" s="50" t="s">
        <v>113</v>
      </c>
      <c r="H431" s="51" t="s">
        <v>114</v>
      </c>
      <c r="I431" s="52" t="s">
        <v>335</v>
      </c>
      <c r="J431" s="53" t="s">
        <v>1360</v>
      </c>
      <c r="K431" s="53"/>
      <c r="L431" s="53" t="s">
        <v>337</v>
      </c>
      <c r="M431" s="53"/>
      <c r="N431" s="53" t="s">
        <v>285</v>
      </c>
      <c r="O431" s="53" t="s">
        <v>330</v>
      </c>
      <c r="P431" s="53" t="s">
        <v>1321</v>
      </c>
      <c r="Q431" s="53"/>
      <c r="R431" s="53"/>
      <c r="S431" s="48" t="s">
        <v>804</v>
      </c>
      <c r="U431" s="41"/>
      <c r="V431" s="105" t="s">
        <v>1002</v>
      </c>
    </row>
    <row r="432" spans="1:21" ht="33.75">
      <c r="A432" s="86">
        <v>432</v>
      </c>
      <c r="B432" s="48" t="s">
        <v>478</v>
      </c>
      <c r="C432" s="56" t="s">
        <v>802</v>
      </c>
      <c r="D432" s="40" t="s">
        <v>883</v>
      </c>
      <c r="E432" s="40" t="s">
        <v>439</v>
      </c>
      <c r="F432" s="49" t="s">
        <v>838</v>
      </c>
      <c r="G432" s="50" t="s">
        <v>934</v>
      </c>
      <c r="H432" s="51" t="s">
        <v>935</v>
      </c>
      <c r="I432" s="52"/>
      <c r="J432" s="53"/>
      <c r="K432" s="53"/>
      <c r="L432" s="53"/>
      <c r="M432" s="53"/>
      <c r="N432" s="53" t="s">
        <v>285</v>
      </c>
      <c r="O432" s="53" t="s">
        <v>802</v>
      </c>
      <c r="P432" s="53"/>
      <c r="Q432" s="53"/>
      <c r="R432" s="53"/>
      <c r="S432" s="48" t="s">
        <v>804</v>
      </c>
      <c r="U432" s="41"/>
    </row>
    <row r="433" spans="1:22" ht="67.5">
      <c r="A433" s="86">
        <v>433</v>
      </c>
      <c r="B433" s="48" t="s">
        <v>1044</v>
      </c>
      <c r="C433" s="56" t="s">
        <v>812</v>
      </c>
      <c r="D433" s="40" t="s">
        <v>1294</v>
      </c>
      <c r="E433" s="40" t="s">
        <v>350</v>
      </c>
      <c r="F433" s="49" t="s">
        <v>289</v>
      </c>
      <c r="G433" s="50" t="s">
        <v>116</v>
      </c>
      <c r="H433" s="51" t="s">
        <v>117</v>
      </c>
      <c r="I433" s="52" t="s">
        <v>335</v>
      </c>
      <c r="J433" s="53" t="s">
        <v>1360</v>
      </c>
      <c r="K433" s="53"/>
      <c r="L433" s="53" t="s">
        <v>1098</v>
      </c>
      <c r="M433" s="53"/>
      <c r="N433" s="53" t="s">
        <v>825</v>
      </c>
      <c r="O433" s="53" t="s">
        <v>330</v>
      </c>
      <c r="P433" s="116" t="s">
        <v>520</v>
      </c>
      <c r="Q433" s="53" t="s">
        <v>518</v>
      </c>
      <c r="R433" s="53"/>
      <c r="S433" s="48" t="s">
        <v>992</v>
      </c>
      <c r="U433" s="41"/>
      <c r="V433" s="105" t="s">
        <v>1002</v>
      </c>
    </row>
    <row r="434" spans="1:22" ht="45">
      <c r="A434" s="86">
        <v>434</v>
      </c>
      <c r="B434" s="48" t="s">
        <v>1273</v>
      </c>
      <c r="C434" s="56" t="s">
        <v>1224</v>
      </c>
      <c r="D434" s="40" t="s">
        <v>1294</v>
      </c>
      <c r="E434" s="40" t="s">
        <v>350</v>
      </c>
      <c r="F434" s="49" t="s">
        <v>351</v>
      </c>
      <c r="G434" s="50" t="s">
        <v>1227</v>
      </c>
      <c r="H434" s="51" t="s">
        <v>1228</v>
      </c>
      <c r="I434" s="52" t="s">
        <v>336</v>
      </c>
      <c r="J434" s="53" t="s">
        <v>395</v>
      </c>
      <c r="K434" s="53"/>
      <c r="L434" s="53" t="s">
        <v>1098</v>
      </c>
      <c r="M434" s="53" t="s">
        <v>396</v>
      </c>
      <c r="N434" s="53" t="s">
        <v>824</v>
      </c>
      <c r="O434" s="53" t="s">
        <v>812</v>
      </c>
      <c r="P434" s="116" t="s">
        <v>387</v>
      </c>
      <c r="Q434" s="53" t="s">
        <v>394</v>
      </c>
      <c r="R434" s="53"/>
      <c r="S434" s="48" t="s">
        <v>992</v>
      </c>
      <c r="U434" s="41" t="s">
        <v>343</v>
      </c>
      <c r="V434" s="105" t="s">
        <v>1344</v>
      </c>
    </row>
    <row r="435" spans="1:22" ht="22.5">
      <c r="A435" s="86">
        <v>435</v>
      </c>
      <c r="B435" s="48" t="s">
        <v>1044</v>
      </c>
      <c r="C435" s="56" t="s">
        <v>812</v>
      </c>
      <c r="D435" s="40" t="s">
        <v>1294</v>
      </c>
      <c r="E435" s="40" t="s">
        <v>291</v>
      </c>
      <c r="F435" s="49" t="s">
        <v>289</v>
      </c>
      <c r="G435" s="50" t="s">
        <v>115</v>
      </c>
      <c r="H435" s="51" t="s">
        <v>1059</v>
      </c>
      <c r="I435" s="52" t="s">
        <v>335</v>
      </c>
      <c r="J435" s="53" t="s">
        <v>1360</v>
      </c>
      <c r="K435" s="53"/>
      <c r="L435" s="53" t="s">
        <v>1098</v>
      </c>
      <c r="M435" s="53"/>
      <c r="N435" s="53" t="s">
        <v>825</v>
      </c>
      <c r="O435" s="53" t="s">
        <v>330</v>
      </c>
      <c r="P435" s="116" t="s">
        <v>521</v>
      </c>
      <c r="Q435" s="53" t="s">
        <v>518</v>
      </c>
      <c r="R435" s="53"/>
      <c r="S435" s="48" t="s">
        <v>992</v>
      </c>
      <c r="U435" s="41"/>
      <c r="V435" s="105" t="s">
        <v>1002</v>
      </c>
    </row>
    <row r="436" spans="1:22" ht="22.5">
      <c r="A436" s="86">
        <v>436</v>
      </c>
      <c r="B436" s="48" t="s">
        <v>8</v>
      </c>
      <c r="C436" s="56" t="s">
        <v>501</v>
      </c>
      <c r="D436" s="40" t="s">
        <v>1294</v>
      </c>
      <c r="E436" s="40" t="s">
        <v>746</v>
      </c>
      <c r="F436" s="49" t="s">
        <v>289</v>
      </c>
      <c r="G436" s="50" t="s">
        <v>502</v>
      </c>
      <c r="H436" s="51" t="s">
        <v>503</v>
      </c>
      <c r="I436" s="52" t="s">
        <v>335</v>
      </c>
      <c r="J436" s="53" t="s">
        <v>1360</v>
      </c>
      <c r="K436" s="53"/>
      <c r="L436" s="53" t="s">
        <v>1098</v>
      </c>
      <c r="M436" s="53"/>
      <c r="N436" s="53" t="s">
        <v>825</v>
      </c>
      <c r="O436" s="53" t="s">
        <v>330</v>
      </c>
      <c r="P436" s="116" t="s">
        <v>522</v>
      </c>
      <c r="Q436" s="53" t="s">
        <v>518</v>
      </c>
      <c r="R436" s="53"/>
      <c r="S436" s="48" t="s">
        <v>992</v>
      </c>
      <c r="U436" s="41"/>
      <c r="V436" s="105" t="s">
        <v>1002</v>
      </c>
    </row>
    <row r="437" spans="1:23" ht="45">
      <c r="A437" s="86">
        <v>437</v>
      </c>
      <c r="B437" s="48" t="s">
        <v>1273</v>
      </c>
      <c r="C437" s="56" t="s">
        <v>1224</v>
      </c>
      <c r="D437" s="40" t="s">
        <v>1294</v>
      </c>
      <c r="E437" s="40" t="s">
        <v>1289</v>
      </c>
      <c r="F437" s="49" t="s">
        <v>289</v>
      </c>
      <c r="G437" s="50" t="s">
        <v>1225</v>
      </c>
      <c r="H437" s="51" t="s">
        <v>1226</v>
      </c>
      <c r="I437" s="52" t="s">
        <v>335</v>
      </c>
      <c r="J437" s="53" t="s">
        <v>1360</v>
      </c>
      <c r="K437" s="53"/>
      <c r="L437" s="53" t="s">
        <v>1098</v>
      </c>
      <c r="M437" s="53"/>
      <c r="N437" s="53" t="s">
        <v>825</v>
      </c>
      <c r="O437" s="53" t="s">
        <v>330</v>
      </c>
      <c r="P437" s="116" t="s">
        <v>522</v>
      </c>
      <c r="Q437" s="53" t="s">
        <v>518</v>
      </c>
      <c r="R437" s="53"/>
      <c r="S437" s="48" t="s">
        <v>992</v>
      </c>
      <c r="U437" s="41"/>
      <c r="V437" s="105" t="s">
        <v>1002</v>
      </c>
      <c r="W437" s="41" t="s">
        <v>1242</v>
      </c>
    </row>
    <row r="438" spans="1:22" ht="22.5">
      <c r="A438" s="86">
        <v>438</v>
      </c>
      <c r="B438" s="48" t="s">
        <v>574</v>
      </c>
      <c r="C438" s="56" t="s">
        <v>432</v>
      </c>
      <c r="D438" s="40" t="s">
        <v>1294</v>
      </c>
      <c r="E438" s="40" t="s">
        <v>76</v>
      </c>
      <c r="F438" s="49" t="s">
        <v>880</v>
      </c>
      <c r="G438" s="50" t="s">
        <v>1394</v>
      </c>
      <c r="H438" s="51" t="s">
        <v>1395</v>
      </c>
      <c r="I438" s="52" t="s">
        <v>335</v>
      </c>
      <c r="J438" s="53" t="s">
        <v>1360</v>
      </c>
      <c r="K438" s="53"/>
      <c r="L438" s="53" t="s">
        <v>1098</v>
      </c>
      <c r="M438" s="53"/>
      <c r="N438" s="53" t="s">
        <v>825</v>
      </c>
      <c r="O438" s="53" t="s">
        <v>812</v>
      </c>
      <c r="P438" s="116" t="s">
        <v>523</v>
      </c>
      <c r="Q438" s="53" t="s">
        <v>518</v>
      </c>
      <c r="R438" s="53"/>
      <c r="S438" s="48" t="s">
        <v>992</v>
      </c>
      <c r="U438" s="41"/>
      <c r="V438" s="105" t="s">
        <v>1002</v>
      </c>
    </row>
    <row r="439" spans="1:22" ht="45">
      <c r="A439" s="86">
        <v>439</v>
      </c>
      <c r="B439" s="48" t="s">
        <v>183</v>
      </c>
      <c r="C439" s="56" t="s">
        <v>501</v>
      </c>
      <c r="D439" s="40" t="s">
        <v>439</v>
      </c>
      <c r="E439" s="40" t="s">
        <v>868</v>
      </c>
      <c r="F439" s="49" t="s">
        <v>351</v>
      </c>
      <c r="G439" s="50" t="s">
        <v>189</v>
      </c>
      <c r="H439" s="51" t="s">
        <v>190</v>
      </c>
      <c r="I439" s="52" t="s">
        <v>336</v>
      </c>
      <c r="J439" s="53" t="s">
        <v>395</v>
      </c>
      <c r="K439" s="53"/>
      <c r="L439" s="53" t="s">
        <v>1098</v>
      </c>
      <c r="M439" s="53"/>
      <c r="N439" s="53" t="s">
        <v>824</v>
      </c>
      <c r="O439" s="53" t="s">
        <v>812</v>
      </c>
      <c r="P439" s="116" t="s">
        <v>387</v>
      </c>
      <c r="Q439" s="53" t="s">
        <v>394</v>
      </c>
      <c r="R439" s="53"/>
      <c r="S439" s="48" t="s">
        <v>992</v>
      </c>
      <c r="U439" s="41"/>
      <c r="V439" s="105" t="s">
        <v>1002</v>
      </c>
    </row>
    <row r="440" spans="1:22" ht="45">
      <c r="A440" s="86">
        <v>440</v>
      </c>
      <c r="B440" s="48" t="s">
        <v>574</v>
      </c>
      <c r="C440" s="56" t="s">
        <v>432</v>
      </c>
      <c r="D440" s="40" t="s">
        <v>439</v>
      </c>
      <c r="E440" s="40" t="s">
        <v>868</v>
      </c>
      <c r="F440" s="49" t="s">
        <v>351</v>
      </c>
      <c r="G440" s="50" t="s">
        <v>1396</v>
      </c>
      <c r="H440" s="51" t="s">
        <v>1397</v>
      </c>
      <c r="I440" s="52" t="s">
        <v>336</v>
      </c>
      <c r="J440" s="53" t="s">
        <v>395</v>
      </c>
      <c r="K440" s="53"/>
      <c r="L440" s="53" t="s">
        <v>1098</v>
      </c>
      <c r="M440" s="53"/>
      <c r="N440" s="53" t="s">
        <v>824</v>
      </c>
      <c r="O440" s="53" t="s">
        <v>812</v>
      </c>
      <c r="P440" s="116" t="s">
        <v>387</v>
      </c>
      <c r="Q440" s="53" t="s">
        <v>394</v>
      </c>
      <c r="R440" s="53"/>
      <c r="S440" s="48" t="s">
        <v>992</v>
      </c>
      <c r="U440" s="41"/>
      <c r="V440" s="105" t="s">
        <v>1002</v>
      </c>
    </row>
    <row r="441" spans="1:22" ht="45">
      <c r="A441" s="86">
        <v>441</v>
      </c>
      <c r="B441" s="48" t="s">
        <v>574</v>
      </c>
      <c r="C441" s="56" t="s">
        <v>432</v>
      </c>
      <c r="D441" s="40" t="s">
        <v>439</v>
      </c>
      <c r="E441" s="40" t="s">
        <v>925</v>
      </c>
      <c r="F441" s="49" t="s">
        <v>880</v>
      </c>
      <c r="G441" s="50" t="s">
        <v>1398</v>
      </c>
      <c r="H441" s="51" t="s">
        <v>1399</v>
      </c>
      <c r="I441" s="52" t="s">
        <v>336</v>
      </c>
      <c r="J441" s="53" t="s">
        <v>395</v>
      </c>
      <c r="K441" s="53"/>
      <c r="L441" s="53" t="s">
        <v>1098</v>
      </c>
      <c r="M441" s="53"/>
      <c r="N441" s="53" t="s">
        <v>824</v>
      </c>
      <c r="O441" s="53" t="s">
        <v>812</v>
      </c>
      <c r="P441" s="116" t="s">
        <v>387</v>
      </c>
      <c r="Q441" s="53" t="s">
        <v>394</v>
      </c>
      <c r="R441" s="53"/>
      <c r="S441" s="48" t="s">
        <v>992</v>
      </c>
      <c r="U441" s="41"/>
      <c r="V441" s="105" t="s">
        <v>1002</v>
      </c>
    </row>
    <row r="442" spans="1:22" ht="22.5">
      <c r="A442" s="86">
        <v>442</v>
      </c>
      <c r="B442" s="48" t="s">
        <v>574</v>
      </c>
      <c r="C442" s="56" t="s">
        <v>1400</v>
      </c>
      <c r="D442" s="40" t="s">
        <v>439</v>
      </c>
      <c r="E442" s="40" t="s">
        <v>418</v>
      </c>
      <c r="F442" s="49" t="s">
        <v>880</v>
      </c>
      <c r="G442" s="50" t="s">
        <v>1401</v>
      </c>
      <c r="H442" s="51" t="s">
        <v>730</v>
      </c>
      <c r="I442" s="52" t="s">
        <v>335</v>
      </c>
      <c r="J442" s="53" t="s">
        <v>1360</v>
      </c>
      <c r="K442" s="53"/>
      <c r="L442" s="53" t="s">
        <v>1098</v>
      </c>
      <c r="M442" s="53"/>
      <c r="N442" s="53" t="s">
        <v>825</v>
      </c>
      <c r="O442" s="53" t="s">
        <v>812</v>
      </c>
      <c r="P442" s="116" t="s">
        <v>524</v>
      </c>
      <c r="Q442" s="53" t="s">
        <v>518</v>
      </c>
      <c r="R442" s="53"/>
      <c r="S442" s="48" t="s">
        <v>992</v>
      </c>
      <c r="U442" s="41"/>
      <c r="V442" s="105" t="s">
        <v>1002</v>
      </c>
    </row>
    <row r="443" spans="1:22" ht="22.5">
      <c r="A443" s="86">
        <v>443</v>
      </c>
      <c r="B443" s="48" t="s">
        <v>183</v>
      </c>
      <c r="C443" s="101" t="s">
        <v>191</v>
      </c>
      <c r="D443" s="40" t="s">
        <v>439</v>
      </c>
      <c r="E443" s="40" t="s">
        <v>192</v>
      </c>
      <c r="F443" s="49" t="s">
        <v>351</v>
      </c>
      <c r="G443" s="50" t="s">
        <v>193</v>
      </c>
      <c r="H443" s="51" t="s">
        <v>194</v>
      </c>
      <c r="I443" s="52" t="s">
        <v>292</v>
      </c>
      <c r="J443" s="53" t="s">
        <v>1339</v>
      </c>
      <c r="K443" s="53"/>
      <c r="L443" s="53" t="s">
        <v>1098</v>
      </c>
      <c r="M443" s="53"/>
      <c r="N443" s="53" t="s">
        <v>824</v>
      </c>
      <c r="O443" s="53" t="s">
        <v>812</v>
      </c>
      <c r="P443" s="116" t="s">
        <v>1338</v>
      </c>
      <c r="Q443" s="53" t="s">
        <v>394</v>
      </c>
      <c r="R443" s="53"/>
      <c r="S443" s="48" t="s">
        <v>992</v>
      </c>
      <c r="U443" s="41"/>
      <c r="V443" s="105" t="s">
        <v>1344</v>
      </c>
    </row>
    <row r="444" spans="1:22" ht="112.5">
      <c r="A444" s="86">
        <v>444</v>
      </c>
      <c r="B444" s="48" t="s">
        <v>792</v>
      </c>
      <c r="C444" s="56" t="s">
        <v>191</v>
      </c>
      <c r="D444" s="40" t="s">
        <v>439</v>
      </c>
      <c r="E444" s="40" t="s">
        <v>192</v>
      </c>
      <c r="F444" s="49" t="s">
        <v>351</v>
      </c>
      <c r="G444" s="50" t="s">
        <v>397</v>
      </c>
      <c r="H444" s="51" t="s">
        <v>398</v>
      </c>
      <c r="I444" s="52" t="s">
        <v>292</v>
      </c>
      <c r="J444" s="115" t="s">
        <v>1340</v>
      </c>
      <c r="K444" s="53"/>
      <c r="L444" s="53" t="s">
        <v>1098</v>
      </c>
      <c r="M444" s="53"/>
      <c r="N444" s="53" t="s">
        <v>824</v>
      </c>
      <c r="O444" s="53" t="s">
        <v>812</v>
      </c>
      <c r="P444" s="116" t="s">
        <v>1338</v>
      </c>
      <c r="Q444" s="53" t="s">
        <v>394</v>
      </c>
      <c r="R444" s="53"/>
      <c r="S444" s="48" t="s">
        <v>992</v>
      </c>
      <c r="U444" s="41"/>
      <c r="V444" s="105" t="s">
        <v>1344</v>
      </c>
    </row>
    <row r="445" spans="1:22" ht="112.5">
      <c r="A445" s="86">
        <v>445</v>
      </c>
      <c r="B445" s="48" t="s">
        <v>936</v>
      </c>
      <c r="C445" s="56" t="s">
        <v>191</v>
      </c>
      <c r="D445" s="40" t="s">
        <v>439</v>
      </c>
      <c r="E445" s="40" t="s">
        <v>192</v>
      </c>
      <c r="F445" s="49" t="s">
        <v>351</v>
      </c>
      <c r="G445" s="50" t="s">
        <v>943</v>
      </c>
      <c r="H445" s="51" t="s">
        <v>944</v>
      </c>
      <c r="I445" s="52" t="s">
        <v>292</v>
      </c>
      <c r="J445" s="115" t="s">
        <v>1340</v>
      </c>
      <c r="K445" s="53"/>
      <c r="L445" s="53" t="s">
        <v>1098</v>
      </c>
      <c r="M445" s="53"/>
      <c r="N445" s="53" t="s">
        <v>824</v>
      </c>
      <c r="O445" s="53" t="s">
        <v>812</v>
      </c>
      <c r="P445" s="116" t="s">
        <v>1338</v>
      </c>
      <c r="Q445" s="53" t="s">
        <v>394</v>
      </c>
      <c r="R445" s="53"/>
      <c r="S445" s="48" t="s">
        <v>992</v>
      </c>
      <c r="U445" s="41"/>
      <c r="V445" s="105" t="s">
        <v>1344</v>
      </c>
    </row>
    <row r="446" spans="1:22" ht="22.5">
      <c r="A446" s="86">
        <v>446</v>
      </c>
      <c r="B446" s="48" t="s">
        <v>574</v>
      </c>
      <c r="C446" s="56" t="s">
        <v>191</v>
      </c>
      <c r="D446" s="40" t="s">
        <v>439</v>
      </c>
      <c r="E446" s="40" t="s">
        <v>192</v>
      </c>
      <c r="F446" s="49" t="s">
        <v>880</v>
      </c>
      <c r="G446" s="50" t="s">
        <v>1401</v>
      </c>
      <c r="H446" s="51" t="s">
        <v>730</v>
      </c>
      <c r="I446" s="52" t="s">
        <v>292</v>
      </c>
      <c r="J446" s="53" t="s">
        <v>1341</v>
      </c>
      <c r="K446" s="53"/>
      <c r="L446" s="53" t="s">
        <v>1098</v>
      </c>
      <c r="M446" s="53"/>
      <c r="N446" s="53" t="s">
        <v>824</v>
      </c>
      <c r="O446" s="53" t="s">
        <v>812</v>
      </c>
      <c r="P446" s="116" t="s">
        <v>1338</v>
      </c>
      <c r="Q446" s="53" t="s">
        <v>394</v>
      </c>
      <c r="R446" s="53"/>
      <c r="S446" s="48" t="s">
        <v>992</v>
      </c>
      <c r="U446" s="41"/>
      <c r="V446" s="105" t="s">
        <v>1344</v>
      </c>
    </row>
    <row r="447" spans="1:22" ht="112.5">
      <c r="A447" s="86">
        <v>447</v>
      </c>
      <c r="B447" s="48" t="s">
        <v>1072</v>
      </c>
      <c r="C447" s="56" t="s">
        <v>191</v>
      </c>
      <c r="D447" s="40" t="s">
        <v>439</v>
      </c>
      <c r="E447" s="40" t="s">
        <v>192</v>
      </c>
      <c r="F447" s="49" t="s">
        <v>351</v>
      </c>
      <c r="G447" s="50" t="s">
        <v>397</v>
      </c>
      <c r="H447" s="51" t="s">
        <v>398</v>
      </c>
      <c r="I447" s="52" t="s">
        <v>292</v>
      </c>
      <c r="J447" s="115" t="s">
        <v>1340</v>
      </c>
      <c r="K447" s="53"/>
      <c r="L447" s="53" t="s">
        <v>1098</v>
      </c>
      <c r="M447" s="53"/>
      <c r="N447" s="53" t="s">
        <v>824</v>
      </c>
      <c r="O447" s="53" t="s">
        <v>812</v>
      </c>
      <c r="P447" s="116" t="s">
        <v>1338</v>
      </c>
      <c r="Q447" s="53" t="s">
        <v>394</v>
      </c>
      <c r="R447" s="53"/>
      <c r="S447" s="48" t="s">
        <v>992</v>
      </c>
      <c r="V447" s="105" t="s">
        <v>1344</v>
      </c>
    </row>
    <row r="448" spans="1:22" ht="236.25">
      <c r="A448" s="86">
        <v>448</v>
      </c>
      <c r="B448" s="48" t="s">
        <v>1273</v>
      </c>
      <c r="C448" s="56" t="s">
        <v>1229</v>
      </c>
      <c r="D448" s="40" t="s">
        <v>439</v>
      </c>
      <c r="E448" s="40" t="s">
        <v>76</v>
      </c>
      <c r="F448" s="49" t="s">
        <v>351</v>
      </c>
      <c r="G448" s="50" t="s">
        <v>1230</v>
      </c>
      <c r="H448" s="51" t="s">
        <v>1231</v>
      </c>
      <c r="I448" s="52" t="s">
        <v>336</v>
      </c>
      <c r="J448" s="53" t="s">
        <v>1342</v>
      </c>
      <c r="K448" s="53"/>
      <c r="L448" s="53" t="s">
        <v>1098</v>
      </c>
      <c r="M448" s="53"/>
      <c r="N448" s="53" t="s">
        <v>824</v>
      </c>
      <c r="O448" s="53" t="s">
        <v>812</v>
      </c>
      <c r="P448" s="116" t="s">
        <v>1338</v>
      </c>
      <c r="Q448" s="53" t="s">
        <v>394</v>
      </c>
      <c r="R448" s="53"/>
      <c r="S448" s="48" t="s">
        <v>992</v>
      </c>
      <c r="U448" s="41"/>
      <c r="V448" s="105" t="s">
        <v>1344</v>
      </c>
    </row>
    <row r="449" spans="1:22" ht="22.5">
      <c r="A449" s="86">
        <v>449</v>
      </c>
      <c r="B449" s="48" t="s">
        <v>744</v>
      </c>
      <c r="C449" s="56" t="s">
        <v>432</v>
      </c>
      <c r="D449" s="40" t="s">
        <v>433</v>
      </c>
      <c r="E449" s="40" t="s">
        <v>434</v>
      </c>
      <c r="F449" s="49" t="s">
        <v>289</v>
      </c>
      <c r="G449" s="50" t="s">
        <v>435</v>
      </c>
      <c r="H449" s="51" t="s">
        <v>436</v>
      </c>
      <c r="I449" s="52" t="s">
        <v>335</v>
      </c>
      <c r="J449" s="53" t="s">
        <v>1360</v>
      </c>
      <c r="K449" s="53"/>
      <c r="L449" s="53" t="s">
        <v>337</v>
      </c>
      <c r="M449" s="53"/>
      <c r="N449" s="53" t="s">
        <v>825</v>
      </c>
      <c r="O449" s="53" t="s">
        <v>330</v>
      </c>
      <c r="P449" s="53" t="s">
        <v>1321</v>
      </c>
      <c r="Q449" s="53"/>
      <c r="R449" s="53"/>
      <c r="S449" s="48" t="s">
        <v>804</v>
      </c>
      <c r="V449" s="105" t="s">
        <v>1002</v>
      </c>
    </row>
    <row r="450" spans="1:22" ht="45">
      <c r="A450" s="86">
        <v>450</v>
      </c>
      <c r="B450" s="48" t="s">
        <v>8</v>
      </c>
      <c r="C450" s="56"/>
      <c r="D450" s="40" t="s">
        <v>433</v>
      </c>
      <c r="E450" s="40" t="s">
        <v>504</v>
      </c>
      <c r="F450" s="49" t="s">
        <v>289</v>
      </c>
      <c r="G450" s="50" t="s">
        <v>240</v>
      </c>
      <c r="H450" s="51" t="s">
        <v>241</v>
      </c>
      <c r="I450" s="52" t="s">
        <v>335</v>
      </c>
      <c r="J450" s="53" t="s">
        <v>1360</v>
      </c>
      <c r="K450" s="53"/>
      <c r="L450" s="53" t="s">
        <v>337</v>
      </c>
      <c r="M450" s="53"/>
      <c r="N450" s="53" t="s">
        <v>825</v>
      </c>
      <c r="O450" s="53" t="s">
        <v>330</v>
      </c>
      <c r="P450" s="53" t="s">
        <v>1321</v>
      </c>
      <c r="Q450" s="53"/>
      <c r="R450" s="53"/>
      <c r="S450" s="48" t="s">
        <v>804</v>
      </c>
      <c r="U450" s="41"/>
      <c r="V450" s="105" t="s">
        <v>1002</v>
      </c>
    </row>
    <row r="451" spans="1:22" ht="45">
      <c r="A451" s="86">
        <v>451</v>
      </c>
      <c r="B451" s="48" t="s">
        <v>1044</v>
      </c>
      <c r="C451" s="56" t="s">
        <v>812</v>
      </c>
      <c r="D451" s="40" t="s">
        <v>893</v>
      </c>
      <c r="E451" s="40" t="s">
        <v>350</v>
      </c>
      <c r="F451" s="49" t="s">
        <v>289</v>
      </c>
      <c r="G451" s="50" t="s">
        <v>16</v>
      </c>
      <c r="H451" s="51" t="s">
        <v>1059</v>
      </c>
      <c r="I451" s="52" t="s">
        <v>335</v>
      </c>
      <c r="J451" s="53" t="s">
        <v>1360</v>
      </c>
      <c r="K451" s="53"/>
      <c r="L451" s="53" t="s">
        <v>337</v>
      </c>
      <c r="M451" s="53"/>
      <c r="N451" s="53" t="s">
        <v>825</v>
      </c>
      <c r="O451" s="53" t="s">
        <v>330</v>
      </c>
      <c r="P451" s="53" t="s">
        <v>1321</v>
      </c>
      <c r="Q451" s="53"/>
      <c r="R451" s="53"/>
      <c r="S451" s="48" t="s">
        <v>804</v>
      </c>
      <c r="U451" s="41"/>
      <c r="V451" s="105" t="s">
        <v>1002</v>
      </c>
    </row>
    <row r="452" spans="1:22" ht="258.75">
      <c r="A452" s="86">
        <v>452</v>
      </c>
      <c r="B452" s="48" t="s">
        <v>85</v>
      </c>
      <c r="C452" s="56" t="s">
        <v>191</v>
      </c>
      <c r="D452" s="40" t="s">
        <v>365</v>
      </c>
      <c r="E452" s="40" t="s">
        <v>350</v>
      </c>
      <c r="F452" s="49" t="s">
        <v>351</v>
      </c>
      <c r="G452" s="50" t="s">
        <v>790</v>
      </c>
      <c r="H452" s="51" t="s">
        <v>791</v>
      </c>
      <c r="I452" s="52" t="s">
        <v>336</v>
      </c>
      <c r="J452" s="115" t="s">
        <v>1343</v>
      </c>
      <c r="K452" s="53"/>
      <c r="L452" s="53" t="s">
        <v>1098</v>
      </c>
      <c r="M452" s="53"/>
      <c r="N452" s="53" t="s">
        <v>824</v>
      </c>
      <c r="O452" s="53" t="s">
        <v>812</v>
      </c>
      <c r="P452" s="116" t="s">
        <v>1338</v>
      </c>
      <c r="Q452" s="53" t="s">
        <v>394</v>
      </c>
      <c r="R452" s="53"/>
      <c r="S452" s="48" t="s">
        <v>992</v>
      </c>
      <c r="T452" s="105"/>
      <c r="U452" s="41"/>
      <c r="V452" s="105" t="s">
        <v>1344</v>
      </c>
    </row>
    <row r="453" spans="1:21" ht="56.25">
      <c r="A453" s="86">
        <v>453</v>
      </c>
      <c r="B453" s="48" t="s">
        <v>1044</v>
      </c>
      <c r="C453" s="56" t="s">
        <v>813</v>
      </c>
      <c r="D453" s="40" t="s">
        <v>9</v>
      </c>
      <c r="E453" s="40" t="s">
        <v>350</v>
      </c>
      <c r="F453" s="49" t="s">
        <v>351</v>
      </c>
      <c r="G453" s="50" t="s">
        <v>14</v>
      </c>
      <c r="H453" s="51" t="s">
        <v>15</v>
      </c>
      <c r="I453" s="52" t="s">
        <v>335</v>
      </c>
      <c r="J453" s="53" t="s">
        <v>388</v>
      </c>
      <c r="K453" s="53"/>
      <c r="L453" s="53" t="s">
        <v>1098</v>
      </c>
      <c r="M453" s="53"/>
      <c r="N453" s="53" t="s">
        <v>824</v>
      </c>
      <c r="O453" s="53" t="s">
        <v>813</v>
      </c>
      <c r="P453" s="116" t="s">
        <v>387</v>
      </c>
      <c r="Q453" s="53"/>
      <c r="R453" s="53"/>
      <c r="S453" s="48" t="s">
        <v>992</v>
      </c>
      <c r="U453" s="41"/>
    </row>
    <row r="454" spans="1:21" ht="270">
      <c r="A454" s="86">
        <v>454</v>
      </c>
      <c r="B454" s="48" t="s">
        <v>1273</v>
      </c>
      <c r="C454" s="56" t="s">
        <v>813</v>
      </c>
      <c r="D454" s="40" t="s">
        <v>9</v>
      </c>
      <c r="E454" s="40" t="s">
        <v>868</v>
      </c>
      <c r="F454" s="49" t="s">
        <v>351</v>
      </c>
      <c r="G454" s="50" t="s">
        <v>1232</v>
      </c>
      <c r="H454" s="51" t="s">
        <v>1076</v>
      </c>
      <c r="I454" s="52" t="s">
        <v>336</v>
      </c>
      <c r="J454" s="115" t="s">
        <v>392</v>
      </c>
      <c r="K454" s="53"/>
      <c r="L454" s="53" t="s">
        <v>1098</v>
      </c>
      <c r="M454" s="53"/>
      <c r="N454" s="53" t="s">
        <v>824</v>
      </c>
      <c r="O454" s="53" t="s">
        <v>813</v>
      </c>
      <c r="P454" s="116" t="s">
        <v>387</v>
      </c>
      <c r="Q454" s="53"/>
      <c r="R454" s="53"/>
      <c r="S454" s="48" t="s">
        <v>992</v>
      </c>
      <c r="U454" s="41"/>
    </row>
    <row r="455" spans="1:22" ht="45">
      <c r="A455" s="86">
        <v>455</v>
      </c>
      <c r="B455" s="48" t="s">
        <v>1173</v>
      </c>
      <c r="C455" s="56" t="s">
        <v>813</v>
      </c>
      <c r="D455" s="40" t="s">
        <v>9</v>
      </c>
      <c r="E455" s="40" t="s">
        <v>916</v>
      </c>
      <c r="F455" s="49" t="s">
        <v>838</v>
      </c>
      <c r="G455" s="50" t="s">
        <v>1042</v>
      </c>
      <c r="H455" s="51" t="s">
        <v>1043</v>
      </c>
      <c r="I455" s="52" t="s">
        <v>336</v>
      </c>
      <c r="J455" s="53" t="s">
        <v>389</v>
      </c>
      <c r="K455" s="53"/>
      <c r="L455" s="53" t="s">
        <v>1098</v>
      </c>
      <c r="M455" s="53"/>
      <c r="N455" s="53" t="s">
        <v>824</v>
      </c>
      <c r="O455" s="53" t="s">
        <v>813</v>
      </c>
      <c r="P455" s="116" t="s">
        <v>387</v>
      </c>
      <c r="Q455" s="53" t="s">
        <v>394</v>
      </c>
      <c r="R455" s="53"/>
      <c r="S455" s="48" t="s">
        <v>992</v>
      </c>
      <c r="U455" s="41"/>
      <c r="V455" s="105" t="s">
        <v>1344</v>
      </c>
    </row>
    <row r="456" spans="1:22" ht="33.75">
      <c r="A456" s="86">
        <v>456</v>
      </c>
      <c r="B456" s="48" t="s">
        <v>183</v>
      </c>
      <c r="C456" s="56" t="s">
        <v>195</v>
      </c>
      <c r="D456" s="40" t="s">
        <v>9</v>
      </c>
      <c r="E456" s="40" t="s">
        <v>1285</v>
      </c>
      <c r="F456" s="49" t="s">
        <v>351</v>
      </c>
      <c r="G456" s="50" t="s">
        <v>196</v>
      </c>
      <c r="H456" s="51" t="s">
        <v>197</v>
      </c>
      <c r="I456" s="52" t="s">
        <v>336</v>
      </c>
      <c r="J456" s="53" t="s">
        <v>390</v>
      </c>
      <c r="K456" s="53"/>
      <c r="L456" s="53" t="s">
        <v>1098</v>
      </c>
      <c r="M456" s="53"/>
      <c r="N456" s="53" t="s">
        <v>824</v>
      </c>
      <c r="O456" s="53" t="s">
        <v>813</v>
      </c>
      <c r="P456" s="116" t="s">
        <v>387</v>
      </c>
      <c r="Q456" s="53" t="s">
        <v>394</v>
      </c>
      <c r="R456" s="53"/>
      <c r="S456" s="48" t="s">
        <v>992</v>
      </c>
      <c r="U456" s="41"/>
      <c r="V456" s="105" t="s">
        <v>1344</v>
      </c>
    </row>
    <row r="457" spans="1:22" ht="22.5">
      <c r="A457" s="86">
        <v>457</v>
      </c>
      <c r="B457" s="48" t="s">
        <v>574</v>
      </c>
      <c r="C457" s="56" t="s">
        <v>195</v>
      </c>
      <c r="D457" s="40" t="s">
        <v>9</v>
      </c>
      <c r="E457" s="40" t="s">
        <v>1285</v>
      </c>
      <c r="F457" s="49" t="s">
        <v>351</v>
      </c>
      <c r="G457" s="50" t="s">
        <v>1402</v>
      </c>
      <c r="H457" s="51" t="s">
        <v>1403</v>
      </c>
      <c r="I457" s="52" t="s">
        <v>335</v>
      </c>
      <c r="J457" s="53" t="s">
        <v>391</v>
      </c>
      <c r="K457" s="53"/>
      <c r="L457" s="53" t="s">
        <v>1098</v>
      </c>
      <c r="M457" s="53"/>
      <c r="N457" s="53" t="s">
        <v>824</v>
      </c>
      <c r="O457" s="53" t="s">
        <v>813</v>
      </c>
      <c r="P457" s="116" t="s">
        <v>387</v>
      </c>
      <c r="Q457" s="53" t="s">
        <v>394</v>
      </c>
      <c r="R457" s="53"/>
      <c r="S457" s="48" t="s">
        <v>992</v>
      </c>
      <c r="U457" s="41"/>
      <c r="V457" s="105" t="s">
        <v>1344</v>
      </c>
    </row>
    <row r="458" spans="1:22" ht="33.75">
      <c r="A458" s="86">
        <v>458</v>
      </c>
      <c r="B458" s="48" t="s">
        <v>183</v>
      </c>
      <c r="C458" s="56" t="s">
        <v>195</v>
      </c>
      <c r="D458" s="40" t="s">
        <v>9</v>
      </c>
      <c r="E458" s="40" t="s">
        <v>925</v>
      </c>
      <c r="F458" s="49" t="s">
        <v>351</v>
      </c>
      <c r="G458" s="50" t="s">
        <v>198</v>
      </c>
      <c r="H458" s="51" t="s">
        <v>197</v>
      </c>
      <c r="I458" s="52" t="s">
        <v>336</v>
      </c>
      <c r="J458" s="53" t="s">
        <v>390</v>
      </c>
      <c r="K458" s="53"/>
      <c r="L458" s="53" t="s">
        <v>1098</v>
      </c>
      <c r="M458" s="53"/>
      <c r="N458" s="53" t="s">
        <v>824</v>
      </c>
      <c r="O458" s="53" t="s">
        <v>813</v>
      </c>
      <c r="P458" s="116" t="s">
        <v>387</v>
      </c>
      <c r="Q458" s="53" t="s">
        <v>394</v>
      </c>
      <c r="R458" s="53"/>
      <c r="S458" s="48" t="s">
        <v>992</v>
      </c>
      <c r="U458" s="41"/>
      <c r="V458" s="105" t="s">
        <v>1344</v>
      </c>
    </row>
    <row r="459" spans="1:22" ht="33.75">
      <c r="A459" s="86">
        <v>459</v>
      </c>
      <c r="B459" s="48" t="s">
        <v>183</v>
      </c>
      <c r="C459" s="56" t="s">
        <v>195</v>
      </c>
      <c r="D459" s="40" t="s">
        <v>9</v>
      </c>
      <c r="E459" s="40" t="s">
        <v>1031</v>
      </c>
      <c r="F459" s="49" t="s">
        <v>351</v>
      </c>
      <c r="G459" s="50" t="s">
        <v>199</v>
      </c>
      <c r="H459" s="51" t="s">
        <v>197</v>
      </c>
      <c r="I459" s="52" t="s">
        <v>336</v>
      </c>
      <c r="J459" s="53" t="s">
        <v>390</v>
      </c>
      <c r="K459" s="53"/>
      <c r="L459" s="53" t="s">
        <v>1098</v>
      </c>
      <c r="M459" s="53"/>
      <c r="N459" s="53" t="s">
        <v>824</v>
      </c>
      <c r="O459" s="53" t="s">
        <v>813</v>
      </c>
      <c r="P459" s="116" t="s">
        <v>387</v>
      </c>
      <c r="Q459" s="53" t="s">
        <v>394</v>
      </c>
      <c r="R459" s="53"/>
      <c r="S459" s="48" t="s">
        <v>992</v>
      </c>
      <c r="U459" s="41"/>
      <c r="V459" s="105" t="s">
        <v>1344</v>
      </c>
    </row>
    <row r="460" spans="1:22" ht="33.75">
      <c r="A460" s="86">
        <v>460</v>
      </c>
      <c r="B460" s="48" t="s">
        <v>183</v>
      </c>
      <c r="C460" s="56" t="s">
        <v>195</v>
      </c>
      <c r="D460" s="40" t="s">
        <v>9</v>
      </c>
      <c r="E460" s="40" t="s">
        <v>423</v>
      </c>
      <c r="F460" s="49" t="s">
        <v>351</v>
      </c>
      <c r="G460" s="50" t="s">
        <v>200</v>
      </c>
      <c r="H460" s="51" t="s">
        <v>197</v>
      </c>
      <c r="I460" s="52" t="s">
        <v>336</v>
      </c>
      <c r="J460" s="53" t="s">
        <v>390</v>
      </c>
      <c r="K460" s="53"/>
      <c r="L460" s="53" t="s">
        <v>1098</v>
      </c>
      <c r="M460" s="53"/>
      <c r="N460" s="53" t="s">
        <v>824</v>
      </c>
      <c r="O460" s="53" t="s">
        <v>813</v>
      </c>
      <c r="P460" s="116" t="s">
        <v>387</v>
      </c>
      <c r="Q460" s="53" t="s">
        <v>394</v>
      </c>
      <c r="R460" s="53"/>
      <c r="S460" s="48" t="s">
        <v>992</v>
      </c>
      <c r="V460" s="105" t="s">
        <v>1344</v>
      </c>
    </row>
    <row r="461" spans="1:22" ht="33.75">
      <c r="A461" s="86">
        <v>461</v>
      </c>
      <c r="B461" s="48" t="s">
        <v>1044</v>
      </c>
      <c r="C461" s="56" t="s">
        <v>813</v>
      </c>
      <c r="D461" s="40" t="s">
        <v>9</v>
      </c>
      <c r="E461" s="40" t="s">
        <v>361</v>
      </c>
      <c r="F461" s="49" t="s">
        <v>289</v>
      </c>
      <c r="G461" s="50" t="s">
        <v>17</v>
      </c>
      <c r="H461" s="51" t="s">
        <v>1059</v>
      </c>
      <c r="I461" s="52" t="s">
        <v>336</v>
      </c>
      <c r="J461" s="53" t="s">
        <v>393</v>
      </c>
      <c r="K461" s="53"/>
      <c r="L461" s="53" t="s">
        <v>1098</v>
      </c>
      <c r="M461" s="53"/>
      <c r="N461" s="53" t="s">
        <v>824</v>
      </c>
      <c r="O461" s="53" t="s">
        <v>330</v>
      </c>
      <c r="P461" s="116" t="s">
        <v>387</v>
      </c>
      <c r="Q461" s="53" t="s">
        <v>394</v>
      </c>
      <c r="R461" s="53"/>
      <c r="S461" s="48" t="s">
        <v>992</v>
      </c>
      <c r="V461" s="105" t="s">
        <v>1002</v>
      </c>
    </row>
    <row r="462" spans="1:22" ht="78.75">
      <c r="A462" s="86">
        <v>462</v>
      </c>
      <c r="B462" s="48" t="s">
        <v>643</v>
      </c>
      <c r="C462" s="56" t="s">
        <v>338</v>
      </c>
      <c r="D462" s="40" t="s">
        <v>623</v>
      </c>
      <c r="E462" s="40" t="s">
        <v>290</v>
      </c>
      <c r="F462" s="49" t="s">
        <v>351</v>
      </c>
      <c r="G462" s="50" t="s">
        <v>644</v>
      </c>
      <c r="H462" s="51" t="s">
        <v>645</v>
      </c>
      <c r="I462" s="52" t="s">
        <v>292</v>
      </c>
      <c r="J462" s="53" t="s">
        <v>53</v>
      </c>
      <c r="K462" s="53"/>
      <c r="L462" s="53" t="s">
        <v>1098</v>
      </c>
      <c r="M462" s="53"/>
      <c r="N462" s="53" t="s">
        <v>54</v>
      </c>
      <c r="O462" s="53" t="s">
        <v>338</v>
      </c>
      <c r="P462" s="53" t="s">
        <v>990</v>
      </c>
      <c r="Q462" s="53"/>
      <c r="R462" s="53"/>
      <c r="S462" s="48" t="s">
        <v>804</v>
      </c>
      <c r="T462" s="41" t="s">
        <v>989</v>
      </c>
      <c r="V462" s="105" t="s">
        <v>1002</v>
      </c>
    </row>
    <row r="463" spans="1:22" ht="123.75">
      <c r="A463" s="86">
        <v>463</v>
      </c>
      <c r="B463" s="48" t="s">
        <v>643</v>
      </c>
      <c r="C463" s="56" t="s">
        <v>338</v>
      </c>
      <c r="D463" s="40" t="s">
        <v>623</v>
      </c>
      <c r="E463" s="40" t="s">
        <v>290</v>
      </c>
      <c r="F463" s="49" t="s">
        <v>351</v>
      </c>
      <c r="G463" s="50" t="s">
        <v>1023</v>
      </c>
      <c r="H463" s="51" t="s">
        <v>659</v>
      </c>
      <c r="I463" s="52" t="s">
        <v>334</v>
      </c>
      <c r="J463" s="53"/>
      <c r="K463" s="53"/>
      <c r="L463" s="53"/>
      <c r="M463" s="53"/>
      <c r="N463" s="53" t="s">
        <v>801</v>
      </c>
      <c r="O463" s="53" t="s">
        <v>809</v>
      </c>
      <c r="P463" s="53" t="s">
        <v>990</v>
      </c>
      <c r="Q463" s="53"/>
      <c r="R463" s="53"/>
      <c r="S463" s="48" t="s">
        <v>804</v>
      </c>
      <c r="T463" s="41" t="s">
        <v>989</v>
      </c>
      <c r="U463" s="105" t="s">
        <v>55</v>
      </c>
      <c r="V463" s="105" t="s">
        <v>343</v>
      </c>
    </row>
    <row r="464" spans="1:22" ht="135">
      <c r="A464" s="86">
        <v>464</v>
      </c>
      <c r="B464" s="48" t="s">
        <v>643</v>
      </c>
      <c r="C464" s="56" t="s">
        <v>338</v>
      </c>
      <c r="D464" s="40" t="s">
        <v>623</v>
      </c>
      <c r="E464" s="40" t="s">
        <v>290</v>
      </c>
      <c r="F464" s="49" t="s">
        <v>351</v>
      </c>
      <c r="G464" s="50" t="s">
        <v>374</v>
      </c>
      <c r="H464" s="51" t="s">
        <v>375</v>
      </c>
      <c r="I464" s="52" t="s">
        <v>334</v>
      </c>
      <c r="J464" s="53"/>
      <c r="K464" s="53"/>
      <c r="L464" s="53"/>
      <c r="M464" s="53"/>
      <c r="N464" s="53" t="s">
        <v>977</v>
      </c>
      <c r="O464" s="53" t="s">
        <v>807</v>
      </c>
      <c r="P464" s="53" t="s">
        <v>990</v>
      </c>
      <c r="Q464" s="53"/>
      <c r="R464" s="53"/>
      <c r="S464" s="48" t="s">
        <v>804</v>
      </c>
      <c r="T464" s="41" t="s">
        <v>989</v>
      </c>
      <c r="U464" s="105" t="s">
        <v>58</v>
      </c>
      <c r="V464" s="105" t="s">
        <v>343</v>
      </c>
    </row>
    <row r="465" spans="1:22" ht="146.25">
      <c r="A465" s="86">
        <v>465</v>
      </c>
      <c r="B465" s="48" t="s">
        <v>636</v>
      </c>
      <c r="C465" s="56" t="s">
        <v>338</v>
      </c>
      <c r="D465" s="40" t="s">
        <v>623</v>
      </c>
      <c r="E465" s="40" t="s">
        <v>746</v>
      </c>
      <c r="F465" s="49" t="s">
        <v>351</v>
      </c>
      <c r="G465" s="50" t="s">
        <v>668</v>
      </c>
      <c r="H465" s="51" t="s">
        <v>669</v>
      </c>
      <c r="I465" s="52" t="s">
        <v>334</v>
      </c>
      <c r="J465" s="53"/>
      <c r="K465" s="53"/>
      <c r="L465" s="53"/>
      <c r="M465" s="53"/>
      <c r="N465" s="53" t="s">
        <v>828</v>
      </c>
      <c r="O465" s="53" t="s">
        <v>338</v>
      </c>
      <c r="P465" s="53" t="s">
        <v>990</v>
      </c>
      <c r="Q465" s="53"/>
      <c r="R465" s="53"/>
      <c r="S465" s="48" t="s">
        <v>804</v>
      </c>
      <c r="T465" s="41" t="s">
        <v>989</v>
      </c>
      <c r="U465" s="105" t="s">
        <v>56</v>
      </c>
      <c r="V465" s="105" t="s">
        <v>343</v>
      </c>
    </row>
    <row r="466" spans="1:22" ht="67.5">
      <c r="A466" s="86">
        <v>466</v>
      </c>
      <c r="B466" s="48" t="s">
        <v>670</v>
      </c>
      <c r="C466" s="56" t="s">
        <v>338</v>
      </c>
      <c r="D466" s="40" t="s">
        <v>623</v>
      </c>
      <c r="E466" s="40" t="s">
        <v>868</v>
      </c>
      <c r="F466" s="49" t="s">
        <v>838</v>
      </c>
      <c r="G466" s="50" t="s">
        <v>671</v>
      </c>
      <c r="H466" s="51" t="s">
        <v>672</v>
      </c>
      <c r="I466" s="52" t="s">
        <v>292</v>
      </c>
      <c r="J466" s="53" t="s">
        <v>57</v>
      </c>
      <c r="K466" s="53"/>
      <c r="L466" s="53" t="s">
        <v>1098</v>
      </c>
      <c r="M466" s="53"/>
      <c r="N466" s="53" t="s">
        <v>830</v>
      </c>
      <c r="O466" s="53" t="s">
        <v>829</v>
      </c>
      <c r="P466" s="53" t="s">
        <v>990</v>
      </c>
      <c r="Q466" s="53"/>
      <c r="R466" s="53"/>
      <c r="S466" s="48" t="s">
        <v>804</v>
      </c>
      <c r="T466" s="41" t="s">
        <v>989</v>
      </c>
      <c r="V466" s="105" t="s">
        <v>1002</v>
      </c>
    </row>
    <row r="467" spans="1:22" ht="78.75">
      <c r="A467" s="86">
        <v>467</v>
      </c>
      <c r="B467" s="48" t="s">
        <v>670</v>
      </c>
      <c r="C467" s="56" t="s">
        <v>338</v>
      </c>
      <c r="D467" s="40" t="s">
        <v>623</v>
      </c>
      <c r="E467" s="40" t="s">
        <v>916</v>
      </c>
      <c r="F467" s="49" t="s">
        <v>351</v>
      </c>
      <c r="G467" s="50" t="s">
        <v>673</v>
      </c>
      <c r="H467" s="51" t="s">
        <v>674</v>
      </c>
      <c r="I467" s="52" t="s">
        <v>292</v>
      </c>
      <c r="J467" s="53" t="s">
        <v>57</v>
      </c>
      <c r="K467" s="53"/>
      <c r="L467" s="53" t="s">
        <v>1098</v>
      </c>
      <c r="M467" s="53"/>
      <c r="N467" s="53" t="s">
        <v>830</v>
      </c>
      <c r="O467" s="53" t="s">
        <v>829</v>
      </c>
      <c r="P467" s="53" t="s">
        <v>990</v>
      </c>
      <c r="Q467" s="53"/>
      <c r="R467" s="53"/>
      <c r="S467" s="48" t="s">
        <v>804</v>
      </c>
      <c r="T467" s="41" t="s">
        <v>989</v>
      </c>
      <c r="V467" s="105" t="s">
        <v>1002</v>
      </c>
    </row>
    <row r="468" spans="1:22" ht="112.5">
      <c r="A468" s="86">
        <v>468</v>
      </c>
      <c r="B468" s="48" t="s">
        <v>670</v>
      </c>
      <c r="C468" s="56" t="s">
        <v>338</v>
      </c>
      <c r="D468" s="40" t="s">
        <v>623</v>
      </c>
      <c r="E468" s="40" t="s">
        <v>284</v>
      </c>
      <c r="F468" s="49" t="s">
        <v>351</v>
      </c>
      <c r="G468" s="50" t="s">
        <v>677</v>
      </c>
      <c r="H468" s="51" t="s">
        <v>678</v>
      </c>
      <c r="I468" s="52" t="s">
        <v>334</v>
      </c>
      <c r="J468" s="53"/>
      <c r="K468" s="53"/>
      <c r="L468" s="53"/>
      <c r="M468" s="53"/>
      <c r="N468" s="53" t="s">
        <v>828</v>
      </c>
      <c r="O468" s="53" t="s">
        <v>338</v>
      </c>
      <c r="P468" s="53" t="s">
        <v>990</v>
      </c>
      <c r="Q468" s="53"/>
      <c r="R468" s="53"/>
      <c r="S468" s="48" t="s">
        <v>804</v>
      </c>
      <c r="T468" s="41" t="s">
        <v>989</v>
      </c>
      <c r="U468" s="105" t="s">
        <v>58</v>
      </c>
      <c r="V468" s="105" t="s">
        <v>343</v>
      </c>
    </row>
    <row r="469" spans="1:22" ht="67.5">
      <c r="A469" s="86">
        <v>469</v>
      </c>
      <c r="B469" s="48" t="s">
        <v>670</v>
      </c>
      <c r="C469" s="56" t="s">
        <v>338</v>
      </c>
      <c r="D469" s="40" t="s">
        <v>623</v>
      </c>
      <c r="E469" s="40" t="s">
        <v>1289</v>
      </c>
      <c r="F469" s="49" t="s">
        <v>838</v>
      </c>
      <c r="G469" s="50" t="s">
        <v>671</v>
      </c>
      <c r="H469" s="51" t="s">
        <v>672</v>
      </c>
      <c r="I469" s="52" t="s">
        <v>292</v>
      </c>
      <c r="J469" s="53" t="s">
        <v>57</v>
      </c>
      <c r="K469" s="53"/>
      <c r="L469" s="53" t="s">
        <v>1098</v>
      </c>
      <c r="M469" s="53"/>
      <c r="N469" s="53" t="s">
        <v>830</v>
      </c>
      <c r="O469" s="53" t="s">
        <v>829</v>
      </c>
      <c r="P469" s="53" t="s">
        <v>990</v>
      </c>
      <c r="Q469" s="53"/>
      <c r="R469" s="53"/>
      <c r="S469" s="48" t="s">
        <v>804</v>
      </c>
      <c r="T469" s="41" t="s">
        <v>989</v>
      </c>
      <c r="V469" s="105" t="s">
        <v>1002</v>
      </c>
    </row>
    <row r="470" spans="1:22" ht="78.75">
      <c r="A470" s="86">
        <v>470</v>
      </c>
      <c r="B470" s="48" t="s">
        <v>670</v>
      </c>
      <c r="C470" s="56" t="s">
        <v>338</v>
      </c>
      <c r="D470" s="40" t="s">
        <v>623</v>
      </c>
      <c r="E470" s="40" t="s">
        <v>1203</v>
      </c>
      <c r="F470" s="49" t="s">
        <v>351</v>
      </c>
      <c r="G470" s="50" t="s">
        <v>673</v>
      </c>
      <c r="H470" s="51" t="s">
        <v>674</v>
      </c>
      <c r="I470" s="52" t="s">
        <v>292</v>
      </c>
      <c r="J470" s="53" t="s">
        <v>57</v>
      </c>
      <c r="K470" s="53"/>
      <c r="L470" s="53"/>
      <c r="M470" s="53"/>
      <c r="N470" s="53" t="s">
        <v>830</v>
      </c>
      <c r="O470" s="53" t="s">
        <v>829</v>
      </c>
      <c r="P470" s="53" t="s">
        <v>990</v>
      </c>
      <c r="Q470" s="53"/>
      <c r="R470" s="53"/>
      <c r="S470" s="48" t="s">
        <v>804</v>
      </c>
      <c r="T470" s="41" t="s">
        <v>989</v>
      </c>
      <c r="V470" s="105" t="s">
        <v>1002</v>
      </c>
    </row>
    <row r="471" spans="1:22" ht="135">
      <c r="A471" s="86">
        <v>471</v>
      </c>
      <c r="B471" s="48" t="s">
        <v>792</v>
      </c>
      <c r="C471" s="56" t="s">
        <v>338</v>
      </c>
      <c r="D471" s="40" t="s">
        <v>623</v>
      </c>
      <c r="E471" s="40" t="s">
        <v>13</v>
      </c>
      <c r="F471" s="49" t="s">
        <v>351</v>
      </c>
      <c r="G471" s="50" t="s">
        <v>685</v>
      </c>
      <c r="H471" s="51" t="s">
        <v>686</v>
      </c>
      <c r="I471" s="52" t="s">
        <v>334</v>
      </c>
      <c r="J471" s="53"/>
      <c r="K471" s="53"/>
      <c r="L471" s="53"/>
      <c r="M471" s="53"/>
      <c r="N471" s="53" t="s">
        <v>285</v>
      </c>
      <c r="O471" s="53" t="s">
        <v>808</v>
      </c>
      <c r="P471" s="53" t="s">
        <v>990</v>
      </c>
      <c r="Q471" s="53"/>
      <c r="R471" s="53"/>
      <c r="S471" s="48" t="s">
        <v>804</v>
      </c>
      <c r="T471" s="41" t="s">
        <v>989</v>
      </c>
      <c r="U471" s="105" t="s">
        <v>58</v>
      </c>
      <c r="V471" s="105" t="s">
        <v>343</v>
      </c>
    </row>
    <row r="472" spans="1:22" ht="360">
      <c r="A472" s="86">
        <v>472</v>
      </c>
      <c r="B472" s="48" t="s">
        <v>704</v>
      </c>
      <c r="C472" s="56" t="s">
        <v>338</v>
      </c>
      <c r="D472" s="40" t="s">
        <v>623</v>
      </c>
      <c r="E472" s="40" t="s">
        <v>1285</v>
      </c>
      <c r="F472" s="49" t="s">
        <v>351</v>
      </c>
      <c r="G472" s="50" t="s">
        <v>1021</v>
      </c>
      <c r="H472" s="51" t="s">
        <v>1022</v>
      </c>
      <c r="I472" s="52" t="s">
        <v>334</v>
      </c>
      <c r="J472" s="53" t="s">
        <v>59</v>
      </c>
      <c r="K472" s="53"/>
      <c r="L472" s="53"/>
      <c r="M472" s="53"/>
      <c r="N472" s="53" t="s">
        <v>798</v>
      </c>
      <c r="O472" s="53" t="s">
        <v>811</v>
      </c>
      <c r="P472" s="53" t="s">
        <v>990</v>
      </c>
      <c r="Q472" s="53"/>
      <c r="R472" s="53"/>
      <c r="S472" s="48" t="s">
        <v>804</v>
      </c>
      <c r="T472" s="41" t="s">
        <v>989</v>
      </c>
      <c r="U472" s="105" t="s">
        <v>58</v>
      </c>
      <c r="V472" s="105" t="s">
        <v>343</v>
      </c>
    </row>
    <row r="473" spans="1:22" ht="360">
      <c r="A473" s="86">
        <v>473</v>
      </c>
      <c r="B473" s="48" t="s">
        <v>704</v>
      </c>
      <c r="C473" s="56" t="s">
        <v>338</v>
      </c>
      <c r="D473" s="40" t="s">
        <v>623</v>
      </c>
      <c r="E473" s="40" t="s">
        <v>750</v>
      </c>
      <c r="F473" s="49" t="s">
        <v>351</v>
      </c>
      <c r="G473" s="50" t="s">
        <v>1337</v>
      </c>
      <c r="H473" s="51" t="s">
        <v>1168</v>
      </c>
      <c r="I473" s="52" t="s">
        <v>334</v>
      </c>
      <c r="J473" s="53"/>
      <c r="K473" s="53"/>
      <c r="L473" s="53"/>
      <c r="M473" s="53"/>
      <c r="N473" s="53" t="s">
        <v>828</v>
      </c>
      <c r="O473" s="53" t="s">
        <v>338</v>
      </c>
      <c r="P473" s="53" t="s">
        <v>990</v>
      </c>
      <c r="Q473" s="53"/>
      <c r="R473" s="53"/>
      <c r="S473" s="48" t="s">
        <v>804</v>
      </c>
      <c r="T473" s="41" t="s">
        <v>989</v>
      </c>
      <c r="U473" s="105" t="s">
        <v>58</v>
      </c>
      <c r="V473" s="105" t="s">
        <v>343</v>
      </c>
    </row>
    <row r="474" spans="1:22" ht="225">
      <c r="A474" s="86">
        <v>474</v>
      </c>
      <c r="B474" s="48" t="s">
        <v>613</v>
      </c>
      <c r="C474" s="56" t="s">
        <v>456</v>
      </c>
      <c r="D474" s="40" t="s">
        <v>623</v>
      </c>
      <c r="E474" s="40" t="s">
        <v>623</v>
      </c>
      <c r="F474" s="49" t="s">
        <v>838</v>
      </c>
      <c r="G474" s="50" t="s">
        <v>457</v>
      </c>
      <c r="H474" s="51" t="s">
        <v>458</v>
      </c>
      <c r="I474" s="52" t="s">
        <v>292</v>
      </c>
      <c r="J474" s="53" t="s">
        <v>60</v>
      </c>
      <c r="K474" s="53"/>
      <c r="L474" s="53" t="s">
        <v>1098</v>
      </c>
      <c r="M474" s="53"/>
      <c r="N474" s="53" t="s">
        <v>828</v>
      </c>
      <c r="O474" s="53" t="s">
        <v>338</v>
      </c>
      <c r="P474" s="53" t="s">
        <v>990</v>
      </c>
      <c r="Q474" s="53"/>
      <c r="R474" s="53"/>
      <c r="S474" s="48" t="s">
        <v>804</v>
      </c>
      <c r="T474" s="41" t="s">
        <v>989</v>
      </c>
      <c r="V474" s="105" t="s">
        <v>1002</v>
      </c>
    </row>
    <row r="475" spans="1:22" ht="123.75">
      <c r="A475" s="86">
        <v>475</v>
      </c>
      <c r="B475" s="48" t="s">
        <v>1273</v>
      </c>
      <c r="C475" s="56" t="s">
        <v>1274</v>
      </c>
      <c r="D475" s="40" t="s">
        <v>623</v>
      </c>
      <c r="E475" s="40" t="s">
        <v>623</v>
      </c>
      <c r="F475" s="49" t="s">
        <v>351</v>
      </c>
      <c r="G475" s="50" t="s">
        <v>1019</v>
      </c>
      <c r="H475" s="51" t="s">
        <v>1194</v>
      </c>
      <c r="I475" s="52" t="s">
        <v>334</v>
      </c>
      <c r="J475" s="53" t="s">
        <v>59</v>
      </c>
      <c r="K475" s="53"/>
      <c r="L475" s="53"/>
      <c r="M475" s="53"/>
      <c r="N475" s="53" t="s">
        <v>977</v>
      </c>
      <c r="O475" s="53" t="s">
        <v>338</v>
      </c>
      <c r="P475" s="53" t="s">
        <v>990</v>
      </c>
      <c r="Q475" s="53"/>
      <c r="R475" s="53"/>
      <c r="S475" s="48" t="s">
        <v>804</v>
      </c>
      <c r="T475" s="41" t="s">
        <v>989</v>
      </c>
      <c r="U475" s="105" t="s">
        <v>58</v>
      </c>
      <c r="V475" s="105" t="s">
        <v>343</v>
      </c>
    </row>
    <row r="476" spans="1:22" ht="90">
      <c r="A476" s="86">
        <v>476</v>
      </c>
      <c r="B476" s="48" t="s">
        <v>1273</v>
      </c>
      <c r="C476" s="56" t="s">
        <v>1274</v>
      </c>
      <c r="D476" s="40" t="s">
        <v>623</v>
      </c>
      <c r="E476" s="40" t="s">
        <v>623</v>
      </c>
      <c r="F476" s="49" t="s">
        <v>351</v>
      </c>
      <c r="G476" s="50" t="s">
        <v>1195</v>
      </c>
      <c r="H476" s="51" t="s">
        <v>1196</v>
      </c>
      <c r="I476" s="52" t="s">
        <v>335</v>
      </c>
      <c r="J476" s="53" t="s">
        <v>61</v>
      </c>
      <c r="K476" s="53"/>
      <c r="L476" s="53" t="s">
        <v>337</v>
      </c>
      <c r="M476" s="53"/>
      <c r="N476" s="53" t="s">
        <v>824</v>
      </c>
      <c r="O476" s="53" t="s">
        <v>338</v>
      </c>
      <c r="P476" s="53" t="s">
        <v>990</v>
      </c>
      <c r="Q476" s="53"/>
      <c r="R476" s="53"/>
      <c r="S476" s="48" t="s">
        <v>804</v>
      </c>
      <c r="T476" s="41" t="s">
        <v>989</v>
      </c>
      <c r="V476" s="105" t="s">
        <v>1002</v>
      </c>
    </row>
    <row r="477" spans="1:22" ht="123.75">
      <c r="A477" s="86">
        <v>477</v>
      </c>
      <c r="B477" s="48" t="s">
        <v>1273</v>
      </c>
      <c r="C477" s="56" t="s">
        <v>1274</v>
      </c>
      <c r="D477" s="40" t="s">
        <v>623</v>
      </c>
      <c r="E477" s="40" t="s">
        <v>623</v>
      </c>
      <c r="F477" s="49" t="s">
        <v>351</v>
      </c>
      <c r="G477" s="50" t="s">
        <v>650</v>
      </c>
      <c r="H477" s="51" t="s">
        <v>651</v>
      </c>
      <c r="I477" s="52" t="s">
        <v>334</v>
      </c>
      <c r="J477" s="53"/>
      <c r="K477" s="53"/>
      <c r="L477" s="53"/>
      <c r="M477" s="53"/>
      <c r="N477" s="53" t="s">
        <v>803</v>
      </c>
      <c r="O477" s="53" t="s">
        <v>338</v>
      </c>
      <c r="P477" s="53" t="s">
        <v>990</v>
      </c>
      <c r="Q477" s="53"/>
      <c r="R477" s="53"/>
      <c r="S477" s="48" t="s">
        <v>804</v>
      </c>
      <c r="T477" s="41" t="s">
        <v>989</v>
      </c>
      <c r="U477" s="105" t="s">
        <v>58</v>
      </c>
      <c r="V477" s="105" t="s">
        <v>343</v>
      </c>
    </row>
    <row r="478" spans="1:22" ht="22.5">
      <c r="A478" s="86">
        <v>478</v>
      </c>
      <c r="B478" s="48" t="s">
        <v>574</v>
      </c>
      <c r="C478" s="56" t="s">
        <v>575</v>
      </c>
      <c r="D478" s="40" t="s">
        <v>625</v>
      </c>
      <c r="E478" s="40" t="s">
        <v>921</v>
      </c>
      <c r="F478" s="49" t="s">
        <v>880</v>
      </c>
      <c r="G478" s="50" t="s">
        <v>576</v>
      </c>
      <c r="H478" s="51" t="s">
        <v>577</v>
      </c>
      <c r="I478" s="52" t="s">
        <v>335</v>
      </c>
      <c r="J478" s="53" t="s">
        <v>1360</v>
      </c>
      <c r="K478" s="53"/>
      <c r="L478" s="53" t="s">
        <v>1098</v>
      </c>
      <c r="M478" s="53"/>
      <c r="N478" s="53" t="s">
        <v>107</v>
      </c>
      <c r="O478" s="53" t="s">
        <v>338</v>
      </c>
      <c r="P478" s="53" t="s">
        <v>1321</v>
      </c>
      <c r="Q478" s="53"/>
      <c r="R478" s="53"/>
      <c r="S478" s="48" t="s">
        <v>804</v>
      </c>
      <c r="U478" s="41"/>
      <c r="V478" s="105" t="s">
        <v>1002</v>
      </c>
    </row>
    <row r="479" spans="1:22" ht="22.5">
      <c r="A479" s="86">
        <v>479</v>
      </c>
      <c r="B479" s="48" t="s">
        <v>574</v>
      </c>
      <c r="C479" s="56" t="s">
        <v>575</v>
      </c>
      <c r="D479" s="40" t="s">
        <v>625</v>
      </c>
      <c r="E479" s="40" t="s">
        <v>1159</v>
      </c>
      <c r="F479" s="49" t="s">
        <v>880</v>
      </c>
      <c r="G479" s="50" t="s">
        <v>578</v>
      </c>
      <c r="H479" s="51" t="s">
        <v>579</v>
      </c>
      <c r="I479" s="52" t="s">
        <v>335</v>
      </c>
      <c r="J479" s="53" t="s">
        <v>1360</v>
      </c>
      <c r="K479" s="53"/>
      <c r="L479" s="53" t="s">
        <v>337</v>
      </c>
      <c r="M479" s="53"/>
      <c r="N479" s="53" t="s">
        <v>107</v>
      </c>
      <c r="O479" s="53" t="s">
        <v>338</v>
      </c>
      <c r="P479" s="53" t="s">
        <v>514</v>
      </c>
      <c r="Q479" s="53"/>
      <c r="R479" s="53"/>
      <c r="S479" s="48" t="s">
        <v>804</v>
      </c>
      <c r="U479" s="41"/>
      <c r="V479" s="105" t="s">
        <v>1002</v>
      </c>
    </row>
    <row r="480" spans="1:22" ht="22.5">
      <c r="A480" s="86">
        <v>480</v>
      </c>
      <c r="B480" s="48" t="s">
        <v>574</v>
      </c>
      <c r="C480" s="56" t="s">
        <v>575</v>
      </c>
      <c r="D480" s="40" t="s">
        <v>625</v>
      </c>
      <c r="E480" s="40" t="s">
        <v>1159</v>
      </c>
      <c r="F480" s="49" t="s">
        <v>880</v>
      </c>
      <c r="G480" s="50" t="s">
        <v>580</v>
      </c>
      <c r="H480" s="51" t="s">
        <v>730</v>
      </c>
      <c r="I480" s="52" t="s">
        <v>335</v>
      </c>
      <c r="J480" s="53" t="s">
        <v>1360</v>
      </c>
      <c r="K480" s="53"/>
      <c r="L480" s="53" t="s">
        <v>337</v>
      </c>
      <c r="M480" s="53"/>
      <c r="N480" s="53" t="s">
        <v>107</v>
      </c>
      <c r="O480" s="53" t="s">
        <v>338</v>
      </c>
      <c r="P480" s="53" t="s">
        <v>515</v>
      </c>
      <c r="Q480" s="53"/>
      <c r="R480" s="53"/>
      <c r="S480" s="48" t="s">
        <v>804</v>
      </c>
      <c r="U480" s="41"/>
      <c r="V480" s="105" t="s">
        <v>1002</v>
      </c>
    </row>
    <row r="481" spans="1:22" ht="22.5">
      <c r="A481" s="86">
        <v>481</v>
      </c>
      <c r="B481" s="48" t="s">
        <v>347</v>
      </c>
      <c r="C481" s="56" t="s">
        <v>338</v>
      </c>
      <c r="D481" s="40" t="s">
        <v>349</v>
      </c>
      <c r="E481" s="40" t="s">
        <v>350</v>
      </c>
      <c r="F481" s="49" t="s">
        <v>351</v>
      </c>
      <c r="G481" s="50" t="s">
        <v>354</v>
      </c>
      <c r="H481" s="51" t="s">
        <v>355</v>
      </c>
      <c r="I481" s="52" t="s">
        <v>292</v>
      </c>
      <c r="J481" s="53" t="s">
        <v>62</v>
      </c>
      <c r="K481" s="53"/>
      <c r="L481" s="53" t="s">
        <v>1098</v>
      </c>
      <c r="M481" s="53"/>
      <c r="N481" s="53" t="s">
        <v>828</v>
      </c>
      <c r="O481" s="53" t="s">
        <v>338</v>
      </c>
      <c r="P481" s="53" t="s">
        <v>1241</v>
      </c>
      <c r="Q481" s="53"/>
      <c r="R481" s="53"/>
      <c r="S481" s="48" t="s">
        <v>804</v>
      </c>
      <c r="T481" s="41" t="s">
        <v>343</v>
      </c>
      <c r="V481" s="105" t="s">
        <v>1002</v>
      </c>
    </row>
    <row r="482" spans="1:22" ht="78.75">
      <c r="A482" s="86">
        <v>482</v>
      </c>
      <c r="B482" s="48" t="s">
        <v>347</v>
      </c>
      <c r="C482" s="56" t="s">
        <v>338</v>
      </c>
      <c r="D482" s="40" t="s">
        <v>349</v>
      </c>
      <c r="E482" s="40" t="s">
        <v>350</v>
      </c>
      <c r="F482" s="49" t="s">
        <v>351</v>
      </c>
      <c r="G482" s="50" t="s">
        <v>356</v>
      </c>
      <c r="H482" s="51" t="s">
        <v>357</v>
      </c>
      <c r="I482" s="52" t="s">
        <v>292</v>
      </c>
      <c r="J482" s="53" t="s">
        <v>62</v>
      </c>
      <c r="K482" s="53"/>
      <c r="L482" s="53" t="s">
        <v>1098</v>
      </c>
      <c r="M482" s="53"/>
      <c r="N482" s="53" t="s">
        <v>828</v>
      </c>
      <c r="O482" s="53" t="s">
        <v>338</v>
      </c>
      <c r="P482" s="53" t="s">
        <v>1241</v>
      </c>
      <c r="Q482" s="53"/>
      <c r="R482" s="53"/>
      <c r="S482" s="48" t="s">
        <v>804</v>
      </c>
      <c r="T482" s="41" t="s">
        <v>343</v>
      </c>
      <c r="V482" s="105" t="s">
        <v>1002</v>
      </c>
    </row>
    <row r="483" spans="1:22" ht="67.5">
      <c r="A483" s="86">
        <v>483</v>
      </c>
      <c r="B483" s="48" t="s">
        <v>347</v>
      </c>
      <c r="C483" s="56" t="s">
        <v>338</v>
      </c>
      <c r="D483" s="40" t="s">
        <v>349</v>
      </c>
      <c r="E483" s="40" t="s">
        <v>350</v>
      </c>
      <c r="F483" s="49" t="s">
        <v>351</v>
      </c>
      <c r="G483" s="50" t="s">
        <v>358</v>
      </c>
      <c r="H483" s="51" t="s">
        <v>359</v>
      </c>
      <c r="I483" s="52" t="s">
        <v>292</v>
      </c>
      <c r="J483" s="53" t="s">
        <v>63</v>
      </c>
      <c r="K483" s="53"/>
      <c r="L483" s="53" t="s">
        <v>1098</v>
      </c>
      <c r="M483" s="53"/>
      <c r="N483" s="53" t="s">
        <v>828</v>
      </c>
      <c r="O483" s="53" t="s">
        <v>338</v>
      </c>
      <c r="P483" s="53" t="s">
        <v>490</v>
      </c>
      <c r="Q483" s="53"/>
      <c r="R483" s="53"/>
      <c r="S483" s="48" t="s">
        <v>804</v>
      </c>
      <c r="T483" s="41" t="s">
        <v>343</v>
      </c>
      <c r="V483" s="105" t="s">
        <v>1002</v>
      </c>
    </row>
    <row r="484" spans="1:22" ht="78.75">
      <c r="A484" s="86">
        <v>484</v>
      </c>
      <c r="B484" s="48" t="s">
        <v>437</v>
      </c>
      <c r="C484" s="56" t="s">
        <v>338</v>
      </c>
      <c r="D484" s="40" t="s">
        <v>349</v>
      </c>
      <c r="E484" s="40" t="s">
        <v>350</v>
      </c>
      <c r="F484" s="49" t="s">
        <v>351</v>
      </c>
      <c r="G484" s="50" t="s">
        <v>6</v>
      </c>
      <c r="H484" s="51" t="s">
        <v>7</v>
      </c>
      <c r="I484" s="52" t="s">
        <v>292</v>
      </c>
      <c r="J484" s="53" t="s">
        <v>513</v>
      </c>
      <c r="K484" s="53"/>
      <c r="L484" s="53" t="s">
        <v>1098</v>
      </c>
      <c r="M484" s="53"/>
      <c r="N484" s="53" t="s">
        <v>977</v>
      </c>
      <c r="O484" s="53" t="s">
        <v>807</v>
      </c>
      <c r="P484" s="53" t="s">
        <v>990</v>
      </c>
      <c r="Q484" s="53"/>
      <c r="R484" s="53"/>
      <c r="S484" s="48" t="s">
        <v>804</v>
      </c>
      <c r="T484" s="41" t="s">
        <v>989</v>
      </c>
      <c r="V484" s="105" t="s">
        <v>1002</v>
      </c>
    </row>
    <row r="485" spans="1:22" ht="33.75">
      <c r="A485" s="86">
        <v>485</v>
      </c>
      <c r="B485" s="48" t="s">
        <v>744</v>
      </c>
      <c r="C485" s="56" t="s">
        <v>338</v>
      </c>
      <c r="D485" s="40" t="s">
        <v>349</v>
      </c>
      <c r="E485" s="40" t="s">
        <v>320</v>
      </c>
      <c r="F485" s="49" t="s">
        <v>289</v>
      </c>
      <c r="G485" s="50" t="s">
        <v>415</v>
      </c>
      <c r="H485" s="51" t="s">
        <v>416</v>
      </c>
      <c r="I485" s="52" t="s">
        <v>335</v>
      </c>
      <c r="J485" s="53" t="s">
        <v>1360</v>
      </c>
      <c r="K485" s="53"/>
      <c r="L485" s="53" t="s">
        <v>1098</v>
      </c>
      <c r="M485" s="53"/>
      <c r="N485" s="53" t="s">
        <v>107</v>
      </c>
      <c r="O485" s="53" t="s">
        <v>330</v>
      </c>
      <c r="P485" s="53" t="s">
        <v>1321</v>
      </c>
      <c r="Q485" s="53"/>
      <c r="R485" s="53"/>
      <c r="S485" s="48" t="s">
        <v>804</v>
      </c>
      <c r="T485" s="41" t="s">
        <v>343</v>
      </c>
      <c r="V485" s="105" t="s">
        <v>1002</v>
      </c>
    </row>
    <row r="486" spans="1:22" ht="149.25" customHeight="1">
      <c r="A486" s="86">
        <v>486</v>
      </c>
      <c r="B486" s="48" t="s">
        <v>1169</v>
      </c>
      <c r="C486" s="56"/>
      <c r="D486" s="40" t="s">
        <v>349</v>
      </c>
      <c r="E486" s="40" t="s">
        <v>1289</v>
      </c>
      <c r="F486" s="49" t="s">
        <v>351</v>
      </c>
      <c r="G486" s="50" t="s">
        <v>125</v>
      </c>
      <c r="H486" s="51" t="s">
        <v>126</v>
      </c>
      <c r="I486" s="52" t="s">
        <v>292</v>
      </c>
      <c r="J486" s="115" t="s">
        <v>1239</v>
      </c>
      <c r="K486" s="53"/>
      <c r="L486" s="53" t="s">
        <v>1098</v>
      </c>
      <c r="M486" s="53"/>
      <c r="N486" s="53" t="s">
        <v>828</v>
      </c>
      <c r="O486" s="53" t="s">
        <v>338</v>
      </c>
      <c r="P486" s="53" t="s">
        <v>1240</v>
      </c>
      <c r="Q486" s="53" t="s">
        <v>518</v>
      </c>
      <c r="R486" s="53"/>
      <c r="S486" s="48" t="s">
        <v>992</v>
      </c>
      <c r="T486" s="41" t="s">
        <v>343</v>
      </c>
      <c r="U486" s="105" t="s">
        <v>343</v>
      </c>
      <c r="V486" s="105" t="s">
        <v>343</v>
      </c>
    </row>
    <row r="487" spans="1:22" ht="112.5">
      <c r="A487" s="86">
        <v>487</v>
      </c>
      <c r="B487" s="48" t="s">
        <v>347</v>
      </c>
      <c r="C487" s="56" t="s">
        <v>348</v>
      </c>
      <c r="D487" s="40" t="s">
        <v>349</v>
      </c>
      <c r="E487" s="40" t="s">
        <v>1199</v>
      </c>
      <c r="F487" s="49" t="s">
        <v>351</v>
      </c>
      <c r="G487" s="50" t="s">
        <v>352</v>
      </c>
      <c r="H487" s="51" t="s">
        <v>353</v>
      </c>
      <c r="I487" s="52" t="s">
        <v>292</v>
      </c>
      <c r="J487" s="115" t="s">
        <v>516</v>
      </c>
      <c r="K487" s="53"/>
      <c r="L487" s="53" t="s">
        <v>1098</v>
      </c>
      <c r="M487" s="53"/>
      <c r="N487" s="53" t="s">
        <v>828</v>
      </c>
      <c r="O487" s="53" t="s">
        <v>338</v>
      </c>
      <c r="P487" s="53" t="s">
        <v>491</v>
      </c>
      <c r="Q487" s="53" t="s">
        <v>518</v>
      </c>
      <c r="R487" s="53"/>
      <c r="S487" s="48" t="s">
        <v>804</v>
      </c>
      <c r="T487" s="41" t="s">
        <v>343</v>
      </c>
      <c r="U487" s="41"/>
      <c r="V487" s="105" t="s">
        <v>1002</v>
      </c>
    </row>
    <row r="488" spans="1:22" ht="236.25">
      <c r="A488" s="86">
        <v>488</v>
      </c>
      <c r="B488" s="48" t="s">
        <v>399</v>
      </c>
      <c r="C488" s="56" t="s">
        <v>338</v>
      </c>
      <c r="D488" s="40" t="s">
        <v>400</v>
      </c>
      <c r="E488" s="40" t="s">
        <v>921</v>
      </c>
      <c r="F488" s="49" t="s">
        <v>289</v>
      </c>
      <c r="G488" s="50" t="s">
        <v>401</v>
      </c>
      <c r="H488" s="51" t="s">
        <v>416</v>
      </c>
      <c r="I488" s="52" t="s">
        <v>335</v>
      </c>
      <c r="J488" s="115" t="s">
        <v>517</v>
      </c>
      <c r="K488" s="53"/>
      <c r="L488" s="53" t="s">
        <v>1098</v>
      </c>
      <c r="M488" s="53"/>
      <c r="N488" s="53" t="s">
        <v>107</v>
      </c>
      <c r="O488" s="53" t="s">
        <v>330</v>
      </c>
      <c r="P488" s="53" t="s">
        <v>1321</v>
      </c>
      <c r="Q488" s="53"/>
      <c r="R488" s="53"/>
      <c r="S488" s="48" t="s">
        <v>804</v>
      </c>
      <c r="T488" s="41" t="s">
        <v>343</v>
      </c>
      <c r="U488" s="41"/>
      <c r="V488" s="105" t="s">
        <v>1002</v>
      </c>
    </row>
    <row r="489" spans="1:22" ht="56.25">
      <c r="A489" s="86">
        <v>489</v>
      </c>
      <c r="B489" s="48" t="s">
        <v>574</v>
      </c>
      <c r="C489" s="56" t="s">
        <v>575</v>
      </c>
      <c r="D489" s="40" t="s">
        <v>400</v>
      </c>
      <c r="E489" s="40" t="s">
        <v>925</v>
      </c>
      <c r="F489" s="49" t="s">
        <v>880</v>
      </c>
      <c r="G489" s="50" t="s">
        <v>581</v>
      </c>
      <c r="H489" s="51" t="s">
        <v>582</v>
      </c>
      <c r="I489" s="52" t="s">
        <v>335</v>
      </c>
      <c r="J489" s="53" t="s">
        <v>1360</v>
      </c>
      <c r="K489" s="53"/>
      <c r="L489" s="53" t="s">
        <v>1098</v>
      </c>
      <c r="M489" s="53"/>
      <c r="N489" s="53" t="s">
        <v>107</v>
      </c>
      <c r="O489" s="53" t="s">
        <v>330</v>
      </c>
      <c r="P489" s="53" t="s">
        <v>1321</v>
      </c>
      <c r="Q489" s="53"/>
      <c r="R489" s="53"/>
      <c r="S489" s="48" t="s">
        <v>804</v>
      </c>
      <c r="U489" s="41"/>
      <c r="V489" s="105" t="s">
        <v>1002</v>
      </c>
    </row>
    <row r="490" spans="1:22" ht="45">
      <c r="A490" s="86">
        <v>490</v>
      </c>
      <c r="B490" s="48" t="s">
        <v>574</v>
      </c>
      <c r="C490" s="56" t="s">
        <v>575</v>
      </c>
      <c r="D490" s="40" t="s">
        <v>400</v>
      </c>
      <c r="E490" s="40" t="s">
        <v>879</v>
      </c>
      <c r="F490" s="49" t="s">
        <v>289</v>
      </c>
      <c r="G490" s="50" t="s">
        <v>583</v>
      </c>
      <c r="H490" s="51" t="s">
        <v>584</v>
      </c>
      <c r="I490" s="52" t="s">
        <v>335</v>
      </c>
      <c r="J490" s="53" t="s">
        <v>1360</v>
      </c>
      <c r="K490" s="53"/>
      <c r="L490" s="53" t="s">
        <v>1098</v>
      </c>
      <c r="M490" s="53"/>
      <c r="N490" s="53" t="s">
        <v>107</v>
      </c>
      <c r="O490" s="53" t="s">
        <v>330</v>
      </c>
      <c r="P490" s="53" t="s">
        <v>1321</v>
      </c>
      <c r="Q490" s="53"/>
      <c r="R490" s="53"/>
      <c r="S490" s="48" t="s">
        <v>804</v>
      </c>
      <c r="U490" s="41"/>
      <c r="V490" s="105" t="s">
        <v>1002</v>
      </c>
    </row>
    <row r="491" spans="1:19" ht="11.25">
      <c r="A491" s="86">
        <v>491</v>
      </c>
      <c r="B491" s="48"/>
      <c r="C491" s="56"/>
      <c r="D491" s="40"/>
      <c r="E491" s="40"/>
      <c r="F491" s="49"/>
      <c r="G491" s="50"/>
      <c r="H491" s="51"/>
      <c r="I491" s="52"/>
      <c r="J491" s="53"/>
      <c r="K491" s="53"/>
      <c r="L491" s="53"/>
      <c r="M491" s="53"/>
      <c r="N491" s="53"/>
      <c r="O491" s="53"/>
      <c r="P491" s="53"/>
      <c r="Q491" s="53"/>
      <c r="R491" s="53"/>
      <c r="S491" s="48" t="s">
        <v>804</v>
      </c>
    </row>
    <row r="492" spans="1:19" ht="11.25">
      <c r="A492" s="86"/>
      <c r="B492" s="48"/>
      <c r="C492" s="56"/>
      <c r="D492" s="40"/>
      <c r="E492" s="40"/>
      <c r="F492" s="49"/>
      <c r="G492" s="50"/>
      <c r="H492" s="51"/>
      <c r="I492" s="52"/>
      <c r="J492" s="53"/>
      <c r="K492" s="53"/>
      <c r="L492" s="53"/>
      <c r="M492" s="53"/>
      <c r="N492" s="53"/>
      <c r="O492" s="53"/>
      <c r="P492" s="53"/>
      <c r="Q492" s="53"/>
      <c r="R492" s="53"/>
      <c r="S492" s="48" t="s">
        <v>804</v>
      </c>
    </row>
    <row r="493" spans="1:19" ht="11.25">
      <c r="A493" s="86"/>
      <c r="B493" s="48"/>
      <c r="C493" s="56"/>
      <c r="D493" s="40"/>
      <c r="E493" s="40"/>
      <c r="F493" s="49"/>
      <c r="G493" s="50"/>
      <c r="H493" s="51"/>
      <c r="I493" s="52"/>
      <c r="J493" s="53"/>
      <c r="K493" s="53"/>
      <c r="L493" s="53"/>
      <c r="M493" s="53"/>
      <c r="N493" s="53"/>
      <c r="O493" s="53"/>
      <c r="P493" s="53"/>
      <c r="Q493" s="53"/>
      <c r="R493" s="53"/>
      <c r="S493" s="48" t="s">
        <v>804</v>
      </c>
    </row>
    <row r="494" spans="1:21" ht="11.25">
      <c r="A494" s="86"/>
      <c r="B494" s="48"/>
      <c r="C494" s="56"/>
      <c r="D494" s="40"/>
      <c r="E494" s="40"/>
      <c r="F494" s="49"/>
      <c r="G494" s="50"/>
      <c r="H494" s="51"/>
      <c r="I494" s="52"/>
      <c r="J494" s="53"/>
      <c r="K494" s="53"/>
      <c r="L494" s="53"/>
      <c r="M494" s="53"/>
      <c r="N494" s="53"/>
      <c r="O494" s="53"/>
      <c r="P494" s="53"/>
      <c r="Q494" s="53"/>
      <c r="R494" s="53"/>
      <c r="S494" s="48" t="s">
        <v>804</v>
      </c>
      <c r="U494" s="41"/>
    </row>
    <row r="495" spans="1:21" ht="11.25">
      <c r="A495" s="86"/>
      <c r="B495" s="48"/>
      <c r="C495" s="56"/>
      <c r="D495" s="40"/>
      <c r="E495" s="40"/>
      <c r="F495" s="49"/>
      <c r="G495" s="50"/>
      <c r="H495" s="51"/>
      <c r="I495" s="52"/>
      <c r="J495" s="53"/>
      <c r="K495" s="53"/>
      <c r="L495" s="53"/>
      <c r="M495" s="53"/>
      <c r="N495" s="53"/>
      <c r="O495" s="53"/>
      <c r="P495" s="53"/>
      <c r="Q495" s="53"/>
      <c r="R495" s="53"/>
      <c r="S495" s="48" t="s">
        <v>804</v>
      </c>
      <c r="U495" s="41"/>
    </row>
    <row r="496" spans="1:21" ht="11.25">
      <c r="A496" s="86"/>
      <c r="B496" s="48"/>
      <c r="C496" s="56"/>
      <c r="D496" s="40"/>
      <c r="E496" s="40"/>
      <c r="F496" s="49"/>
      <c r="G496" s="50"/>
      <c r="H496" s="51"/>
      <c r="I496" s="52"/>
      <c r="J496" s="53"/>
      <c r="K496" s="53"/>
      <c r="L496" s="53"/>
      <c r="M496" s="53"/>
      <c r="N496" s="53"/>
      <c r="O496" s="53"/>
      <c r="P496" s="53"/>
      <c r="Q496" s="53"/>
      <c r="R496" s="53"/>
      <c r="S496" s="48" t="s">
        <v>804</v>
      </c>
      <c r="U496" s="41"/>
    </row>
    <row r="497" spans="1:19" ht="11.25">
      <c r="A497" s="86"/>
      <c r="B497" s="48"/>
      <c r="C497" s="56"/>
      <c r="D497" s="40"/>
      <c r="E497" s="40"/>
      <c r="F497" s="49"/>
      <c r="G497" s="50"/>
      <c r="H497" s="51"/>
      <c r="I497" s="52"/>
      <c r="J497" s="53"/>
      <c r="K497" s="53"/>
      <c r="L497" s="53"/>
      <c r="M497" s="53"/>
      <c r="N497" s="53"/>
      <c r="O497" s="53"/>
      <c r="P497" s="53"/>
      <c r="Q497" s="53"/>
      <c r="R497" s="53"/>
      <c r="S497" s="48"/>
    </row>
  </sheetData>
  <autoFilter ref="A1:V496"/>
  <conditionalFormatting sqref="A2:S497">
    <cfRule type="expression" priority="1" dxfId="0" stopIfTrue="1">
      <formula>$I2="Accepted"</formula>
    </cfRule>
    <cfRule type="expression" priority="2" dxfId="1" stopIfTrue="1">
      <formula>$I2="Declined"</formula>
    </cfRule>
    <cfRule type="expression" priority="3" dxfId="2" stopIfTrue="1">
      <formula>$I2="Counter"</formula>
    </cfRule>
  </conditionalFormatting>
  <dataValidations count="6">
    <dataValidation type="list" allowBlank="1" showInputMessage="1" showErrorMessage="1" error="Must be &quot;Editor To Do&quot;, &quot;Done&quot;, &quot;Can't Do&quot;" sqref="L2:L497">
      <formula1>"Editor To Do, Done, Can't Do"</formula1>
    </dataValidation>
    <dataValidation type="whole" allowBlank="1" showErrorMessage="1" error="This must be a comment number between 1 and 2000" sqref="K2:K497">
      <formula1>1</formula1>
      <formula2>2000</formula2>
    </dataValidation>
    <dataValidation type="list" allowBlank="1" showInputMessage="1" showErrorMessage="1" error="Comment can only be &quot;Accepted&quot;, &quot;Declined&quot;, &quot;Counter&quot;, &quot;Deferred&quot;, or Blank" sqref="I2:I497">
      <formula1>"Accepted, Declined, Counter, Deferred"</formula1>
    </dataValidation>
    <dataValidation allowBlank="1" showInputMessage="1" showErrorMessage="1" error="Comment can only be &quot;Accepted&quot;, &quot;Declined&quot;, or Blank" sqref="J396:J497 J2:J394"/>
    <dataValidation allowBlank="1" showInputMessage="1" showErrorMessage="1" error="Must be &quot;Editor To Do&quot;, &quot;Done&quot;, &quot;Can't Do&quot;" sqref="M2:N497"/>
    <dataValidation type="list" allowBlank="1" showInputMessage="1" showErrorMessage="1" sqref="Q2:Q497">
      <formula1>"Telcon1, Telcon2, Telcon3, Telcon4, Telcon5, Telcon6, Telcon7, Telcon8, Telcon9, Telcon10, Telcon11, Telcon12, Telcon13, Telcon14, Telcon15,Denver, Hawaii, Vancouver, Jacksonville, Montreal ,Melbourne, Dallas, Ad-hoc1, Ad-hoc2, Ad-hoc2, Ad-hoc3, Ad-hoc4"</formula1>
    </dataValidation>
  </dataValidations>
  <printOptions gridLines="1"/>
  <pageMargins left="0.5" right="0.5" top="1" bottom="1" header="0.5" footer="0.5"/>
  <pageSetup blackAndWhite="1" horizontalDpi="600" verticalDpi="600" orientation="landscape" r:id="rId3"/>
  <headerFooter alignWithMargins="0">
    <oddHeader>&amp;LMay 2008&amp;C&amp;A&amp;Rdoc.: IEEE 802.11-08/0xxxr0</oddHeader>
    <oddFooter>&amp;LTGp LB 125&amp;C&amp;P&amp;RWayne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3"/>
  <sheetViews>
    <sheetView workbookViewId="0" topLeftCell="A20">
      <selection activeCell="L35" sqref="L35"/>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329</v>
      </c>
      <c r="B1" s="19" t="s">
        <v>332</v>
      </c>
      <c r="C1" s="20" t="s">
        <v>335</v>
      </c>
      <c r="D1" s="20" t="s">
        <v>292</v>
      </c>
      <c r="E1" s="20" t="s">
        <v>336</v>
      </c>
      <c r="F1" s="20" t="s">
        <v>334</v>
      </c>
      <c r="G1" s="20" t="s">
        <v>300</v>
      </c>
      <c r="H1" s="64" t="s">
        <v>301</v>
      </c>
      <c r="I1" s="67" t="s">
        <v>836</v>
      </c>
      <c r="J1" s="68" t="s">
        <v>835</v>
      </c>
      <c r="K1" s="65" t="s">
        <v>271</v>
      </c>
      <c r="L1" s="20" t="s">
        <v>311</v>
      </c>
      <c r="M1" s="20" t="s">
        <v>250</v>
      </c>
      <c r="N1" s="17"/>
      <c r="O1" s="17"/>
      <c r="P1" s="62"/>
      <c r="Q1" s="17"/>
      <c r="R1" s="17"/>
      <c r="S1" s="17"/>
      <c r="T1" s="17"/>
      <c r="U1" s="17"/>
      <c r="V1" s="17"/>
      <c r="W1" s="17"/>
      <c r="X1" s="17"/>
      <c r="Y1" s="17"/>
      <c r="Z1" s="17"/>
      <c r="AA1" s="17"/>
      <c r="AB1" s="17"/>
      <c r="AC1" s="17"/>
    </row>
    <row r="2" spans="1:29" ht="12.75">
      <c r="A2" s="91" t="s">
        <v>827</v>
      </c>
      <c r="B2" s="92">
        <f>COUNTIF(Master!O$2:Master!O$500,A2)</f>
        <v>2</v>
      </c>
      <c r="C2" s="92">
        <f>SUMPRODUCT((Master!$O$1:Master!$Q$547=$A2)*(Master!$I$1:Master!$I$547=C$1))</f>
        <v>2</v>
      </c>
      <c r="D2" s="93">
        <f>SUMPRODUCT((Master!$O$1:Master!$Q$547=$A2)*(Master!$I$1:Master!$I$547=D$1))</f>
        <v>0</v>
      </c>
      <c r="E2" s="93">
        <f>SUMPRODUCT((Master!$O$1:Master!$Q$547=$A2)*(Master!$I$1:Master!$I$547=E$1))</f>
        <v>0</v>
      </c>
      <c r="F2" s="93">
        <f>SUMPRODUCT((Master!$O$1:Master!$Q$547=$A2)*(Master!$I$1:Master!$I$547=F$1))</f>
        <v>0</v>
      </c>
      <c r="G2" s="93">
        <f>SUMPRODUCT((Master!$O$1:Master!$Q$547=$A2)*(Master!$I$1:Master!$I$547=""))</f>
        <v>0</v>
      </c>
      <c r="H2" s="94">
        <f aca="true" t="shared" si="0" ref="H2:H10">B2-(C2+D2+E2)</f>
        <v>0</v>
      </c>
      <c r="I2" s="95">
        <f>SUMPRODUCT((Master!$O$1:Master!$Q$547=$A2)*(Master!$L$1:Master!$L$547="Edito To Do"))</f>
        <v>0</v>
      </c>
      <c r="J2" s="96">
        <f>SUMPRODUCT((Master!$O$1:Master!$Q$547=$A2)*(Master!$L$1:Master!$L$547="Done"))</f>
        <v>1</v>
      </c>
      <c r="K2" s="97" t="s">
        <v>828</v>
      </c>
      <c r="L2" s="98" t="s">
        <v>796</v>
      </c>
      <c r="M2" s="82" t="str">
        <f>IF(B2=H2,"Open","In-Proc")</f>
        <v>In-Proc</v>
      </c>
      <c r="N2" s="17"/>
      <c r="O2" s="17"/>
      <c r="P2" s="62"/>
      <c r="Q2" s="17"/>
      <c r="R2" s="17"/>
      <c r="S2" s="17"/>
      <c r="T2" s="17"/>
      <c r="U2" s="17"/>
      <c r="V2" s="17"/>
      <c r="W2" s="17"/>
      <c r="X2" s="17"/>
      <c r="Y2" s="17"/>
      <c r="Z2" s="17"/>
      <c r="AA2" s="17"/>
      <c r="AB2" s="17"/>
      <c r="AC2" s="17"/>
    </row>
    <row r="3" spans="1:29" ht="12.75">
      <c r="A3" s="91" t="s">
        <v>829</v>
      </c>
      <c r="B3" s="92">
        <f>COUNTIF(Master!O$2:Master!O$500,A3)</f>
        <v>4</v>
      </c>
      <c r="C3" s="92">
        <f>SUMPRODUCT((Master!$O$1:Master!$Q$547=$A3)*(Master!$I$1:Master!$I$547=C$1))</f>
        <v>0</v>
      </c>
      <c r="D3" s="93">
        <f>SUMPRODUCT((Master!$O$1:Master!$Q$547=$A3)*(Master!$I$1:Master!$I$547=D$1))</f>
        <v>4</v>
      </c>
      <c r="E3" s="93">
        <f>SUMPRODUCT((Master!$O$1:Master!$Q$547=$A3)*(Master!$I$1:Master!$I$547=E$1))</f>
        <v>0</v>
      </c>
      <c r="F3" s="93">
        <f>SUMPRODUCT((Master!$O$1:Master!$Q$547=$A3)*(Master!$I$1:Master!$I$547=F$1))</f>
        <v>0</v>
      </c>
      <c r="G3" s="93">
        <f>SUMPRODUCT((Master!$O$1:Master!$Q$547=$A3)*(Master!$I$1:Master!$I$547=""))</f>
        <v>0</v>
      </c>
      <c r="H3" s="94">
        <f t="shared" si="0"/>
        <v>0</v>
      </c>
      <c r="I3" s="95">
        <f>SUMPRODUCT((Master!$O$1:Master!$Q$547=$A3)*(Master!$L$1:Master!$L$547="Edito To Do"))</f>
        <v>0</v>
      </c>
      <c r="J3" s="96">
        <f>SUMPRODUCT((Master!$O$1:Master!$Q$547=$A3)*(Master!$L$1:Master!$L$547="Done"))</f>
        <v>3</v>
      </c>
      <c r="K3" s="97" t="s">
        <v>830</v>
      </c>
      <c r="L3" s="98" t="s">
        <v>339</v>
      </c>
      <c r="M3" s="82" t="str">
        <f aca="true" t="shared" si="1" ref="M3:M14">IF(B3=H3,"Open","In-Proc")</f>
        <v>In-Proc</v>
      </c>
      <c r="N3" s="17"/>
      <c r="O3" s="17"/>
      <c r="P3" s="62"/>
      <c r="Q3" s="17"/>
      <c r="R3" s="17"/>
      <c r="S3" s="17"/>
      <c r="T3" s="17"/>
      <c r="U3" s="17"/>
      <c r="V3" s="17"/>
      <c r="W3" s="17"/>
      <c r="X3" s="17"/>
      <c r="Y3" s="17"/>
      <c r="Z3" s="17"/>
      <c r="AA3" s="17"/>
      <c r="AB3" s="17"/>
      <c r="AC3" s="17"/>
    </row>
    <row r="4" spans="1:29" ht="12.75">
      <c r="A4" s="91" t="s">
        <v>338</v>
      </c>
      <c r="B4" s="92">
        <f>COUNTIF(Master!O$2:Master!O$500,A4)</f>
        <v>17</v>
      </c>
      <c r="C4" s="92">
        <f>SUMPRODUCT((Master!$O$1:Master!$Q$547=$A4)*(Master!$I$1:Master!$I$547=C$1))</f>
        <v>5</v>
      </c>
      <c r="D4" s="93">
        <f>SUMPRODUCT((Master!$O$1:Master!$Q$547=$A4)*(Master!$I$1:Master!$I$547=D$1))</f>
        <v>7</v>
      </c>
      <c r="E4" s="93">
        <f>SUMPRODUCT((Master!$O$1:Master!$Q$547=$A4)*(Master!$I$1:Master!$I$547=E$1))</f>
        <v>0</v>
      </c>
      <c r="F4" s="93">
        <f>SUMPRODUCT((Master!$O$1:Master!$Q$547=$A4)*(Master!$I$1:Master!$I$547=F$1))</f>
        <v>5</v>
      </c>
      <c r="G4" s="93">
        <f>SUMPRODUCT((Master!$O$1:Master!$Q$547=$A4)*(Master!$I$1:Master!$I$547=""))</f>
        <v>0</v>
      </c>
      <c r="H4" s="94">
        <f t="shared" si="0"/>
        <v>5</v>
      </c>
      <c r="I4" s="95">
        <f>SUMPRODUCT((Master!$O$1:Master!$Q$547=$A4)*(Master!$L$1:Master!$L$547="Edito To Do"))</f>
        <v>0</v>
      </c>
      <c r="J4" s="96">
        <f>SUMPRODUCT((Master!$O$1:Master!$Q$547=$A4)*(Master!$L$1:Master!$L$547="Done"))</f>
        <v>8</v>
      </c>
      <c r="K4" s="97" t="s">
        <v>828</v>
      </c>
      <c r="L4" s="98" t="s">
        <v>797</v>
      </c>
      <c r="M4" s="82" t="str">
        <f t="shared" si="1"/>
        <v>In-Proc</v>
      </c>
      <c r="N4" s="17"/>
      <c r="O4" s="17"/>
      <c r="P4" s="62"/>
      <c r="Q4" s="17"/>
      <c r="R4" s="17"/>
      <c r="S4" s="17"/>
      <c r="T4" s="17"/>
      <c r="U4" s="17"/>
      <c r="V4" s="17"/>
      <c r="W4" s="17"/>
      <c r="X4" s="17"/>
      <c r="Y4" s="17"/>
      <c r="Z4" s="17"/>
      <c r="AA4" s="17"/>
      <c r="AB4" s="17"/>
      <c r="AC4" s="17"/>
    </row>
    <row r="5" spans="1:29" ht="12.75">
      <c r="A5" s="91" t="s">
        <v>344</v>
      </c>
      <c r="B5" s="92">
        <f>COUNTIF(Master!O$2:Master!O$500,A5)</f>
        <v>2</v>
      </c>
      <c r="C5" s="92">
        <f>SUMPRODUCT((Master!$O$1:Master!$Q$547=$A5)*(Master!$I$1:Master!$I$547=C$1))</f>
        <v>0</v>
      </c>
      <c r="D5" s="93">
        <f>SUMPRODUCT((Master!$O$1:Master!$Q$547=$A5)*(Master!$I$1:Master!$I$547=D$1))</f>
        <v>0</v>
      </c>
      <c r="E5" s="93">
        <f>SUMPRODUCT((Master!$O$1:Master!$Q$547=$A5)*(Master!$I$1:Master!$I$547=E$1))</f>
        <v>0</v>
      </c>
      <c r="F5" s="93">
        <f>SUMPRODUCT((Master!$O$1:Master!$Q$547=$A5)*(Master!$I$1:Master!$I$547=F$1))</f>
        <v>2</v>
      </c>
      <c r="G5" s="93">
        <f>SUMPRODUCT((Master!$O$1:Master!$Q$547=$A5)*(Master!$I$1:Master!$I$547=""))</f>
        <v>0</v>
      </c>
      <c r="H5" s="94">
        <f t="shared" si="0"/>
        <v>2</v>
      </c>
      <c r="I5" s="95">
        <f>SUMPRODUCT((Master!$O$1:Master!$Q$547=$A5)*(Master!$L$1:Master!$L$547="Edito To Do"))</f>
        <v>0</v>
      </c>
      <c r="J5" s="96">
        <f>SUMPRODUCT((Master!$O$1:Master!$Q$547=$A5)*(Master!$L$1:Master!$L$547="Done"))</f>
        <v>0</v>
      </c>
      <c r="K5" s="97" t="s">
        <v>828</v>
      </c>
      <c r="L5" s="98" t="s">
        <v>345</v>
      </c>
      <c r="M5" s="82" t="str">
        <f t="shared" si="1"/>
        <v>Open</v>
      </c>
      <c r="N5" s="17"/>
      <c r="O5" s="17"/>
      <c r="P5" s="62"/>
      <c r="Q5" s="17"/>
      <c r="R5" s="17"/>
      <c r="S5" s="17"/>
      <c r="T5" s="17"/>
      <c r="U5" s="17"/>
      <c r="V5" s="17"/>
      <c r="W5" s="17"/>
      <c r="X5" s="17"/>
      <c r="Y5" s="17"/>
      <c r="Z5" s="17"/>
      <c r="AA5" s="17"/>
      <c r="AB5" s="17"/>
      <c r="AC5" s="17"/>
    </row>
    <row r="6" spans="1:29" ht="12.75">
      <c r="A6" s="91" t="s">
        <v>805</v>
      </c>
      <c r="B6" s="92">
        <f>COUNTIF(Master!O$2:Master!O$500,A6)</f>
        <v>31</v>
      </c>
      <c r="C6" s="92">
        <f>SUMPRODUCT((Master!$O$1:Master!$Q$547=$A6)*(Master!$I$1:Master!$I$547=C$1))</f>
        <v>19</v>
      </c>
      <c r="D6" s="93">
        <f>SUMPRODUCT((Master!$O$1:Master!$Q$547=$A6)*(Master!$I$1:Master!$I$547=D$1))</f>
        <v>3</v>
      </c>
      <c r="E6" s="93">
        <f>SUMPRODUCT((Master!$O$1:Master!$Q$547=$A6)*(Master!$I$1:Master!$I$547=E$1))</f>
        <v>2</v>
      </c>
      <c r="F6" s="93">
        <f>SUMPRODUCT((Master!$O$1:Master!$Q$547=$A6)*(Master!$I$1:Master!$I$547=F$1))</f>
        <v>7</v>
      </c>
      <c r="G6" s="93">
        <f>SUMPRODUCT((Master!$O$1:Master!$Q$547=$A6)*(Master!$I$1:Master!$I$547=""))</f>
        <v>0</v>
      </c>
      <c r="H6" s="94">
        <f t="shared" si="0"/>
        <v>7</v>
      </c>
      <c r="I6" s="95">
        <f>SUMPRODUCT((Master!$O$1:Master!$Q$547=$A6)*(Master!$L$1:Master!$L$547="Edito To Do"))</f>
        <v>0</v>
      </c>
      <c r="J6" s="96">
        <f>SUMPRODUCT((Master!$O$1:Master!$Q$547=$A6)*(Master!$L$1:Master!$L$547="Done"))</f>
        <v>18</v>
      </c>
      <c r="K6" s="97" t="s">
        <v>828</v>
      </c>
      <c r="L6" s="98" t="s">
        <v>831</v>
      </c>
      <c r="M6" s="82" t="str">
        <f t="shared" si="1"/>
        <v>In-Proc</v>
      </c>
      <c r="N6" s="17"/>
      <c r="O6" s="17"/>
      <c r="P6" s="62"/>
      <c r="Q6" s="17"/>
      <c r="R6" s="17"/>
      <c r="S6" s="17"/>
      <c r="T6" s="17"/>
      <c r="U6" s="17"/>
      <c r="V6" s="17"/>
      <c r="W6" s="17"/>
      <c r="X6" s="17"/>
      <c r="Y6" s="17"/>
      <c r="Z6" s="17"/>
      <c r="AA6" s="17"/>
      <c r="AB6" s="17"/>
      <c r="AC6" s="17"/>
    </row>
    <row r="7" spans="1:29" ht="12.75">
      <c r="A7" s="91" t="s">
        <v>806</v>
      </c>
      <c r="B7" s="92">
        <f>COUNTIF(Master!O$2:Master!O$500,A7)</f>
        <v>5</v>
      </c>
      <c r="C7" s="92">
        <f>SUMPRODUCT((Master!$O$1:Master!$Q$547=$A7)*(Master!$I$1:Master!$I$547=C$1))</f>
        <v>0</v>
      </c>
      <c r="D7" s="93">
        <f>SUMPRODUCT((Master!$O$1:Master!$Q$547=$A7)*(Master!$I$1:Master!$I$547=D$1))</f>
        <v>1</v>
      </c>
      <c r="E7" s="93">
        <f>SUMPRODUCT((Master!$O$1:Master!$Q$547=$A7)*(Master!$I$1:Master!$I$547=E$1))</f>
        <v>1</v>
      </c>
      <c r="F7" s="93">
        <f>SUMPRODUCT((Master!$O$1:Master!$Q$547=$A7)*(Master!$I$1:Master!$I$547=F$1))</f>
        <v>2</v>
      </c>
      <c r="G7" s="93">
        <f>SUMPRODUCT((Master!$O$1:Master!$Q$547=$A7)*(Master!$I$1:Master!$I$547=""))</f>
        <v>1</v>
      </c>
      <c r="H7" s="94">
        <f t="shared" si="0"/>
        <v>3</v>
      </c>
      <c r="I7" s="95">
        <f>SUMPRODUCT((Master!$O$1:Master!$Q$547=$A7)*(Master!$L$1:Master!$L$547="Edito To Do"))</f>
        <v>0</v>
      </c>
      <c r="J7" s="96">
        <f>SUMPRODUCT((Master!$O$1:Master!$Q$547=$A7)*(Master!$L$1:Master!$L$547="Done"))</f>
        <v>1</v>
      </c>
      <c r="K7" s="97" t="s">
        <v>828</v>
      </c>
      <c r="L7" s="98" t="s">
        <v>823</v>
      </c>
      <c r="M7" s="82" t="str">
        <f t="shared" si="1"/>
        <v>In-Proc</v>
      </c>
      <c r="N7" s="17"/>
      <c r="O7" s="12"/>
      <c r="P7" s="62"/>
      <c r="Q7" s="17"/>
      <c r="R7" s="17"/>
      <c r="S7" s="17"/>
      <c r="T7" s="17"/>
      <c r="U7" s="17"/>
      <c r="V7" s="17"/>
      <c r="W7" s="17"/>
      <c r="X7" s="17"/>
      <c r="Y7" s="17"/>
      <c r="Z7" s="17"/>
      <c r="AA7" s="17"/>
      <c r="AB7" s="17"/>
      <c r="AC7" s="17"/>
    </row>
    <row r="8" spans="1:29" ht="12.75">
      <c r="A8" s="91" t="s">
        <v>807</v>
      </c>
      <c r="B8" s="92">
        <f>COUNTIF(Master!O$2:Master!O$500,A8)</f>
        <v>25</v>
      </c>
      <c r="C8" s="92">
        <f>SUMPRODUCT((Master!$O$1:Master!$Q$547=$A8)*(Master!$I$1:Master!$I$547=C$1))</f>
        <v>1</v>
      </c>
      <c r="D8" s="93">
        <f>SUMPRODUCT((Master!$O$1:Master!$Q$547=$A8)*(Master!$I$1:Master!$I$547=D$1))</f>
        <v>1</v>
      </c>
      <c r="E8" s="93">
        <f>SUMPRODUCT((Master!$O$1:Master!$Q$547=$A8)*(Master!$I$1:Master!$I$547=E$1))</f>
        <v>0</v>
      </c>
      <c r="F8" s="93">
        <f>SUMPRODUCT((Master!$O$1:Master!$Q$547=$A8)*(Master!$I$1:Master!$I$547=F$1))</f>
        <v>1</v>
      </c>
      <c r="G8" s="93">
        <f>SUMPRODUCT((Master!$O$1:Master!$Q$547=$A8)*(Master!$I$1:Master!$I$547=""))</f>
        <v>22</v>
      </c>
      <c r="H8" s="94">
        <f t="shared" si="0"/>
        <v>23</v>
      </c>
      <c r="I8" s="95">
        <f>SUMPRODUCT((Master!$O$1:Master!$Q$547=$A8)*(Master!$L$1:Master!$L$547="Edito To Do"))</f>
        <v>0</v>
      </c>
      <c r="J8" s="96">
        <f>SUMPRODUCT((Master!$O$1:Master!$Q$547=$A8)*(Master!$L$1:Master!$L$547="Done"))</f>
        <v>1</v>
      </c>
      <c r="K8" s="97" t="s">
        <v>977</v>
      </c>
      <c r="L8" s="98" t="s">
        <v>814</v>
      </c>
      <c r="M8" s="82" t="str">
        <f t="shared" si="1"/>
        <v>In-Proc</v>
      </c>
      <c r="N8" s="17"/>
      <c r="O8" s="17"/>
      <c r="P8" s="62"/>
      <c r="Q8" s="17"/>
      <c r="R8" s="17"/>
      <c r="S8" s="17"/>
      <c r="T8" s="17"/>
      <c r="U8" s="17"/>
      <c r="V8" s="17"/>
      <c r="W8" s="17"/>
      <c r="X8" s="17"/>
      <c r="Y8" s="17"/>
      <c r="Z8" s="17"/>
      <c r="AA8" s="17"/>
      <c r="AB8" s="17"/>
      <c r="AC8" s="17"/>
    </row>
    <row r="9" spans="1:29" ht="12.75">
      <c r="A9" s="91" t="s">
        <v>978</v>
      </c>
      <c r="B9" s="92">
        <f>COUNTIF(Master!O$2:Master!O$500,A9)</f>
        <v>9</v>
      </c>
      <c r="C9" s="92">
        <f>SUMPRODUCT((Master!$O$1:Master!$Q$547=$A9)*(Master!$I$1:Master!$I$547=C$1))</f>
        <v>0</v>
      </c>
      <c r="D9" s="93">
        <f>SUMPRODUCT((Master!$O$1:Master!$Q$547=$A9)*(Master!$I$1:Master!$I$547=D$1))</f>
        <v>0</v>
      </c>
      <c r="E9" s="93">
        <f>SUMPRODUCT((Master!$O$1:Master!$Q$547=$A9)*(Master!$I$1:Master!$I$547=E$1))</f>
        <v>0</v>
      </c>
      <c r="F9" s="93">
        <f>SUMPRODUCT((Master!$O$1:Master!$Q$547=$A9)*(Master!$I$1:Master!$I$547=F$1))</f>
        <v>0</v>
      </c>
      <c r="G9" s="93">
        <f>SUMPRODUCT((Master!$O$1:Master!$Q$547=$A9)*(Master!$I$1:Master!$I$547=""))</f>
        <v>9</v>
      </c>
      <c r="H9" s="94">
        <f t="shared" si="0"/>
        <v>9</v>
      </c>
      <c r="I9" s="95">
        <f>SUMPRODUCT((Master!$O$1:Master!$Q$547=$A9)*(Master!$L$1:Master!$L$547="Edito To Do"))</f>
        <v>0</v>
      </c>
      <c r="J9" s="96">
        <f>SUMPRODUCT((Master!$O$1:Master!$Q$547=$A9)*(Master!$L$1:Master!$L$547="Done"))</f>
        <v>0</v>
      </c>
      <c r="K9" s="97" t="s">
        <v>803</v>
      </c>
      <c r="L9" s="98" t="s">
        <v>979</v>
      </c>
      <c r="M9" s="82" t="str">
        <f t="shared" si="1"/>
        <v>Open</v>
      </c>
      <c r="N9" s="17"/>
      <c r="O9" s="12"/>
      <c r="P9" s="14"/>
      <c r="Q9" s="61"/>
      <c r="R9" s="17"/>
      <c r="S9" s="17"/>
      <c r="T9" s="17"/>
      <c r="U9" s="17"/>
      <c r="V9" s="17"/>
      <c r="W9" s="17"/>
      <c r="X9" s="17"/>
      <c r="Y9" s="17"/>
      <c r="Z9" s="17"/>
      <c r="AA9" s="17"/>
      <c r="AB9" s="17"/>
      <c r="AC9" s="17"/>
    </row>
    <row r="10" spans="1:29" ht="12.75">
      <c r="A10" s="91" t="s">
        <v>808</v>
      </c>
      <c r="B10" s="92">
        <f>COUNTIF(Master!O$2:Master!O$500,A10)</f>
        <v>122</v>
      </c>
      <c r="C10" s="92">
        <f>SUMPRODUCT((Master!$O$1:Master!$Q$547=$A10)*(Master!$I$1:Master!$I$547=C$1))</f>
        <v>9</v>
      </c>
      <c r="D10" s="93">
        <f>SUMPRODUCT((Master!$O$1:Master!$Q$547=$A10)*(Master!$I$1:Master!$I$547=D$1))</f>
        <v>0</v>
      </c>
      <c r="E10" s="93">
        <f>SUMPRODUCT((Master!$O$1:Master!$Q$547=$A10)*(Master!$I$1:Master!$I$547=E$1))</f>
        <v>0</v>
      </c>
      <c r="F10" s="93">
        <f>SUMPRODUCT((Master!$O$1:Master!$Q$547=$A10)*(Master!$I$1:Master!$I$547=F$1))</f>
        <v>1</v>
      </c>
      <c r="G10" s="93">
        <f>SUMPRODUCT((Master!$O$1:Master!$Q$547=$A10)*(Master!$I$1:Master!$I$547=""))</f>
        <v>112</v>
      </c>
      <c r="H10" s="94">
        <f t="shared" si="0"/>
        <v>113</v>
      </c>
      <c r="I10" s="95">
        <f>SUMPRODUCT((Master!$O$1:Master!$Q$547=$A10)*(Master!$L$1:Master!$L$547="Edito To Do"))</f>
        <v>0</v>
      </c>
      <c r="J10" s="96">
        <f>SUMPRODUCT((Master!$O$1:Master!$Q$547=$A10)*(Master!$L$1:Master!$L$547="Done"))</f>
        <v>9</v>
      </c>
      <c r="K10" s="97" t="s">
        <v>285</v>
      </c>
      <c r="L10" s="98" t="s">
        <v>815</v>
      </c>
      <c r="M10" s="82" t="str">
        <f t="shared" si="1"/>
        <v>In-Proc</v>
      </c>
      <c r="N10" s="17"/>
      <c r="P10" s="63"/>
      <c r="Q10" s="60"/>
      <c r="R10" s="17"/>
      <c r="S10" s="17"/>
      <c r="T10" s="17"/>
      <c r="U10" s="17"/>
      <c r="V10" s="17"/>
      <c r="W10" s="17"/>
      <c r="X10" s="17"/>
      <c r="Y10" s="17"/>
      <c r="Z10" s="17"/>
      <c r="AA10" s="17"/>
      <c r="AB10" s="17"/>
      <c r="AC10" s="17"/>
    </row>
    <row r="11" spans="1:29" ht="12.75">
      <c r="A11" s="100" t="s">
        <v>809</v>
      </c>
      <c r="B11" s="92">
        <f>COUNTIF(Master!O$2:Master!O$500,A11)</f>
        <v>51</v>
      </c>
      <c r="C11" s="92">
        <f>SUMPRODUCT((Master!$O$1:Master!$Q$547=$A11)*(Master!$I$1:Master!$I$547=C$1))</f>
        <v>1</v>
      </c>
      <c r="D11" s="93">
        <f>SUMPRODUCT((Master!$O$1:Master!$Q$547=$A11)*(Master!$I$1:Master!$I$547=D$1))</f>
        <v>0</v>
      </c>
      <c r="E11" s="93">
        <f>SUMPRODUCT((Master!$O$1:Master!$Q$547=$A11)*(Master!$I$1:Master!$I$547=E$1))</f>
        <v>0</v>
      </c>
      <c r="F11" s="93">
        <f>SUMPRODUCT((Master!$O$1:Master!$Q$547=$A11)*(Master!$I$1:Master!$I$547=F$1))</f>
        <v>1</v>
      </c>
      <c r="G11" s="93">
        <f>SUMPRODUCT((Master!$O$1:Master!$Q$547=$A11)*(Master!$I$1:Master!$I$547=""))</f>
        <v>49</v>
      </c>
      <c r="H11" s="94">
        <f aca="true" t="shared" si="2" ref="H11:H19">B11-(C11+D11+E11)</f>
        <v>50</v>
      </c>
      <c r="I11" s="95">
        <f>SUMPRODUCT((Master!$O$1:Master!$Q$547=$A11)*(Master!$L$1:Master!$L$547="Edito To Do"))</f>
        <v>0</v>
      </c>
      <c r="J11" s="96">
        <f>SUMPRODUCT((Master!$O$1:Master!$Q$547=$A11)*(Master!$L$1:Master!$L$547="Done"))</f>
        <v>1</v>
      </c>
      <c r="K11" s="97" t="s">
        <v>801</v>
      </c>
      <c r="L11" s="98" t="s">
        <v>816</v>
      </c>
      <c r="M11" s="82" t="str">
        <f t="shared" si="1"/>
        <v>In-Proc</v>
      </c>
      <c r="N11" s="17"/>
      <c r="P11" s="63"/>
      <c r="Q11" s="60"/>
      <c r="R11" s="17"/>
      <c r="S11" s="17"/>
      <c r="T11" s="17"/>
      <c r="U11" s="17"/>
      <c r="V11" s="17"/>
      <c r="W11" s="17"/>
      <c r="X11" s="17"/>
      <c r="Y11" s="17"/>
      <c r="Z11" s="17"/>
      <c r="AA11" s="17"/>
      <c r="AB11" s="17"/>
      <c r="AC11" s="17"/>
    </row>
    <row r="12" spans="1:29" ht="12.75">
      <c r="A12" s="91" t="s">
        <v>810</v>
      </c>
      <c r="B12" s="92">
        <f>COUNTIF(Master!O$2:Master!O$500,A12)</f>
        <v>53</v>
      </c>
      <c r="C12" s="92">
        <f>SUMPRODUCT((Master!$O$1:Master!$Q$547=$A12)*(Master!$I$1:Master!$I$547=C$1))</f>
        <v>0</v>
      </c>
      <c r="D12" s="93">
        <f>SUMPRODUCT((Master!$O$1:Master!$Q$547=$A12)*(Master!$I$1:Master!$I$547=D$1))</f>
        <v>0</v>
      </c>
      <c r="E12" s="93">
        <f>SUMPRODUCT((Master!$O$1:Master!$Q$547=$A12)*(Master!$I$1:Master!$I$547=E$1))</f>
        <v>0</v>
      </c>
      <c r="F12" s="93">
        <f>SUMPRODUCT((Master!$O$1:Master!$Q$547=$A12)*(Master!$I$1:Master!$I$547=F$1))</f>
        <v>0</v>
      </c>
      <c r="G12" s="93">
        <f>SUMPRODUCT((Master!$O$1:Master!$Q$547=$A12)*(Master!$I$1:Master!$I$547=""))</f>
        <v>53</v>
      </c>
      <c r="H12" s="94">
        <f t="shared" si="2"/>
        <v>53</v>
      </c>
      <c r="I12" s="95">
        <f>SUMPRODUCT((Master!$O$1:Master!$Q$547=$A12)*(Master!$L$1:Master!$L$547="Edito To Do"))</f>
        <v>0</v>
      </c>
      <c r="J12" s="96">
        <f>SUMPRODUCT((Master!$O$1:Master!$Q$547=$A12)*(Master!$L$1:Master!$L$547="Done"))</f>
        <v>0</v>
      </c>
      <c r="K12" s="97" t="s">
        <v>346</v>
      </c>
      <c r="L12" s="98" t="s">
        <v>817</v>
      </c>
      <c r="M12" s="82" t="str">
        <f t="shared" si="1"/>
        <v>Open</v>
      </c>
      <c r="N12" s="17"/>
      <c r="P12" s="63"/>
      <c r="Q12" s="60"/>
      <c r="R12" s="17"/>
      <c r="S12" s="17"/>
      <c r="T12" s="17"/>
      <c r="U12" s="17"/>
      <c r="V12" s="17"/>
      <c r="W12" s="17"/>
      <c r="X12" s="17"/>
      <c r="Y12" s="17"/>
      <c r="Z12" s="17"/>
      <c r="AA12" s="17"/>
      <c r="AB12" s="17"/>
      <c r="AC12" s="17"/>
    </row>
    <row r="13" spans="1:29" ht="12.75">
      <c r="A13" s="91" t="s">
        <v>811</v>
      </c>
      <c r="B13" s="92">
        <f>COUNTIF(Master!O$2:Master!O$500,A13)</f>
        <v>29</v>
      </c>
      <c r="C13" s="92">
        <f>SUMPRODUCT((Master!$O$1:Master!$Q$547=$A13)*(Master!$I$1:Master!$I$547=C$1))</f>
        <v>3</v>
      </c>
      <c r="D13" s="93">
        <f>SUMPRODUCT((Master!$O$1:Master!$Q$547=$A13)*(Master!$I$1:Master!$I$547=D$1))</f>
        <v>1</v>
      </c>
      <c r="E13" s="93">
        <f>SUMPRODUCT((Master!$O$1:Master!$Q$547=$A13)*(Master!$I$1:Master!$I$547=E$1))</f>
        <v>9</v>
      </c>
      <c r="F13" s="93">
        <f>SUMPRODUCT((Master!$O$1:Master!$Q$547=$A13)*(Master!$I$1:Master!$I$547=F$1))</f>
        <v>1</v>
      </c>
      <c r="G13" s="93">
        <f>SUMPRODUCT((Master!$O$1:Master!$Q$547=$A13)*(Master!$I$1:Master!$I$547=""))</f>
        <v>15</v>
      </c>
      <c r="H13" s="94">
        <f t="shared" si="2"/>
        <v>16</v>
      </c>
      <c r="I13" s="95">
        <f>SUMPRODUCT((Master!$O$1:Master!$Q$547=$A13)*(Master!$L$1:Master!$L$547="Edito To Do"))</f>
        <v>0</v>
      </c>
      <c r="J13" s="96">
        <f>SUMPRODUCT((Master!$O$1:Master!$Q$547=$A13)*(Master!$L$1:Master!$L$547="Done"))</f>
        <v>10</v>
      </c>
      <c r="K13" s="97" t="s">
        <v>798</v>
      </c>
      <c r="L13" s="98" t="s">
        <v>818</v>
      </c>
      <c r="M13" s="82" t="str">
        <f t="shared" si="1"/>
        <v>In-Proc</v>
      </c>
      <c r="N13" s="17"/>
      <c r="P13" s="63"/>
      <c r="Q13" s="60"/>
      <c r="R13" s="17"/>
      <c r="S13" s="17"/>
      <c r="T13" s="17"/>
      <c r="U13" s="17"/>
      <c r="V13" s="17"/>
      <c r="W13" s="17"/>
      <c r="X13" s="17"/>
      <c r="Y13" s="17"/>
      <c r="Z13" s="17"/>
      <c r="AA13" s="17"/>
      <c r="AB13" s="17"/>
      <c r="AC13" s="17"/>
    </row>
    <row r="14" spans="1:29" ht="12.75">
      <c r="A14" s="91" t="s">
        <v>800</v>
      </c>
      <c r="B14" s="92">
        <f>COUNTIF(Master!O$2:Master!O$500,A14)</f>
        <v>4</v>
      </c>
      <c r="C14" s="92">
        <f>SUMPRODUCT((Master!$O$1:Master!$Q$547=$A14)*(Master!$I$1:Master!$I$547=C$1))</f>
        <v>0</v>
      </c>
      <c r="D14" s="93">
        <f>SUMPRODUCT((Master!$O$1:Master!$Q$547=$A14)*(Master!$I$1:Master!$I$547=D$1))</f>
        <v>0</v>
      </c>
      <c r="E14" s="93">
        <f>SUMPRODUCT((Master!$O$1:Master!$Q$547=$A14)*(Master!$I$1:Master!$I$547=E$1))</f>
        <v>0</v>
      </c>
      <c r="F14" s="93">
        <f>SUMPRODUCT((Master!$O$1:Master!$Q$547=$A14)*(Master!$I$1:Master!$I$547=F$1))</f>
        <v>0</v>
      </c>
      <c r="G14" s="93">
        <f>SUMPRODUCT((Master!$O$1:Master!$Q$547=$A14)*(Master!$I$1:Master!$I$547=""))</f>
        <v>4</v>
      </c>
      <c r="H14" s="94">
        <f t="shared" si="2"/>
        <v>4</v>
      </c>
      <c r="I14" s="95">
        <f>SUMPRODUCT((Master!$O$1:Master!$Q$547=$A14)*(Master!$L$1:Master!$L$547="Edito To Do"))</f>
        <v>0</v>
      </c>
      <c r="J14" s="96">
        <f>SUMPRODUCT((Master!$O$1:Master!$Q$547=$A14)*(Master!$L$1:Master!$L$547="Done"))</f>
        <v>0</v>
      </c>
      <c r="K14" s="97" t="s">
        <v>799</v>
      </c>
      <c r="L14" s="98" t="s">
        <v>819</v>
      </c>
      <c r="M14" s="82" t="str">
        <f t="shared" si="1"/>
        <v>Open</v>
      </c>
      <c r="N14" s="17"/>
      <c r="Q14" s="17"/>
      <c r="R14" s="17"/>
      <c r="S14" s="17"/>
      <c r="T14" s="17"/>
      <c r="U14" s="17"/>
      <c r="V14" s="17"/>
      <c r="W14" s="17"/>
      <c r="X14" s="17"/>
      <c r="Y14" s="17"/>
      <c r="Z14" s="17"/>
      <c r="AA14" s="17"/>
      <c r="AB14" s="17"/>
      <c r="AC14" s="17"/>
    </row>
    <row r="15" spans="1:29" ht="12.75">
      <c r="A15" s="91" t="s">
        <v>802</v>
      </c>
      <c r="B15" s="92">
        <f>COUNTIF(Master!O$2:Master!O$500,A15)</f>
        <v>11</v>
      </c>
      <c r="C15" s="92">
        <f>SUMPRODUCT((Master!$O$1:Master!$Q$547=$A15)*(Master!$I$1:Master!$I$547=C$1))</f>
        <v>0</v>
      </c>
      <c r="D15" s="93">
        <f>SUMPRODUCT((Master!$O$1:Master!$Q$547=$A15)*(Master!$I$1:Master!$I$547=D$1))</f>
        <v>0</v>
      </c>
      <c r="E15" s="93">
        <f>SUMPRODUCT((Master!$O$1:Master!$Q$547=$A15)*(Master!$I$1:Master!$I$547=E$1))</f>
        <v>0</v>
      </c>
      <c r="F15" s="93">
        <f>SUMPRODUCT((Master!$O$1:Master!$Q$547=$A15)*(Master!$I$1:Master!$I$547=F$1))</f>
        <v>0</v>
      </c>
      <c r="G15" s="93">
        <f>SUMPRODUCT((Master!$O$1:Master!$Q$547=$A15)*(Master!$I$1:Master!$I$547=""))</f>
        <v>11</v>
      </c>
      <c r="H15" s="94">
        <f t="shared" si="2"/>
        <v>11</v>
      </c>
      <c r="I15" s="95">
        <f>SUMPRODUCT((Master!$O$1:Master!$Q$547=$A15)*(Master!$L$1:Master!$L$547="Edito To Do"))</f>
        <v>0</v>
      </c>
      <c r="J15" s="96">
        <f>SUMPRODUCT((Master!$O$1:Master!$Q$547=$A15)*(Master!$L$1:Master!$L$547="Done"))</f>
        <v>0</v>
      </c>
      <c r="K15" s="97" t="s">
        <v>285</v>
      </c>
      <c r="L15" s="98" t="s">
        <v>820</v>
      </c>
      <c r="M15" s="82" t="str">
        <f>IF(B15=H15,"Open","In-Proc")</f>
        <v>Open</v>
      </c>
      <c r="N15" s="17"/>
      <c r="P15" s="63"/>
      <c r="Q15" s="60"/>
      <c r="R15" s="17"/>
      <c r="S15" s="17"/>
      <c r="T15" s="17"/>
      <c r="U15" s="17"/>
      <c r="V15" s="17"/>
      <c r="W15" s="17"/>
      <c r="X15" s="17"/>
      <c r="Y15" s="17"/>
      <c r="Z15" s="17"/>
      <c r="AA15" s="17"/>
      <c r="AB15" s="17"/>
      <c r="AC15" s="17"/>
    </row>
    <row r="16" spans="1:29" ht="12.75">
      <c r="A16" s="91" t="s">
        <v>812</v>
      </c>
      <c r="B16" s="92">
        <f>COUNTIF(Master!O$2:Master!O$500,A16)</f>
        <v>13</v>
      </c>
      <c r="C16" s="92">
        <f>SUMPRODUCT((Master!$O$1:Master!$Q$547=$A16)*(Master!$I$1:Master!$I$547=C$1))</f>
        <v>2</v>
      </c>
      <c r="D16" s="93">
        <f>SUMPRODUCT((Master!$O$1:Master!$Q$547=$A16)*(Master!$I$1:Master!$I$547=D$1))</f>
        <v>5</v>
      </c>
      <c r="E16" s="93">
        <f>SUMPRODUCT((Master!$O$1:Master!$Q$547=$A16)*(Master!$I$1:Master!$I$547=E$1))</f>
        <v>6</v>
      </c>
      <c r="F16" s="93">
        <f>SUMPRODUCT((Master!$O$1:Master!$Q$547=$A16)*(Master!$I$1:Master!$I$547=F$1))</f>
        <v>0</v>
      </c>
      <c r="G16" s="93">
        <f>SUMPRODUCT((Master!$O$1:Master!$Q$547=$A16)*(Master!$I$1:Master!$I$547=""))</f>
        <v>0</v>
      </c>
      <c r="H16" s="94">
        <f t="shared" si="2"/>
        <v>0</v>
      </c>
      <c r="I16" s="95">
        <f>SUMPRODUCT((Master!$O$1:Master!$Q$547=$A16)*(Master!$L$1:Master!$L$547="Edito To Do"))</f>
        <v>0</v>
      </c>
      <c r="J16" s="96">
        <f>SUMPRODUCT((Master!$O$1:Master!$Q$547=$A16)*(Master!$L$1:Master!$L$547="Done"))</f>
        <v>13</v>
      </c>
      <c r="K16" s="97" t="s">
        <v>825</v>
      </c>
      <c r="L16" s="98" t="s">
        <v>821</v>
      </c>
      <c r="M16" s="82" t="str">
        <f>IF(B16=H16,"Open","In-Proc")</f>
        <v>In-Proc</v>
      </c>
      <c r="N16" s="17"/>
      <c r="P16" s="63"/>
      <c r="Q16" s="60"/>
      <c r="R16" s="17"/>
      <c r="S16" s="17"/>
      <c r="T16" s="17"/>
      <c r="U16" s="17"/>
      <c r="V16" s="17"/>
      <c r="W16" s="17"/>
      <c r="X16" s="17"/>
      <c r="Y16" s="17"/>
      <c r="Z16" s="17"/>
      <c r="AA16" s="17"/>
      <c r="AB16" s="17"/>
      <c r="AC16" s="17"/>
    </row>
    <row r="17" spans="1:29" ht="12.75">
      <c r="A17" s="91" t="s">
        <v>813</v>
      </c>
      <c r="B17" s="92">
        <f>COUNTIF(Master!O$2:Master!O$500,A17)</f>
        <v>8</v>
      </c>
      <c r="C17" s="92">
        <f>SUMPRODUCT((Master!$O$1:Master!$Q$547=$A17)*(Master!$I$1:Master!$I$547=C$1))</f>
        <v>2</v>
      </c>
      <c r="D17" s="93">
        <f>SUMPRODUCT((Master!$O$1:Master!$Q$547=$A17)*(Master!$I$1:Master!$I$547=D$1))</f>
        <v>0</v>
      </c>
      <c r="E17" s="93">
        <f>SUMPRODUCT((Master!$O$1:Master!$Q$547=$A17)*(Master!$I$1:Master!$I$547=E$1))</f>
        <v>6</v>
      </c>
      <c r="F17" s="93">
        <f>SUMPRODUCT((Master!$O$1:Master!$Q$547=$A17)*(Master!$I$1:Master!$I$547=F$1))</f>
        <v>0</v>
      </c>
      <c r="G17" s="93">
        <f>SUMPRODUCT((Master!$O$1:Master!$Q$547=$A17)*(Master!$I$1:Master!$I$547=""))</f>
        <v>0</v>
      </c>
      <c r="H17" s="94">
        <f t="shared" si="2"/>
        <v>0</v>
      </c>
      <c r="I17" s="95">
        <f>SUMPRODUCT((Master!$O$1:Master!$Q$547=$A17)*(Master!$L$1:Master!$L$547="Edito To Do"))</f>
        <v>0</v>
      </c>
      <c r="J17" s="96">
        <f>SUMPRODUCT((Master!$O$1:Master!$Q$547=$A17)*(Master!$L$1:Master!$L$547="Done"))</f>
        <v>8</v>
      </c>
      <c r="K17" s="97" t="s">
        <v>824</v>
      </c>
      <c r="L17" s="98" t="s">
        <v>822</v>
      </c>
      <c r="M17" s="82" t="str">
        <f>IF(B17=H17,"Open","In-Proc")</f>
        <v>In-Proc</v>
      </c>
      <c r="N17" s="17"/>
      <c r="P17" s="63"/>
      <c r="Q17" s="60"/>
      <c r="R17" s="17"/>
      <c r="S17" s="17"/>
      <c r="T17" s="17"/>
      <c r="U17" s="17"/>
      <c r="V17" s="17"/>
      <c r="W17" s="17"/>
      <c r="X17" s="17"/>
      <c r="Y17" s="17"/>
      <c r="Z17" s="17"/>
      <c r="AA17" s="17"/>
      <c r="AB17" s="17"/>
      <c r="AC17" s="17"/>
    </row>
    <row r="18" spans="1:29" ht="12.75">
      <c r="A18" s="91" t="s">
        <v>343</v>
      </c>
      <c r="B18" s="92">
        <f>COUNTIF(Master!O$2:Master!O$500,A18)</f>
        <v>0</v>
      </c>
      <c r="C18" s="92">
        <f>SUMPRODUCT((Master!$O$1:Master!$Q$547=$A18)*(Master!$I$1:Master!$I$547=C$1))</f>
        <v>0</v>
      </c>
      <c r="D18" s="93">
        <f>SUMPRODUCT((Master!$O$1:Master!$Q$547=$A18)*(Master!$I$1:Master!$I$547=D$1))</f>
        <v>0</v>
      </c>
      <c r="E18" s="93">
        <f>SUMPRODUCT((Master!$O$1:Master!$Q$547=$A18)*(Master!$I$1:Master!$I$547=E$1))</f>
        <v>1</v>
      </c>
      <c r="F18" s="93">
        <f>SUMPRODUCT((Master!$O$1:Master!$Q$547=$A18)*(Master!$I$1:Master!$I$547=F$1))</f>
        <v>1</v>
      </c>
      <c r="G18" s="93">
        <f>SUMPRODUCT((Master!$O$1:Master!$Q$547=$A18)*(Master!$I$1:Master!$I$547=""))</f>
        <v>0</v>
      </c>
      <c r="H18" s="94">
        <f t="shared" si="2"/>
        <v>-1</v>
      </c>
      <c r="I18" s="95">
        <f>SUMPRODUCT((Master!$O$1:Master!$Q$547=$A18)*(Master!$L$1:Master!$L$547="Edito To Do"))</f>
        <v>0</v>
      </c>
      <c r="J18" s="96">
        <f>SUMPRODUCT((Master!$O$1:Master!$Q$547=$A18)*(Master!$L$1:Master!$L$547="Done"))</f>
        <v>0</v>
      </c>
      <c r="K18" s="97" t="s">
        <v>343</v>
      </c>
      <c r="L18" s="98" t="s">
        <v>343</v>
      </c>
      <c r="M18" s="82" t="str">
        <f>IF(B18=H18,"Open","In-Proc")</f>
        <v>In-Proc</v>
      </c>
      <c r="N18" s="17"/>
      <c r="Q18" s="17"/>
      <c r="R18" s="17"/>
      <c r="S18" s="17"/>
      <c r="T18" s="17"/>
      <c r="U18" s="17"/>
      <c r="V18" s="17"/>
      <c r="W18" s="17"/>
      <c r="X18" s="17"/>
      <c r="Y18" s="17"/>
      <c r="Z18" s="17"/>
      <c r="AA18" s="17"/>
      <c r="AB18" s="17"/>
      <c r="AC18" s="17"/>
    </row>
    <row r="19" spans="1:29" ht="12.75">
      <c r="A19" s="91" t="s">
        <v>330</v>
      </c>
      <c r="B19" s="92">
        <f>COUNTIF(Master!O$2:Master!O$500,A19)</f>
        <v>103</v>
      </c>
      <c r="C19" s="92">
        <f>SUMPRODUCT((Master!$O$1:Master!$Q$547=$A19)*(Master!$I$1:Master!$I$547=C$1))</f>
        <v>84</v>
      </c>
      <c r="D19" s="93">
        <f>SUMPRODUCT((Master!$O$1:Master!$Q$547=$A19)*(Master!$I$1:Master!$I$547=D$1))</f>
        <v>1</v>
      </c>
      <c r="E19" s="93">
        <f>SUMPRODUCT((Master!$O$1:Master!$Q$547=$A19)*(Master!$I$1:Master!$I$547=E$1))</f>
        <v>4</v>
      </c>
      <c r="F19" s="93">
        <f>SUMPRODUCT((Master!$O$1:Master!$Q$547=$A19)*(Master!$I$1:Master!$I$547=F$1))</f>
        <v>8</v>
      </c>
      <c r="G19" s="93">
        <f>SUMPRODUCT((Master!$O$1:Master!$Q$547=$A19)*(Master!$I$1:Master!$I$547=""))</f>
        <v>6</v>
      </c>
      <c r="H19" s="94">
        <f t="shared" si="2"/>
        <v>14</v>
      </c>
      <c r="I19" s="95">
        <f>SUMPRODUCT((Master!$O$1:Master!$Q$547=$A19)*(Master!$L$1:Master!$L$547="Edito To Do"))</f>
        <v>0</v>
      </c>
      <c r="J19" s="96">
        <f>SUMPRODUCT((Master!$O$1:Master!$Q$547=$A19)*(Master!$L$1:Master!$L$547="Done"))</f>
        <v>36</v>
      </c>
      <c r="K19" s="97" t="s">
        <v>830</v>
      </c>
      <c r="L19" s="98" t="s">
        <v>109</v>
      </c>
      <c r="M19" s="82" t="str">
        <f>IF(B19=H19,"Open","In-Proc")</f>
        <v>In-Proc</v>
      </c>
      <c r="N19" s="17"/>
      <c r="P19" s="63"/>
      <c r="Q19" s="60"/>
      <c r="R19" s="17"/>
      <c r="S19" s="17"/>
      <c r="T19" s="17"/>
      <c r="U19" s="17"/>
      <c r="V19" s="17"/>
      <c r="W19" s="17"/>
      <c r="X19" s="17"/>
      <c r="Y19" s="17"/>
      <c r="Z19" s="17"/>
      <c r="AA19" s="17"/>
      <c r="AB19" s="17"/>
      <c r="AC19" s="17"/>
    </row>
    <row r="20" spans="1:13" ht="12.75">
      <c r="A20" s="24" t="s">
        <v>333</v>
      </c>
      <c r="B20" s="25">
        <f aca="true" t="shared" si="3" ref="B20:J20">SUM(B2:B19)</f>
        <v>489</v>
      </c>
      <c r="C20" s="25">
        <f t="shared" si="3"/>
        <v>128</v>
      </c>
      <c r="D20" s="25">
        <f t="shared" si="3"/>
        <v>23</v>
      </c>
      <c r="E20" s="25">
        <f t="shared" si="3"/>
        <v>29</v>
      </c>
      <c r="F20" s="25">
        <f t="shared" si="3"/>
        <v>29</v>
      </c>
      <c r="G20" s="25">
        <f t="shared" si="3"/>
        <v>282</v>
      </c>
      <c r="H20" s="69">
        <f t="shared" si="3"/>
        <v>309</v>
      </c>
      <c r="I20" s="74">
        <f t="shared" si="3"/>
        <v>0</v>
      </c>
      <c r="J20" s="69">
        <f t="shared" si="3"/>
        <v>109</v>
      </c>
      <c r="K20" s="66"/>
      <c r="L20" s="21"/>
      <c r="M20" s="21"/>
    </row>
    <row r="21" ht="12.75"/>
    <row r="22" spans="1:16" ht="12.75">
      <c r="A22" s="18" t="s">
        <v>303</v>
      </c>
      <c r="B22" s="19" t="s">
        <v>304</v>
      </c>
      <c r="F22" s="58" t="s">
        <v>322</v>
      </c>
      <c r="G22" s="19" t="s">
        <v>332</v>
      </c>
      <c r="H22" s="19" t="s">
        <v>249</v>
      </c>
      <c r="J22" s="18" t="s">
        <v>245</v>
      </c>
      <c r="K22" s="80" t="s">
        <v>246</v>
      </c>
      <c r="L22" s="81"/>
      <c r="P22"/>
    </row>
    <row r="23" spans="1:16" ht="12.75">
      <c r="A23" s="23" t="s">
        <v>332</v>
      </c>
      <c r="B23" s="22">
        <f>COUNTA(Master!B$2:Master!B$500)</f>
        <v>489</v>
      </c>
      <c r="C23" s="16"/>
      <c r="F23" s="23" t="s">
        <v>828</v>
      </c>
      <c r="G23" s="22">
        <f aca="true" t="shared" si="4" ref="G23:G35">SUMIF(K$2:K$19,F23,B$2:B$19)</f>
        <v>57</v>
      </c>
      <c r="H23" s="22">
        <f aca="true" t="shared" si="5" ref="H23:H35">SUMIF(K$2:K$19,F23,H$2:H$19)</f>
        <v>17</v>
      </c>
      <c r="J23" s="70">
        <v>0</v>
      </c>
      <c r="K23" s="78" t="s">
        <v>248</v>
      </c>
      <c r="L23" s="79"/>
      <c r="P23"/>
    </row>
    <row r="24" spans="1:16" ht="13.5" thickBot="1">
      <c r="A24" s="23" t="s">
        <v>330</v>
      </c>
      <c r="B24" s="22">
        <f>COUNTIF(Master!F$2:Master!F$500,"E")</f>
        <v>94</v>
      </c>
      <c r="F24" s="23" t="s">
        <v>830</v>
      </c>
      <c r="G24" s="22">
        <f t="shared" si="4"/>
        <v>107</v>
      </c>
      <c r="H24" s="22">
        <f t="shared" si="5"/>
        <v>14</v>
      </c>
      <c r="J24" s="75">
        <v>0</v>
      </c>
      <c r="K24" s="78" t="s">
        <v>247</v>
      </c>
      <c r="L24" s="79"/>
      <c r="P24"/>
    </row>
    <row r="25" spans="1:16" ht="12.75">
      <c r="A25" s="23" t="s">
        <v>980</v>
      </c>
      <c r="B25" s="22">
        <f>COUNTIF(Master!F$2:Master!F$500,"ER")</f>
        <v>63</v>
      </c>
      <c r="D25" s="109" t="s">
        <v>310</v>
      </c>
      <c r="F25" s="23" t="s">
        <v>977</v>
      </c>
      <c r="G25" s="22">
        <f t="shared" si="4"/>
        <v>25</v>
      </c>
      <c r="H25" s="22">
        <f t="shared" si="5"/>
        <v>23</v>
      </c>
      <c r="J25" s="76">
        <v>0</v>
      </c>
      <c r="K25" s="78" t="s">
        <v>287</v>
      </c>
      <c r="L25" s="79"/>
      <c r="P25"/>
    </row>
    <row r="26" spans="1:16" ht="12.75">
      <c r="A26" s="23" t="s">
        <v>302</v>
      </c>
      <c r="B26" s="22">
        <f>COUNTIF(Master!F$2:Master!F$500,"T")</f>
        <v>104</v>
      </c>
      <c r="D26" s="110" t="s">
        <v>309</v>
      </c>
      <c r="F26" s="23" t="s">
        <v>803</v>
      </c>
      <c r="G26" s="22">
        <f t="shared" si="4"/>
        <v>9</v>
      </c>
      <c r="H26" s="22">
        <f t="shared" si="5"/>
        <v>9</v>
      </c>
      <c r="J26" s="77">
        <v>0</v>
      </c>
      <c r="K26" s="78" t="s">
        <v>286</v>
      </c>
      <c r="L26" s="79"/>
      <c r="P26"/>
    </row>
    <row r="27" spans="1:16" ht="13.5" thickBot="1">
      <c r="A27" s="23" t="s">
        <v>981</v>
      </c>
      <c r="B27" s="22">
        <f>COUNTIF(Master!F$2:Master!F$500,"TR")</f>
        <v>228</v>
      </c>
      <c r="D27" s="111">
        <f>(B20-H20)/B20</f>
        <v>0.36809815950920244</v>
      </c>
      <c r="F27" s="23" t="s">
        <v>285</v>
      </c>
      <c r="G27" s="22">
        <f t="shared" si="4"/>
        <v>133</v>
      </c>
      <c r="H27" s="22">
        <f t="shared" si="5"/>
        <v>124</v>
      </c>
      <c r="J27" s="83">
        <v>0</v>
      </c>
      <c r="K27" s="84" t="s">
        <v>251</v>
      </c>
      <c r="L27" s="85"/>
      <c r="P27"/>
    </row>
    <row r="28" spans="1:16" ht="13.5" thickBot="1">
      <c r="A28" s="23" t="s">
        <v>335</v>
      </c>
      <c r="B28" s="22">
        <f>COUNTIF(Master!I$2:Master!I$500,A28)</f>
        <v>128</v>
      </c>
      <c r="F28" s="23" t="s">
        <v>801</v>
      </c>
      <c r="G28" s="22">
        <f t="shared" si="4"/>
        <v>51</v>
      </c>
      <c r="H28" s="22">
        <f t="shared" si="5"/>
        <v>50</v>
      </c>
      <c r="J28" s="22">
        <v>0</v>
      </c>
      <c r="K28" s="78" t="s">
        <v>252</v>
      </c>
      <c r="L28" s="79"/>
      <c r="P28"/>
    </row>
    <row r="29" spans="1:16" ht="12.75">
      <c r="A29" s="23" t="s">
        <v>336</v>
      </c>
      <c r="B29" s="22">
        <f>COUNTIF(Master!I$2:Master!I$500,A29)</f>
        <v>28</v>
      </c>
      <c r="D29" s="109" t="s">
        <v>840</v>
      </c>
      <c r="F29" s="23" t="s">
        <v>346</v>
      </c>
      <c r="G29" s="22">
        <f t="shared" si="4"/>
        <v>53</v>
      </c>
      <c r="H29" s="22">
        <f t="shared" si="5"/>
        <v>53</v>
      </c>
      <c r="J29" s="25">
        <f>SUM(J23:J28)</f>
        <v>0</v>
      </c>
      <c r="K29" s="78" t="s">
        <v>332</v>
      </c>
      <c r="L29" s="79"/>
      <c r="P29"/>
    </row>
    <row r="30" spans="1:16" ht="12.75">
      <c r="A30" s="23" t="s">
        <v>292</v>
      </c>
      <c r="B30" s="22">
        <f>COUNTIF(Master!I$2:Master!I$500,A30)</f>
        <v>23</v>
      </c>
      <c r="D30" s="110" t="s">
        <v>841</v>
      </c>
      <c r="F30" s="23" t="s">
        <v>798</v>
      </c>
      <c r="G30" s="22">
        <f t="shared" si="4"/>
        <v>29</v>
      </c>
      <c r="H30" s="22">
        <f t="shared" si="5"/>
        <v>16</v>
      </c>
      <c r="K30" s="15"/>
      <c r="P30"/>
    </row>
    <row r="31" spans="1:16" ht="12.75">
      <c r="A31" s="23" t="s">
        <v>334</v>
      </c>
      <c r="B31" s="22">
        <f>COUNTIF(Master!I$2:Master!I$500,A31)</f>
        <v>28</v>
      </c>
      <c r="D31" s="112">
        <f>(SUMPRODUCT((Master!$K$2:Master!$K$500&lt;&gt;"")*(Master!$I$2:Master!$I$500=F$1)))+(SUMPRODUCT((Master!$K$2:Master!$K$500&lt;&gt;"")*(Master!$I$2:Master!$I$500="")))</f>
        <v>0</v>
      </c>
      <c r="F31" s="23" t="s">
        <v>799</v>
      </c>
      <c r="G31" s="22">
        <f t="shared" si="4"/>
        <v>4</v>
      </c>
      <c r="H31" s="22">
        <f t="shared" si="5"/>
        <v>4</v>
      </c>
      <c r="K31" s="15"/>
      <c r="P31"/>
    </row>
    <row r="32" spans="1:16" ht="13.5" thickBot="1">
      <c r="A32" s="23" t="s">
        <v>274</v>
      </c>
      <c r="B32" s="22">
        <f>COUNTA(Master!K$2:Master!K$500)</f>
        <v>0</v>
      </c>
      <c r="D32" s="113">
        <f>D31/H20</f>
        <v>0</v>
      </c>
      <c r="F32" s="23" t="s">
        <v>825</v>
      </c>
      <c r="G32" s="22">
        <f t="shared" si="4"/>
        <v>13</v>
      </c>
      <c r="H32" s="22">
        <f t="shared" si="5"/>
        <v>0</v>
      </c>
      <c r="K32" s="15"/>
      <c r="P32"/>
    </row>
    <row r="33" spans="1:16" ht="12.75">
      <c r="A33" s="23" t="s">
        <v>337</v>
      </c>
      <c r="B33" s="22">
        <f>COUNTIF(Master!L$2:Master!L$500,"Editor To Do")</f>
        <v>32</v>
      </c>
      <c r="C33" s="54"/>
      <c r="D33" s="15"/>
      <c r="F33" s="23" t="s">
        <v>824</v>
      </c>
      <c r="G33" s="22">
        <f t="shared" si="4"/>
        <v>8</v>
      </c>
      <c r="H33" s="22">
        <f t="shared" si="5"/>
        <v>0</v>
      </c>
      <c r="K33" s="15"/>
      <c r="P33"/>
    </row>
    <row r="34" spans="1:16" ht="12.75">
      <c r="A34" s="23" t="s">
        <v>837</v>
      </c>
      <c r="B34" s="22">
        <f>COUNTIF(Master!L$2:Master!L$500,"Done")</f>
        <v>109</v>
      </c>
      <c r="C34" s="54"/>
      <c r="D34" s="15"/>
      <c r="F34" s="23" t="s">
        <v>343</v>
      </c>
      <c r="G34" s="22">
        <f t="shared" si="4"/>
        <v>0</v>
      </c>
      <c r="H34" s="22">
        <f t="shared" si="5"/>
        <v>-1</v>
      </c>
      <c r="K34" s="15"/>
      <c r="P34"/>
    </row>
    <row r="35" spans="1:16" ht="12.75">
      <c r="A35" s="23" t="s">
        <v>300</v>
      </c>
      <c r="B35" s="22">
        <f>COUNTIF(Master!I$2:Master!I$500,"")</f>
        <v>292</v>
      </c>
      <c r="C35" s="54"/>
      <c r="D35" s="15"/>
      <c r="F35" s="23" t="s">
        <v>826</v>
      </c>
      <c r="G35" s="22">
        <f t="shared" si="4"/>
        <v>0</v>
      </c>
      <c r="H35" s="22">
        <f t="shared" si="5"/>
        <v>0</v>
      </c>
      <c r="K35" s="15"/>
      <c r="P35"/>
    </row>
    <row r="36" spans="6:16" ht="12.75">
      <c r="F36" s="59" t="s">
        <v>333</v>
      </c>
      <c r="G36" s="25">
        <f>SUM(G23:G35)</f>
        <v>489</v>
      </c>
      <c r="H36" s="25">
        <f>SUM(H23:H35)</f>
        <v>309</v>
      </c>
      <c r="P36"/>
    </row>
    <row r="37" ht="12.75"/>
    <row r="38" ht="12.75"/>
    <row r="68" spans="1:6" ht="12.75">
      <c r="A68" s="27" t="s">
        <v>110</v>
      </c>
      <c r="B68" s="28"/>
      <c r="C68" s="28"/>
      <c r="D68" s="72"/>
      <c r="E68" s="72"/>
      <c r="F68" s="29"/>
    </row>
    <row r="69" spans="1:6" ht="12.75">
      <c r="A69" s="30" t="s">
        <v>244</v>
      </c>
      <c r="B69" s="31"/>
      <c r="C69" s="31"/>
      <c r="D69" s="71"/>
      <c r="E69" s="71"/>
      <c r="F69" s="32"/>
    </row>
    <row r="70" spans="1:6" ht="12.75">
      <c r="A70" s="33" t="s">
        <v>267</v>
      </c>
      <c r="B70" s="31"/>
      <c r="C70" s="31"/>
      <c r="D70" s="71"/>
      <c r="E70" s="71"/>
      <c r="F70" s="32"/>
    </row>
    <row r="71" spans="1:6" ht="12.75">
      <c r="A71" s="30" t="s">
        <v>264</v>
      </c>
      <c r="B71" s="31"/>
      <c r="C71" s="31"/>
      <c r="D71" s="71"/>
      <c r="E71" s="71"/>
      <c r="F71" s="32"/>
    </row>
    <row r="72" spans="1:6" ht="12.75">
      <c r="A72" s="34" t="s">
        <v>307</v>
      </c>
      <c r="B72" s="31"/>
      <c r="C72" s="31"/>
      <c r="D72" s="71"/>
      <c r="E72" s="71"/>
      <c r="F72" s="32"/>
    </row>
    <row r="73" spans="1:6" ht="12.75">
      <c r="A73" s="34" t="s">
        <v>308</v>
      </c>
      <c r="B73" s="31"/>
      <c r="C73" s="31"/>
      <c r="D73" s="71"/>
      <c r="E73" s="71"/>
      <c r="F73" s="32"/>
    </row>
    <row r="74" spans="1:6" ht="12.75">
      <c r="A74" s="35" t="s">
        <v>268</v>
      </c>
      <c r="B74" s="31"/>
      <c r="C74" s="31"/>
      <c r="D74" s="71"/>
      <c r="E74" s="71"/>
      <c r="F74" s="32"/>
    </row>
    <row r="75" spans="1:6" ht="12.75">
      <c r="A75" s="30" t="s">
        <v>257</v>
      </c>
      <c r="B75" s="31"/>
      <c r="C75" s="31"/>
      <c r="D75" s="71"/>
      <c r="E75" s="71"/>
      <c r="F75" s="32"/>
    </row>
    <row r="76" spans="1:6" ht="12.75">
      <c r="A76" s="34" t="s">
        <v>266</v>
      </c>
      <c r="B76" s="31"/>
      <c r="C76" s="31"/>
      <c r="D76" s="71"/>
      <c r="E76" s="71"/>
      <c r="F76" s="32"/>
    </row>
    <row r="77" spans="1:6" ht="12.75">
      <c r="A77" s="34" t="s">
        <v>262</v>
      </c>
      <c r="B77" s="31"/>
      <c r="C77" s="31"/>
      <c r="D77" s="71"/>
      <c r="E77" s="71"/>
      <c r="F77" s="32"/>
    </row>
    <row r="78" spans="1:6" ht="12.75">
      <c r="A78" s="34" t="s">
        <v>263</v>
      </c>
      <c r="B78" s="31"/>
      <c r="C78" s="31"/>
      <c r="D78" s="71"/>
      <c r="E78" s="71"/>
      <c r="F78" s="32"/>
    </row>
    <row r="79" spans="1:6" ht="12.75">
      <c r="A79" s="36" t="s">
        <v>265</v>
      </c>
      <c r="B79" s="37"/>
      <c r="C79" s="37"/>
      <c r="D79" s="73"/>
      <c r="E79" s="73"/>
      <c r="F79" s="38"/>
    </row>
    <row r="80" ht="12.75">
      <c r="A80" s="13"/>
    </row>
    <row r="81" spans="1:6" ht="12.75">
      <c r="A81" s="27" t="s">
        <v>833</v>
      </c>
      <c r="B81" s="28"/>
      <c r="C81" s="28"/>
      <c r="D81" s="72"/>
      <c r="E81" s="72"/>
      <c r="F81" s="29"/>
    </row>
    <row r="82" spans="1:6" ht="12.75">
      <c r="A82" s="30" t="s">
        <v>253</v>
      </c>
      <c r="B82" s="31"/>
      <c r="C82" s="31"/>
      <c r="D82" s="71"/>
      <c r="E82" s="71"/>
      <c r="F82" s="32"/>
    </row>
    <row r="83" spans="1:6" ht="12.75">
      <c r="A83" s="30" t="s">
        <v>254</v>
      </c>
      <c r="B83" s="31"/>
      <c r="C83" s="31"/>
      <c r="D83" s="71"/>
      <c r="E83" s="71"/>
      <c r="F83" s="32"/>
    </row>
    <row r="84" spans="1:6" ht="12.75">
      <c r="A84" s="34" t="s">
        <v>259</v>
      </c>
      <c r="B84" s="31"/>
      <c r="C84" s="31"/>
      <c r="D84" s="71"/>
      <c r="E84" s="71"/>
      <c r="F84" s="32"/>
    </row>
    <row r="85" spans="1:6" ht="12.75">
      <c r="A85" s="34" t="s">
        <v>258</v>
      </c>
      <c r="B85" s="31"/>
      <c r="C85" s="31"/>
      <c r="D85" s="71"/>
      <c r="E85" s="71"/>
      <c r="F85" s="32"/>
    </row>
    <row r="86" spans="1:6" ht="12.75">
      <c r="A86" s="34" t="s">
        <v>260</v>
      </c>
      <c r="B86" s="31"/>
      <c r="C86" s="31"/>
      <c r="D86" s="71"/>
      <c r="E86" s="71"/>
      <c r="F86" s="32"/>
    </row>
    <row r="87" spans="1:6" ht="12.75">
      <c r="A87" s="30" t="s">
        <v>261</v>
      </c>
      <c r="B87" s="31"/>
      <c r="C87" s="31"/>
      <c r="D87" s="71"/>
      <c r="E87" s="71"/>
      <c r="F87" s="32"/>
    </row>
    <row r="88" spans="1:6" ht="12.75">
      <c r="A88" s="30" t="s">
        <v>257</v>
      </c>
      <c r="B88" s="31"/>
      <c r="C88" s="31"/>
      <c r="D88" s="71"/>
      <c r="E88" s="71"/>
      <c r="F88" s="32"/>
    </row>
    <row r="89" spans="1:6" ht="12.75">
      <c r="A89" s="34" t="s">
        <v>256</v>
      </c>
      <c r="B89" s="31"/>
      <c r="C89" s="31"/>
      <c r="D89" s="71"/>
      <c r="E89" s="71"/>
      <c r="F89" s="32"/>
    </row>
    <row r="90" spans="1:6" ht="12.75">
      <c r="A90" s="34" t="s">
        <v>255</v>
      </c>
      <c r="B90" s="31"/>
      <c r="C90" s="31"/>
      <c r="D90" s="71"/>
      <c r="E90" s="71"/>
      <c r="F90" s="32"/>
    </row>
    <row r="91" spans="1:6" ht="12.75">
      <c r="A91" s="34" t="s">
        <v>262</v>
      </c>
      <c r="B91" s="31"/>
      <c r="C91" s="31"/>
      <c r="D91" s="71"/>
      <c r="E91" s="71"/>
      <c r="F91" s="32"/>
    </row>
    <row r="92" spans="1:6" ht="12.75">
      <c r="A92" s="34" t="s">
        <v>263</v>
      </c>
      <c r="B92" s="31"/>
      <c r="C92" s="31"/>
      <c r="D92" s="71"/>
      <c r="E92" s="71"/>
      <c r="F92" s="32"/>
    </row>
    <row r="93" spans="1:6" ht="12.75">
      <c r="A93" s="36" t="s">
        <v>265</v>
      </c>
      <c r="B93" s="37"/>
      <c r="C93" s="37"/>
      <c r="D93" s="73"/>
      <c r="E93" s="73"/>
      <c r="F93" s="38"/>
    </row>
  </sheetData>
  <printOptions/>
  <pageMargins left="0.75" right="0.75" top="1" bottom="1" header="0.5" footer="0.5"/>
  <pageSetup horizontalDpi="600" verticalDpi="600" orientation="landscape" r:id="rId4"/>
  <headerFooter alignWithMargins="0">
    <oddHeader>&amp;LJanuary 2007&amp;C&amp;A&amp;Rdoc.: IEEE 802.11-07/0xxxr0</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workbookViewId="0" topLeftCell="A1">
      <selection activeCell="C12" sqref="C12"/>
    </sheetView>
  </sheetViews>
  <sheetFormatPr defaultColWidth="9.140625" defaultRowHeight="12.75"/>
  <cols>
    <col min="1" max="1" width="9.140625" style="15"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0" t="s">
        <v>305</v>
      </c>
      <c r="B1" s="19" t="s">
        <v>297</v>
      </c>
      <c r="C1" s="18" t="s">
        <v>270</v>
      </c>
      <c r="D1" s="18" t="s">
        <v>298</v>
      </c>
      <c r="E1" s="18" t="s">
        <v>273</v>
      </c>
      <c r="F1" s="18" t="s">
        <v>323</v>
      </c>
      <c r="G1" s="87" t="s">
        <v>306</v>
      </c>
    </row>
    <row r="2" spans="1:7" ht="12.75">
      <c r="A2" s="88">
        <v>0</v>
      </c>
      <c r="B2" s="89"/>
      <c r="C2" s="89" t="s">
        <v>269</v>
      </c>
      <c r="D2" s="89" t="s">
        <v>340</v>
      </c>
      <c r="E2" s="90">
        <v>39574</v>
      </c>
      <c r="F2" s="89" t="s">
        <v>341</v>
      </c>
      <c r="G2" s="89" t="s">
        <v>626</v>
      </c>
    </row>
    <row r="3" spans="1:7" ht="38.25">
      <c r="A3" s="88">
        <v>1</v>
      </c>
      <c r="B3" s="89"/>
      <c r="C3" s="89" t="s">
        <v>378</v>
      </c>
      <c r="D3" s="89" t="s">
        <v>340</v>
      </c>
      <c r="E3" s="90">
        <v>39576</v>
      </c>
      <c r="F3" s="89" t="s">
        <v>379</v>
      </c>
      <c r="G3" s="89" t="s">
        <v>626</v>
      </c>
    </row>
    <row r="4" spans="1:7" ht="12.75">
      <c r="A4" s="88">
        <v>2</v>
      </c>
      <c r="B4" s="89"/>
      <c r="C4" s="89" t="s">
        <v>380</v>
      </c>
      <c r="D4" s="89" t="s">
        <v>340</v>
      </c>
      <c r="E4" s="90">
        <v>39644</v>
      </c>
      <c r="F4" s="89" t="s">
        <v>381</v>
      </c>
      <c r="G4" s="89" t="s">
        <v>382</v>
      </c>
    </row>
    <row r="5" spans="1:7" ht="140.25">
      <c r="A5" s="88">
        <v>3</v>
      </c>
      <c r="B5" s="89" t="s">
        <v>784</v>
      </c>
      <c r="C5" s="117" t="s">
        <v>1211</v>
      </c>
      <c r="D5" s="89" t="s">
        <v>340</v>
      </c>
      <c r="E5" s="90">
        <v>39658</v>
      </c>
      <c r="F5" s="89" t="s">
        <v>1212</v>
      </c>
      <c r="G5" s="89" t="s">
        <v>382</v>
      </c>
    </row>
    <row r="6" spans="1:7" ht="63.75">
      <c r="A6" s="88">
        <v>4</v>
      </c>
      <c r="B6" s="89" t="s">
        <v>70</v>
      </c>
      <c r="C6" s="89" t="s">
        <v>67</v>
      </c>
      <c r="D6" s="89" t="s">
        <v>340</v>
      </c>
      <c r="E6" s="90">
        <v>39693</v>
      </c>
      <c r="F6" s="89" t="s">
        <v>68</v>
      </c>
      <c r="G6" s="89" t="s">
        <v>69</v>
      </c>
    </row>
    <row r="7" spans="1:7" ht="12.75">
      <c r="A7" s="88">
        <v>5</v>
      </c>
      <c r="B7" s="89"/>
      <c r="C7" s="89"/>
      <c r="D7" s="89"/>
      <c r="E7" s="90"/>
      <c r="F7" s="89"/>
      <c r="G7" s="89"/>
    </row>
    <row r="8" spans="1:7" ht="12.75">
      <c r="A8" s="88">
        <v>6</v>
      </c>
      <c r="B8" s="89"/>
      <c r="C8" s="89"/>
      <c r="D8" s="89"/>
      <c r="E8" s="90"/>
      <c r="F8" s="89"/>
      <c r="G8" s="89"/>
    </row>
    <row r="9" spans="1:7" ht="12.75">
      <c r="A9" s="88">
        <v>7</v>
      </c>
      <c r="B9" s="89"/>
      <c r="C9" s="89"/>
      <c r="D9" s="89"/>
      <c r="E9" s="90"/>
      <c r="F9" s="89"/>
      <c r="G9" s="89"/>
    </row>
    <row r="10" spans="1:7" ht="12.75">
      <c r="A10" s="88">
        <v>8</v>
      </c>
      <c r="B10" s="89"/>
      <c r="C10" s="89"/>
      <c r="D10" s="89"/>
      <c r="E10" s="90"/>
      <c r="F10" s="89"/>
      <c r="G10" s="89"/>
    </row>
    <row r="11" spans="1:7" ht="12.75">
      <c r="A11" s="88">
        <v>9</v>
      </c>
      <c r="B11" s="89"/>
      <c r="C11" s="89"/>
      <c r="D11" s="89"/>
      <c r="E11" s="90"/>
      <c r="F11" s="89"/>
      <c r="G11" s="89"/>
    </row>
    <row r="12" spans="1:7" ht="12.75">
      <c r="A12" s="88">
        <v>10</v>
      </c>
      <c r="B12" s="89"/>
      <c r="C12" s="89"/>
      <c r="D12" s="89"/>
      <c r="E12" s="90"/>
      <c r="F12" s="89"/>
      <c r="G12" s="89"/>
    </row>
    <row r="13" spans="1:7" ht="12.75">
      <c r="A13" s="88">
        <v>11</v>
      </c>
      <c r="B13" s="89"/>
      <c r="C13" s="89"/>
      <c r="D13" s="89"/>
      <c r="E13" s="90"/>
      <c r="F13" s="89"/>
      <c r="G13" s="89"/>
    </row>
    <row r="14" spans="1:7" ht="12.75">
      <c r="A14" s="88">
        <v>12</v>
      </c>
      <c r="B14" s="89"/>
      <c r="C14" s="89"/>
      <c r="D14" s="89"/>
      <c r="E14" s="90"/>
      <c r="F14" s="89"/>
      <c r="G14" s="89"/>
    </row>
    <row r="15" spans="1:7" ht="12.75">
      <c r="A15" s="88">
        <v>13</v>
      </c>
      <c r="B15" s="89"/>
      <c r="C15" s="89"/>
      <c r="D15" s="89"/>
      <c r="E15" s="90"/>
      <c r="F15" s="89"/>
      <c r="G15" s="89"/>
    </row>
    <row r="16" spans="1:7" ht="12.75">
      <c r="A16" s="88">
        <v>14</v>
      </c>
      <c r="B16" s="89"/>
      <c r="C16" s="89"/>
      <c r="D16" s="89"/>
      <c r="E16" s="90"/>
      <c r="F16" s="89"/>
      <c r="G16" s="89"/>
    </row>
    <row r="17" spans="1:7" ht="12.75">
      <c r="A17" s="88">
        <v>15</v>
      </c>
      <c r="B17" s="89"/>
      <c r="C17" s="89"/>
      <c r="D17" s="89"/>
      <c r="E17" s="90"/>
      <c r="F17" s="89"/>
      <c r="G17" s="89"/>
    </row>
    <row r="18" spans="1:7" ht="12.75">
      <c r="A18" s="88">
        <v>16</v>
      </c>
      <c r="B18" s="89"/>
      <c r="C18" s="89"/>
      <c r="D18" s="89"/>
      <c r="E18" s="90"/>
      <c r="F18" s="89"/>
      <c r="G18" s="89"/>
    </row>
    <row r="19" spans="1:7" ht="12.75">
      <c r="A19" s="88">
        <v>17</v>
      </c>
      <c r="B19" s="89"/>
      <c r="C19" s="89"/>
      <c r="D19" s="89"/>
      <c r="E19" s="90"/>
      <c r="F19" s="89"/>
      <c r="G19" s="89"/>
    </row>
    <row r="20" spans="1:7" ht="12.75">
      <c r="A20" s="88">
        <v>18</v>
      </c>
      <c r="B20" s="89"/>
      <c r="C20" s="89"/>
      <c r="D20" s="89"/>
      <c r="E20" s="90"/>
      <c r="F20" s="89"/>
      <c r="G20" s="89"/>
    </row>
    <row r="21" spans="1:7" ht="12.75">
      <c r="A21" s="88">
        <v>19</v>
      </c>
      <c r="B21" s="89"/>
      <c r="C21" s="89"/>
      <c r="D21" s="89"/>
      <c r="E21" s="90"/>
      <c r="F21" s="89"/>
      <c r="G21" s="89"/>
    </row>
    <row r="22" spans="1:7" ht="12.75">
      <c r="A22" s="88">
        <v>20</v>
      </c>
      <c r="B22" s="89"/>
      <c r="C22" s="89"/>
      <c r="D22" s="89"/>
      <c r="E22" s="90"/>
      <c r="F22" s="89"/>
      <c r="G22" s="89"/>
    </row>
    <row r="23" spans="1:7" ht="12.75">
      <c r="A23" s="88">
        <v>21</v>
      </c>
      <c r="B23" s="89"/>
      <c r="C23" s="89"/>
      <c r="D23" s="89"/>
      <c r="E23" s="90"/>
      <c r="F23" s="89"/>
      <c r="G23" s="89"/>
    </row>
    <row r="24" spans="1:7" ht="12.75">
      <c r="A24" s="88">
        <v>22</v>
      </c>
      <c r="B24" s="89"/>
      <c r="C24" s="89"/>
      <c r="D24" s="89"/>
      <c r="E24" s="90"/>
      <c r="F24" s="89"/>
      <c r="G24" s="89"/>
    </row>
    <row r="25" spans="1:7" ht="12.75">
      <c r="A25" s="88">
        <v>23</v>
      </c>
      <c r="B25" s="89"/>
      <c r="C25" s="89"/>
      <c r="D25" s="89"/>
      <c r="E25" s="90"/>
      <c r="F25" s="89"/>
      <c r="G25" s="89"/>
    </row>
    <row r="26" spans="1:7" ht="12.75">
      <c r="A26" s="88">
        <v>24</v>
      </c>
      <c r="B26" s="89"/>
      <c r="C26" s="89"/>
      <c r="D26" s="89"/>
      <c r="E26" s="90"/>
      <c r="F26" s="89"/>
      <c r="G26" s="89"/>
    </row>
    <row r="27" spans="1:7" ht="12.75">
      <c r="A27" s="88">
        <v>25</v>
      </c>
      <c r="B27" s="89"/>
      <c r="C27" s="89"/>
      <c r="D27" s="89"/>
      <c r="E27" s="90"/>
      <c r="F27" s="89"/>
      <c r="G27" s="89"/>
    </row>
  </sheetData>
  <dataValidations count="2">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2:B27">
      <formula1>"Telcon1, Telcon2, Telcon3, Telcon4, Telcon5, Telcon6, Telcon7, Telcon8, Telcon9, Telcon10, Telcon11, Telcon12, Telcon13, Telcon14, Telcon15, Dallas, London, Orlando, Montreal, San Francisco, Hawaii, Atlanta, Denver, Ad-hoc2, Ad-hoc2, Ad-hoc3, Ad-hoc4"</formula1>
    </dataValidation>
  </dataValidations>
  <printOptions/>
  <pageMargins left="0.75" right="0.75" top="1" bottom="1" header="0.5" footer="0.5"/>
  <pageSetup horizontalDpi="600" verticalDpi="600" orientation="portrait" r:id="rId1"/>
  <headerFooter alignWithMargins="0">
    <oddHeader>&amp;LJanuary 2007&amp;C&amp;A&amp;Rdoc.: IEEE 802.11-07/0xxxr0</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319</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&amp;LJanuary 2007&amp;C&amp;A&amp;Rdoc.: IEEE 802.11-07/0xxxr0</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110 Comment Resolution</dc:title>
  <dc:subject>Comment Resolution</dc:subject>
  <dc:creator>Wayne Fisher</dc:creator>
  <cp:keywords>WAVE, IEEE 802.11p</cp:keywords>
  <dc:description>March 2008   Master Spreadsheet</dc:description>
  <cp:lastModifiedBy>wfisher</cp:lastModifiedBy>
  <cp:lastPrinted>2008-05-01T18:11:41Z</cp:lastPrinted>
  <dcterms:created xsi:type="dcterms:W3CDTF">2004-07-14T16:37:20Z</dcterms:created>
  <dcterms:modified xsi:type="dcterms:W3CDTF">2008-09-04T15:00:31Z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