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Master Required Comments" sheetId="2" r:id="rId2"/>
    <sheet name="Recirc 1" sheetId="3" r:id="rId3"/>
    <sheet name="Initial ballot" sheetId="4" r:id="rId4"/>
    <sheet name="Overview" sheetId="5" r:id="rId5"/>
    <sheet name="No-Voters" sheetId="6" r:id="rId6"/>
    <sheet name="Whatis" sheetId="7" r:id="rId7"/>
  </sheets>
  <definedNames/>
  <calcPr fullCalcOnLoad="1"/>
</workbook>
</file>

<file path=xl/sharedStrings.xml><?xml version="1.0" encoding="utf-8"?>
<sst xmlns="http://schemas.openxmlformats.org/spreadsheetml/2006/main" count="3804" uniqueCount="860">
  <si>
    <t>Will expand the discussion of the .confirm primitive to show it either follows the receipt of an enablement response message, or is created for other reasons given in Table 7-57d1.</t>
  </si>
  <si>
    <t>The Registered LCI could be encrypted when operating in a Public Safety Band, or under the control of a licensed operator whose primary license is for Public Safety operation (FCC 47 CFR 90 subpart y).</t>
  </si>
  <si>
    <t>We use no TGk measurement procedures because the enabling STA is not necessarily in any BSS.</t>
  </si>
  <si>
    <t>See CID 64, will remove "DSE"</t>
  </si>
  <si>
    <t>Will define the processing here, as it pertains to clause 9 MAC functions.</t>
  </si>
  <si>
    <t>amen</t>
  </si>
  <si>
    <t>Replace with "shall not attempt enablement with an enabling STA unless"</t>
  </si>
  <si>
    <t>"shall only transmit"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</si>
  <si>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Replace with "shall not transmit beyond dot11DSEEnablementTimeLimit seconds"</t>
  </si>
  <si>
    <t>DSE Registered Location Announcement must never be encrypted.</t>
  </si>
  <si>
    <t>Change "Action frame" to "unencrypted action frame"</t>
  </si>
  <si>
    <t>What ECS procdures? Reference is not defined.</t>
  </si>
  <si>
    <t>Define ECS procedures for non-AP STAs. All procedures here are limited to AP procedures. And even in this regard, there is no requirement for the AP to switch to advertised channel at any specific time.</t>
  </si>
  <si>
    <t>Procedure incomplete.</t>
  </si>
  <si>
    <t>Need to add states to state machine for deenablement; need to add related text describing deenablement states, including path for denial of deenablement.</t>
  </si>
  <si>
    <t>11.11.1.4</t>
  </si>
  <si>
    <t>Need to add procedure details for responder STA to deny deenablement and describe conditions to determine success vs failure to deenable.</t>
  </si>
  <si>
    <t>11.11.1.2</t>
  </si>
  <si>
    <t>Will delete the first insertion "that is enabled for operation across regulatory domains" as it changes no meaning of the first two paragraphs.</t>
  </si>
  <si>
    <t>"A dependent STA shall create a dependent DSE registered location element"
Great. Presumably it can also lock this element into a nice safe vault where nobody can see it.
Just how do I test "shall create"?</t>
  </si>
  <si>
    <t>Relate to the transmission of this data, which is an observable</t>
  </si>
  <si>
    <t>"An associated dependent STA shall operate under the control of the enabling STA from which it
attained enablement;"
"...shall operate under the control..." more sublime ineffability - i.e., what does this mean?</t>
  </si>
  <si>
    <t>Refer to those procedures that constitute "operation under control", i.e., by subclause number</t>
  </si>
  <si>
    <t>"A STA with dot11DSERequired set to true shall not operate in an infrastructure BSS or IBSS unless
it has received a Beacon frame from a enabling STA"
"shall not operate" is ineffably explicit. Exactly what can it do and not do.</t>
  </si>
  <si>
    <t>Replace "shall not operate" with a more precise description of what it can't do (i.e. shall not transmit any frames).</t>
  </si>
  <si>
    <t>A state machine is driven by events. So how is the transition "enabling message received? = No" taken?</t>
  </si>
  <si>
    <t>Review this state machine and ensure that all transitions relate to events, not non-events.</t>
  </si>
  <si>
    <t>While figure 11-19 is carrying on the fine tradition of abusing a defined graphical methodology with all the gusto and aplomb of the baseline, please listen to this lone voice crying in the wilderness "make straight your state machines".</t>
  </si>
  <si>
    <t>The boxes below the state machine title contain actions, not conditional tests. Put conditions on the exit paths.
Leave just actions there and move the conditions out to the exit paths.</t>
  </si>
  <si>
    <t>"may contain elements received from stations that are not yet associated to a BSS."
While pedantry is something up with which I will not put, is this the right preposition?</t>
  </si>
  <si>
    <t>"... associated with a BSS"</t>
  </si>
  <si>
    <t>Email Valid</t>
  </si>
  <si>
    <t>Ballot</t>
  </si>
  <si>
    <t>Current status/summary of email exchange</t>
  </si>
  <si>
    <t>Y</t>
  </si>
  <si>
    <t>Kwak, Joe</t>
  </si>
  <si>
    <t>Stephens, Adrian</t>
  </si>
  <si>
    <t>SB</t>
  </si>
  <si>
    <t>Recirc 1</t>
  </si>
  <si>
    <t xml:space="preserve">"NOTE--An enabling STA may request its dependent STAs perform DSE measurement requests and make DSE reports
over the DS. How information is exchanged over a DS is beyond the scope of this standard."
Great. How does this help create interoperable equipment?
</t>
  </si>
  <si>
    <t>Either indicate how this is done, or reference the external standard that defines this communication, or remove the note.</t>
  </si>
  <si>
    <t>"A registered STA that is not an enabling STA may operate as an AP in
an infrastructure BSS, and relay Public Action frames from a dependent STA to its enabling STA."
Exactly where is this "relay" operation defined? Clearly the AP cannot just retransmit these frames, so it must overwrite some fields but not others. Seeing as the addressing must be carried in the management frame body, how can it be generic to all public action frames?</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</si>
  <si>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</si>
  <si>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</si>
  <si>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</si>
  <si>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</si>
  <si>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</si>
  <si>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</si>
  <si>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</si>
  <si>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</si>
  <si>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</si>
  <si>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</si>
  <si>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</si>
  <si>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</si>
  <si>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</si>
  <si>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</si>
  <si>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</si>
  <si>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</si>
  <si>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</si>
  <si>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</si>
  <si>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</si>
  <si>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</si>
  <si>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</si>
  <si>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</si>
  <si>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</si>
  <si>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</si>
  <si>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</si>
  <si>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</si>
  <si>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</si>
  <si>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</si>
  <si>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</si>
  <si>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</si>
  <si>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</si>
  <si>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</si>
  <si>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</si>
  <si>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</si>
  <si>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</si>
  <si>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</si>
  <si>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</si>
  <si>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Add to J.2 a description of how the behaviour limit sets map onto the terminology of 11.11.</t>
  </si>
  <si>
    <t>D</t>
  </si>
  <si>
    <t>Annex D generally. There is a syntax for specifying default values. This annex uses text in the description for some of its MIB entries (e.g., "dot11LCIDSEImplemented")</t>
  </si>
  <si>
    <t>Replace all textual indications of default values with the appropriate syntax.</t>
  </si>
  <si>
    <t>"NOTE--CCA-ED may be used in bands when not required by Annex J. In these cases, the CCA-ED threshold should
equal 20 dB above the minimum modulation and coding rate sensitivity (-62 dBm for 20 MHz channel spacing, -65 dBm
for 10 MHz channel spacing, and -68 dBm for 5 MHz channel spacing)."
Although this claims to be a note, it has one "may" and one "should"</t>
  </si>
  <si>
    <t>Either use non-normative verbs here, or remove its informative status.</t>
  </si>
  <si>
    <t>"shall send this Action frame to the broadcast address using normal frame transmission
rules"
This implies that somewhere in our finely crafted standard we have some "abnormal rules". Such a vile slur requires a response.
Or put another way, what the heck are "normal frame transmission rules"?</t>
  </si>
  <si>
    <t>Reference the relevant rules or remove "using normal frame transmission rules"</t>
  </si>
  <si>
    <t xml:space="preserve">&lt;DSE measurement
request frame shall not contain a value of "1" for the "incapable" subfield&gt;
This is a virulent attack of quoters disease. </t>
  </si>
  <si>
    <t>Innoculate.</t>
  </si>
  <si>
    <t xml:space="preserve">"RegLoc DSE bit set to 1 in the DSE registered location element, and set all fields in bits 16-175 of
its DSE registered location element to zero;"
Structural information such as the bit locations should not be repeated as it creates a maintenance risk. </t>
  </si>
  <si>
    <t>Replace bit positions with names of field(s).</t>
  </si>
  <si>
    <t>"A dependent STA shall only attempt enablement with an enabling STA if"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</si>
  <si>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Received signal strength (RSSI) cannot be used for any quantitative and verifiable performance requirement. RSSI is not defined in base standard. CCA-ED performance (which relies on RSSI) is not defined in base standard and cannot be used for any new Tgy performance requirements.</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</si>
  <si>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</si>
  <si>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</si>
  <si>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</si>
  <si>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</si>
  <si>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</si>
  <si>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</si>
  <si>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Clause 17</t>
  </si>
  <si>
    <t>Process to follow when updating master spreadsheet</t>
  </si>
  <si>
    <t>Assignee</t>
  </si>
  <si>
    <t>Total</t>
  </si>
  <si>
    <t>Total:</t>
  </si>
  <si>
    <t>Deferred</t>
  </si>
  <si>
    <t>Save file as next revision</t>
  </si>
  <si>
    <t>Action frame format</t>
  </si>
  <si>
    <t>Open</t>
  </si>
  <si>
    <t>25 or more comments remaining</t>
  </si>
  <si>
    <t>Not started</t>
  </si>
  <si>
    <t>11-25 comments remaining</t>
  </si>
  <si>
    <t>6 - 10 comment remaining</t>
  </si>
  <si>
    <t>Notes</t>
  </si>
  <si>
    <t>Area of Enablement</t>
  </si>
  <si>
    <t>Dependent STA opn</t>
  </si>
  <si>
    <t>Fixed, Enabling STA</t>
  </si>
  <si>
    <t>Color</t>
  </si>
  <si>
    <t>Comments Remaining</t>
  </si>
  <si>
    <t>5 or fewer comments remaining</t>
  </si>
  <si>
    <t>0 - comments remaining - done</t>
  </si>
  <si>
    <t>Layer Management</t>
  </si>
  <si>
    <t>OFDM</t>
  </si>
  <si>
    <t>Refrence &amp; Editor Cmt</t>
  </si>
  <si>
    <t>Annex A</t>
  </si>
  <si>
    <t>Clause 0</t>
  </si>
  <si>
    <t>Out of Scope</t>
  </si>
  <si>
    <t>PICs</t>
  </si>
  <si>
    <t>MIB</t>
  </si>
  <si>
    <t>Definitions</t>
  </si>
  <si>
    <t>Annex I-J</t>
  </si>
  <si>
    <t>Services</t>
  </si>
  <si>
    <t>Shared Resolutions</t>
  </si>
  <si>
    <t>Blank</t>
  </si>
  <si>
    <t xml:space="preserve">
Work
Remaining</t>
  </si>
  <si>
    <t>Comment Break Down</t>
  </si>
  <si>
    <t>Count</t>
  </si>
  <si>
    <t>Precentage</t>
  </si>
  <si>
    <t>Reference</t>
  </si>
  <si>
    <t>Rejected</t>
  </si>
  <si>
    <t>Accepted in Principle</t>
  </si>
  <si>
    <t>"AT code 3 &amp; is formatted in 2's C &amp;". Rather the altitude is formatted as 2's C</t>
  </si>
  <si>
    <t>Change the subject of "is"</t>
  </si>
  <si>
    <t>Element ID table is missing "Extensibility column" introduced by 11k</t>
  </si>
  <si>
    <t>Identify DSE reg and ECSA as extensible</t>
  </si>
  <si>
    <t>7.2.3.9</t>
  </si>
  <si>
    <t>Consistency - no subject with verb</t>
  </si>
  <si>
    <t>Add "The DSE reg loc &amp;"</t>
  </si>
  <si>
    <t>01/27/2008 15:08:48 EST</t>
  </si>
  <si>
    <t>Petranovich, James</t>
  </si>
  <si>
    <t>The note says the CCA-ED threshold should be 20 dB above sensitivity. While this is a tradition in 802.11, it is based on old technology.</t>
  </si>
  <si>
    <t>consider recommending a level 15 dB above noise floor.</t>
  </si>
  <si>
    <t>17.3.9.2</t>
  </si>
  <si>
    <t>The mask is speciifed only in a relative measure, dBr. But a low power device might have trouble meeting these dBr requirements and yet would generate less interference than a full power device that meets the dBr requirements.</t>
  </si>
  <si>
    <t>Add a clause that indicates any transmission emmisions -45 dB from the maximum allower power level in the band are permitted with any frequency offset for all masks.</t>
  </si>
  <si>
    <t>17.3.8.3.1</t>
  </si>
  <si>
    <t>The text "The OFDM PHY shall operate in frequency bands, as allocated by a regulatory body in its
operational region." is confusing. Is this a requirement for the device to operate in alll the bands allocated or only some of them? Is this a subtle hidden requirement?</t>
  </si>
  <si>
    <t>change to : "The OFDM PHY shall not operate in frequency bands not allocated by a regulatory body in its
operational region."</t>
  </si>
  <si>
    <t>7.2.3.6</t>
  </si>
  <si>
    <t>in the same table (7-12)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</si>
  <si>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7-12, order 8, under notes.</t>
  </si>
  <si>
    <t>7.2.3.4</t>
  </si>
  <si>
    <t>in the same table (7-10)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</si>
  <si>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7-10, order 7, under notes.</t>
  </si>
  <si>
    <t>5.2.8.1</t>
  </si>
  <si>
    <t>It is nto clear what the purpose of the "types of licenses" section serves</t>
  </si>
  <si>
    <t>delete this section</t>
  </si>
  <si>
    <t>"In the design of wired LANs it is implicitly assumed that an address is equivalent to a physical location." is not strictly correct. A mobile device like a laptop may be unplugged form one place and plugged in another and may keep the same address.</t>
  </si>
  <si>
    <t>delete this and the next sentence and instead say "In wireless LANs there is no implication that an address corresponds to a fixed physical locaiton".</t>
  </si>
  <si>
    <t>01/24/2008 18:03:08 EST</t>
  </si>
  <si>
    <t>If a "ooffspring of 11y" were formed needing to extend 11y's action frames, no standards method is defined so new frames must be used in place of 111y's frames.</t>
  </si>
  <si>
    <t>Define an extensibilty mechanism for 11y rfames. Make the mechanism extensible to other amendments also.</t>
  </si>
  <si>
    <t>01/23/2008 08:41:53 EST</t>
  </si>
  <si>
    <t>Perahia, Eldad</t>
  </si>
  <si>
    <t>A.4.3</t>
  </si>
  <si>
    <t>Will change to "The DSE registered location element shall be present if".</t>
  </si>
  <si>
    <t>Will make proposed change with value between 2 and 253.</t>
  </si>
  <si>
    <t>Upper limit is 255, since max value for Length is 253 as stated in 7.3.2.54.</t>
  </si>
  <si>
    <t>Will change to "or a value of zero.", as subsequent text expands on meaning of "value of one" and "value of zero."</t>
  </si>
  <si>
    <t>The path from receiving a deenabling message needs to be specified. There is no denial of deenablement, but another path out of the Enabled state will be shown in Fig. 11-19, will remove Reason result code 4 from Table 7-57d2 and TOO_MANY_SIMULTANEOUS_REQUESTS from 10.3.37.2.2.</t>
  </si>
  <si>
    <t>The 802.11y DSE Public Action frames all begin with Category, Action Value, Requester STA address and Responder STA address, and the Length field should not come before them. Will move the Length field to before Regulatory Class and Channel Number.</t>
  </si>
  <si>
    <t>Need to see how 11r D10 changes 11.3</t>
  </si>
  <si>
    <t>The ECS capability is required for operation in 3650 MHz in the USA, therefore there is a MIB entry called dot11ExtendedChannelSwitchEnabled. The ECS field of the Extended Capabilities IE should be 1 if the STA can perform ECS procedures. Will change three sentences to "set to 1 to indicate that the STA can perform ECS procedures. When dot11ExtendedChannelSwitchEnabled is false, the STA shall not use ECS procedures."</t>
  </si>
  <si>
    <t>Deleted sentence per CID 144.</t>
  </si>
  <si>
    <t>ECS is clause 3 definition 3.52a, and abbreviation is in clause 4. Will add "(ECS)" to 3.52a.</t>
  </si>
  <si>
    <t>Will change the sentence to be the same as 11.9.7.1: "but to take alternative action. For example, it can choose to move to a different BSS."</t>
  </si>
  <si>
    <t>Deleted " that are intended to act on the Channel Switch Announcement"</t>
  </si>
  <si>
    <t>ECSEnabled is not a capability, the Extended Capabilities IE ECS field indicates a capability. The setting of ECSEnabled is band by band, and an AP supporting multiple bands can switch among bands using the ECS. Some 5 GHz bands may have legacy STAs and therefore ECSEnabled is false, but is set true when changing to begin operating in the 3650 band. See resolution to CID 10 for the rest of the resolution.</t>
  </si>
  <si>
    <t>Will change "force" to "request"</t>
  </si>
  <si>
    <t>If the enablement is successful, the Enablement state variable for the enablement requester STA shall be set to enabled.</t>
  </si>
  <si>
    <t>If the enablement is successful, the Enablement state variable for the enablement requester STA shall be set to "enabled".</t>
  </si>
  <si>
    <t>11.11.1.1</t>
  </si>
  <si>
    <t>The steps listed here are missing one important item: receiving an enablement response message. This section talks about the items in the enablement confirm indication, but doesn't talk about what triggers that indication.</t>
  </si>
  <si>
    <t>Add a step to receive the enablement response message.</t>
  </si>
  <si>
    <t>If the enablement was successful, the Enablement state variable for the enablement responder STA shall be set to enabled.</t>
  </si>
  <si>
    <t>If the enablement was successful, the Enablement state variable for the enablement responder STA shall be set to "enabled".</t>
  </si>
  <si>
    <t>11.11.1</t>
  </si>
  <si>
    <t>Enablement state: The values are unenabled and enabled.</t>
  </si>
  <si>
    <t>Enablement state: The values are "unenabled" and "enabled".</t>
  </si>
  <si>
    <t>"When a STA with dot11DSERequired false receives an Extended Channel Switch Announcement element" "False receives"? What does that phrase mean?</t>
  </si>
  <si>
    <t>Clarify, please</t>
  </si>
  <si>
    <t>10.3.7.4.2</t>
  </si>
  <si>
    <t>"DSEregisteredlocation" doesn't seem to follow the normal capitalization scheme of the other parameters.</t>
  </si>
  <si>
    <t>"DSERegisteredLocation"</t>
  </si>
  <si>
    <t>10.3.7.3.2</t>
  </si>
  <si>
    <t>10.3.6.4.2</t>
  </si>
  <si>
    <t>10.3.6.3.2</t>
  </si>
  <si>
    <t>Why is the Length field in the middle of the frame?</t>
  </si>
  <si>
    <t>Put the Length field between the Action Value field and the Requestor STA Address field</t>
  </si>
  <si>
    <t>"The Length field indicates the length of the remaining frame fields in octets, and is variable." What is variable? The length of the length field? Or the value of the length field?</t>
  </si>
  <si>
    <t>"When dot11ExtendedChannelSwitchEnabled is true, an AP shall inform associated STAs that the AP is
moving to a new channel and maintain the association by advertising the switch using Extended Channel
Switch Announcement elements in Beacon frames, Probe Response frames, and Extended Channel Switch
Announcement frames until the intended channel switch time."
This statement requires the AP to transmit probe response frames. But if there are no probe requests, this is not possible.
Likewise, we are required to transmit "Extended Channel Switch
Announcement frames until the intended channel switch time". How many? Do we transmit them constantly until the appointed time?</t>
  </si>
  <si>
    <t>recommend adding "any transmitted" here on the assumption that this shall relates to the contents, not whether they should be transmitted.</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</si>
  <si>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</si>
  <si>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</si>
  <si>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</si>
  <si>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</si>
  <si>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</si>
  <si>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</si>
  <si>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</si>
  <si>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</si>
  <si>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</si>
  <si>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</si>
  <si>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</si>
  <si>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</si>
  <si>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</si>
  <si>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</si>
  <si>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</si>
  <si>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</si>
  <si>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</si>
  <si>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ScottB</t>
  </si>
  <si>
    <t>Elaborate meaning in table or add complete reason code definitions to new referenced clause in procedures, clause 11.</t>
  </si>
  <si>
    <t>Definition is ambiguous or incomplete.</t>
  </si>
  <si>
    <t>Change "before it is allowed to transmit" to "to obtain authorization to operate on a restricted channel".</t>
  </si>
  <si>
    <t>Change "only authorized to operate" to "is operating on a restricted channel as a registered STA with authorization to transmit limited to transmissions from its specific registered location".</t>
  </si>
  <si>
    <t>Change "To simultaneously change" to "Procedure intitiated by an AP or DFS owner to coordinate a change of"; Change "Class" to "Class for all STAs in a BSS or IBSS"</t>
  </si>
  <si>
    <t>Change "that broadcasts" to "authorized to operate and operating on a restricted channel to provide DSE and to broadcast".</t>
  </si>
  <si>
    <t>Change "permission" to "temporary permission (enablement) from an enabling STA".</t>
  </si>
  <si>
    <t>Change "permitted to transmit" to "permitted to transmit on a restricted channel".</t>
  </si>
  <si>
    <t>01/30/2008 20:07:52 EST</t>
  </si>
  <si>
    <t>Mobile STA term not defined nor is is the term used</t>
  </si>
  <si>
    <t>Clarify and use</t>
  </si>
  <si>
    <t>01/30/2008 20:05:42 EST</t>
  </si>
  <si>
    <t>Portable STA term not defined nor is is the term used.</t>
  </si>
  <si>
    <t>clarify</t>
  </si>
  <si>
    <t>01/30/2008 20:03:31 EST</t>
  </si>
  <si>
    <t>Hidden STA not defined</t>
  </si>
  <si>
    <t>Clarify the term and why it is needed</t>
  </si>
  <si>
    <t>01/30/2008 02:05:38 EST</t>
  </si>
  <si>
    <t>Chaplin, Clint</t>
  </si>
  <si>
    <t>The Enablement state variable for the deenablement requester STA shall be set to unenabled</t>
  </si>
  <si>
    <t>The Enablement state variable for the deenablement requester STA shall be set to "unenabled"</t>
  </si>
  <si>
    <t>11.11.1.3</t>
  </si>
  <si>
    <t>If the deenablement is successful, the Enablement state variable for the deenablement responder STA shall be set to unenabled.</t>
  </si>
  <si>
    <t>If the deenablement is successful, the Enablement state variable for the deenablement responder STA shall be set to "unenabled".</t>
  </si>
  <si>
    <t>If the Enablement state variable for the deenablement responder STA is enabled, the STA shall send a DSE deenablement frame to the deenablement responder STA.</t>
  </si>
  <si>
    <t>If the Enablement state variable for the deenablement responder STA is "enabled", the STA shall send a DSE deenablement frame to the deenablement responder STA.</t>
  </si>
  <si>
    <t>Will change to "set to false received"</t>
  </si>
  <si>
    <t>Will duplicate after Table 11-11a of 11.11.1. Will move first sentence to start of next paragraph, so fixed STA statements are together.</t>
  </si>
  <si>
    <t>Will change to "unique among STAs enabled by this enabling STA, to help identify"</t>
  </si>
  <si>
    <t>Will move the conditions out to the exit paths, like 11n D3.02 Figure 20-25.</t>
  </si>
  <si>
    <t>"shall not transmit any frames" and 11.11.4 "Dependent STA transmission of any frames"</t>
  </si>
  <si>
    <t>Will  remove "using normal frame transmission rules"</t>
  </si>
  <si>
    <t>ECS has been described in terms of the regulations in the 3.6GHz band in the US
However, ECS is a general features that does not need justification in this way</t>
  </si>
  <si>
    <t>No</t>
  </si>
  <si>
    <t>Remove all references to 3.6GHz band in 11.9a.1 (and in 11.9a.3.1/2 and 11.9.3.2). The use of ECS to satisfy 3.6GHz band rules can be described in a new section (probably 11.11.x)</t>
  </si>
  <si>
    <t>It is the style of clause 10 to capitalize and list parameters without spaces, and to repeat them in the Name column. The Description uses the names found in other clauses. Will correct Name entries throughout clause 10.</t>
  </si>
  <si>
    <t xml:space="preserve">There are none of the issues commenter raises, no scheduling, prioritization or non-availability of measurement resources issues in 802.11y. TGk measurement functions are optional and within a BSS. 802.11y measurement functions are mandatory, and requests come from the enabling STA, which may be outside the BSS.  Details of any modification to TGk text are missing from commenter's proposed change.  Commenter is encouraged to provide a proposed resolution in sufficient detail so that the specific wording of the changes that will cause the negative voter to change his vote to "approve" can readily be determined. </t>
  </si>
  <si>
    <t>Will change to: "enabling STA: A registered STA that is authorized to control when and how a dependent STA can operate. An enabling STA may choose for other DSE messages to be exchanged over the air, over the DS, or by mechanisms that rely on transport via higher layers."</t>
  </si>
  <si>
    <t>The process by which 802.11 has been updated (amending the base std) to allow use of licensed freqs is not material. The text should be made independent of the amendment process.
Improve wording of
"IEEE 802.11 has been amended to make use of a number of frequencies that are licensed by the national regulators
for a given country. While effort is made to generalize these amendments so that they can be reused
in the same bands in other countries, it must be noted that the projects that drafted said changes were focused
on the rules of a single country. Countries may impose specific requirements for radio equipment in addition
to those specified in this standard."
There may be other portions of the text to which similar logic applies that I have not had a chance to read--please try to fix those too if they exist.</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</si>
  <si>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</si>
  <si>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</si>
  <si>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</si>
  <si>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</si>
  <si>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</si>
  <si>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</si>
  <si>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</si>
  <si>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</si>
  <si>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</si>
  <si>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Accepted all resolutions except 1001</t>
  </si>
  <si>
    <t>Approved</t>
  </si>
  <si>
    <t>Abstained</t>
  </si>
  <si>
    <t>No reply</t>
  </si>
  <si>
    <t>Accepted resolutions to 93-96 and 101-108.</t>
  </si>
  <si>
    <t>Accepted resolutions to 112-135 except 121 and 132.</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</si>
  <si>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</si>
  <si>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</si>
  <si>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</si>
  <si>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</si>
  <si>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</si>
  <si>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</si>
  <si>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</si>
  <si>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</si>
  <si>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</si>
  <si>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AIP</t>
  </si>
  <si>
    <t>R</t>
  </si>
  <si>
    <t>Proposed Status</t>
  </si>
  <si>
    <t>Accept In Principle</t>
  </si>
  <si>
    <t>Accept</t>
  </si>
  <si>
    <t>Reject</t>
  </si>
  <si>
    <t>Proposed</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</si>
  <si>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</si>
  <si>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</si>
  <si>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</si>
  <si>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</si>
  <si>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</si>
  <si>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</si>
  <si>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</si>
  <si>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</si>
  <si>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</si>
  <si>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</si>
  <si>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</si>
  <si>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</si>
  <si>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</si>
  <si>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</si>
  <si>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</si>
  <si>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</si>
  <si>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</si>
  <si>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</si>
  <si>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</si>
  <si>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</si>
  <si>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</si>
  <si>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</si>
  <si>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</si>
  <si>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</si>
  <si>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</si>
  <si>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</si>
  <si>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</si>
  <si>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</si>
  <si>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</si>
  <si>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</si>
  <si>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</si>
  <si>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Other1</t>
  </si>
  <si>
    <t>Other2</t>
  </si>
  <si>
    <t>01/30/2008 23:54:41 EST</t>
  </si>
  <si>
    <t>Palm, Stephen</t>
  </si>
  <si>
    <t>X</t>
  </si>
  <si>
    <t>Individual</t>
  </si>
  <si>
    <t>General Interest</t>
  </si>
  <si>
    <t>Disapprove</t>
  </si>
  <si>
    <t>Editorial</t>
  </si>
  <si>
    <t>9.8.4</t>
  </si>
  <si>
    <t>use a non-breaking hyphen in aSlot-Time</t>
  </si>
  <si>
    <t>Yes</t>
  </si>
  <si>
    <t>01/30/2008 23:51:26 EST</t>
  </si>
  <si>
    <t>Technical</t>
  </si>
  <si>
    <t>9.8.1</t>
  </si>
  <si>
    <t>"accross" seems to have specialized but undefined regulatory meaning</t>
  </si>
  <si>
    <t>Clarify</t>
  </si>
  <si>
    <t>01/30/2008 21:23:34 EST</t>
  </si>
  <si>
    <t>Myles, Andrew</t>
  </si>
  <si>
    <t>Producer</t>
  </si>
  <si>
    <t>11.9a.1</t>
  </si>
  <si>
    <t>Will also remove 10.3.35.2.2 Result Code STA IS NOT AN AP</t>
  </si>
  <si>
    <t>"A dependent STA creates a dependent DSE registered location element", and on p44 lines 14, 15 "The dependent SDTA shall send a DSE Registered Location Announcement frame", combining the two sentences. Will remove untestable "shalls" in 11.11.4.</t>
  </si>
  <si>
    <t>Let's specify what goes in that frame in just one place.</t>
  </si>
  <si>
    <t>"Specific items in the enablement confirm indication are as follows:"
I know that it's easy to confuse me, but this did it. Firstly I see the name of a primitive "confirm". Then I see the name of another primitive "indication". But it's actually talking about the contents of a frame!</t>
  </si>
  <si>
    <t>Replace cited text with: "Specific items in the enablement message sent by the enablement responder are as follows:"</t>
  </si>
  <si>
    <t>In table 11.11a STA is used to include APs in the first two rows, but then the fourth row implies that the third row doesn't include AP.</t>
  </si>
  <si>
    <t>Either add "non-AP" in the third non-header row to the unlabelled column, or remove the fourth row.
And while you're at it, label the blank column, i.e., "Type of STA".</t>
  </si>
  <si>
    <t>This is a hanging subclause</t>
  </si>
  <si>
    <t>Add a new 11.11.1.1 General</t>
  </si>
  <si>
    <t>Add a new 11.11.1 General</t>
  </si>
  <si>
    <t>11.9a.3.2</t>
  </si>
  <si>
    <t>"when the requirements
signified by the new regulatory class are met by the DFS owner."
What does this mean? Surely if the DFS owner does not meet any of the requirements of a candidate regulatory class, it cannot select it.</t>
  </si>
  <si>
    <t>Tell me something that makes sense.</t>
  </si>
  <si>
    <t xml:space="preserve">"A STA in a BSS that is not the AP shall not transmit the Extended Channel Switch Announcement element."
I suspect the author of this wrongly equates "in a BSS" with "infrastructure BSS". But BSS covers both infrastructure and independent (IBSS) cases and "in a BSS" relates more the adoption of timing parameters and BSSID.
</t>
  </si>
  <si>
    <t>replace "in a BSS" with "in an infrastructure BSS"
Also a "STA ... that is not the AP" can be shortened to "non-AP STA".</t>
  </si>
  <si>
    <t>"When a STA with dot11DSERequired false receives an Extended Channel Switch Announcement element, it
may choose not to perform the specified switch, but to take alternative action, as described in 11.9.7.1."
This is fine for an AP, but for an infrastructure STA, the reference makes no sense.</t>
  </si>
  <si>
    <t>Add reference or other behaviour appropriate to a non-AP STA.</t>
  </si>
  <si>
    <t>"The AP may send the Extended Channel
Switch Announcement frame in a BSS"
How can it send such a frame "not in a BSS?"</t>
  </si>
  <si>
    <t>remove "in a BSS".</t>
  </si>
  <si>
    <t>"The AP may force STAs in the BSS to stop
transmissions until the channel switch takes place by setting the Extended Channel Switch Mode field to 1 in
the Extended Channel Switch Announcement element."
This is only partly successful. A power-saving STA may wake, determine the medium is idle and start transmitting.
As such the cited sentence is misleading.</t>
  </si>
  <si>
    <t>Add note indicating that this is only partly successfull.</t>
  </si>
  <si>
    <t>Total Required</t>
  </si>
  <si>
    <t>Amendment does not provide for gratuitous deenablement from the enabler: e.g. for when emergency services come &amp; need to shut everybody up immediately. In clause 11.11.1.3 deenablement begins for the enabled STA. Gratuitos deenablement presumably comes from a time-out instead.</t>
  </si>
  <si>
    <t>Determine if a timeout is sufficient. If not, provide a gratuitous method.</t>
  </si>
  <si>
    <t>Definition of DSE in clause 3 emphasises the process of DSE, not an aspect of an individual STA. Therefore DSE makes little sense as an adjective modifying "STA"</t>
  </si>
  <si>
    <t>Change the definition of DSE so it can be dropped in here, or add a new definition for "DSE STA"</t>
  </si>
  <si>
    <t>Reg Class/channel number need a country string.</t>
  </si>
  <si>
    <t>Identify which country string to use; here and wherever a reg class is mentioned. Especially consider 7.3.2.54 when sent in a broadcast probe request, which does not indicate country.</t>
  </si>
  <si>
    <t>Upper limit is 257 since length includes id &amp; len</t>
  </si>
  <si>
    <t>Change 255 to 257</t>
  </si>
  <si>
    <t>Length of elements is ambiguous.</t>
  </si>
  <si>
    <t>Change to "The Length field". Change upper limit to 255</t>
  </si>
  <si>
    <t>7.3.2.53</t>
  </si>
  <si>
    <t>Sentence is odd: it mixes two distinct quanities in an Ored list: "meaningOfValues or Value"</t>
  </si>
  <si>
    <t>Change to "meaningOfValue or meaningOfValue"</t>
  </si>
  <si>
    <t>7.3.2.52</t>
  </si>
  <si>
    <t>Significance of nat policy area is not clear.</t>
  </si>
  <si>
    <t>Add reference to 11.11.2</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</si>
  <si>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</si>
  <si>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</si>
  <si>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</si>
  <si>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</si>
  <si>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</si>
  <si>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</si>
  <si>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</si>
  <si>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</si>
  <si>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</si>
  <si>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</si>
  <si>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</si>
  <si>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</si>
  <si>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</si>
  <si>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</si>
  <si>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</si>
  <si>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</si>
  <si>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</si>
  <si>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</si>
  <si>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</si>
  <si>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</si>
  <si>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</si>
  <si>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</si>
  <si>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</si>
  <si>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</si>
  <si>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</si>
  <si>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</si>
  <si>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</si>
  <si>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</si>
  <si>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</si>
  <si>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</si>
  <si>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</si>
  <si>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</si>
  <si>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</si>
  <si>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"When dot11RegulatoryClassesRequired and dot11ExtendedChannelSwitchEnabled are true, the Coverage
Class field of the Country Information element shall be processed when received by the associated STA or
dependent STA, replacing the current aAirPropagationTime with one indicated by the Coverage Class field."
"shall be processed" is an incomplete normative specification. The PHY characteristics interface returns SIFS and slot time. So where is this processing done (MAC, in which case we need to describe how to adjust the values from the PHY; or PHY, in which case this specification needs to go into the PHY, and the characteristics interface needs to communicate the aAirPropagationTime value to the PHY)?</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</si>
  <si>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</si>
  <si>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</si>
  <si>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</si>
  <si>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</si>
  <si>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t>
  </si>
  <si>
    <t>A.4.18</t>
  </si>
  <si>
    <t>Use TGk Frame request/report in place of DSE request/report</t>
  </si>
  <si>
    <t>Clause 17.4</t>
  </si>
  <si>
    <t>OFDM PLME</t>
  </si>
  <si>
    <t>Need to add procedure details for responder STA to deny enablement and describe conditions to determine success vs failure to enable.</t>
  </si>
  <si>
    <t>11.9a.3.1</t>
  </si>
  <si>
    <t>Incomplete description of requirement.</t>
  </si>
  <si>
    <t>Needs rewording. "advertise with same parameters" doesn't describe requirement on AP to initiate the ECS procedures itself. New TBTT downcounter must be initialized and updated at each beacon transmission. Furthermore the Channel Switch count parameter received by the AP must NOT be retransmitted as indicated. The channel count value needs to be updated before each transmission.</t>
  </si>
  <si>
    <t>11.9a</t>
  </si>
  <si>
    <t>Imprecise use of "new channel" throughout this clause.</t>
  </si>
  <si>
    <t>Change "new channel" to "new channel and/or new regulatory class" in all places in this clause.</t>
  </si>
  <si>
    <t>7.4.7.8</t>
  </si>
  <si>
    <t>The DSE measurement function duplicates the functionality already defined in the TGk Frame Request/Report measurement.</t>
  </si>
  <si>
    <t>Use and modify the TGk Frame Request/Report measurement in Tgy. A new optional sub-element in the frame measurement request may be used to specify a tailored level of detail for Tgy purposes. New optional sub-elements in the frame measurement report may be defined to deliver the TGy-specific content, DSE LCIs, etc.</t>
  </si>
  <si>
    <t>DSE measurement report is not fully specified.</t>
  </si>
  <si>
    <t>Add new sentence: "After any Extended Channel Switch, a dependent STA which is not providing any data services shall select a random time delay less than 300 msec; at the end of this delay the STA shall broadcast a DSE Registered Location Announcment frame."</t>
  </si>
  <si>
    <t>"The Length field indicates the length of the remaining frame fields in octets, and the value is variable."</t>
  </si>
  <si>
    <t>7.3.2</t>
  </si>
  <si>
    <t>IEEE 802.11k has added a fourth column to this table (7-26)</t>
  </si>
  <si>
    <t>Add and populate a fourth column to table 7-26.</t>
  </si>
  <si>
    <t>General</t>
  </si>
  <si>
    <t>Time to update the copyright notices</t>
  </si>
  <si>
    <t>Update the copyright notices to 2008</t>
  </si>
  <si>
    <t>01/29/2008 15:31:42 EST</t>
  </si>
  <si>
    <t>Hart, Brian D</t>
  </si>
  <si>
    <t>Approve</t>
  </si>
  <si>
    <t>Verify changes and changed clause are correct.</t>
  </si>
  <si>
    <t>Verify changes and changed clause are correct. Make changes to clause as needed</t>
  </si>
  <si>
    <t>01/28/2008 19:34:23 EST</t>
  </si>
  <si>
    <t>Stanley, Dorothy</t>
  </si>
  <si>
    <t>J.2</t>
  </si>
  <si>
    <t>"is introduced" will not be accurate with the passage of time.</t>
  </si>
  <si>
    <t>Change from "is introduced as a framework" to "provides a framework". Also in line 29, suggest changing from "802.11" to "IEEE Std 802.11"</t>
  </si>
  <si>
    <t>01/28/2008 19:31:47 EST</t>
  </si>
  <si>
    <t>The meaning of the "X" markings and all of the blank rows seem incomplete, or not needed.</t>
  </si>
  <si>
    <t>Suggest deleting the last two columns of tables 7-57d1 and 7-57d2, and add a text description of the allowed use of the Reason Result Code values.</t>
  </si>
  <si>
    <t>01/28/2008 19:24:44 EST</t>
  </si>
  <si>
    <t>7.2.3.1</t>
  </si>
  <si>
    <t>"may be present only if"
What is the difference between this and "may be present if"</t>
  </si>
  <si>
    <t>Change to "may be present if"</t>
  </si>
  <si>
    <t>01/28/2008 19:23:01 EST</t>
  </si>
  <si>
    <t>Change from "It is important to realize that a station.." to "A station.."</t>
  </si>
  <si>
    <t>As in comment</t>
  </si>
  <si>
    <t>01/28/2008 19:21:32 EST</t>
  </si>
  <si>
    <t>The text describes amendments, which will not be distinct after the amendments will be rolled up into the next revision of the standard</t>
  </si>
  <si>
    <t>Change lines 54-59 from "IEEE 802.11 has been amended...... to those specified in this standard." to
"IEEE Std 802.11 can be used with a number of frequencies that are licensed by the national regulators for a given country. While effort is made to generalize use of the same bands in other countries, the specification is focused on the rules of a single country. Countries may impose specific requirements for radio equipment in addition to those specified in this standard."</t>
  </si>
  <si>
    <t>01/28/2008 18:17:57 EST</t>
  </si>
  <si>
    <t>Ecclesine, Peter</t>
  </si>
  <si>
    <t>Annex I</t>
  </si>
  <si>
    <t>Annex I should be made normative, with an additional sentence at the end of the second paragraph: "The external
regulatory references in this annex are informative, and are likely to change."</t>
  </si>
  <si>
    <t>Change Annex I to be normative, and revise PICs OF3.2.7 and elsewhere to refer to Annex I requirements.</t>
  </si>
  <si>
    <t>The clause 17 description of the use of CCA-ED in bands where it is not required by Annex J should be normative, not an informative note.</t>
  </si>
  <si>
    <t>Change text to be a normative paragraph, if necessary add PICs OF2.19.3.3 for those uses.</t>
  </si>
  <si>
    <t>Because 11y's baseline includes11k, and 11k D12.0 changes clause 11.3 incompletely, 11y must fix whatever errors remain in a2 and c2, as 11y needs them to be correct.</t>
  </si>
  <si>
    <t>Review 802.11-2007 as amended by 11k and 11r and 11y, and ensure 11y changes result in correct 11.3 specifications for Public Action frames.</t>
  </si>
  <si>
    <t>The 11y PAR Purpose speaks of extending TPC to this band, but no band-specific extensions are proposed. The 3650 MHz power regulations are in mW/MHz, but existing TPC tools are in Transmit Power and EIRP, and cannot be sent by the Enabling STA to any STA that is not associated with it.</t>
  </si>
  <si>
    <t>Replace ECS in this line by:  Extended Channel Switching (ECS).  Then use ECS in place of 'extended channel switching'  though out the rest of the section.</t>
  </si>
  <si>
    <t>3.54a</t>
  </si>
  <si>
    <t>The phrase "physically attached to a specific location" seems to be inaccurate, I believe that what is intended is that the STA is restricted to operate only in a specific location.</t>
  </si>
  <si>
    <t>Replace the definition text as follows: fixed STA: A station that may operate in specific physical location.  A fixed STA does not need to receive enabling messages from an enabling STA to operate.</t>
  </si>
  <si>
    <t>3.48a</t>
  </si>
  <si>
    <t>Definition is incomplete as the DSE process may be over the air or via the DS</t>
  </si>
  <si>
    <t xml:space="preserve">Replace the definition text as follows: enabling STA: A registered STA that has the authority to control when and how a dependent STA can operate. An enabling STA communicates an enabling signal to its dependants over the air.  All other DSE messages may be exchanged over the DS or over the air. </t>
  </si>
  <si>
    <t>3.34a</t>
  </si>
  <si>
    <t>Definition is confusing and not correct as stated</t>
  </si>
  <si>
    <t>Replace definition text as follows:  dependent STA: A station which may only operate when it is able to receive enabling messages from its enabling STA.  A dependent STA must complete the DSE process before it can operate.</t>
  </si>
  <si>
    <t>03/08/2008 20:03:23 EDT</t>
  </si>
  <si>
    <t xml:space="preserve">Comment#132 from prior ballot: Received signal strength (RSSI) cannot be used for any quantitative and verifiable performance requirement. RSSI is not defined in base standard.  CCA-ED  performance (which relies on RSSI) is not defined in base standard and cannot be used for any new Tgy performance requirements.  </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</si>
  <si>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  ADDITIONAL DETAIL:  RSSI is not specified with any unit or accuracy.  RSSI is unitless and may only be used to compare relative signal levels perceived within any single STA.  It is meaningless to compare a STA's subjective and unitless RSSI to any objective CCA-ED threshold specified in dBm.</t>
  </si>
  <si>
    <t>Comment#121 from prior ballot: DSE measurement request not fully specified.</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</si>
  <si>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  ADDITIONAL DETAIL:  Need to copy TGk sections 11.10.0-11.10.5 and include tailored version of these clauses in clause 11 of TGy draft.  Without these procedures important issues including scheduling of measurement, prioritization of measurement tasks vs other services, off channel measurement scheduling, non-availability of measurement resources, non-continuous measurement duration, inability to perform requested measurement and other measurement issues will remain unspecified. No "standard" measurement behavior should be expected without complete measurement procedure specification.</t>
  </si>
  <si>
    <t>03/08/2008 16:43:41 EDT</t>
  </si>
  <si>
    <t>Borrow the text from the current 82.11n draft to add a floor level below which the mask need not go.</t>
  </si>
  <si>
    <t>03/06/2008 21:03:13 EDT</t>
  </si>
  <si>
    <t>10.3.10.1.2</t>
  </si>
  <si>
    <t>"DSE registered location"</t>
  </si>
  <si>
    <t>"DSEregisteredlocation"</t>
  </si>
  <si>
    <t>03/06/2008 17:46:49 EDT</t>
  </si>
  <si>
    <t>The second paragraph presumes that dot11MultiDomainCapability is enabled, as inherited from the first paragraph. It would be clearer to start the sentence with the explicit statement "When a STA with dot11MultiDomainCapabilityEnabled set to true enters"</t>
  </si>
  <si>
    <t>per comment</t>
  </si>
  <si>
    <t>03/03/2008 15:27:28 EDT</t>
  </si>
  <si>
    <t>Turner, Michelle</t>
  </si>
  <si>
    <t>Has met all editorial requirements.</t>
  </si>
  <si>
    <t>02/28/2008 10:44:46 EDT</t>
  </si>
  <si>
    <t>"A dependent STA receiving an ECS action frame from the enabling STA with which it last attempted
enablement, or an ECS information element from the AP with which it is associated, shall perform
the ECS procedure (see 11.9a.3);"
I can see a problem with this.  You may have a dependent AP.   Its STA may be enabled by two different enabling STA.   Say one enabling STA issues an ECS,  then a sub-population of this BSS's STAs exit stage right,  while the rest are left on the stage looking lonely.</t>
  </si>
  <si>
    <t>Explain to me why this isn't a problem.
If it is,  require all the STA of one AP to be enabled by the same AP.   If this can't work,   require that only AP's and IBSS STA's respond to an ECS from an enabling STA - infrastructure non-AP STAs will get their notification in due course relayed by that AP.  That way the whole BSS can exit stage left in perfect concert.</t>
  </si>
  <si>
    <t>"sending of a single frame's fragments"
Two problems:  1.  There's a bug.  A frame doesn't have fragments,  an MSDU does.
2.  It asks too much.  In TGn we may buffer up whole TXOP's worth of frames.  We dont' want to have to break into a pre-prepared transmission with an additional real-time requirement.</t>
  </si>
  <si>
    <t>replace with "sending of the frames of the current MSDU, or MMPDU; or the completion of the current TXOP"</t>
  </si>
  <si>
    <t>"and relay Public Action frames from a dependent STA to its enabling STA"
This is only true for DSE frames - because other Public Action frames lack the embedded addresses to enable this operation.</t>
  </si>
  <si>
    <t>It would be useful to have a Public Action Power Constraint command with units of dB relative to 1 mW/MHz, with Requester STA and Responder STA address fields, so the power constraint can be sent by the Enabling STA to any of its dependent STAs. Commenter will submit draft text revisions to add a DSE Power Constraint frame.</t>
  </si>
  <si>
    <t>01/28/2008 16:13:16 EST</t>
  </si>
  <si>
    <t>Sohrabi, Katayoun</t>
  </si>
  <si>
    <t>11.11.2</t>
  </si>
  <si>
    <t>Add a subclause "relaying of DSE frames" and describe how the AP does this. Change "may relay public action frames" to "may relay DSE frames as specified in x.x.x.x".</t>
  </si>
  <si>
    <t>"The deenablement message confirm Reason Result Code indicates when
the deenablement is successful."
The transmission of the deenablement may fail (missing ack). This doesn't allow for that.</t>
  </si>
  <si>
    <t>Replace "when" with "whether".</t>
  </si>
  <si>
    <t>Now I'm even more confused. The title says "enablement requester STA" but the second message type is sent by the enablement responder STA. And the frame under bullet a) of 11.11.1.2 looks very much like the second one in bullet a) of 11.1.1.1</t>
  </si>
  <si>
    <t>section rewritten</t>
  </si>
  <si>
    <t>section rewritten, sentence deleted</t>
  </si>
  <si>
    <t xml:space="preserve">IEEE 802.11 devices can operate on radio frequencies that are licensed by national regulatory bodies. Although this standard has been generalized such that it is independent of license type, band, and country of operation, only those bands and associated regulations listed in Annex I have been specifically considered. </t>
  </si>
  <si>
    <t>definition modified to help clarify.</t>
  </si>
  <si>
    <t>Add an improved CCA, so 20 (10) MHz STAs "may" defer for the frame duration when 10 (5) MHz preambles are detected on their upper or lower half-band. Ditto, in reverse, 10 (5) MHz STAs "may" defer when 20 (10) MHz STAs are transmitting, detected via preamble detection, held by detection of a regular pattern of OFDM symbols with cyclic extensions.</t>
  </si>
  <si>
    <t>"shall send &amp;modulo &amp; FragmentCount. When fragments are sent they are sent at SIFS. Another announcementframe cannot be sent mid-frag-ed frame.</t>
  </si>
  <si>
    <t>Allow announcement to be sent at end of a frag-ged packet</t>
  </si>
  <si>
    <t>Dependent STAs must receive an enabling signal over the air, but are allowed to join a BSS in the course of becoming enabled, so they are operating before attaining enablement. See 11.11.5 "Becoming enabled".</t>
  </si>
  <si>
    <t>It is the style of clause 10 to capitalize and list parameters without spaces, and to repeat them in the Name column. The Description uses the names found in other clauses. Will correct DSERegisteredLocation throughout clause 10.</t>
  </si>
  <si>
    <t>It is the style of clause 10 to capitalize and list parameters without spaces, and to repeat them in the Name column. The Description uses the names found in other clauses.</t>
  </si>
  <si>
    <t>Will change to: "enabling STA: A registered STA that is authorized to control when and how a dependent STA can operate. An enabling STA communicates an enabling signal to its dependants over the air.  An enabling STA may choose for other DSE messages to be exchanged over the air, over the DS, or by other means."</t>
  </si>
  <si>
    <t xml:space="preserve">For fixed STAs, attachment is implied in most regulations in the US, UK and Canada Absolute location is implied. (It is a screwdriver or ratchet that makes it a fixed device…)  That is why the existing wording was chosen. 3650 is the first time “fixed” is used in the .11 standard (hence the need for it to be defined). </t>
  </si>
  <si>
    <t>Change 20 MHz channel bandwidth: "–28 dBr at 20 MHz frequency offset and the maximum of –45 dBr or –53 dBm/MHz at 30 MHz frequency offset and above" and similar changes for 10 MHz and 5 MHz channel bandwidths.</t>
  </si>
  <si>
    <t>replace with "and relay DSE Public Action frames (specifically, DSE enablement, DSE deenablement, DSE Registered Location Announcement, DSE measurement request, DSE measurement report, DSE power constraint) from..."</t>
  </si>
  <si>
    <t>"location identification procedures."  "location information procedures"</t>
  </si>
  <si>
    <t>Choose one of these terms and use it consistently</t>
  </si>
  <si>
    <t>This draft uses CSMA-CA.  But the basline uses CSMA/CA.</t>
  </si>
  <si>
    <t>change hyphen to forward oblique globally in this string.</t>
  </si>
  <si>
    <t>"shall only transmit for up to &amp; seconds" is ambiguous. Is this actual on-air time, or time from last packet sent minus time from first packet sent?</t>
  </si>
  <si>
    <t>Is "as mandated" correct?</t>
  </si>
  <si>
    <t>Replace by "mandated to be allowed"</t>
  </si>
  <si>
    <t>11.11.3</t>
  </si>
  <si>
    <t>"unique among enabled STAs" - hard to do distributedly across the US, unless the id is 48+16 bits (i.e. enabler MAC address + 16 locally administered bits). Or do u mean "unique among STAs enabled by this enabling STA"? Then16 bits is plenty. Or unique within interference range + randomly assigned?</t>
  </si>
  <si>
    <t>Clarify or fix</t>
  </si>
  <si>
    <t>Lines 13-17 are powerfully helpful language.</t>
  </si>
  <si>
    <t>Move to or duplicate in 5.2.8.2 and/or 11.11</t>
  </si>
  <si>
    <t>If enablement state is disabled, is this a success or failure, &amp; what is sent to MLME?</t>
  </si>
  <si>
    <t>Add a new reason code.</t>
  </si>
  <si>
    <t>"satisfy US"</t>
  </si>
  <si>
    <t>"satisfy the US"</t>
  </si>
  <si>
    <t>May a STA seek parallel enablement by multiple enablers? I assume not, yet "for the enabling STA" seems to imply this is possible.</t>
  </si>
  <si>
    <t>Clarify here and in clause 11.11.4</t>
  </si>
  <si>
    <t>"STAs and APs and DFS owners"</t>
  </si>
  <si>
    <t>replace first and by comma</t>
  </si>
  <si>
    <t>9.8.3</t>
  </si>
  <si>
    <t>Clarify whether the STA is allowed to attempt assocation when the reg class etc are unknown</t>
  </si>
  <si>
    <t>Extend MP to add DSE enabling bit. Update language to allow for MPs</t>
  </si>
  <si>
    <t>, 3 times</t>
  </si>
  <si>
    <t>Change elements to fields</t>
  </si>
  <si>
    <t>"Length" field helps extensibility only yet no language defining parsing rules is provided.</t>
  </si>
  <si>
    <t>Define parsing rules for extending frames</t>
  </si>
  <si>
    <t>"Reported DSE LCI field" yet "LCIs" in figure. Does figure indicate a list of LCIs? If so, align text with figure or change "variable" in figure to nx20 octets. (replacing 20 w/ correct value)</t>
  </si>
  <si>
    <t>Text is silent on which measurement is requested.</t>
  </si>
  <si>
    <t>Identify that DSE meas request indicates a request for a DSE meas report</t>
  </si>
  <si>
    <t>PeterE</t>
  </si>
  <si>
    <t>Will change text per CID 7.</t>
  </si>
  <si>
    <t>Will add reference to 11.11.2.</t>
  </si>
  <si>
    <t>Will change to "Ground; altitude is"</t>
  </si>
  <si>
    <t>Will change OF1.2.5 to be Optional if CF15 is true.</t>
  </si>
  <si>
    <t>This talks about relaying of Public Action frames.   These are class 1 frames,  which are unauthenticated.   There is no procedure for establishing a security association between an enabling STA and a dependent STA.
A third party can forget de-enablement messages sending them either directly to an enabled endpoint STA,  or to an enabled AP.  In the latter case,  the AP relays the forged message.
In both cases, denial of service takes place.
The attack is trivial (although it is arguably also breaking the law), there is no defence, and the result is complete loss of service for some period of time at the dependent STA.</t>
  </si>
  <si>
    <t>Prevent this DoS attack.  
For example, an enabling STA and a dependent STA may mutually create a private token using Diffie-Helman.   Any deenablement message must show posession of this token,  e.g. hashing a nonce and the token.</t>
  </si>
  <si>
    <t>"An enabling STA communicates an enabling signal to its dependants over the air, but all other DSE
messages may be exchanged over the DS."
This assumes that a serving AP and an enabling STA can communicate over the DS.  Is this always true?
I am concerned that there is the assumption DSE messages may be exchanged over the DS - because I see no mechanism that makes this work.   OK we have an MLME interface,  but how does an enabling STA magically cause a dependent AP's SME to generate specifc MLME-DSE* primitives?
Abstract interfaces are not implementation interfaces.  This interface is not exposed in an AP,  and there is no interoperable way that an enabling STA can access this interface across the wire.</t>
  </si>
  <si>
    <t>Either limit the extent of the distribution to single-hop relaying of DSE public action frames,  or define an interoperable interface between an enabling STA and a dependent AP across the wire - i.e. by tunnelling DSE public action frames using a specific Ethertype.</t>
  </si>
  <si>
    <t>Other3</t>
  </si>
  <si>
    <t>verified in new Draft 9.0</t>
  </si>
  <si>
    <t>RC-1</t>
  </si>
  <si>
    <t xml:space="preserve">The two usages are not incorrect, and exist in 802.11-2007 Table 7-10: "Extended Supported Rates is present if", both Supported Channels and Power Capability "shall be present if". </t>
  </si>
  <si>
    <t xml:space="preserve">The two usages are not incorrect, and exist in 802.11-2007 Table 7-12: "Extended Supported Rates is present if", both Supported Channels and Power Capability "shall be present if". </t>
  </si>
  <si>
    <t>"is introduced" is not present in Annex J.2. Will change p67 line 15 to "IEEE Std. 802.11"</t>
  </si>
  <si>
    <t>During the .11y process it was apparent that neither the convention of a single device being made up of multiple "STAs", nor the convention that the "STAs" associated with a device can change based on how the device is being used, were intuitive to a great number of 802.11 members, so it follows that these notion might be even less clear to readers of the standard and therefore illumination is justified.</t>
  </si>
  <si>
    <t xml:space="preserve">an attempt has been made to deemphasize this concept (see section title in 802.11-2007), but removing it completely is out of scope of .11y </t>
  </si>
  <si>
    <t xml:space="preserve">the term "hidden station (STA)" is defined in section 3.64 of 802.11-2007 </t>
  </si>
  <si>
    <t xml:space="preserve">the term "mobile station (STA)" is defined in section 3.86 of 802.11-2007 </t>
  </si>
  <si>
    <t xml:space="preserve">the term "portable station (STA)" is defined in section 3.109 of 802.11-2007 </t>
  </si>
  <si>
    <t>See CID 2 resolution</t>
  </si>
  <si>
    <t>dot11ExtendedChannelSwitchEnabled must be set to true if the The Extended Channel Switch Announcement information is to be used.</t>
  </si>
  <si>
    <t>Either refer to the subclause defining that processing (in which case why is this shall required?) or define that processing.</t>
  </si>
  <si>
    <t>"The Category field is set to 4 (representing Public Action)."
This is not where to define this value - it should be in table 7-24.</t>
  </si>
  <si>
    <t>Replace with "The Category field is set to the value for Public Action defined in Table 7-24". Make similar edits where the cited text is used throughout 7.4.7.
Add editing instructions to insert in table 7-24 the values "4; Public Action".</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</si>
  <si>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t>
  </si>
  <si>
    <t>7.4.7.7</t>
  </si>
  <si>
    <t>The DSE measurement function duplicates the functionality already defined in the TGk Frame Request measurement.</t>
  </si>
  <si>
    <t>Use and modify the TGk Frame Request measurement in Tgy. A new optional sub-element in the frame measurement request may be used to specify a tailored level of detail for Tgy purposes.</t>
  </si>
  <si>
    <t>DSE measurement request not fully specified.</t>
  </si>
  <si>
    <t>7.4.7.4</t>
  </si>
  <si>
    <t>Use of "Peer STA" is not clear here.</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</si>
  <si>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</si>
  <si>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</si>
  <si>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</si>
  <si>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</si>
  <si>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</si>
  <si>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</si>
  <si>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</si>
  <si>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</si>
  <si>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</si>
  <si>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Subcaluse 11.11.2, line 24, page 42 says:
"A registered STA that is not an enabling STA may operate as an AP in an infrastructure BSS, and relay Public Action frames from a dependent STA to its enabling STA."
This means a "registered, fixed" station may relay public action frames, including "DSE" related frames on behalf of a dependent STA to an "enabling" station. As a result a dependent STA may become enabled via "indirect" exchange with an enabling STA.
At the same time, subcluase 11.11.3, page 42, line 35 says:
"Dependent STA operation is conditional on
receiving and decoding a DSE registered location element with RegLoc DSE bit set to 1 directly from an
enabling STA."
This means a dependent STA must received an enabling message DIRECTLY.
The above two sentences appear to be in conflict, one allowing INDIRECT "enabling", one requiring DIRECT "enablement".</t>
  </si>
  <si>
    <t>Add a clarifying sentence that provides the meaning of "Direct".
If indeed the two conditions mentioned above are in conflict, then further clarifying text must be included in the document, and a final decision be made as to whether "indirect" enablement is allowed or not.</t>
  </si>
  <si>
    <t>01/28/2008 14:30:03 EST</t>
  </si>
  <si>
    <t>Appendix I/J define a channelization with overlapping 5 and 10 MHz channels; ditto 10 and 20 overlapping. This leads to poor CCA behavior - devices only defer if very loud. To enable mutually satisfactory sharing, BWs could be aligned, or we could define a better CCA: 10 (20) into 5 (10) and 5 (10) into 10 (20).</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</si>
  <si>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</si>
  <si>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</si>
  <si>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</si>
  <si>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</si>
  <si>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</si>
  <si>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</si>
  <si>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</si>
  <si>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</si>
  <si>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</si>
  <si>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</si>
  <si>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</si>
  <si>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</si>
  <si>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</si>
  <si>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</si>
  <si>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</si>
  <si>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</si>
  <si>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</si>
  <si>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</si>
  <si>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</si>
  <si>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</si>
  <si>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</si>
  <si>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ECSA procedures</t>
  </si>
  <si>
    <t>Clause 3</t>
  </si>
  <si>
    <t>Clause 5</t>
  </si>
  <si>
    <t>Clause 11.3</t>
  </si>
  <si>
    <t>Clause 7.4</t>
  </si>
  <si>
    <t>Clause 11.9a</t>
  </si>
  <si>
    <t>Clause 11.11</t>
  </si>
  <si>
    <t>Clause 11.11.1</t>
  </si>
  <si>
    <t>Clause 11.11.2</t>
  </si>
  <si>
    <t>Clause 11.11.3</t>
  </si>
  <si>
    <t>Clause 11.11.4</t>
  </si>
  <si>
    <t>DSE messages</t>
  </si>
  <si>
    <t>Clause 7.3.2.54</t>
  </si>
  <si>
    <t>Clause 7.3.2.52</t>
  </si>
  <si>
    <t>Clause 7.3.2.53</t>
  </si>
  <si>
    <t>Public Action</t>
  </si>
  <si>
    <t>These comments have to be</t>
  </si>
  <si>
    <t>Clause 9.8</t>
  </si>
  <si>
    <t>CCA sensitivity</t>
  </si>
  <si>
    <t>Receive PLCP</t>
  </si>
  <si>
    <t>editor</t>
  </si>
  <si>
    <t>Baseline</t>
  </si>
  <si>
    <t>Timeline, ANA</t>
  </si>
  <si>
    <t>Clause 17.3.10.5</t>
  </si>
  <si>
    <t>Clause 17.3.12</t>
  </si>
  <si>
    <t>DSE LCI</t>
  </si>
  <si>
    <t>ECSA</t>
  </si>
  <si>
    <t>Regulatory</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</si>
  <si>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</si>
  <si>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</si>
  <si>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</si>
  <si>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</si>
  <si>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</si>
  <si>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</si>
  <si>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</si>
  <si>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</si>
  <si>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</si>
  <si>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</si>
  <si>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</si>
  <si>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</si>
  <si>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Supportted Reg Cls</t>
  </si>
  <si>
    <t>Change Reg Cls</t>
  </si>
  <si>
    <t>Mgmt frame flds</t>
  </si>
  <si>
    <t>Format Frme Types</t>
  </si>
  <si>
    <t xml:space="preserve">Update the "Addressed At" if the comment was resolved </t>
  </si>
  <si>
    <t>Update the "Title" worksheet updating the revision number of the document</t>
  </si>
  <si>
    <t>Update the "Author" column</t>
  </si>
  <si>
    <t>Update the "Date" column</t>
  </si>
  <si>
    <t>Clause 10</t>
  </si>
  <si>
    <t>Intro</t>
  </si>
  <si>
    <t>Can't do</t>
  </si>
  <si>
    <t>DSE procedures</t>
  </si>
  <si>
    <t>Clause 7.2.3</t>
  </si>
  <si>
    <t>Clause 7.3.2</t>
  </si>
  <si>
    <t>extended channel switch: A procedure that is used to change operating channel, Regulatory Class or both.</t>
  </si>
  <si>
    <t>There is no third-party deenablement mechanism, nor is one required (same as ham radio). A third party could receive enabling signals and use that information to contact the licensed operator.  As commenter observes, the licensed operator may sent the DSE deenablement message at any time to any dependent AP or STA.  The 60-second DSERenewalTimeLimit rule allows the enabling STA to shutdown all dependent STAs in a timely manner without having to send messages to each dependent STA.</t>
  </si>
  <si>
    <t>The STA must know the regulatory domain prior to transmitting any frames. The first statement addresses the case where reg class is unknown, and clause 11.3 specifies authentication and association. Association should not also be specified in clause 9.8.3.</t>
  </si>
  <si>
    <t>Same as CID 92</t>
  </si>
  <si>
    <t>Will edit 7.4.7 and subclauses per proposed change. P802.11k D12.0 changed Table 7-24.</t>
  </si>
  <si>
    <t>The redundancy can be reduced by deleting this sentence, as the Extended Capabilities IE becomes static per CID 10.</t>
  </si>
  <si>
    <t>Will change to "by the AP, when dot11DSERequired is false."</t>
  </si>
  <si>
    <t>The enabling STA can send ECS to dependent STAs that are not in the enabling STA's 'BSS'.</t>
  </si>
  <si>
    <t>"A non-AP STA in an infrastructure BSS shall not"</t>
  </si>
  <si>
    <t>Replace quoted text with "when Channel Switch Announcement elements and frames are permitted for operation in the band signified by the new regulatory class."</t>
  </si>
  <si>
    <t>Will remove the last row.</t>
  </si>
  <si>
    <t>See CID 25 resolution.</t>
  </si>
  <si>
    <t>Will change 11.11.3 to clarify that relaying of the enabling signal is not allowed, but relaying of DSE enablement messages is allowed.</t>
  </si>
  <si>
    <t>Commenter is encouraged to provide a proposed resolution in sufficient detail so that Comment Resolution Committee can understand implications of change.</t>
  </si>
  <si>
    <t>DSE procedures are specified in clause 11.11, not 11.9a. MIB structures do not support simultaneous enablements (see 11.11.3), but enabling signals received from each enabling STA are stateful and temporal (see 11.11.1).</t>
  </si>
  <si>
    <t>The responder STA shall become deenabled upon receipt of a deenablement message from its enabling STA. See response to CID 128.</t>
  </si>
  <si>
    <t>Clause 11.3 does not specify, nor describe the procedure details to follow in allowing association, which can be denied for no reason. Enablement can be denied for no reason, as the licensed operator sets the policy for the enabling STA.</t>
  </si>
  <si>
    <t>Will drop "DSE."</t>
  </si>
  <si>
    <t xml:space="preserve">Fixed STAs, Registered STAs and dependent APs can each "relay DSE frames" by changing the MAC header, not the frame body. The Requester and Responder addressing is limited to some DSE public frames. How information is exchanged over a DS is beyond the scope of this standard. Commenter is encouraged to provide a proposed resolution in sufficient detail so that the specific wording of the changes that will cause the negative voter to change his vote to "approve" can readily be determined. </t>
  </si>
  <si>
    <t>Editor will use 'Esc n s' to surpress hyphenation of aSlotTime.</t>
  </si>
  <si>
    <t>Table 17-13</t>
  </si>
  <si>
    <t xml:space="preserve">Regulators decide what homologation tests to perform independent of IEEE 802.11y. RSSI for the clause 17 PHY and CCA-ED as defined for operation in 3650-3700 MHz band are testable in the same way as RSSI and CCA for the clause 17 PHY in the 5 GHz band is testable. </t>
  </si>
  <si>
    <t>Regulators decide what homologation tests to perform independent of IEEE 802.11y. RSSI for the clause 17 PHY and CCA-ED as defined for operation in 3650-3700 MHz band are testable in the same way as RSSI and CCA for the clause 17 PHY in the 5 GHz band is testable.</t>
  </si>
  <si>
    <t>An enabled STA receiving a multicast or broadcast stream should not be required to transmit periodically, which may interfere with others. The licensed operator is the coordinator of dependent AP and dependent STA channel occupancy.</t>
  </si>
  <si>
    <t>Sentence specifies dependent AP procedure when receiving ECS from the enabling STA. Will reword to specify Channel Switch Mode, New Regulatory Class, New Channel Number and Channel Switch Count shall be unchanged. The dependent AP channel switch procedure begins in next paragraph.</t>
  </si>
  <si>
    <t>TGk measurement functions are optional and within a BSS. 802.11y measurement functions are mandatory, and requests come from the enabling STA, which may be outside the BSS.</t>
  </si>
  <si>
    <t xml:space="preserve">TGk measurement functions are optional and within a BSS. 802.11y measurement functions are mandatory, and requests come from the enabling STA, which may be outside the BSS. What procedural specification text is missing? Commenter is encouraged to provide a proposed resolution in sufficient detail so that the specific wording of the changes that will cause the negative voter to change his vote to "approve" can readily be determined. </t>
  </si>
  <si>
    <t xml:space="preserve">TGk measurement functions are optional and within a BSS. 802.11y measurement functions are mandatory, and requests come from the enabling STA, which may be outside the BSS.  Commenter is encouraged to provide a proposed resolution in sufficient detail so that the specific wording of the changes that will cause the negative voter to change his vote to "approve" can readily be determined. </t>
  </si>
  <si>
    <t xml:space="preserve">There is only one DSE measurement request, and there is no ambiguity for the dependent STA to perform the measurement. TGk allows STAs to decline measurement requests, 802.11y does not.  Commenter is encouraged to provide a proposed resolution in sufficient detail so that the specific wording of the changes that will cause the negative voter to change his vote to "approve" can readily be determined. </t>
  </si>
  <si>
    <t>Similar NOTE in 11n clause 20 is result of long discussion and compromise, do not change this to nromative, or comments will come.</t>
  </si>
  <si>
    <t>The registered LCI is unambiguous to one country, and Country Information element is required to be in every Beacon frame, so a DSE registered location country identifier is redundant.</t>
  </si>
  <si>
    <t>Several TGn PHY people said don't change the threshold when not operating in 3650-3700 MHz band. Will discuss during 19 Feb teleconf.</t>
  </si>
  <si>
    <t>"Specific items in the enablement message sent by the enablement responder are described in 11.11.1.2." Delete the specific dashed list items.</t>
  </si>
  <si>
    <t>A dependent STA has only one enabling STA at one time. See 11.11.3 first paragraph for discussion of serial sequential looking for an enabling STA.</t>
  </si>
  <si>
    <t>Is not a success, and INVALID_PARAMETERS is returned.</t>
  </si>
  <si>
    <t>The enabling STA can choose any appropriate dot11BeaconPeriod, and no additional functionality comes from using MPs. Commenter is encouraged to provide a proposed resolution in sufficient detail so that Comment Resolution Committee can understand implications of change.</t>
  </si>
  <si>
    <t>I think you can simplify these two paras by having this statement: "A STA shall set the Extended Channel Switching field to 1 in a transmitted Extended Capabilities information element if and only if dot11ExtendedChannelSwitchEnabled is set to true."
And then removing everything else related to the setting of this field.</t>
  </si>
  <si>
    <t>Will remove the note.</t>
  </si>
  <si>
    <t>March 2008</t>
  </si>
  <si>
    <t>2008-03-11</t>
  </si>
  <si>
    <t>P802.11y_D8.0 comments spreadsheet</t>
  </si>
  <si>
    <t xml:space="preserve">Regulators decide what homologation tests to perform independent of IEEE 802.11y. RSSI for the clause 17 PHY and CCA-ED as defined for operation in 3650-3700 MHz band are testable in the same way as RSSI and CCA for the clause 17 PHY in the 5 GHz band is </t>
  </si>
  <si>
    <t xml:space="preserve">TGk measurement functions are optional and within a BSS. 802.11y measurement functions are mandatory, and requests come from the enabling STA, which may be outside the BSS.  Commenter is encouraged to provide a proposed resolution in sufficient detail so </t>
  </si>
  <si>
    <t>03/08/2008 21:47:44 EDT</t>
  </si>
  <si>
    <t>Levy, Joseph</t>
  </si>
  <si>
    <t>11.9A.1</t>
  </si>
  <si>
    <t>State the name before using the acronym</t>
  </si>
  <si>
    <t>If my interpretation of the requirements of 11y is correct, it requires 11a. However 11a requires 24 Mbps (OF1.2.5), which requires a 10MHz or 20 MHz channel spacing. This conflicts with J.2 which states "all stations shall be capable of transmitting using 5 MHz channel bandwidths", which I interpret as not requiring transmission with 10MHz or 20MHz channel spacing.</t>
  </si>
  <si>
    <t>correct the PICS to match the requirements in J.2</t>
  </si>
  <si>
    <t>01/03/2008 05:30:14 EST</t>
  </si>
  <si>
    <t>Stephens, Adrian P</t>
  </si>
  <si>
    <t>Annex D</t>
  </si>
  <si>
    <t>The definition of dot11LCIDSETable uses ::= { dot11smt 14 }.
But in the comments against dot11smt this is shown (correctly, I believe) to be 16.</t>
  </si>
  <si>
    <t>Change definition of dot11LCIDSETable to use ::= { dot11smt 16}</t>
  </si>
  <si>
    <t>01/02/2008 12:29:37 EST</t>
  </si>
  <si>
    <t>"All stations shall use"
Two problems with this:
1. Normative behaviour is for a protocol entity, not all such entities.
2. "shall use" is normatively meaningless.</t>
  </si>
  <si>
    <t>Just provide a list of required behaviours and a list of forbidden behaviours, perhaps as a table with a column for name, reference, and required/forbidden?</t>
  </si>
  <si>
    <t>I.1</t>
  </si>
  <si>
    <t xml:space="preserve">I don't have a clear picture of how the behavior limit sets 11 and 12 are used.
How do they map onto the terminology of "fixed", "enabling" and "dependent" STA used in 11.11?
If a registered fixed AP is allowed to transmit in the higher power, what behaviour set does it put in its beacon? Where is this described?
</t>
  </si>
  <si>
    <t>Will use non-normative verbs</t>
  </si>
  <si>
    <t>Several TGn PHY people said 45 dB down from the regulatory limit is not low enough considering possible higher power limits.</t>
  </si>
  <si>
    <t>P54 line 44 change to 16</t>
  </si>
  <si>
    <t>"When an AP, with dot11DSERequired set to true, receives frames containing Extended Channel Switch
Announcement elements from the enabling STA, it shall advertise an extended channel switch with the
parameters received in the Extended Channel Switch Announcement elements."
What if it receives such frames from two enabling STAs?</t>
  </si>
  <si>
    <t>Either this is not possible, or the AP needs to be allowed to choose between enabling STAs, or its enabling STA.</t>
  </si>
  <si>
    <t>"A STA shall not transmit the Extended Capabilities information element with the Extended Channel Switching
field set to 1 unless dot11ExtendedChannelSwitchEnabled is set to true."
Theres a lot of redundancy between this and the previous para.</t>
  </si>
  <si>
    <t>Will delete "Peer STA" value.</t>
  </si>
  <si>
    <t xml:space="preserve">For the purpose of the standard, licensed equipment is either "dependant" or "registered" in a given band at any given time. The alternative term "Independent STA" has been discussed, but it was felt that this term could be confusing given that license exempt operation is generally considered "independent". </t>
  </si>
  <si>
    <t>Replace "DSE" with "Frame" in 3 places in column 2. Replace in column 4 "CF1" with "CF1&amp;CF13&amp;RRM5". Replace in column 4 "CF2" with "CF2&amp;CF13&amp;RRM5".</t>
  </si>
  <si>
    <t>17.3.10.5</t>
  </si>
  <si>
    <t>11.11.4</t>
  </si>
  <si>
    <t>"When
dot11ExtendedChannelSwitchEnabled is false, the Extended Channel Switching field of the Extended Capabilities
information element shall be set to 0."
I think there's a mismatch here. Capabilities describe what the STA is able (i.e. has hardware and software support for) to do. These are static.
An "enabled" MIB variable implies something more dynamic.
And just to add confusion we've also got some "capabilityEnabled" variables.</t>
  </si>
  <si>
    <t>Are any of these truly dynamic - if so, "enabled" might be the right name, but then the dependency of a capability field bit on a dynamic field is highly questionable.
If they are not dynamic, suggest renaming "[capability]enabled" with "supported" for the variables mentioned in this subclause.</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</si>
  <si>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</si>
  <si>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</si>
  <si>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</si>
  <si>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</si>
  <si>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</si>
  <si>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</si>
  <si>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</si>
  <si>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</si>
  <si>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</si>
  <si>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</si>
  <si>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</si>
  <si>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</si>
  <si>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</si>
  <si>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</si>
  <si>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</si>
  <si>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</si>
  <si>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</si>
  <si>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</si>
  <si>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</si>
  <si>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 xml:space="preserve">There are no scheduling, prioritization or non-availability of measurement resources issues in 802.11y. TGk measurement functions are optional and within a BSS. 802.11y measurement functions are mandatory, and requests come from the enabling STA, which may be outside the BSS.  Details of any modification to TGk text are missing from commenter's proposed change.  Commenter is encouraged to provide a proposed resolution in sufficient detail so that the specific wording of the changes that will cause the negative voter to change his vote to "approve" can readily be determined. </t>
  </si>
  <si>
    <t>Will change to "location information procedures."</t>
  </si>
  <si>
    <t>To quote from an email by a security expert that was addressed to several, including the commenter: My conclusion is there is essentially nothing that can be done about this "problem"; it is inherent in the requirements, and the community will just have to live with it. Note it, document it, move on, and live with it. This situation seems no different to me than bad guys jamming every Beacon and Probe message in devices conforming to the base standard.</t>
  </si>
  <si>
    <t>Note that ECSA can also be relayed, by using a different means than is used for other DSE Public Action frames.</t>
  </si>
  <si>
    <t>This standard does not define regulatory tests, nor what must be demonstrated. We do not agree with commenter's presumption of what those FCC tests are, and what Canada will require.</t>
  </si>
  <si>
    <t>We have heard campus deployment scenarios (e.g., deployment on drilling rigs and oil refineries) where many enabling STAs are under the control of a single licensed operator. In those scenarios, the licensed operator coordinates the DSE Public Action frames and ECSAs sent to dependent APs and STAs. We reject placing further constraints on dependent APs or STAs in advance of operational experience.</t>
  </si>
  <si>
    <t>The text uses "dependent station" rather than "dependent STA".
Are they the same?</t>
  </si>
  <si>
    <t>If they are the same change the text to use one term only</t>
  </si>
  <si>
    <t>7.4.7.3</t>
  </si>
  <si>
    <t>The text mentions a "DSE STA"
Where is this defined?</t>
  </si>
  <si>
    <t>7.3.2.54</t>
  </si>
  <si>
    <t>The "Supported Regulatory Classes" element defines the regulatory classes that are supported
What does it mean to "support" a regulatory class</t>
  </si>
  <si>
    <t>5.2.8.2</t>
  </si>
  <si>
    <t>The text states "The base level privilege of a registered STA is the ability to operate autonomously on a restricted channel (the STA does not need to participate in the DSE process)."
This may be true for 3.65GHz band but is not necessarily true for other bands, ie in general terms registration does not always mean autonomous operation is allowed.
I suspect what to you are really saying is that you are going to define a "registered STA" as one that is allowed to operate autonomously.</t>
  </si>
  <si>
    <t>Rewrite so that a registered STA is defined as one that is allowed to operate autonomously</t>
  </si>
  <si>
    <t>3.52a</t>
  </si>
  <si>
    <t>The text defines "extended channel switching" as "To simultaneously change either or both operating channel and Regulatory Class"
However, one cannot "simultaneously" change "either"</t>
  </si>
  <si>
    <t>Rewrite to avoid an impossibility</t>
  </si>
  <si>
    <t xml:space="preserve">The text defines "extended channel switching" as "To simultaneously change either or both operating channel and Regulatory Class"
However, this is an unsatisfatory definition because it is not a complete sentence. </t>
  </si>
  <si>
    <t>Rewrite as a complete sentence</t>
  </si>
  <si>
    <t>5.2.8</t>
  </si>
  <si>
    <t>The text mentions amendments to the standard.
However, the standard should not mention the amendments because the amendments are technicaly part of the standard</t>
  </si>
  <si>
    <t>Rewrite clause to remove reference to amendments</t>
  </si>
  <si>
    <t>5.1.1.1</t>
  </si>
  <si>
    <t>The draft makes various changes to the text that seem to say that the function of aSTA can be modified.
It is not clear why this is useful</t>
  </si>
  <si>
    <t>Explain why changes to 5.1.1.1 are useful</t>
  </si>
  <si>
    <t>01/30/2008 21:08:47 EST</t>
  </si>
  <si>
    <t>Kwak, Joseph</t>
  </si>
  <si>
    <t>User</t>
  </si>
  <si>
    <t>I.2.4</t>
  </si>
  <si>
    <t>Table 145 does not exist.</t>
  </si>
  <si>
    <t>Should be Table 17-13 (?).</t>
  </si>
  <si>
    <t>"The length of the Supported Regulatory Classes element is between 1 and 253 octets."
Wrong - the value of the length field is between these limits. The length of the element is 2 bytes more.</t>
  </si>
  <si>
    <t>Replace cited text with: "The value of the Length field of the Supported Regulatory Classes element is between 1 and 253."</t>
  </si>
  <si>
    <t>"may" is misused 3 times in 5.2.8.2. I suspect this might be systemmatic.</t>
  </si>
  <si>
    <t>Review all use of "may" and replace with "can" (is able to) or "might" as appropriate (i.e. where the text is not granting permission)</t>
  </si>
  <si>
    <t>"a wireless device or its license holder may have to change how the device is operated"
"may" has a special normative interpretation that is not relevant here.</t>
  </si>
  <si>
    <t>Replace "may" with "might"</t>
  </si>
  <si>
    <t>"Countries may impose specific requirements for radio equipment in addition
to those specified in this standard."
"may" is a normative verb equivalent to "are permitted to by this standard". But I don't think they need our permission.</t>
  </si>
  <si>
    <t>Replace "may" with "can"</t>
  </si>
  <si>
    <t>"Hidden STA" is used in 5.1.1.1, but not defined.</t>
  </si>
  <si>
    <t>Add definition of "Hidden STA" to clause 3.</t>
  </si>
  <si>
    <t>12/23/2007 11:50:47 EST</t>
  </si>
  <si>
    <t>Nikolich, Paul</t>
  </si>
  <si>
    <t>"If dot11ExtendedChannelSwitchEnabled is false, the AP shall
send the Channel Switch Announcement element and frame, or both the Extended Channel Switch
Announcement and the Channel Switch Announcement elements and frames."
Don't be fooled by the name, dot11ExtendedChannelSwitchEnabled is a capability. If if we are incapable of "extended channel switching", what the heck are we doing transmitting an extended channel switch frame?</t>
  </si>
  <si>
    <t>Resolve this inconsistency.</t>
  </si>
  <si>
    <t>"In addition, the AP
may also send Channel Switch Announcement elements and frames when the requirements signified by the
new regulatory class are met by all associated STAs that are intended to act on the Channel Switch
Announcement."
This is a normative statement, but it refers to an AP's intentions, which are anthopomorphic, and certainly not testable.</t>
  </si>
  <si>
    <t>Replace with a statement that avoids "intended" and is testable.</t>
  </si>
  <si>
    <t>"The decision to switch to a new operating channel in an infrastructure BSS is made by the AP."
This flatly contradicts the previous para.</t>
  </si>
  <si>
    <t>Indicate this is limited to the case when dot11DSERequired is false.</t>
  </si>
  <si>
    <t>Editor Status</t>
  </si>
  <si>
    <t>Done</t>
  </si>
  <si>
    <t>IEEE 802.11 may make use of a number of frequencies that are licensed by the national regulators for a given country. While effort is made to generalize the licensed frequency portions of the standard so it can be reused in the same bands in other countries, it must be noted that those portions are focused on the rules of a single country. Countries may impose specific requirements for radio equipment in addition to those specified in this standard.</t>
  </si>
  <si>
    <t>12/22/2007 17:42:54 EST</t>
  </si>
  <si>
    <t>Coordination, Scc14</t>
  </si>
  <si>
    <t>SCC14 Coordination OK.</t>
  </si>
  <si>
    <t>Affiliation</t>
  </si>
  <si>
    <t>Peter Ecclesine</t>
  </si>
  <si>
    <t>Cisco</t>
  </si>
  <si>
    <t>170 W. Tasman Dr., San Jose, CA 95134-1706</t>
  </si>
  <si>
    <t>+1-408-527-0815</t>
  </si>
  <si>
    <t>petere@cisco.com</t>
  </si>
  <si>
    <t>Peter Ecclesine, Cisco</t>
  </si>
  <si>
    <t>Submission</t>
  </si>
  <si>
    <t>Venue Date:</t>
  </si>
  <si>
    <t>IEEE P802.11 Wireless LANs</t>
  </si>
  <si>
    <t>doc.: IEEE 802.11-08/0277r4</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</si>
  <si>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</si>
  <si>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</si>
  <si>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An enabled STA which is not providing any data services will not transmit DSE Registered Announcment frames. This will not permit coordinated ECS.</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</si>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</sst>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mmm\-yyyy"/>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25"/>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1" fontId="0" fillId="0" borderId="0" xfId="0" applyNumberFormat="1" applyAlignment="1">
      <alignment vertical="top" wrapText="1"/>
    </xf>
    <xf numFmtId="0" fontId="0" fillId="0" borderId="0" xfId="0" applyNumberFormat="1" applyAlignment="1">
      <alignment vertical="top" wrapText="1"/>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12" fillId="0" borderId="0" xfId="0" applyFont="1" applyAlignment="1">
      <alignment horizontal="lef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14" fontId="0" fillId="0" borderId="0" xfId="0" applyNumberFormat="1" applyAlignment="1">
      <alignment/>
    </xf>
    <xf numFmtId="0" fontId="0" fillId="0" borderId="0" xfId="0" applyFont="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7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Overview!$A$33:$A$43</c:f>
              <c:strCache>
                <c:ptCount val="11"/>
                <c:pt idx="0">
                  <c:v>Total Required</c:v>
                </c:pt>
                <c:pt idx="1">
                  <c:v>Technical</c:v>
                </c:pt>
                <c:pt idx="2">
                  <c:v>Editorial</c:v>
                </c:pt>
                <c:pt idx="3">
                  <c:v>Accept</c:v>
                </c:pt>
                <c:pt idx="4">
                  <c:v>Accept In Principle</c:v>
                </c:pt>
                <c:pt idx="5">
                  <c:v>Reject</c:v>
                </c:pt>
                <c:pt idx="6">
                  <c:v>Deferred</c:v>
                </c:pt>
                <c:pt idx="7">
                  <c:v>Shared Resolutions</c:v>
                </c:pt>
                <c:pt idx="8">
                  <c:v>Editor To Do</c:v>
                </c:pt>
                <c:pt idx="9">
                  <c:v>Can't do</c:v>
                </c:pt>
                <c:pt idx="10">
                  <c:v>Editor Done</c:v>
                </c:pt>
              </c:strCache>
            </c:strRef>
          </c:cat>
          <c:val>
            <c:numRef>
              <c:f>Overview!$B$33:$B$44</c:f>
              <c:numCache>
                <c:ptCount val="12"/>
                <c:pt idx="0">
                  <c:v>16</c:v>
                </c:pt>
                <c:pt idx="1">
                  <c:v>9</c:v>
                </c:pt>
                <c:pt idx="2">
                  <c:v>7</c:v>
                </c:pt>
                <c:pt idx="3">
                  <c:v>0</c:v>
                </c:pt>
                <c:pt idx="4">
                  <c:v>6</c:v>
                </c:pt>
                <c:pt idx="5">
                  <c:v>10</c:v>
                </c:pt>
                <c:pt idx="6">
                  <c:v>0</c:v>
                </c:pt>
                <c:pt idx="7">
                  <c:v>0</c:v>
                </c:pt>
                <c:pt idx="8">
                  <c:v>0</c:v>
                </c:pt>
                <c:pt idx="9">
                  <c:v>0</c:v>
                </c:pt>
                <c:pt idx="10">
                  <c:v>13</c:v>
                </c:pt>
                <c:pt idx="11">
                  <c:v>0</c:v>
                </c:pt>
              </c:numCache>
            </c:numRef>
          </c:val>
          <c:shape val="box"/>
        </c:ser>
        <c:shape val="box"/>
        <c:axId val="26221541"/>
        <c:axId val="34667278"/>
      </c:bar3DChart>
      <c:catAx>
        <c:axId val="26221541"/>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34667278"/>
        <c:crosses val="autoZero"/>
        <c:auto val="1"/>
        <c:lblOffset val="100"/>
        <c:tickLblSkip val="1"/>
        <c:noMultiLvlLbl val="0"/>
      </c:catAx>
      <c:valAx>
        <c:axId val="34667278"/>
        <c:scaling>
          <c:orientation val="minMax"/>
        </c:scaling>
        <c:axPos val="l"/>
        <c:majorGridlines/>
        <c:delete val="0"/>
        <c:numFmt formatCode="General" sourceLinked="1"/>
        <c:majorTickMark val="out"/>
        <c:minorTickMark val="none"/>
        <c:tickLblPos val="nextTo"/>
        <c:crossAx val="26221541"/>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P802.11y Sponsor Ballot of D7.0 started 21 Dec, 2007 at 23:59 ET, and completed 30 Jan, 2008 at 23:59 ET. 
P802.11y Sponsor Recirculation-1 of D8.0 started 27 Feb, 2008 at 23:59 ET , and completed 8 Mar, 2008 at 23:59 ET. This spreadsheet records the comments received, and resolutions from the Comment Resolution Committee.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44</xdr:row>
      <xdr:rowOff>152400</xdr:rowOff>
    </xdr:from>
    <xdr:to>
      <xdr:col>10</xdr:col>
      <xdr:colOff>457200</xdr:colOff>
      <xdr:row>72</xdr:row>
      <xdr:rowOff>95250</xdr:rowOff>
    </xdr:to>
    <xdr:graphicFrame>
      <xdr:nvGraphicFramePr>
        <xdr:cNvPr id="1" name="Chart 1"/>
        <xdr:cNvGraphicFramePr/>
      </xdr:nvGraphicFramePr>
      <xdr:xfrm>
        <a:off x="66675" y="6915150"/>
        <a:ext cx="772477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53</xdr:row>
      <xdr:rowOff>9525</xdr:rowOff>
    </xdr:from>
    <xdr:to>
      <xdr:col>12</xdr:col>
      <xdr:colOff>0</xdr:colOff>
      <xdr:row>60</xdr:row>
      <xdr:rowOff>57150</xdr:rowOff>
    </xdr:to>
    <xdr:sp>
      <xdr:nvSpPr>
        <xdr:cNvPr id="2" name="Line 2"/>
        <xdr:cNvSpPr>
          <a:spLocks/>
        </xdr:cNvSpPr>
      </xdr:nvSpPr>
      <xdr:spPr>
        <a:xfrm flipH="1">
          <a:off x="6515100" y="8248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50</xdr:row>
      <xdr:rowOff>38100</xdr:rowOff>
    </xdr:from>
    <xdr:to>
      <xdr:col>12</xdr:col>
      <xdr:colOff>0</xdr:colOff>
      <xdr:row>50</xdr:row>
      <xdr:rowOff>38100</xdr:rowOff>
    </xdr:to>
    <xdr:sp>
      <xdr:nvSpPr>
        <xdr:cNvPr id="3" name="Line 3"/>
        <xdr:cNvSpPr>
          <a:spLocks/>
        </xdr:cNvSpPr>
      </xdr:nvSpPr>
      <xdr:spPr>
        <a:xfrm flipH="1" flipV="1">
          <a:off x="1895475" y="7781925"/>
          <a:ext cx="6743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845</v>
      </c>
    </row>
    <row r="2" ht="18.75">
      <c r="B2" s="1" t="s">
        <v>843</v>
      </c>
    </row>
    <row r="3" spans="1:2" ht="18.75">
      <c r="A3" s="2" t="s">
        <v>308</v>
      </c>
      <c r="B3" s="1" t="s">
        <v>846</v>
      </c>
    </row>
    <row r="4" spans="1:6" ht="18.75">
      <c r="A4" s="2" t="s">
        <v>844</v>
      </c>
      <c r="B4" s="12" t="s">
        <v>727</v>
      </c>
      <c r="F4" s="7"/>
    </row>
    <row r="5" spans="1:2" ht="15.75">
      <c r="A5" s="2" t="s">
        <v>307</v>
      </c>
      <c r="B5" s="8" t="s">
        <v>842</v>
      </c>
    </row>
    <row r="6" s="3" customFormat="1" ht="16.5" thickBot="1"/>
    <row r="7" spans="1:2" s="4" customFormat="1" ht="18.75">
      <c r="A7" s="4" t="s">
        <v>300</v>
      </c>
      <c r="B7" s="9" t="s">
        <v>729</v>
      </c>
    </row>
    <row r="8" spans="1:2" ht="15.75">
      <c r="A8" s="2" t="s">
        <v>309</v>
      </c>
      <c r="B8" s="8" t="s">
        <v>728</v>
      </c>
    </row>
    <row r="9" spans="1:9" ht="15.75">
      <c r="A9" s="2" t="s">
        <v>301</v>
      </c>
      <c r="B9" s="8" t="s">
        <v>306</v>
      </c>
      <c r="C9" s="8" t="s">
        <v>837</v>
      </c>
      <c r="D9" s="8"/>
      <c r="E9" s="8"/>
      <c r="F9" s="8"/>
      <c r="G9" s="8"/>
      <c r="H9" s="8"/>
      <c r="I9" s="8"/>
    </row>
    <row r="10" spans="2:9" ht="15.75">
      <c r="B10" s="8" t="s">
        <v>836</v>
      </c>
      <c r="C10" s="8" t="s">
        <v>838</v>
      </c>
      <c r="D10" s="8"/>
      <c r="E10" s="8"/>
      <c r="F10" s="8"/>
      <c r="G10" s="8"/>
      <c r="H10" s="8"/>
      <c r="I10" s="8"/>
    </row>
    <row r="11" spans="2:9" ht="15.75">
      <c r="B11" s="8" t="s">
        <v>302</v>
      </c>
      <c r="C11" s="8" t="s">
        <v>839</v>
      </c>
      <c r="D11" s="8"/>
      <c r="E11" s="8"/>
      <c r="F11" s="8"/>
      <c r="G11" s="8"/>
      <c r="H11" s="8"/>
      <c r="I11" s="8"/>
    </row>
    <row r="12" spans="2:9" ht="15.75">
      <c r="B12" s="8" t="s">
        <v>303</v>
      </c>
      <c r="C12" s="8" t="s">
        <v>840</v>
      </c>
      <c r="D12" s="8"/>
      <c r="E12" s="8"/>
      <c r="F12" s="8"/>
      <c r="G12" s="8"/>
      <c r="H12" s="8"/>
      <c r="I12" s="8"/>
    </row>
    <row r="13" spans="2:9" ht="15.75">
      <c r="B13" s="8" t="s">
        <v>304</v>
      </c>
      <c r="C13" s="8"/>
      <c r="D13" s="8"/>
      <c r="E13" s="8"/>
      <c r="F13" s="8"/>
      <c r="G13" s="8"/>
      <c r="H13" s="8"/>
      <c r="I13" s="8"/>
    </row>
    <row r="14" spans="2:9" ht="15.75">
      <c r="B14" s="8" t="s">
        <v>305</v>
      </c>
      <c r="C14" s="8" t="s">
        <v>841</v>
      </c>
      <c r="D14" s="8"/>
      <c r="E14" s="8"/>
      <c r="F14" s="8"/>
      <c r="G14" s="8"/>
      <c r="H14" s="8"/>
      <c r="I14" s="8"/>
    </row>
    <row r="15" ht="15.75">
      <c r="A15" s="2" t="s">
        <v>299</v>
      </c>
    </row>
    <row r="27" spans="1:5" ht="15.75" customHeight="1">
      <c r="A27" s="6"/>
      <c r="B27" s="107"/>
      <c r="C27" s="107"/>
      <c r="D27" s="107"/>
      <c r="E27" s="107"/>
    </row>
    <row r="28" spans="1:5" ht="15.75" customHeight="1">
      <c r="A28" s="4"/>
      <c r="B28" s="5"/>
      <c r="C28" s="5"/>
      <c r="D28" s="5"/>
      <c r="E28" s="5"/>
    </row>
    <row r="29" spans="1:5" ht="15.75" customHeight="1">
      <c r="A29" s="4"/>
      <c r="B29" s="106"/>
      <c r="C29" s="106"/>
      <c r="D29" s="106"/>
      <c r="E29" s="106"/>
    </row>
    <row r="30" spans="1:5" ht="15.75" customHeight="1">
      <c r="A30" s="4"/>
      <c r="B30" s="5"/>
      <c r="C30" s="5"/>
      <c r="D30" s="5"/>
      <c r="E30" s="5"/>
    </row>
    <row r="31" spans="1:5" ht="15.75" customHeight="1">
      <c r="A31" s="4"/>
      <c r="B31" s="106"/>
      <c r="C31" s="106"/>
      <c r="D31" s="106"/>
      <c r="E31" s="106"/>
    </row>
    <row r="32" spans="2:5" ht="15.75" customHeight="1">
      <c r="B32" s="106"/>
      <c r="C32" s="106"/>
      <c r="D32" s="106"/>
      <c r="E32" s="106"/>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Roman,Bold"&amp;14March 2008&amp;C&amp;"Times New Roman,Bold"&amp;14&amp;A&amp;R&amp;"Times New Roman,Bold"&amp;14doc.: IEEE 802.11-08/0277r4</oddHeader>
    <oddFooter>&amp;L&amp;"Times New Roman,Regular"&amp;12Submission&amp;C&amp;"Times New Roman,Regular"&amp;12&amp;P&amp;R&amp;"Times New Roman,Regular"&amp;12Peter Ecclesine, Cisco</oddFooter>
  </headerFooter>
  <drawing r:id="rId1"/>
</worksheet>
</file>

<file path=xl/worksheets/sheet2.xml><?xml version="1.0" encoding="utf-8"?>
<worksheet xmlns="http://schemas.openxmlformats.org/spreadsheetml/2006/main" xmlns:r="http://schemas.openxmlformats.org/officeDocument/2006/relationships">
  <sheetPr codeName="Sheet4"/>
  <dimension ref="A1:AI17"/>
  <sheetViews>
    <sheetView workbookViewId="0" topLeftCell="L1">
      <pane ySplit="1" topLeftCell="BM2" activePane="bottomLeft" state="frozen"/>
      <selection pane="topLeft" activeCell="A1" sqref="A1"/>
      <selection pane="bottomLeft" activeCell="R17" sqref="R17"/>
    </sheetView>
  </sheetViews>
  <sheetFormatPr defaultColWidth="9.140625" defaultRowHeight="12.75"/>
  <cols>
    <col min="1" max="1" width="11.140625" style="0" customWidth="1"/>
    <col min="2" max="2" width="10.140625" style="0" customWidth="1"/>
    <col min="4" max="4" width="16.57421875" style="0" customWidth="1"/>
    <col min="5" max="5" width="5.421875" style="0" customWidth="1"/>
    <col min="6" max="6" width="6.00390625" style="0" customWidth="1"/>
    <col min="10" max="10" width="9.8515625" style="0" customWidth="1"/>
    <col min="12" max="12" width="3.00390625" style="0" customWidth="1"/>
    <col min="14" max="14" width="4.140625" style="0" customWidth="1"/>
    <col min="15" max="15" width="30.28125" style="10" customWidth="1"/>
    <col min="16" max="16" width="4.421875" style="0" customWidth="1"/>
    <col min="17" max="17" width="8.140625" style="0" customWidth="1"/>
    <col min="18" max="18" width="25.8515625" style="10" customWidth="1"/>
    <col min="19" max="19" width="10.140625" style="0" customWidth="1"/>
    <col min="20" max="20" width="32.5742187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310</v>
      </c>
      <c r="B1" s="11" t="s">
        <v>311</v>
      </c>
      <c r="C1" s="11" t="s">
        <v>312</v>
      </c>
      <c r="D1" s="11" t="s">
        <v>313</v>
      </c>
      <c r="E1" s="11" t="s">
        <v>314</v>
      </c>
      <c r="F1" s="11" t="s">
        <v>315</v>
      </c>
      <c r="G1" s="11" t="s">
        <v>316</v>
      </c>
      <c r="H1" s="11" t="s">
        <v>317</v>
      </c>
      <c r="I1" s="11" t="s">
        <v>318</v>
      </c>
      <c r="J1" s="11" t="s">
        <v>319</v>
      </c>
      <c r="K1" s="11" t="s">
        <v>320</v>
      </c>
      <c r="L1" s="11" t="s">
        <v>321</v>
      </c>
      <c r="M1" s="11" t="s">
        <v>322</v>
      </c>
      <c r="N1" s="11" t="s">
        <v>323</v>
      </c>
      <c r="O1" s="11" t="s">
        <v>324</v>
      </c>
      <c r="P1" s="11" t="s">
        <v>325</v>
      </c>
      <c r="Q1" s="11" t="s">
        <v>326</v>
      </c>
      <c r="R1" s="11" t="s">
        <v>327</v>
      </c>
      <c r="S1" s="11" t="s">
        <v>328</v>
      </c>
      <c r="T1" s="11" t="s">
        <v>329</v>
      </c>
      <c r="U1" s="11" t="s">
        <v>330</v>
      </c>
      <c r="V1" s="11" t="s">
        <v>331</v>
      </c>
      <c r="W1" s="11" t="s">
        <v>294</v>
      </c>
      <c r="X1" s="11" t="s">
        <v>329</v>
      </c>
      <c r="Y1" s="11" t="s">
        <v>830</v>
      </c>
    </row>
    <row r="2" spans="1:35" ht="37.5" customHeight="1">
      <c r="A2" s="13">
        <v>3797200023</v>
      </c>
      <c r="B2" s="11" t="s">
        <v>332</v>
      </c>
      <c r="C2" s="11">
        <v>146</v>
      </c>
      <c r="D2" s="11" t="s">
        <v>333</v>
      </c>
      <c r="E2" s="11" t="s">
        <v>334</v>
      </c>
      <c r="F2" s="11" t="s">
        <v>334</v>
      </c>
      <c r="G2" s="11" t="s">
        <v>335</v>
      </c>
      <c r="H2" s="11">
        <v>5</v>
      </c>
      <c r="I2" s="11" t="s">
        <v>336</v>
      </c>
      <c r="J2" s="11" t="s">
        <v>337</v>
      </c>
      <c r="K2" s="11" t="s">
        <v>338</v>
      </c>
      <c r="L2" s="11">
        <v>17</v>
      </c>
      <c r="M2" s="11" t="s">
        <v>339</v>
      </c>
      <c r="N2" s="11">
        <v>46</v>
      </c>
      <c r="O2" s="11" t="s">
        <v>340</v>
      </c>
      <c r="P2" s="11"/>
      <c r="Q2" s="11" t="s">
        <v>341</v>
      </c>
      <c r="R2" s="11" t="s">
        <v>340</v>
      </c>
      <c r="S2" s="11" t="s">
        <v>295</v>
      </c>
      <c r="T2" s="11" t="s">
        <v>708</v>
      </c>
      <c r="U2" s="11" t="s">
        <v>655</v>
      </c>
      <c r="V2" s="11" t="s">
        <v>652</v>
      </c>
      <c r="W2" s="11" t="s">
        <v>292</v>
      </c>
      <c r="X2" s="11" t="s">
        <v>708</v>
      </c>
      <c r="Y2" s="11" t="s">
        <v>831</v>
      </c>
      <c r="Z2" s="11"/>
      <c r="AA2" s="11"/>
      <c r="AB2" s="11"/>
      <c r="AC2" s="11"/>
      <c r="AD2" s="11"/>
      <c r="AE2" s="11"/>
      <c r="AF2" s="11"/>
      <c r="AG2" s="11"/>
      <c r="AH2" s="11"/>
      <c r="AI2" s="11"/>
    </row>
    <row r="3" spans="1:35" ht="66" customHeight="1">
      <c r="A3" s="13">
        <v>3797100023</v>
      </c>
      <c r="B3" s="11" t="s">
        <v>342</v>
      </c>
      <c r="C3" s="11">
        <v>145</v>
      </c>
      <c r="D3" s="11" t="s">
        <v>333</v>
      </c>
      <c r="E3" s="11" t="s">
        <v>334</v>
      </c>
      <c r="F3" s="11" t="s">
        <v>334</v>
      </c>
      <c r="G3" s="11" t="s">
        <v>335</v>
      </c>
      <c r="H3" s="11">
        <v>4</v>
      </c>
      <c r="I3" s="11" t="s">
        <v>336</v>
      </c>
      <c r="J3" s="11" t="s">
        <v>337</v>
      </c>
      <c r="K3" s="11" t="s">
        <v>343</v>
      </c>
      <c r="L3" s="11">
        <v>16</v>
      </c>
      <c r="M3" s="11" t="s">
        <v>344</v>
      </c>
      <c r="N3" s="11">
        <v>60</v>
      </c>
      <c r="O3" s="11" t="s">
        <v>345</v>
      </c>
      <c r="P3" s="11"/>
      <c r="Q3" s="11" t="s">
        <v>341</v>
      </c>
      <c r="R3" s="11" t="s">
        <v>346</v>
      </c>
      <c r="S3" s="11" t="s">
        <v>295</v>
      </c>
      <c r="T3" s="11" t="s">
        <v>18</v>
      </c>
      <c r="U3" s="11" t="s">
        <v>569</v>
      </c>
      <c r="V3" s="11" t="s">
        <v>652</v>
      </c>
      <c r="W3" s="11" t="s">
        <v>292</v>
      </c>
      <c r="X3" s="11" t="s">
        <v>18</v>
      </c>
      <c r="Y3" s="11" t="s">
        <v>831</v>
      </c>
      <c r="Z3" s="11"/>
      <c r="AA3" s="11"/>
      <c r="AB3" s="11"/>
      <c r="AC3" s="11"/>
      <c r="AD3" s="11"/>
      <c r="AE3" s="11"/>
      <c r="AF3" s="11"/>
      <c r="AG3" s="11"/>
      <c r="AH3" s="11"/>
      <c r="AI3" s="11"/>
    </row>
    <row r="4" spans="1:35" ht="207.75" customHeight="1">
      <c r="A4" s="13">
        <v>3795800023</v>
      </c>
      <c r="B4" s="11" t="s">
        <v>806</v>
      </c>
      <c r="C4" s="11">
        <v>132</v>
      </c>
      <c r="D4" s="11" t="s">
        <v>807</v>
      </c>
      <c r="E4" s="11" t="s">
        <v>334</v>
      </c>
      <c r="F4" s="11" t="s">
        <v>334</v>
      </c>
      <c r="G4" s="11" t="s">
        <v>335</v>
      </c>
      <c r="H4" s="11">
        <v>21</v>
      </c>
      <c r="I4" s="11" t="s">
        <v>808</v>
      </c>
      <c r="J4" s="11" t="s">
        <v>337</v>
      </c>
      <c r="K4" s="11" t="s">
        <v>343</v>
      </c>
      <c r="L4" s="11">
        <v>47</v>
      </c>
      <c r="M4" s="11" t="s">
        <v>757</v>
      </c>
      <c r="N4" s="11">
        <v>62</v>
      </c>
      <c r="O4" s="14" t="s">
        <v>92</v>
      </c>
      <c r="P4" s="11"/>
      <c r="Q4" s="11" t="s">
        <v>341</v>
      </c>
      <c r="R4" s="14" t="s">
        <v>427</v>
      </c>
      <c r="S4" s="11" t="s">
        <v>297</v>
      </c>
      <c r="T4" s="11" t="s">
        <v>711</v>
      </c>
      <c r="U4" s="11" t="s">
        <v>569</v>
      </c>
      <c r="V4" s="11" t="s">
        <v>658</v>
      </c>
      <c r="W4" s="11" t="s">
        <v>293</v>
      </c>
      <c r="X4" s="11" t="s">
        <v>730</v>
      </c>
      <c r="Y4" s="11" t="s">
        <v>293</v>
      </c>
      <c r="Z4" s="11"/>
      <c r="AA4" s="11"/>
      <c r="AB4" s="11"/>
      <c r="AC4" s="11"/>
      <c r="AD4" s="11"/>
      <c r="AE4" s="11"/>
      <c r="AF4" s="11"/>
      <c r="AG4" s="11"/>
      <c r="AH4" s="11"/>
      <c r="AI4" s="11"/>
    </row>
    <row r="5" spans="1:35" ht="174.75" customHeight="1">
      <c r="A5" s="13">
        <v>3794700023</v>
      </c>
      <c r="B5" s="11" t="s">
        <v>806</v>
      </c>
      <c r="C5" s="11">
        <v>121</v>
      </c>
      <c r="D5" s="11" t="s">
        <v>807</v>
      </c>
      <c r="E5" s="11" t="s">
        <v>334</v>
      </c>
      <c r="F5" s="11" t="s">
        <v>334</v>
      </c>
      <c r="G5" s="11" t="s">
        <v>335</v>
      </c>
      <c r="H5" s="11">
        <v>10</v>
      </c>
      <c r="I5" s="11" t="s">
        <v>808</v>
      </c>
      <c r="J5" s="11" t="s">
        <v>337</v>
      </c>
      <c r="K5" s="11" t="s">
        <v>343</v>
      </c>
      <c r="L5" s="11">
        <v>14</v>
      </c>
      <c r="M5" s="11" t="s">
        <v>595</v>
      </c>
      <c r="N5" s="11"/>
      <c r="O5" s="11" t="s">
        <v>596</v>
      </c>
      <c r="P5" s="11"/>
      <c r="Q5" s="11" t="s">
        <v>341</v>
      </c>
      <c r="R5" s="11" t="s">
        <v>597</v>
      </c>
      <c r="S5" s="11" t="s">
        <v>297</v>
      </c>
      <c r="T5" s="11" t="s">
        <v>716</v>
      </c>
      <c r="U5" s="11" t="s">
        <v>569</v>
      </c>
      <c r="V5" s="11" t="s">
        <v>639</v>
      </c>
      <c r="W5" s="11" t="s">
        <v>293</v>
      </c>
      <c r="X5" s="11" t="s">
        <v>731</v>
      </c>
      <c r="Y5" s="11" t="s">
        <v>293</v>
      </c>
      <c r="Z5" s="11"/>
      <c r="AA5" s="11"/>
      <c r="AB5" s="11"/>
      <c r="AC5" s="11"/>
      <c r="AD5" s="11"/>
      <c r="AE5" s="11"/>
      <c r="AF5" s="11"/>
      <c r="AG5" s="11"/>
      <c r="AH5" s="11"/>
      <c r="AI5" s="11"/>
    </row>
    <row r="6" spans="1:35" ht="51">
      <c r="A6" s="13">
        <v>3793700023</v>
      </c>
      <c r="B6" s="11" t="s">
        <v>237</v>
      </c>
      <c r="C6" s="11">
        <v>111</v>
      </c>
      <c r="D6" s="11" t="s">
        <v>333</v>
      </c>
      <c r="E6" s="11" t="s">
        <v>334</v>
      </c>
      <c r="F6" s="11" t="s">
        <v>334</v>
      </c>
      <c r="G6" s="11" t="s">
        <v>335</v>
      </c>
      <c r="H6" s="11">
        <v>3</v>
      </c>
      <c r="I6" s="11" t="s">
        <v>336</v>
      </c>
      <c r="J6" s="11" t="s">
        <v>337</v>
      </c>
      <c r="K6" s="11" t="s">
        <v>343</v>
      </c>
      <c r="L6" s="11">
        <v>14</v>
      </c>
      <c r="M6" s="11" t="s">
        <v>803</v>
      </c>
      <c r="N6" s="11">
        <v>40</v>
      </c>
      <c r="O6" s="11" t="s">
        <v>238</v>
      </c>
      <c r="P6" s="11"/>
      <c r="Q6" s="11" t="s">
        <v>341</v>
      </c>
      <c r="R6" s="11" t="s">
        <v>239</v>
      </c>
      <c r="S6" s="11" t="s">
        <v>297</v>
      </c>
      <c r="T6" s="11" t="s">
        <v>587</v>
      </c>
      <c r="U6" s="11" t="s">
        <v>228</v>
      </c>
      <c r="V6" s="11" t="s">
        <v>637</v>
      </c>
      <c r="W6" s="11" t="s">
        <v>293</v>
      </c>
      <c r="X6" s="11" t="s">
        <v>587</v>
      </c>
      <c r="Y6" s="11" t="s">
        <v>293</v>
      </c>
      <c r="Z6" s="11"/>
      <c r="AA6" s="11"/>
      <c r="AB6" s="11"/>
      <c r="AC6" s="11"/>
      <c r="AD6" s="11"/>
      <c r="AE6" s="11"/>
      <c r="AF6" s="11"/>
      <c r="AG6" s="11"/>
      <c r="AH6" s="11"/>
      <c r="AI6" s="11"/>
    </row>
    <row r="7" spans="1:35" ht="51">
      <c r="A7" s="13">
        <v>3793600023</v>
      </c>
      <c r="B7" s="11" t="s">
        <v>240</v>
      </c>
      <c r="C7" s="11">
        <v>110</v>
      </c>
      <c r="D7" s="11" t="s">
        <v>333</v>
      </c>
      <c r="E7" s="11" t="s">
        <v>334</v>
      </c>
      <c r="F7" s="11" t="s">
        <v>334</v>
      </c>
      <c r="G7" s="11" t="s">
        <v>335</v>
      </c>
      <c r="H7" s="11">
        <v>2</v>
      </c>
      <c r="I7" s="11" t="s">
        <v>336</v>
      </c>
      <c r="J7" s="11" t="s">
        <v>337</v>
      </c>
      <c r="K7" s="11" t="s">
        <v>343</v>
      </c>
      <c r="L7" s="11">
        <v>14</v>
      </c>
      <c r="M7" s="11" t="s">
        <v>803</v>
      </c>
      <c r="N7" s="11">
        <v>40</v>
      </c>
      <c r="O7" s="11" t="s">
        <v>241</v>
      </c>
      <c r="P7" s="11"/>
      <c r="Q7" s="11" t="s">
        <v>341</v>
      </c>
      <c r="R7" s="11" t="s">
        <v>242</v>
      </c>
      <c r="S7" s="11" t="s">
        <v>297</v>
      </c>
      <c r="T7" s="11" t="s">
        <v>588</v>
      </c>
      <c r="U7" s="11" t="s">
        <v>228</v>
      </c>
      <c r="V7" s="11" t="s">
        <v>637</v>
      </c>
      <c r="W7" s="11" t="s">
        <v>293</v>
      </c>
      <c r="X7" s="11" t="s">
        <v>588</v>
      </c>
      <c r="Y7" s="11" t="s">
        <v>293</v>
      </c>
      <c r="Z7" s="11"/>
      <c r="AA7" s="11"/>
      <c r="AB7" s="11"/>
      <c r="AC7" s="11"/>
      <c r="AD7" s="11"/>
      <c r="AE7" s="11"/>
      <c r="AF7" s="11"/>
      <c r="AG7" s="11"/>
      <c r="AH7" s="11"/>
      <c r="AI7" s="11"/>
    </row>
    <row r="8" spans="1:35" ht="55.5" customHeight="1">
      <c r="A8" s="13">
        <v>3793500023</v>
      </c>
      <c r="B8" s="11" t="s">
        <v>243</v>
      </c>
      <c r="C8" s="11">
        <v>109</v>
      </c>
      <c r="D8" s="11" t="s">
        <v>333</v>
      </c>
      <c r="E8" s="11" t="s">
        <v>334</v>
      </c>
      <c r="F8" s="11" t="s">
        <v>334</v>
      </c>
      <c r="G8" s="11" t="s">
        <v>335</v>
      </c>
      <c r="H8" s="11">
        <v>1</v>
      </c>
      <c r="I8" s="11" t="s">
        <v>336</v>
      </c>
      <c r="J8" s="11" t="s">
        <v>337</v>
      </c>
      <c r="K8" s="11" t="s">
        <v>343</v>
      </c>
      <c r="L8" s="11">
        <v>14</v>
      </c>
      <c r="M8" s="11" t="s">
        <v>803</v>
      </c>
      <c r="N8" s="11">
        <v>46</v>
      </c>
      <c r="O8" s="11" t="s">
        <v>244</v>
      </c>
      <c r="P8" s="11"/>
      <c r="Q8" s="11" t="s">
        <v>341</v>
      </c>
      <c r="R8" s="11" t="s">
        <v>245</v>
      </c>
      <c r="S8" s="11" t="s">
        <v>297</v>
      </c>
      <c r="T8" s="11" t="s">
        <v>586</v>
      </c>
      <c r="U8" s="11" t="s">
        <v>228</v>
      </c>
      <c r="V8" s="11" t="s">
        <v>637</v>
      </c>
      <c r="W8" s="11" t="s">
        <v>293</v>
      </c>
      <c r="X8" s="11" t="s">
        <v>586</v>
      </c>
      <c r="Y8" s="11" t="s">
        <v>293</v>
      </c>
      <c r="Z8" s="11"/>
      <c r="AA8" s="11"/>
      <c r="AB8" s="11"/>
      <c r="AC8" s="11"/>
      <c r="AD8" s="11"/>
      <c r="AE8" s="11"/>
      <c r="AF8" s="11"/>
      <c r="AG8" s="11"/>
      <c r="AH8" s="11"/>
      <c r="AI8" s="11"/>
    </row>
    <row r="9" spans="1:25" ht="361.5" customHeight="1">
      <c r="A9" s="11">
        <v>4031800023</v>
      </c>
      <c r="B9" s="11" t="s">
        <v>494</v>
      </c>
      <c r="C9" s="11">
        <v>1018</v>
      </c>
      <c r="D9" s="11" t="s">
        <v>807</v>
      </c>
      <c r="E9" s="11" t="s">
        <v>334</v>
      </c>
      <c r="F9" s="11" t="s">
        <v>334</v>
      </c>
      <c r="G9" s="11" t="s">
        <v>335</v>
      </c>
      <c r="H9" s="11">
        <v>2</v>
      </c>
      <c r="I9" s="11" t="s">
        <v>808</v>
      </c>
      <c r="J9" s="11" t="s">
        <v>337</v>
      </c>
      <c r="K9" s="11" t="s">
        <v>343</v>
      </c>
      <c r="L9" s="11">
        <v>51</v>
      </c>
      <c r="M9" s="11" t="s">
        <v>757</v>
      </c>
      <c r="N9" s="11">
        <v>62</v>
      </c>
      <c r="O9" s="14" t="s">
        <v>495</v>
      </c>
      <c r="P9" s="11"/>
      <c r="Q9" s="11" t="s">
        <v>341</v>
      </c>
      <c r="R9" s="14" t="s">
        <v>496</v>
      </c>
      <c r="S9" s="11" t="s">
        <v>297</v>
      </c>
      <c r="T9" s="11" t="s">
        <v>784</v>
      </c>
      <c r="U9" s="11"/>
      <c r="V9" s="11" t="s">
        <v>658</v>
      </c>
      <c r="W9" s="11"/>
      <c r="Y9" s="11" t="s">
        <v>293</v>
      </c>
    </row>
    <row r="10" spans="1:25" ht="409.5">
      <c r="A10" s="11">
        <v>4031700023</v>
      </c>
      <c r="B10" s="11" t="s">
        <v>494</v>
      </c>
      <c r="C10" s="11">
        <v>1017</v>
      </c>
      <c r="D10" s="11" t="s">
        <v>807</v>
      </c>
      <c r="E10" s="11" t="s">
        <v>334</v>
      </c>
      <c r="F10" s="11" t="s">
        <v>334</v>
      </c>
      <c r="G10" s="11" t="s">
        <v>335</v>
      </c>
      <c r="H10" s="11">
        <v>1</v>
      </c>
      <c r="I10" s="11" t="s">
        <v>808</v>
      </c>
      <c r="J10" s="11" t="s">
        <v>337</v>
      </c>
      <c r="K10" s="11" t="s">
        <v>343</v>
      </c>
      <c r="L10" s="11">
        <v>14</v>
      </c>
      <c r="M10" s="11" t="s">
        <v>595</v>
      </c>
      <c r="N10" s="11"/>
      <c r="O10" s="11" t="s">
        <v>497</v>
      </c>
      <c r="P10" s="11"/>
      <c r="Q10" s="11" t="s">
        <v>341</v>
      </c>
      <c r="R10" s="14" t="s">
        <v>498</v>
      </c>
      <c r="S10" s="11" t="s">
        <v>297</v>
      </c>
      <c r="T10" s="14" t="s">
        <v>265</v>
      </c>
      <c r="U10" s="11"/>
      <c r="V10" s="11" t="s">
        <v>639</v>
      </c>
      <c r="W10" s="11"/>
      <c r="Y10" s="11" t="s">
        <v>293</v>
      </c>
    </row>
    <row r="11" spans="1:25" ht="93.75" customHeight="1">
      <c r="A11" s="11">
        <v>4011000023</v>
      </c>
      <c r="B11" s="11" t="s">
        <v>501</v>
      </c>
      <c r="C11" s="11">
        <v>1015</v>
      </c>
      <c r="D11" s="11" t="s">
        <v>247</v>
      </c>
      <c r="E11" s="11" t="s">
        <v>334</v>
      </c>
      <c r="F11" s="11" t="s">
        <v>334</v>
      </c>
      <c r="G11" s="11" t="s">
        <v>335</v>
      </c>
      <c r="H11" s="11">
        <v>6</v>
      </c>
      <c r="I11" s="11" t="s">
        <v>336</v>
      </c>
      <c r="J11" s="11" t="s">
        <v>337</v>
      </c>
      <c r="K11" s="11" t="s">
        <v>338</v>
      </c>
      <c r="L11" s="11">
        <v>29</v>
      </c>
      <c r="M11" s="11" t="s">
        <v>502</v>
      </c>
      <c r="N11" s="11">
        <v>43</v>
      </c>
      <c r="O11" s="11" t="s">
        <v>503</v>
      </c>
      <c r="P11" s="11"/>
      <c r="Q11" s="11" t="s">
        <v>341</v>
      </c>
      <c r="R11" s="11" t="s">
        <v>202</v>
      </c>
      <c r="S11" s="11" t="s">
        <v>295</v>
      </c>
      <c r="T11" s="11" t="s">
        <v>264</v>
      </c>
      <c r="U11" s="11"/>
      <c r="V11" s="11" t="s">
        <v>683</v>
      </c>
      <c r="W11" s="11"/>
      <c r="Y11" t="s">
        <v>831</v>
      </c>
    </row>
    <row r="12" spans="1:25" ht="93.75" customHeight="1">
      <c r="A12" s="11">
        <v>4010900023</v>
      </c>
      <c r="B12" s="11" t="s">
        <v>501</v>
      </c>
      <c r="C12" s="11">
        <v>1014</v>
      </c>
      <c r="D12" s="11" t="s">
        <v>247</v>
      </c>
      <c r="E12" s="11" t="s">
        <v>334</v>
      </c>
      <c r="F12" s="11" t="s">
        <v>334</v>
      </c>
      <c r="G12" s="11" t="s">
        <v>335</v>
      </c>
      <c r="H12" s="11">
        <v>5</v>
      </c>
      <c r="I12" s="11" t="s">
        <v>336</v>
      </c>
      <c r="J12" s="11" t="s">
        <v>337</v>
      </c>
      <c r="K12" s="11" t="s">
        <v>338</v>
      </c>
      <c r="L12" s="11">
        <v>29</v>
      </c>
      <c r="M12" s="11" t="s">
        <v>502</v>
      </c>
      <c r="N12" s="11">
        <v>30</v>
      </c>
      <c r="O12" s="11" t="s">
        <v>503</v>
      </c>
      <c r="P12" s="11"/>
      <c r="Q12" s="11" t="s">
        <v>341</v>
      </c>
      <c r="R12" s="11" t="s">
        <v>202</v>
      </c>
      <c r="S12" s="11" t="s">
        <v>295</v>
      </c>
      <c r="T12" s="11" t="s">
        <v>264</v>
      </c>
      <c r="U12" s="11"/>
      <c r="V12" s="11" t="s">
        <v>683</v>
      </c>
      <c r="W12" s="11"/>
      <c r="Y12" t="s">
        <v>831</v>
      </c>
    </row>
    <row r="13" spans="1:25" ht="66.75" customHeight="1">
      <c r="A13" s="11">
        <v>4010800023</v>
      </c>
      <c r="B13" s="11" t="s">
        <v>501</v>
      </c>
      <c r="C13" s="11">
        <v>1013</v>
      </c>
      <c r="D13" s="11" t="s">
        <v>247</v>
      </c>
      <c r="E13" s="11" t="s">
        <v>334</v>
      </c>
      <c r="F13" s="11" t="s">
        <v>334</v>
      </c>
      <c r="G13" s="11" t="s">
        <v>335</v>
      </c>
      <c r="H13" s="11">
        <v>4</v>
      </c>
      <c r="I13" s="11" t="s">
        <v>336</v>
      </c>
      <c r="J13" s="11" t="s">
        <v>337</v>
      </c>
      <c r="K13" s="11" t="s">
        <v>338</v>
      </c>
      <c r="L13" s="11">
        <v>28</v>
      </c>
      <c r="M13" s="11" t="s">
        <v>200</v>
      </c>
      <c r="N13" s="11">
        <v>62</v>
      </c>
      <c r="O13" s="11" t="s">
        <v>504</v>
      </c>
      <c r="P13" s="11"/>
      <c r="Q13" s="11" t="s">
        <v>341</v>
      </c>
      <c r="R13" s="11" t="s">
        <v>202</v>
      </c>
      <c r="S13" s="11" t="s">
        <v>297</v>
      </c>
      <c r="T13" s="11" t="s">
        <v>534</v>
      </c>
      <c r="U13" s="11"/>
      <c r="V13" s="11" t="s">
        <v>683</v>
      </c>
      <c r="W13" s="11"/>
      <c r="Y13" t="s">
        <v>293</v>
      </c>
    </row>
    <row r="14" spans="1:25" ht="92.25" customHeight="1">
      <c r="A14" s="11">
        <v>4010700023</v>
      </c>
      <c r="B14" s="11" t="s">
        <v>501</v>
      </c>
      <c r="C14" s="11">
        <v>1012</v>
      </c>
      <c r="D14" s="11" t="s">
        <v>247</v>
      </c>
      <c r="E14" s="11" t="s">
        <v>334</v>
      </c>
      <c r="F14" s="11" t="s">
        <v>334</v>
      </c>
      <c r="G14" s="11" t="s">
        <v>335</v>
      </c>
      <c r="H14" s="11">
        <v>3</v>
      </c>
      <c r="I14" s="11" t="s">
        <v>336</v>
      </c>
      <c r="J14" s="11" t="s">
        <v>337</v>
      </c>
      <c r="K14" s="11" t="s">
        <v>338</v>
      </c>
      <c r="L14" s="11">
        <v>28</v>
      </c>
      <c r="M14" s="11" t="s">
        <v>203</v>
      </c>
      <c r="N14" s="11">
        <v>11</v>
      </c>
      <c r="O14" s="11" t="s">
        <v>503</v>
      </c>
      <c r="P14" s="11"/>
      <c r="Q14" s="11" t="s">
        <v>341</v>
      </c>
      <c r="R14" s="11" t="s">
        <v>202</v>
      </c>
      <c r="S14" s="11" t="s">
        <v>295</v>
      </c>
      <c r="T14" s="11" t="s">
        <v>264</v>
      </c>
      <c r="U14" s="11"/>
      <c r="V14" s="11" t="s">
        <v>683</v>
      </c>
      <c r="W14" s="11"/>
      <c r="Y14" t="s">
        <v>831</v>
      </c>
    </row>
    <row r="15" spans="1:25" ht="69" customHeight="1">
      <c r="A15" s="11">
        <v>4010600023</v>
      </c>
      <c r="B15" s="11" t="s">
        <v>501</v>
      </c>
      <c r="C15" s="11">
        <v>1011</v>
      </c>
      <c r="D15" s="11" t="s">
        <v>247</v>
      </c>
      <c r="E15" s="11" t="s">
        <v>334</v>
      </c>
      <c r="F15" s="11" t="s">
        <v>334</v>
      </c>
      <c r="G15" s="11" t="s">
        <v>335</v>
      </c>
      <c r="H15" s="11">
        <v>2</v>
      </c>
      <c r="I15" s="11" t="s">
        <v>336</v>
      </c>
      <c r="J15" s="11" t="s">
        <v>337</v>
      </c>
      <c r="K15" s="11" t="s">
        <v>338</v>
      </c>
      <c r="L15" s="11">
        <v>26</v>
      </c>
      <c r="M15" s="11" t="s">
        <v>204</v>
      </c>
      <c r="N15" s="11">
        <v>11</v>
      </c>
      <c r="O15" s="11" t="s">
        <v>504</v>
      </c>
      <c r="P15" s="11"/>
      <c r="Q15" s="11" t="s">
        <v>341</v>
      </c>
      <c r="R15" s="11" t="s">
        <v>202</v>
      </c>
      <c r="S15" s="11" t="s">
        <v>297</v>
      </c>
      <c r="T15" s="11" t="s">
        <v>534</v>
      </c>
      <c r="U15" s="11"/>
      <c r="V15" s="11" t="s">
        <v>683</v>
      </c>
      <c r="W15" s="11"/>
      <c r="Y15" t="s">
        <v>293</v>
      </c>
    </row>
    <row r="16" spans="1:25" ht="66.75" customHeight="1">
      <c r="A16" s="11">
        <v>4010500023</v>
      </c>
      <c r="B16" s="11" t="s">
        <v>501</v>
      </c>
      <c r="C16" s="11">
        <v>1010</v>
      </c>
      <c r="D16" s="11" t="s">
        <v>247</v>
      </c>
      <c r="E16" s="11" t="s">
        <v>334</v>
      </c>
      <c r="F16" s="11" t="s">
        <v>334</v>
      </c>
      <c r="G16" s="11" t="s">
        <v>335</v>
      </c>
      <c r="H16" s="11">
        <v>1</v>
      </c>
      <c r="I16" s="11" t="s">
        <v>336</v>
      </c>
      <c r="J16" s="11" t="s">
        <v>337</v>
      </c>
      <c r="K16" s="11" t="s">
        <v>338</v>
      </c>
      <c r="L16" s="11">
        <v>25</v>
      </c>
      <c r="M16" s="11" t="s">
        <v>205</v>
      </c>
      <c r="N16" s="11">
        <v>30</v>
      </c>
      <c r="O16" s="11" t="s">
        <v>504</v>
      </c>
      <c r="P16" s="11"/>
      <c r="Q16" s="11" t="s">
        <v>341</v>
      </c>
      <c r="R16" s="11" t="s">
        <v>202</v>
      </c>
      <c r="S16" s="11" t="s">
        <v>297</v>
      </c>
      <c r="T16" s="11" t="s">
        <v>534</v>
      </c>
      <c r="U16" s="11"/>
      <c r="V16" s="11" t="s">
        <v>683</v>
      </c>
      <c r="W16" s="11"/>
      <c r="Y16" t="s">
        <v>293</v>
      </c>
    </row>
    <row r="17" spans="1:25" ht="363" customHeight="1">
      <c r="A17" s="11">
        <v>3939200023</v>
      </c>
      <c r="B17" s="11" t="s">
        <v>511</v>
      </c>
      <c r="C17" s="11">
        <v>1001</v>
      </c>
      <c r="D17" s="11" t="s">
        <v>739</v>
      </c>
      <c r="E17" s="11" t="s">
        <v>334</v>
      </c>
      <c r="F17" s="11" t="s">
        <v>334</v>
      </c>
      <c r="G17" s="11" t="s">
        <v>335</v>
      </c>
      <c r="H17" s="11">
        <v>1</v>
      </c>
      <c r="I17" s="11" t="s">
        <v>349</v>
      </c>
      <c r="J17" s="11" t="s">
        <v>337</v>
      </c>
      <c r="K17" s="11" t="s">
        <v>343</v>
      </c>
      <c r="L17" s="11">
        <v>1</v>
      </c>
      <c r="M17" s="11"/>
      <c r="N17" s="11">
        <v>64</v>
      </c>
      <c r="O17" s="14" t="s">
        <v>576</v>
      </c>
      <c r="P17" s="11"/>
      <c r="Q17" s="11" t="s">
        <v>341</v>
      </c>
      <c r="R17" s="14" t="s">
        <v>577</v>
      </c>
      <c r="S17" s="11" t="s">
        <v>295</v>
      </c>
      <c r="T17" s="11" t="s">
        <v>266</v>
      </c>
      <c r="U17" s="11"/>
      <c r="V17" s="11" t="s">
        <v>636</v>
      </c>
      <c r="W17" s="11"/>
      <c r="Y17" t="s">
        <v>831</v>
      </c>
    </row>
  </sheetData>
  <printOptions/>
  <pageMargins left="0.75" right="0.75" top="1" bottom="1" header="0.5" footer="0.5"/>
  <pageSetup horizontalDpi="600" verticalDpi="600" orientation="portrait" r:id="rId1"/>
  <headerFooter alignWithMargins="0">
    <oddHeader>&amp;LMarch 2008&amp;C&amp;A&amp;Rdoc.: IEEE 802.11-08/0277r4</oddHeader>
    <oddFooter>&amp;LSubmission&amp;C&amp;P&amp;RPeter Ecclesine, Cisco</oddFooter>
  </headerFooter>
</worksheet>
</file>

<file path=xl/worksheets/sheet3.xml><?xml version="1.0" encoding="utf-8"?>
<worksheet xmlns="http://schemas.openxmlformats.org/spreadsheetml/2006/main" xmlns:r="http://schemas.openxmlformats.org/officeDocument/2006/relationships">
  <sheetPr codeName="Sheet5"/>
  <dimension ref="A1:AA23"/>
  <sheetViews>
    <sheetView workbookViewId="0" topLeftCell="J1">
      <pane ySplit="1" topLeftCell="BM6" activePane="bottomLeft" state="frozen"/>
      <selection pane="topLeft" activeCell="A1" sqref="A1"/>
      <selection pane="bottomLeft" activeCell="W15" sqref="W15"/>
    </sheetView>
  </sheetViews>
  <sheetFormatPr defaultColWidth="9.140625" defaultRowHeight="12.75"/>
  <cols>
    <col min="1" max="1" width="11.140625" style="0" customWidth="1"/>
    <col min="2" max="2" width="10.140625" style="0" customWidth="1"/>
    <col min="4" max="4" width="16.57421875" style="0" customWidth="1"/>
    <col min="5" max="5" width="5.421875" style="0" customWidth="1"/>
    <col min="6" max="6" width="6.00390625" style="0" customWidth="1"/>
    <col min="8" max="8" width="7.140625" style="0" customWidth="1"/>
    <col min="10" max="10" width="9.8515625" style="0" customWidth="1"/>
    <col min="11" max="11" width="8.8515625" style="0" customWidth="1"/>
    <col min="12" max="12" width="5.140625" style="0" customWidth="1"/>
    <col min="13" max="13" width="10.00390625" style="0" customWidth="1"/>
    <col min="14" max="14" width="4.140625" style="10" customWidth="1"/>
    <col min="15" max="15" width="26.421875" style="0" customWidth="1"/>
    <col min="16" max="16" width="3.57421875" style="0" customWidth="1"/>
    <col min="17" max="17" width="6.8515625" style="10" customWidth="1"/>
    <col min="18" max="18" width="29.140625" style="0" customWidth="1"/>
    <col min="19" max="19" width="15.8515625" style="0" customWidth="1"/>
    <col min="20" max="20" width="32.140625" style="0" customWidth="1"/>
    <col min="23" max="23" width="6.28125" style="0" customWidth="1"/>
    <col min="24" max="24" width="31.7109375" style="0" customWidth="1"/>
    <col min="26" max="26" width="15.8515625" style="0" customWidth="1"/>
    <col min="27" max="27" width="16.8515625" style="0" customWidth="1"/>
    <col min="29" max="29" width="14.7109375" style="0" customWidth="1"/>
  </cols>
  <sheetData>
    <row r="1" spans="1:25" ht="12.75">
      <c r="A1" t="s">
        <v>310</v>
      </c>
      <c r="B1" t="s">
        <v>311</v>
      </c>
      <c r="C1" t="s">
        <v>312</v>
      </c>
      <c r="D1" t="s">
        <v>313</v>
      </c>
      <c r="E1" t="s">
        <v>314</v>
      </c>
      <c r="F1" t="s">
        <v>315</v>
      </c>
      <c r="G1" t="s">
        <v>316</v>
      </c>
      <c r="H1" t="s">
        <v>317</v>
      </c>
      <c r="I1" t="s">
        <v>318</v>
      </c>
      <c r="J1" t="s">
        <v>319</v>
      </c>
      <c r="K1" t="s">
        <v>320</v>
      </c>
      <c r="L1" t="s">
        <v>321</v>
      </c>
      <c r="M1" t="s">
        <v>322</v>
      </c>
      <c r="N1" t="s">
        <v>323</v>
      </c>
      <c r="O1" t="s">
        <v>324</v>
      </c>
      <c r="P1" t="s">
        <v>325</v>
      </c>
      <c r="Q1" t="s">
        <v>326</v>
      </c>
      <c r="R1" t="s">
        <v>327</v>
      </c>
      <c r="S1" t="s">
        <v>328</v>
      </c>
      <c r="T1" t="s">
        <v>329</v>
      </c>
      <c r="U1" t="s">
        <v>330</v>
      </c>
      <c r="V1" t="s">
        <v>331</v>
      </c>
      <c r="W1" t="s">
        <v>578</v>
      </c>
      <c r="Y1" t="s">
        <v>830</v>
      </c>
    </row>
    <row r="2" spans="1:25" ht="67.5" customHeight="1">
      <c r="A2" s="11">
        <v>4032200023</v>
      </c>
      <c r="B2" s="11" t="s">
        <v>732</v>
      </c>
      <c r="C2" s="11">
        <v>1022</v>
      </c>
      <c r="D2" s="11" t="s">
        <v>733</v>
      </c>
      <c r="E2" s="11" t="s">
        <v>334</v>
      </c>
      <c r="F2" s="11" t="s">
        <v>334</v>
      </c>
      <c r="G2" s="11" t="s">
        <v>335</v>
      </c>
      <c r="H2" s="11">
        <v>4</v>
      </c>
      <c r="I2" s="11" t="s">
        <v>349</v>
      </c>
      <c r="J2" s="11" t="s">
        <v>453</v>
      </c>
      <c r="K2" s="11" t="s">
        <v>338</v>
      </c>
      <c r="L2" s="11">
        <v>44</v>
      </c>
      <c r="M2" s="11" t="s">
        <v>734</v>
      </c>
      <c r="N2" s="11">
        <v>38</v>
      </c>
      <c r="O2" s="11" t="s">
        <v>735</v>
      </c>
      <c r="P2" s="11"/>
      <c r="Q2" s="11" t="s">
        <v>262</v>
      </c>
      <c r="R2" s="11" t="s">
        <v>484</v>
      </c>
      <c r="S2" s="11" t="s">
        <v>296</v>
      </c>
      <c r="T2" s="11"/>
      <c r="U2" s="11" t="s">
        <v>655</v>
      </c>
      <c r="V2" s="11" t="s">
        <v>640</v>
      </c>
      <c r="W2" s="11" t="s">
        <v>392</v>
      </c>
      <c r="X2" s="11"/>
      <c r="Y2" s="11" t="s">
        <v>831</v>
      </c>
    </row>
    <row r="3" spans="1:27" ht="120.75" customHeight="1">
      <c r="A3" s="11">
        <v>4032100023</v>
      </c>
      <c r="B3" s="11" t="s">
        <v>732</v>
      </c>
      <c r="C3" s="11">
        <v>1021</v>
      </c>
      <c r="D3" s="11" t="s">
        <v>733</v>
      </c>
      <c r="E3" s="11" t="s">
        <v>334</v>
      </c>
      <c r="F3" s="11" t="s">
        <v>334</v>
      </c>
      <c r="G3" s="11" t="s">
        <v>335</v>
      </c>
      <c r="H3" s="11">
        <v>3</v>
      </c>
      <c r="I3" s="11" t="s">
        <v>349</v>
      </c>
      <c r="J3" s="11" t="s">
        <v>453</v>
      </c>
      <c r="K3" s="11" t="s">
        <v>343</v>
      </c>
      <c r="L3" s="11">
        <v>2</v>
      </c>
      <c r="M3" s="11" t="s">
        <v>485</v>
      </c>
      <c r="N3" s="11">
        <v>5</v>
      </c>
      <c r="O3" s="11" t="s">
        <v>486</v>
      </c>
      <c r="P3" s="11"/>
      <c r="Q3" s="11" t="s">
        <v>262</v>
      </c>
      <c r="R3" s="11" t="s">
        <v>487</v>
      </c>
      <c r="S3" s="11" t="s">
        <v>297</v>
      </c>
      <c r="T3" s="14" t="s">
        <v>536</v>
      </c>
      <c r="U3" s="11" t="s">
        <v>228</v>
      </c>
      <c r="V3" s="11" t="s">
        <v>636</v>
      </c>
      <c r="W3" s="11" t="s">
        <v>293</v>
      </c>
      <c r="X3" s="11" t="s">
        <v>536</v>
      </c>
      <c r="Y3" s="11" t="s">
        <v>293</v>
      </c>
      <c r="Z3" s="11"/>
      <c r="AA3" s="11"/>
    </row>
    <row r="4" spans="1:25" ht="132" customHeight="1">
      <c r="A4" s="11">
        <v>4032000023</v>
      </c>
      <c r="B4" s="11" t="s">
        <v>732</v>
      </c>
      <c r="C4" s="11">
        <v>1020</v>
      </c>
      <c r="D4" s="11" t="s">
        <v>733</v>
      </c>
      <c r="E4" s="11" t="s">
        <v>334</v>
      </c>
      <c r="F4" s="11" t="s">
        <v>334</v>
      </c>
      <c r="G4" s="11" t="s">
        <v>335</v>
      </c>
      <c r="H4" s="11">
        <v>2</v>
      </c>
      <c r="I4" s="11" t="s">
        <v>349</v>
      </c>
      <c r="J4" s="11" t="s">
        <v>453</v>
      </c>
      <c r="K4" s="11" t="s">
        <v>343</v>
      </c>
      <c r="L4" s="11">
        <v>1</v>
      </c>
      <c r="M4" s="11" t="s">
        <v>488</v>
      </c>
      <c r="N4" s="11">
        <v>46</v>
      </c>
      <c r="O4" s="11" t="s">
        <v>489</v>
      </c>
      <c r="P4" s="11"/>
      <c r="Q4" s="11" t="s">
        <v>262</v>
      </c>
      <c r="R4" s="14" t="s">
        <v>490</v>
      </c>
      <c r="S4" s="11" t="s">
        <v>295</v>
      </c>
      <c r="T4" s="14" t="s">
        <v>266</v>
      </c>
      <c r="U4" s="11" t="s">
        <v>569</v>
      </c>
      <c r="V4" s="11" t="s">
        <v>636</v>
      </c>
      <c r="W4" s="11" t="s">
        <v>292</v>
      </c>
      <c r="X4" s="14" t="s">
        <v>535</v>
      </c>
      <c r="Y4" s="11" t="s">
        <v>831</v>
      </c>
    </row>
    <row r="5" spans="1:25" ht="105" customHeight="1">
      <c r="A5" s="11">
        <v>4031900023</v>
      </c>
      <c r="B5" s="11" t="s">
        <v>732</v>
      </c>
      <c r="C5" s="11">
        <v>1019</v>
      </c>
      <c r="D5" s="11" t="s">
        <v>733</v>
      </c>
      <c r="E5" s="11" t="s">
        <v>334</v>
      </c>
      <c r="F5" s="11" t="s">
        <v>334</v>
      </c>
      <c r="G5" s="11" t="s">
        <v>335</v>
      </c>
      <c r="H5" s="11">
        <v>1</v>
      </c>
      <c r="I5" s="11" t="s">
        <v>349</v>
      </c>
      <c r="J5" s="11" t="s">
        <v>453</v>
      </c>
      <c r="K5" s="11" t="s">
        <v>343</v>
      </c>
      <c r="L5" s="11">
        <v>1</v>
      </c>
      <c r="M5" s="11" t="s">
        <v>491</v>
      </c>
      <c r="N5" s="11">
        <v>44</v>
      </c>
      <c r="O5" s="11" t="s">
        <v>492</v>
      </c>
      <c r="P5" s="11"/>
      <c r="Q5" s="11" t="s">
        <v>262</v>
      </c>
      <c r="R5" s="11" t="s">
        <v>493</v>
      </c>
      <c r="S5" s="11" t="s">
        <v>297</v>
      </c>
      <c r="T5" s="11" t="s">
        <v>532</v>
      </c>
      <c r="U5" s="11" t="s">
        <v>569</v>
      </c>
      <c r="V5" s="11" t="s">
        <v>636</v>
      </c>
      <c r="W5" s="11" t="s">
        <v>293</v>
      </c>
      <c r="X5" s="11" t="s">
        <v>532</v>
      </c>
      <c r="Y5" s="11" t="s">
        <v>293</v>
      </c>
    </row>
    <row r="6" spans="1:25" ht="313.5" customHeight="1">
      <c r="A6" s="11">
        <v>4031800023</v>
      </c>
      <c r="B6" s="11" t="s">
        <v>494</v>
      </c>
      <c r="C6" s="11">
        <v>1018</v>
      </c>
      <c r="D6" s="11" t="s">
        <v>807</v>
      </c>
      <c r="E6" s="11" t="s">
        <v>334</v>
      </c>
      <c r="F6" s="11" t="s">
        <v>334</v>
      </c>
      <c r="G6" s="11" t="s">
        <v>335</v>
      </c>
      <c r="H6" s="11">
        <v>2</v>
      </c>
      <c r="I6" s="11" t="s">
        <v>808</v>
      </c>
      <c r="J6" s="11" t="s">
        <v>337</v>
      </c>
      <c r="K6" s="11" t="s">
        <v>343</v>
      </c>
      <c r="L6" s="11">
        <v>51</v>
      </c>
      <c r="M6" s="11" t="s">
        <v>757</v>
      </c>
      <c r="N6" s="11">
        <v>62</v>
      </c>
      <c r="O6" s="14" t="s">
        <v>495</v>
      </c>
      <c r="P6" s="11"/>
      <c r="Q6" s="11" t="s">
        <v>341</v>
      </c>
      <c r="R6" s="14" t="s">
        <v>496</v>
      </c>
      <c r="S6" s="11" t="s">
        <v>297</v>
      </c>
      <c r="T6" s="11" t="s">
        <v>784</v>
      </c>
      <c r="U6" s="11" t="s">
        <v>569</v>
      </c>
      <c r="V6" s="11" t="s">
        <v>658</v>
      </c>
      <c r="W6" s="11" t="s">
        <v>293</v>
      </c>
      <c r="X6" s="14" t="s">
        <v>784</v>
      </c>
      <c r="Y6" s="11" t="s">
        <v>293</v>
      </c>
    </row>
    <row r="7" spans="1:25" ht="409.5">
      <c r="A7" s="11">
        <v>4031700023</v>
      </c>
      <c r="B7" s="11" t="s">
        <v>494</v>
      </c>
      <c r="C7" s="11">
        <v>1017</v>
      </c>
      <c r="D7" s="11" t="s">
        <v>807</v>
      </c>
      <c r="E7" s="11" t="s">
        <v>334</v>
      </c>
      <c r="F7" s="11" t="s">
        <v>334</v>
      </c>
      <c r="G7" s="11" t="s">
        <v>335</v>
      </c>
      <c r="H7" s="11">
        <v>1</v>
      </c>
      <c r="I7" s="11" t="s">
        <v>808</v>
      </c>
      <c r="J7" s="11" t="s">
        <v>337</v>
      </c>
      <c r="K7" s="11" t="s">
        <v>343</v>
      </c>
      <c r="L7" s="11">
        <v>14</v>
      </c>
      <c r="M7" s="11" t="s">
        <v>595</v>
      </c>
      <c r="N7" s="11"/>
      <c r="O7" s="11" t="s">
        <v>497</v>
      </c>
      <c r="P7" s="11"/>
      <c r="Q7" s="11" t="s">
        <v>341</v>
      </c>
      <c r="R7" s="14" t="s">
        <v>498</v>
      </c>
      <c r="S7" s="11" t="s">
        <v>297</v>
      </c>
      <c r="T7" s="14" t="s">
        <v>265</v>
      </c>
      <c r="U7" s="11" t="s">
        <v>569</v>
      </c>
      <c r="V7" s="11" t="s">
        <v>639</v>
      </c>
      <c r="W7" s="11" t="s">
        <v>293</v>
      </c>
      <c r="X7" s="14" t="s">
        <v>780</v>
      </c>
      <c r="Y7" s="11" t="s">
        <v>293</v>
      </c>
    </row>
    <row r="8" spans="1:25" ht="109.5" customHeight="1">
      <c r="A8" s="11">
        <v>4022000023</v>
      </c>
      <c r="B8" s="11" t="s">
        <v>499</v>
      </c>
      <c r="C8" s="11">
        <v>1016</v>
      </c>
      <c r="D8" s="11" t="s">
        <v>148</v>
      </c>
      <c r="E8" s="11" t="s">
        <v>334</v>
      </c>
      <c r="F8" s="11" t="s">
        <v>334</v>
      </c>
      <c r="G8" s="11" t="s">
        <v>335</v>
      </c>
      <c r="H8" s="11">
        <v>1</v>
      </c>
      <c r="I8" s="11" t="s">
        <v>349</v>
      </c>
      <c r="J8" s="11" t="s">
        <v>337</v>
      </c>
      <c r="K8" s="11" t="s">
        <v>448</v>
      </c>
      <c r="L8" s="11">
        <v>56</v>
      </c>
      <c r="M8" s="11" t="s">
        <v>151</v>
      </c>
      <c r="N8" s="11">
        <v>11</v>
      </c>
      <c r="O8" s="11" t="s">
        <v>152</v>
      </c>
      <c r="P8" s="11"/>
      <c r="Q8" s="11" t="s">
        <v>341</v>
      </c>
      <c r="R8" s="11" t="s">
        <v>500</v>
      </c>
      <c r="S8" s="11" t="s">
        <v>295</v>
      </c>
      <c r="T8" s="11" t="s">
        <v>537</v>
      </c>
      <c r="U8" s="11" t="s">
        <v>569</v>
      </c>
      <c r="V8" s="11" t="s">
        <v>658</v>
      </c>
      <c r="W8" s="11" t="s">
        <v>292</v>
      </c>
      <c r="X8" s="105" t="s">
        <v>537</v>
      </c>
      <c r="Y8" s="11" t="s">
        <v>831</v>
      </c>
    </row>
    <row r="9" spans="1:25" ht="91.5" customHeight="1">
      <c r="A9" s="11">
        <v>4011000023</v>
      </c>
      <c r="B9" s="11" t="s">
        <v>501</v>
      </c>
      <c r="C9" s="11">
        <v>1015</v>
      </c>
      <c r="D9" s="11" t="s">
        <v>247</v>
      </c>
      <c r="E9" s="11" t="s">
        <v>334</v>
      </c>
      <c r="F9" s="11" t="s">
        <v>334</v>
      </c>
      <c r="G9" s="11" t="s">
        <v>335</v>
      </c>
      <c r="H9" s="11">
        <v>6</v>
      </c>
      <c r="I9" s="11" t="s">
        <v>336</v>
      </c>
      <c r="J9" s="11" t="s">
        <v>337</v>
      </c>
      <c r="K9" s="11" t="s">
        <v>338</v>
      </c>
      <c r="L9" s="11">
        <v>29</v>
      </c>
      <c r="M9" s="11" t="s">
        <v>502</v>
      </c>
      <c r="N9" s="11">
        <v>43</v>
      </c>
      <c r="O9" s="11" t="s">
        <v>503</v>
      </c>
      <c r="P9" s="11"/>
      <c r="Q9" s="11" t="s">
        <v>341</v>
      </c>
      <c r="R9" s="11" t="s">
        <v>202</v>
      </c>
      <c r="S9" s="11" t="s">
        <v>295</v>
      </c>
      <c r="T9" s="11" t="s">
        <v>264</v>
      </c>
      <c r="U9" s="11" t="s">
        <v>655</v>
      </c>
      <c r="V9" s="11" t="s">
        <v>683</v>
      </c>
      <c r="W9" s="11" t="s">
        <v>292</v>
      </c>
      <c r="X9" s="11" t="s">
        <v>533</v>
      </c>
      <c r="Y9" s="11" t="s">
        <v>831</v>
      </c>
    </row>
    <row r="10" spans="1:25" ht="89.25" customHeight="1">
      <c r="A10" s="11">
        <v>4010900023</v>
      </c>
      <c r="B10" s="11" t="s">
        <v>501</v>
      </c>
      <c r="C10" s="11">
        <v>1014</v>
      </c>
      <c r="D10" s="11" t="s">
        <v>247</v>
      </c>
      <c r="E10" s="11" t="s">
        <v>334</v>
      </c>
      <c r="F10" s="11" t="s">
        <v>334</v>
      </c>
      <c r="G10" s="11" t="s">
        <v>335</v>
      </c>
      <c r="H10" s="11">
        <v>5</v>
      </c>
      <c r="I10" s="11" t="s">
        <v>336</v>
      </c>
      <c r="J10" s="11" t="s">
        <v>337</v>
      </c>
      <c r="K10" s="11" t="s">
        <v>338</v>
      </c>
      <c r="L10" s="11">
        <v>29</v>
      </c>
      <c r="M10" s="11" t="s">
        <v>502</v>
      </c>
      <c r="N10" s="11">
        <v>30</v>
      </c>
      <c r="O10" s="11" t="s">
        <v>503</v>
      </c>
      <c r="P10" s="11"/>
      <c r="Q10" s="11" t="s">
        <v>341</v>
      </c>
      <c r="R10" s="11" t="s">
        <v>202</v>
      </c>
      <c r="S10" s="11" t="s">
        <v>295</v>
      </c>
      <c r="T10" s="11" t="s">
        <v>264</v>
      </c>
      <c r="U10" s="11" t="s">
        <v>655</v>
      </c>
      <c r="V10" s="11" t="s">
        <v>683</v>
      </c>
      <c r="W10" s="11" t="s">
        <v>292</v>
      </c>
      <c r="X10" s="11" t="s">
        <v>533</v>
      </c>
      <c r="Y10" s="11" t="s">
        <v>831</v>
      </c>
    </row>
    <row r="11" spans="1:25" ht="68.25" customHeight="1">
      <c r="A11" s="11">
        <v>4010800023</v>
      </c>
      <c r="B11" s="11" t="s">
        <v>501</v>
      </c>
      <c r="C11" s="11">
        <v>1013</v>
      </c>
      <c r="D11" s="11" t="s">
        <v>247</v>
      </c>
      <c r="E11" s="11" t="s">
        <v>334</v>
      </c>
      <c r="F11" s="11" t="s">
        <v>334</v>
      </c>
      <c r="G11" s="11" t="s">
        <v>335</v>
      </c>
      <c r="H11" s="11">
        <v>4</v>
      </c>
      <c r="I11" s="11" t="s">
        <v>336</v>
      </c>
      <c r="J11" s="11" t="s">
        <v>337</v>
      </c>
      <c r="K11" s="11" t="s">
        <v>338</v>
      </c>
      <c r="L11" s="11">
        <v>28</v>
      </c>
      <c r="M11" s="11" t="s">
        <v>200</v>
      </c>
      <c r="N11" s="11">
        <v>62</v>
      </c>
      <c r="O11" s="11" t="s">
        <v>504</v>
      </c>
      <c r="P11" s="11"/>
      <c r="Q11" s="11" t="s">
        <v>341</v>
      </c>
      <c r="R11" s="11" t="s">
        <v>202</v>
      </c>
      <c r="S11" s="11" t="s">
        <v>297</v>
      </c>
      <c r="T11" s="11" t="s">
        <v>534</v>
      </c>
      <c r="U11" s="11" t="s">
        <v>655</v>
      </c>
      <c r="V11" s="11" t="s">
        <v>683</v>
      </c>
      <c r="W11" s="11" t="s">
        <v>293</v>
      </c>
      <c r="X11" s="11" t="s">
        <v>534</v>
      </c>
      <c r="Y11" s="11" t="s">
        <v>293</v>
      </c>
    </row>
    <row r="12" spans="1:25" ht="93.75" customHeight="1">
      <c r="A12" s="11">
        <v>4010700023</v>
      </c>
      <c r="B12" s="11" t="s">
        <v>501</v>
      </c>
      <c r="C12" s="11">
        <v>1012</v>
      </c>
      <c r="D12" s="11" t="s">
        <v>247</v>
      </c>
      <c r="E12" s="11" t="s">
        <v>334</v>
      </c>
      <c r="F12" s="11" t="s">
        <v>334</v>
      </c>
      <c r="G12" s="11" t="s">
        <v>335</v>
      </c>
      <c r="H12" s="11">
        <v>3</v>
      </c>
      <c r="I12" s="11" t="s">
        <v>336</v>
      </c>
      <c r="J12" s="11" t="s">
        <v>337</v>
      </c>
      <c r="K12" s="11" t="s">
        <v>338</v>
      </c>
      <c r="L12" s="11">
        <v>28</v>
      </c>
      <c r="M12" s="11" t="s">
        <v>203</v>
      </c>
      <c r="N12" s="11">
        <v>11</v>
      </c>
      <c r="O12" s="11" t="s">
        <v>503</v>
      </c>
      <c r="P12" s="11"/>
      <c r="Q12" s="11" t="s">
        <v>341</v>
      </c>
      <c r="R12" s="11" t="s">
        <v>202</v>
      </c>
      <c r="S12" s="11" t="s">
        <v>295</v>
      </c>
      <c r="T12" s="11" t="s">
        <v>264</v>
      </c>
      <c r="U12" s="11" t="s">
        <v>655</v>
      </c>
      <c r="V12" s="11" t="s">
        <v>683</v>
      </c>
      <c r="W12" s="11" t="s">
        <v>292</v>
      </c>
      <c r="X12" s="11" t="s">
        <v>533</v>
      </c>
      <c r="Y12" s="11" t="s">
        <v>831</v>
      </c>
    </row>
    <row r="13" spans="1:25" ht="66" customHeight="1">
      <c r="A13" s="11">
        <v>4010600023</v>
      </c>
      <c r="B13" s="11" t="s">
        <v>501</v>
      </c>
      <c r="C13" s="11">
        <v>1011</v>
      </c>
      <c r="D13" s="11" t="s">
        <v>247</v>
      </c>
      <c r="E13" s="11" t="s">
        <v>334</v>
      </c>
      <c r="F13" s="11" t="s">
        <v>334</v>
      </c>
      <c r="G13" s="11" t="s">
        <v>335</v>
      </c>
      <c r="H13" s="11">
        <v>2</v>
      </c>
      <c r="I13" s="11" t="s">
        <v>336</v>
      </c>
      <c r="J13" s="11" t="s">
        <v>337</v>
      </c>
      <c r="K13" s="11" t="s">
        <v>338</v>
      </c>
      <c r="L13" s="11">
        <v>26</v>
      </c>
      <c r="M13" s="11" t="s">
        <v>204</v>
      </c>
      <c r="N13" s="11">
        <v>11</v>
      </c>
      <c r="O13" s="11" t="s">
        <v>504</v>
      </c>
      <c r="P13" s="11"/>
      <c r="Q13" s="11" t="s">
        <v>341</v>
      </c>
      <c r="R13" s="11" t="s">
        <v>202</v>
      </c>
      <c r="S13" s="11" t="s">
        <v>297</v>
      </c>
      <c r="T13" s="11" t="s">
        <v>534</v>
      </c>
      <c r="U13" s="11" t="s">
        <v>655</v>
      </c>
      <c r="V13" s="11" t="s">
        <v>683</v>
      </c>
      <c r="W13" s="11" t="s">
        <v>293</v>
      </c>
      <c r="X13" s="11" t="s">
        <v>534</v>
      </c>
      <c r="Y13" s="11" t="s">
        <v>293</v>
      </c>
    </row>
    <row r="14" spans="1:25" ht="69.75" customHeight="1">
      <c r="A14" s="11">
        <v>4010500023</v>
      </c>
      <c r="B14" s="11" t="s">
        <v>501</v>
      </c>
      <c r="C14" s="11">
        <v>1010</v>
      </c>
      <c r="D14" s="11" t="s">
        <v>247</v>
      </c>
      <c r="E14" s="11" t="s">
        <v>334</v>
      </c>
      <c r="F14" s="11" t="s">
        <v>334</v>
      </c>
      <c r="G14" s="11" t="s">
        <v>335</v>
      </c>
      <c r="H14" s="11">
        <v>1</v>
      </c>
      <c r="I14" s="11" t="s">
        <v>336</v>
      </c>
      <c r="J14" s="11" t="s">
        <v>337</v>
      </c>
      <c r="K14" s="11" t="s">
        <v>338</v>
      </c>
      <c r="L14" s="11">
        <v>25</v>
      </c>
      <c r="M14" s="11" t="s">
        <v>205</v>
      </c>
      <c r="N14" s="11">
        <v>30</v>
      </c>
      <c r="O14" s="11" t="s">
        <v>504</v>
      </c>
      <c r="P14" s="11"/>
      <c r="Q14" s="11" t="s">
        <v>341</v>
      </c>
      <c r="R14" s="11" t="s">
        <v>202</v>
      </c>
      <c r="S14" s="11" t="s">
        <v>297</v>
      </c>
      <c r="T14" s="11" t="s">
        <v>534</v>
      </c>
      <c r="U14" s="11" t="s">
        <v>655</v>
      </c>
      <c r="V14" s="11" t="s">
        <v>683</v>
      </c>
      <c r="W14" s="11" t="s">
        <v>293</v>
      </c>
      <c r="X14" s="11" t="s">
        <v>534</v>
      </c>
      <c r="Y14" s="11" t="s">
        <v>293</v>
      </c>
    </row>
    <row r="15" spans="1:25" ht="130.5" customHeight="1">
      <c r="A15" s="11">
        <v>4010000023</v>
      </c>
      <c r="B15" s="11" t="s">
        <v>505</v>
      </c>
      <c r="C15" s="11">
        <v>1009</v>
      </c>
      <c r="D15" s="11" t="s">
        <v>475</v>
      </c>
      <c r="E15" s="11" t="s">
        <v>334</v>
      </c>
      <c r="F15" s="11" t="s">
        <v>334</v>
      </c>
      <c r="G15" s="11" t="s">
        <v>335</v>
      </c>
      <c r="H15" s="11">
        <v>1</v>
      </c>
      <c r="I15" s="11" t="s">
        <v>349</v>
      </c>
      <c r="J15" s="11" t="s">
        <v>453</v>
      </c>
      <c r="K15" s="11" t="s">
        <v>343</v>
      </c>
      <c r="L15" s="11">
        <v>22</v>
      </c>
      <c r="M15" s="11" t="s">
        <v>344</v>
      </c>
      <c r="N15" s="11">
        <v>8</v>
      </c>
      <c r="O15" s="11" t="s">
        <v>506</v>
      </c>
      <c r="P15" s="11"/>
      <c r="Q15" s="11" t="s">
        <v>262</v>
      </c>
      <c r="R15" s="11" t="s">
        <v>507</v>
      </c>
      <c r="S15" s="11" t="s">
        <v>296</v>
      </c>
      <c r="T15" s="11"/>
      <c r="U15" s="11" t="s">
        <v>569</v>
      </c>
      <c r="V15" s="11" t="s">
        <v>652</v>
      </c>
      <c r="W15" s="11" t="s">
        <v>392</v>
      </c>
      <c r="X15" s="11"/>
      <c r="Y15" s="11" t="s">
        <v>831</v>
      </c>
    </row>
    <row r="16" spans="1:25" ht="28.5" customHeight="1">
      <c r="A16" s="11">
        <v>3975600023</v>
      </c>
      <c r="B16" s="11" t="s">
        <v>508</v>
      </c>
      <c r="C16" s="11">
        <v>1008</v>
      </c>
      <c r="D16" s="11" t="s">
        <v>509</v>
      </c>
      <c r="E16" s="11" t="s">
        <v>334</v>
      </c>
      <c r="F16" s="11" t="s">
        <v>334</v>
      </c>
      <c r="G16" s="11"/>
      <c r="H16" s="11">
        <v>1</v>
      </c>
      <c r="I16" s="11"/>
      <c r="J16" s="11"/>
      <c r="K16" s="11" t="s">
        <v>448</v>
      </c>
      <c r="L16" s="11">
        <v>0</v>
      </c>
      <c r="M16" s="11">
        <v>0</v>
      </c>
      <c r="N16" s="11">
        <v>0</v>
      </c>
      <c r="O16" s="11" t="s">
        <v>510</v>
      </c>
      <c r="P16" s="11"/>
      <c r="Q16" s="11" t="s">
        <v>341</v>
      </c>
      <c r="R16" s="11"/>
      <c r="S16" s="11" t="s">
        <v>296</v>
      </c>
      <c r="T16" s="11"/>
      <c r="U16" s="11" t="s">
        <v>569</v>
      </c>
      <c r="V16" s="11" t="s">
        <v>137</v>
      </c>
      <c r="W16" s="11" t="s">
        <v>392</v>
      </c>
      <c r="X16" s="11"/>
      <c r="Y16" s="11" t="s">
        <v>831</v>
      </c>
    </row>
    <row r="17" spans="1:25" ht="273.75" customHeight="1">
      <c r="A17" s="11">
        <v>3939800023</v>
      </c>
      <c r="B17" s="11" t="s">
        <v>511</v>
      </c>
      <c r="C17" s="11">
        <v>1007</v>
      </c>
      <c r="D17" s="11" t="s">
        <v>739</v>
      </c>
      <c r="E17" s="11" t="s">
        <v>334</v>
      </c>
      <c r="F17" s="11" t="s">
        <v>334</v>
      </c>
      <c r="G17" s="11" t="s">
        <v>335</v>
      </c>
      <c r="H17" s="11">
        <v>7</v>
      </c>
      <c r="I17" s="11" t="s">
        <v>349</v>
      </c>
      <c r="J17" s="11" t="s">
        <v>337</v>
      </c>
      <c r="K17" s="11" t="s">
        <v>343</v>
      </c>
      <c r="L17" s="11">
        <v>54</v>
      </c>
      <c r="M17" s="11"/>
      <c r="N17" s="11">
        <v>19</v>
      </c>
      <c r="O17" s="14" t="s">
        <v>512</v>
      </c>
      <c r="P17" s="11"/>
      <c r="Q17" s="11" t="s">
        <v>341</v>
      </c>
      <c r="R17" s="14" t="s">
        <v>513</v>
      </c>
      <c r="S17" s="11" t="s">
        <v>297</v>
      </c>
      <c r="T17" s="14" t="s">
        <v>785</v>
      </c>
      <c r="U17" s="11" t="s">
        <v>569</v>
      </c>
      <c r="V17" s="11" t="s">
        <v>645</v>
      </c>
      <c r="W17" s="11" t="s">
        <v>293</v>
      </c>
      <c r="X17" s="11" t="s">
        <v>785</v>
      </c>
      <c r="Y17" s="11" t="s">
        <v>293</v>
      </c>
    </row>
    <row r="18" spans="1:25" ht="172.5" customHeight="1">
      <c r="A18" s="11">
        <v>3939700023</v>
      </c>
      <c r="B18" s="11" t="s">
        <v>511</v>
      </c>
      <c r="C18" s="11">
        <v>1006</v>
      </c>
      <c r="D18" s="11" t="s">
        <v>739</v>
      </c>
      <c r="E18" s="11" t="s">
        <v>334</v>
      </c>
      <c r="F18" s="11" t="s">
        <v>334</v>
      </c>
      <c r="G18" s="11" t="s">
        <v>335</v>
      </c>
      <c r="H18" s="11">
        <v>6</v>
      </c>
      <c r="I18" s="11" t="s">
        <v>349</v>
      </c>
      <c r="J18" s="11" t="s">
        <v>337</v>
      </c>
      <c r="K18" s="11" t="s">
        <v>343</v>
      </c>
      <c r="L18" s="11">
        <v>53</v>
      </c>
      <c r="M18" s="11"/>
      <c r="N18" s="11">
        <v>62</v>
      </c>
      <c r="O18" s="14" t="s">
        <v>514</v>
      </c>
      <c r="P18" s="11"/>
      <c r="Q18" s="11" t="s">
        <v>341</v>
      </c>
      <c r="R18" s="11" t="s">
        <v>515</v>
      </c>
      <c r="S18" s="11" t="s">
        <v>295</v>
      </c>
      <c r="T18" s="11"/>
      <c r="U18" s="11" t="s">
        <v>569</v>
      </c>
      <c r="V18" s="11" t="s">
        <v>645</v>
      </c>
      <c r="W18" s="11" t="s">
        <v>292</v>
      </c>
      <c r="X18" s="11"/>
      <c r="Y18" s="11" t="s">
        <v>831</v>
      </c>
    </row>
    <row r="19" spans="1:25" ht="121.5" customHeight="1">
      <c r="A19" s="11">
        <v>3939600023</v>
      </c>
      <c r="B19" s="11" t="s">
        <v>511</v>
      </c>
      <c r="C19" s="11">
        <v>1005</v>
      </c>
      <c r="D19" s="11" t="s">
        <v>739</v>
      </c>
      <c r="E19" s="11" t="s">
        <v>334</v>
      </c>
      <c r="F19" s="11" t="s">
        <v>334</v>
      </c>
      <c r="G19" s="11" t="s">
        <v>335</v>
      </c>
      <c r="H19" s="11">
        <v>5</v>
      </c>
      <c r="I19" s="11" t="s">
        <v>349</v>
      </c>
      <c r="J19" s="11" t="s">
        <v>337</v>
      </c>
      <c r="K19" s="11" t="s">
        <v>343</v>
      </c>
      <c r="L19" s="11">
        <v>51</v>
      </c>
      <c r="M19" s="11"/>
      <c r="N19" s="11">
        <v>18</v>
      </c>
      <c r="O19" s="11" t="s">
        <v>516</v>
      </c>
      <c r="P19" s="11"/>
      <c r="Q19" s="11" t="s">
        <v>341</v>
      </c>
      <c r="R19" s="11" t="s">
        <v>538</v>
      </c>
      <c r="S19" s="11" t="s">
        <v>295</v>
      </c>
      <c r="T19" s="11" t="s">
        <v>783</v>
      </c>
      <c r="U19" s="11" t="s">
        <v>569</v>
      </c>
      <c r="V19" s="11" t="s">
        <v>643</v>
      </c>
      <c r="W19" s="11" t="s">
        <v>292</v>
      </c>
      <c r="X19" s="11" t="s">
        <v>783</v>
      </c>
      <c r="Y19" s="11" t="s">
        <v>831</v>
      </c>
    </row>
    <row r="20" spans="1:25" ht="43.5" customHeight="1">
      <c r="A20" s="11">
        <v>3939500023</v>
      </c>
      <c r="B20" s="11" t="s">
        <v>511</v>
      </c>
      <c r="C20" s="11">
        <v>1004</v>
      </c>
      <c r="D20" s="11" t="s">
        <v>739</v>
      </c>
      <c r="E20" s="11" t="s">
        <v>334</v>
      </c>
      <c r="F20" s="11" t="s">
        <v>334</v>
      </c>
      <c r="G20" s="11" t="s">
        <v>335</v>
      </c>
      <c r="H20" s="11">
        <v>4</v>
      </c>
      <c r="I20" s="11" t="s">
        <v>349</v>
      </c>
      <c r="J20" s="11" t="s">
        <v>337</v>
      </c>
      <c r="K20" s="11" t="s">
        <v>338</v>
      </c>
      <c r="L20" s="11">
        <v>4</v>
      </c>
      <c r="M20" s="11"/>
      <c r="N20" s="11">
        <v>4</v>
      </c>
      <c r="O20" s="11" t="s">
        <v>539</v>
      </c>
      <c r="P20" s="11"/>
      <c r="Q20" s="11" t="s">
        <v>262</v>
      </c>
      <c r="R20" s="11" t="s">
        <v>540</v>
      </c>
      <c r="S20" s="11" t="s">
        <v>296</v>
      </c>
      <c r="T20" s="11" t="s">
        <v>781</v>
      </c>
      <c r="U20" s="11" t="s">
        <v>655</v>
      </c>
      <c r="V20" s="11"/>
      <c r="W20" s="11" t="s">
        <v>392</v>
      </c>
      <c r="X20" s="11" t="s">
        <v>781</v>
      </c>
      <c r="Y20" s="11" t="s">
        <v>831</v>
      </c>
    </row>
    <row r="21" spans="1:25" ht="42" customHeight="1">
      <c r="A21" s="11">
        <v>3939400023</v>
      </c>
      <c r="B21" s="11" t="s">
        <v>511</v>
      </c>
      <c r="C21" s="11">
        <v>1003</v>
      </c>
      <c r="D21" s="11" t="s">
        <v>739</v>
      </c>
      <c r="E21" s="11" t="s">
        <v>334</v>
      </c>
      <c r="F21" s="11" t="s">
        <v>334</v>
      </c>
      <c r="G21" s="11" t="s">
        <v>335</v>
      </c>
      <c r="H21" s="11">
        <v>3</v>
      </c>
      <c r="I21" s="11" t="s">
        <v>349</v>
      </c>
      <c r="J21" s="11" t="s">
        <v>337</v>
      </c>
      <c r="K21" s="11" t="s">
        <v>338</v>
      </c>
      <c r="L21" s="11">
        <v>3</v>
      </c>
      <c r="M21" s="11"/>
      <c r="N21" s="11">
        <v>52</v>
      </c>
      <c r="O21" s="11" t="s">
        <v>541</v>
      </c>
      <c r="P21" s="11"/>
      <c r="Q21" s="11" t="s">
        <v>262</v>
      </c>
      <c r="R21" s="11" t="s">
        <v>542</v>
      </c>
      <c r="S21" s="11" t="s">
        <v>296</v>
      </c>
      <c r="T21" s="11"/>
      <c r="U21" s="11" t="s">
        <v>655</v>
      </c>
      <c r="V21" s="11"/>
      <c r="W21" s="11" t="s">
        <v>392</v>
      </c>
      <c r="X21" s="11"/>
      <c r="Y21" s="11" t="s">
        <v>831</v>
      </c>
    </row>
    <row r="22" spans="1:25" ht="334.5" customHeight="1">
      <c r="A22" s="11">
        <v>3939300023</v>
      </c>
      <c r="B22" s="11" t="s">
        <v>511</v>
      </c>
      <c r="C22" s="11">
        <v>1002</v>
      </c>
      <c r="D22" s="11" t="s">
        <v>739</v>
      </c>
      <c r="E22" s="11" t="s">
        <v>334</v>
      </c>
      <c r="F22" s="11" t="s">
        <v>334</v>
      </c>
      <c r="G22" s="11" t="s">
        <v>335</v>
      </c>
      <c r="H22" s="11">
        <v>2</v>
      </c>
      <c r="I22" s="11" t="s">
        <v>349</v>
      </c>
      <c r="J22" s="11" t="s">
        <v>337</v>
      </c>
      <c r="K22" s="11" t="s">
        <v>343</v>
      </c>
      <c r="L22" s="11">
        <v>51</v>
      </c>
      <c r="M22" s="11"/>
      <c r="N22" s="11">
        <v>18</v>
      </c>
      <c r="O22" s="14" t="s">
        <v>574</v>
      </c>
      <c r="P22" s="11"/>
      <c r="Q22" s="11" t="s">
        <v>341</v>
      </c>
      <c r="R22" s="11" t="s">
        <v>575</v>
      </c>
      <c r="S22" s="11" t="s">
        <v>297</v>
      </c>
      <c r="T22" s="14" t="s">
        <v>782</v>
      </c>
      <c r="U22" s="11" t="s">
        <v>569</v>
      </c>
      <c r="V22" s="11" t="s">
        <v>643</v>
      </c>
      <c r="W22" s="11" t="s">
        <v>293</v>
      </c>
      <c r="X22" s="11" t="s">
        <v>782</v>
      </c>
      <c r="Y22" s="11" t="s">
        <v>293</v>
      </c>
    </row>
    <row r="23" spans="1:25" ht="399" customHeight="1">
      <c r="A23" s="11">
        <v>3939200023</v>
      </c>
      <c r="B23" s="11" t="s">
        <v>511</v>
      </c>
      <c r="C23" s="11">
        <v>1001</v>
      </c>
      <c r="D23" s="11" t="s">
        <v>739</v>
      </c>
      <c r="E23" s="11" t="s">
        <v>334</v>
      </c>
      <c r="F23" s="11" t="s">
        <v>334</v>
      </c>
      <c r="G23" s="11" t="s">
        <v>335</v>
      </c>
      <c r="H23" s="11">
        <v>1</v>
      </c>
      <c r="I23" s="11" t="s">
        <v>349</v>
      </c>
      <c r="J23" s="11" t="s">
        <v>337</v>
      </c>
      <c r="K23" s="11" t="s">
        <v>343</v>
      </c>
      <c r="L23" s="11">
        <v>1</v>
      </c>
      <c r="M23" s="11"/>
      <c r="N23" s="11">
        <v>64</v>
      </c>
      <c r="O23" s="14" t="s">
        <v>576</v>
      </c>
      <c r="P23" s="11"/>
      <c r="Q23" s="11" t="s">
        <v>341</v>
      </c>
      <c r="R23" s="14" t="s">
        <v>577</v>
      </c>
      <c r="S23" s="11" t="s">
        <v>295</v>
      </c>
      <c r="T23" s="14" t="s">
        <v>266</v>
      </c>
      <c r="U23" s="11" t="s">
        <v>569</v>
      </c>
      <c r="V23" s="11" t="s">
        <v>636</v>
      </c>
      <c r="W23" s="11" t="s">
        <v>292</v>
      </c>
      <c r="X23" s="14" t="s">
        <v>535</v>
      </c>
      <c r="Y23" s="11" t="s">
        <v>831</v>
      </c>
    </row>
  </sheetData>
  <printOptions/>
  <pageMargins left="0.75" right="0.75" top="1" bottom="1" header="0.5" footer="0.5"/>
  <pageSetup horizontalDpi="600" verticalDpi="600" orientation="portrait" r:id="rId1"/>
  <headerFooter alignWithMargins="0">
    <oddHeader>&amp;LMarch 2008&amp;C&amp;A&amp;Rdoc.: IEEE 802.11-08/0277r4</oddHeader>
    <oddFooter>&amp;LSubmission&amp;C&amp;P&amp;RPeter Ecclesine, Cisco</oddFooter>
  </headerFooter>
</worksheet>
</file>

<file path=xl/worksheets/sheet4.xml><?xml version="1.0" encoding="utf-8"?>
<worksheet xmlns="http://schemas.openxmlformats.org/spreadsheetml/2006/main" xmlns:r="http://schemas.openxmlformats.org/officeDocument/2006/relationships">
  <sheetPr codeName="Sheet3"/>
  <dimension ref="A1:AI147"/>
  <sheetViews>
    <sheetView workbookViewId="0" topLeftCell="A1">
      <pane ySplit="1" topLeftCell="BM14" activePane="bottomLeft" state="frozen"/>
      <selection pane="topLeft" activeCell="A1" sqref="A1"/>
      <selection pane="bottomLeft" activeCell="M10" sqref="M10"/>
    </sheetView>
  </sheetViews>
  <sheetFormatPr defaultColWidth="9.140625" defaultRowHeight="12.75"/>
  <cols>
    <col min="1" max="1" width="11.140625" style="0" hidden="1" customWidth="1"/>
    <col min="2" max="2" width="10.140625" style="0" hidden="1" customWidth="1"/>
    <col min="4" max="4" width="16.57421875" style="0" customWidth="1"/>
    <col min="5" max="5" width="5.421875" style="0" hidden="1" customWidth="1"/>
    <col min="6" max="6" width="6.00390625" style="0" hidden="1" customWidth="1"/>
    <col min="7" max="9" width="0" style="0" hidden="1" customWidth="1"/>
    <col min="10" max="10" width="9.8515625" style="0" hidden="1" customWidth="1"/>
    <col min="12" max="12" width="3.00390625" style="0" customWidth="1"/>
    <col min="14" max="14" width="4.140625" style="0" customWidth="1"/>
    <col min="15" max="15" width="30.28125" style="10" customWidth="1"/>
    <col min="16" max="16" width="4.421875" style="0" hidden="1" customWidth="1"/>
    <col min="17" max="17" width="8.140625" style="0" customWidth="1"/>
    <col min="18" max="18" width="25.8515625" style="10" customWidth="1"/>
    <col min="19" max="19" width="10.140625" style="0" customWidth="1"/>
    <col min="20" max="20" width="23.281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310</v>
      </c>
      <c r="B1" s="11" t="s">
        <v>311</v>
      </c>
      <c r="C1" s="11" t="s">
        <v>312</v>
      </c>
      <c r="D1" s="11" t="s">
        <v>313</v>
      </c>
      <c r="E1" s="11" t="s">
        <v>314</v>
      </c>
      <c r="F1" s="11" t="s">
        <v>315</v>
      </c>
      <c r="G1" s="11" t="s">
        <v>316</v>
      </c>
      <c r="H1" s="11" t="s">
        <v>317</v>
      </c>
      <c r="I1" s="11" t="s">
        <v>318</v>
      </c>
      <c r="J1" s="11" t="s">
        <v>319</v>
      </c>
      <c r="K1" s="11" t="s">
        <v>320</v>
      </c>
      <c r="L1" s="11" t="s">
        <v>321</v>
      </c>
      <c r="M1" s="11" t="s">
        <v>322</v>
      </c>
      <c r="N1" s="11" t="s">
        <v>323</v>
      </c>
      <c r="O1" s="11" t="s">
        <v>324</v>
      </c>
      <c r="P1" s="11" t="s">
        <v>325</v>
      </c>
      <c r="Q1" s="11" t="s">
        <v>326</v>
      </c>
      <c r="R1" s="11" t="s">
        <v>327</v>
      </c>
      <c r="S1" s="11" t="s">
        <v>328</v>
      </c>
      <c r="T1" s="11" t="s">
        <v>329</v>
      </c>
      <c r="U1" s="11" t="s">
        <v>330</v>
      </c>
      <c r="V1" s="11" t="s">
        <v>331</v>
      </c>
      <c r="W1" s="11" t="s">
        <v>294</v>
      </c>
      <c r="X1" s="11" t="s">
        <v>329</v>
      </c>
      <c r="Y1" s="11" t="s">
        <v>830</v>
      </c>
    </row>
    <row r="2" spans="1:35" ht="37.5" customHeight="1">
      <c r="A2" s="13">
        <v>3797200023</v>
      </c>
      <c r="B2" s="11" t="s">
        <v>332</v>
      </c>
      <c r="C2" s="11">
        <v>146</v>
      </c>
      <c r="D2" s="11" t="s">
        <v>333</v>
      </c>
      <c r="E2" s="11" t="s">
        <v>334</v>
      </c>
      <c r="F2" s="11" t="s">
        <v>334</v>
      </c>
      <c r="G2" s="11" t="s">
        <v>335</v>
      </c>
      <c r="H2" s="11">
        <v>5</v>
      </c>
      <c r="I2" s="11" t="s">
        <v>336</v>
      </c>
      <c r="J2" s="11" t="s">
        <v>337</v>
      </c>
      <c r="K2" s="11" t="s">
        <v>338</v>
      </c>
      <c r="L2" s="11">
        <v>17</v>
      </c>
      <c r="M2" s="11" t="s">
        <v>339</v>
      </c>
      <c r="N2" s="11">
        <v>46</v>
      </c>
      <c r="O2" s="11" t="s">
        <v>340</v>
      </c>
      <c r="P2" s="11"/>
      <c r="Q2" s="11" t="s">
        <v>341</v>
      </c>
      <c r="R2" s="11" t="s">
        <v>340</v>
      </c>
      <c r="S2" s="11" t="s">
        <v>295</v>
      </c>
      <c r="T2" s="11" t="s">
        <v>708</v>
      </c>
      <c r="U2" s="11" t="s">
        <v>655</v>
      </c>
      <c r="V2" s="11" t="s">
        <v>652</v>
      </c>
      <c r="W2" s="11" t="s">
        <v>292</v>
      </c>
      <c r="X2" s="11" t="s">
        <v>708</v>
      </c>
      <c r="Y2" s="11" t="s">
        <v>831</v>
      </c>
      <c r="Z2" s="11"/>
      <c r="AA2" s="11"/>
      <c r="AB2" s="11"/>
      <c r="AC2" s="11"/>
      <c r="AD2" s="11"/>
      <c r="AE2" s="11"/>
      <c r="AF2" s="11"/>
      <c r="AG2" s="11"/>
      <c r="AH2" s="11"/>
      <c r="AI2" s="11"/>
    </row>
    <row r="3" spans="1:35" ht="83.25" customHeight="1">
      <c r="A3" s="13">
        <v>3797100023</v>
      </c>
      <c r="B3" s="11" t="s">
        <v>342</v>
      </c>
      <c r="C3" s="11">
        <v>145</v>
      </c>
      <c r="D3" s="11" t="s">
        <v>333</v>
      </c>
      <c r="E3" s="11" t="s">
        <v>334</v>
      </c>
      <c r="F3" s="11" t="s">
        <v>334</v>
      </c>
      <c r="G3" s="11" t="s">
        <v>335</v>
      </c>
      <c r="H3" s="11">
        <v>4</v>
      </c>
      <c r="I3" s="11" t="s">
        <v>336</v>
      </c>
      <c r="J3" s="11" t="s">
        <v>337</v>
      </c>
      <c r="K3" s="11" t="s">
        <v>343</v>
      </c>
      <c r="L3" s="11">
        <v>16</v>
      </c>
      <c r="M3" s="11" t="s">
        <v>344</v>
      </c>
      <c r="N3" s="11">
        <v>60</v>
      </c>
      <c r="O3" s="11" t="s">
        <v>345</v>
      </c>
      <c r="P3" s="11"/>
      <c r="Q3" s="11" t="s">
        <v>341</v>
      </c>
      <c r="R3" s="11" t="s">
        <v>346</v>
      </c>
      <c r="S3" s="11" t="s">
        <v>295</v>
      </c>
      <c r="T3" s="11" t="s">
        <v>18</v>
      </c>
      <c r="U3" s="11" t="s">
        <v>569</v>
      </c>
      <c r="V3" s="11" t="s">
        <v>652</v>
      </c>
      <c r="W3" s="11" t="s">
        <v>292</v>
      </c>
      <c r="X3" s="11" t="s">
        <v>18</v>
      </c>
      <c r="Y3" s="11" t="s">
        <v>831</v>
      </c>
      <c r="Z3" s="11"/>
      <c r="AA3" s="11"/>
      <c r="AB3" s="11"/>
      <c r="AC3" s="11"/>
      <c r="AD3" s="11"/>
      <c r="AE3" s="11"/>
      <c r="AF3" s="11"/>
      <c r="AG3" s="11"/>
      <c r="AH3" s="11"/>
      <c r="AI3" s="11"/>
    </row>
    <row r="4" spans="1:35" ht="94.5" customHeight="1">
      <c r="A4" s="13">
        <v>3797000023</v>
      </c>
      <c r="B4" s="11" t="s">
        <v>347</v>
      </c>
      <c r="C4" s="11">
        <v>144</v>
      </c>
      <c r="D4" s="11" t="s">
        <v>348</v>
      </c>
      <c r="E4" s="11" t="s">
        <v>334</v>
      </c>
      <c r="F4" s="11" t="s">
        <v>334</v>
      </c>
      <c r="G4" s="11" t="s">
        <v>335</v>
      </c>
      <c r="H4" s="11">
        <v>9</v>
      </c>
      <c r="I4" s="11" t="s">
        <v>349</v>
      </c>
      <c r="J4" s="11" t="s">
        <v>337</v>
      </c>
      <c r="K4" s="11" t="s">
        <v>343</v>
      </c>
      <c r="L4" s="11">
        <v>36</v>
      </c>
      <c r="M4" s="11" t="s">
        <v>350</v>
      </c>
      <c r="N4" s="11">
        <v>20</v>
      </c>
      <c r="O4" s="11" t="s">
        <v>261</v>
      </c>
      <c r="P4" s="11"/>
      <c r="Q4" s="11" t="s">
        <v>262</v>
      </c>
      <c r="R4" s="11" t="s">
        <v>263</v>
      </c>
      <c r="S4" s="11" t="s">
        <v>295</v>
      </c>
      <c r="T4" s="11"/>
      <c r="U4" s="11" t="s">
        <v>569</v>
      </c>
      <c r="V4" s="11" t="s">
        <v>640</v>
      </c>
      <c r="W4" s="11" t="s">
        <v>292</v>
      </c>
      <c r="X4" s="11"/>
      <c r="Y4" s="11" t="s">
        <v>831</v>
      </c>
      <c r="Z4" s="11"/>
      <c r="AA4" s="11"/>
      <c r="AB4" s="11"/>
      <c r="AC4" s="11"/>
      <c r="AD4" s="11"/>
      <c r="AE4" s="11"/>
      <c r="AF4" s="11"/>
      <c r="AG4" s="11"/>
      <c r="AH4" s="11"/>
      <c r="AI4" s="11"/>
    </row>
    <row r="5" spans="1:35" ht="42.75" customHeight="1">
      <c r="A5" s="13">
        <v>3796900023</v>
      </c>
      <c r="B5" s="11" t="s">
        <v>347</v>
      </c>
      <c r="C5" s="11">
        <v>143</v>
      </c>
      <c r="D5" s="11" t="s">
        <v>348</v>
      </c>
      <c r="E5" s="11" t="s">
        <v>334</v>
      </c>
      <c r="F5" s="11" t="s">
        <v>334</v>
      </c>
      <c r="G5" s="11" t="s">
        <v>335</v>
      </c>
      <c r="H5" s="11">
        <v>8</v>
      </c>
      <c r="I5" s="11" t="s">
        <v>349</v>
      </c>
      <c r="J5" s="11" t="s">
        <v>337</v>
      </c>
      <c r="K5" s="11" t="s">
        <v>343</v>
      </c>
      <c r="L5" s="11">
        <v>36</v>
      </c>
      <c r="M5" s="11" t="s">
        <v>350</v>
      </c>
      <c r="N5" s="11"/>
      <c r="O5" s="11" t="s">
        <v>786</v>
      </c>
      <c r="P5" s="11"/>
      <c r="Q5" s="11" t="s">
        <v>262</v>
      </c>
      <c r="R5" s="11" t="s">
        <v>787</v>
      </c>
      <c r="S5" s="11" t="s">
        <v>295</v>
      </c>
      <c r="T5" s="11" t="s">
        <v>182</v>
      </c>
      <c r="U5" s="11" t="s">
        <v>569</v>
      </c>
      <c r="V5" s="11" t="s">
        <v>640</v>
      </c>
      <c r="W5" s="11" t="s">
        <v>292</v>
      </c>
      <c r="X5" s="11" t="s">
        <v>182</v>
      </c>
      <c r="Y5" s="11" t="s">
        <v>831</v>
      </c>
      <c r="Z5" s="11"/>
      <c r="AA5" s="11"/>
      <c r="AB5" s="11"/>
      <c r="AC5" s="11"/>
      <c r="AD5" s="11"/>
      <c r="AE5" s="11"/>
      <c r="AF5" s="11"/>
      <c r="AG5" s="11"/>
      <c r="AH5" s="11"/>
      <c r="AI5" s="11"/>
    </row>
    <row r="6" spans="1:35" ht="32.25" customHeight="1">
      <c r="A6" s="13">
        <v>3796800023</v>
      </c>
      <c r="B6" s="11" t="s">
        <v>347</v>
      </c>
      <c r="C6" s="11">
        <v>142</v>
      </c>
      <c r="D6" s="11" t="s">
        <v>348</v>
      </c>
      <c r="E6" s="11" t="s">
        <v>334</v>
      </c>
      <c r="F6" s="11" t="s">
        <v>334</v>
      </c>
      <c r="G6" s="11" t="s">
        <v>335</v>
      </c>
      <c r="H6" s="11">
        <v>7</v>
      </c>
      <c r="I6" s="11" t="s">
        <v>349</v>
      </c>
      <c r="J6" s="11" t="s">
        <v>337</v>
      </c>
      <c r="K6" s="11" t="s">
        <v>343</v>
      </c>
      <c r="L6" s="11">
        <v>11</v>
      </c>
      <c r="M6" s="11" t="s">
        <v>788</v>
      </c>
      <c r="N6" s="11"/>
      <c r="O6" s="11" t="s">
        <v>789</v>
      </c>
      <c r="P6" s="11"/>
      <c r="Q6" s="11" t="s">
        <v>262</v>
      </c>
      <c r="R6" s="11" t="s">
        <v>346</v>
      </c>
      <c r="S6" s="11" t="s">
        <v>295</v>
      </c>
      <c r="T6" s="11" t="s">
        <v>3</v>
      </c>
      <c r="U6" s="11" t="s">
        <v>569</v>
      </c>
      <c r="V6" s="11" t="s">
        <v>639</v>
      </c>
      <c r="W6" s="11" t="s">
        <v>292</v>
      </c>
      <c r="X6" s="11" t="s">
        <v>3</v>
      </c>
      <c r="Y6" s="11" t="s">
        <v>831</v>
      </c>
      <c r="Z6" s="11"/>
      <c r="AA6" s="11"/>
      <c r="AB6" s="11"/>
      <c r="AC6" s="11"/>
      <c r="AD6" s="11"/>
      <c r="AE6" s="11"/>
      <c r="AF6" s="11"/>
      <c r="AG6" s="11"/>
      <c r="AH6" s="11"/>
      <c r="AI6" s="11"/>
    </row>
    <row r="7" spans="1:35" ht="83.25" customHeight="1">
      <c r="A7" s="13">
        <v>3796700023</v>
      </c>
      <c r="B7" s="11" t="s">
        <v>347</v>
      </c>
      <c r="C7" s="11">
        <v>141</v>
      </c>
      <c r="D7" s="11" t="s">
        <v>348</v>
      </c>
      <c r="E7" s="11" t="s">
        <v>334</v>
      </c>
      <c r="F7" s="11" t="s">
        <v>334</v>
      </c>
      <c r="G7" s="11" t="s">
        <v>335</v>
      </c>
      <c r="H7" s="11">
        <v>6</v>
      </c>
      <c r="I7" s="11" t="s">
        <v>349</v>
      </c>
      <c r="J7" s="11" t="s">
        <v>337</v>
      </c>
      <c r="K7" s="11" t="s">
        <v>343</v>
      </c>
      <c r="L7" s="11">
        <v>10</v>
      </c>
      <c r="M7" s="11" t="s">
        <v>790</v>
      </c>
      <c r="N7" s="11">
        <v>17</v>
      </c>
      <c r="O7" s="11" t="s">
        <v>791</v>
      </c>
      <c r="P7" s="11"/>
      <c r="Q7" s="11" t="s">
        <v>262</v>
      </c>
      <c r="R7" s="11" t="s">
        <v>346</v>
      </c>
      <c r="S7" s="11" t="s">
        <v>295</v>
      </c>
      <c r="T7" s="11"/>
      <c r="U7" s="11" t="s">
        <v>569</v>
      </c>
      <c r="V7" s="11" t="s">
        <v>688</v>
      </c>
      <c r="W7" s="11" t="s">
        <v>292</v>
      </c>
      <c r="X7" s="11"/>
      <c r="Y7" s="11" t="s">
        <v>831</v>
      </c>
      <c r="Z7" s="11"/>
      <c r="AA7" s="11"/>
      <c r="AB7" s="11"/>
      <c r="AC7" s="11"/>
      <c r="AD7" s="11"/>
      <c r="AE7" s="11"/>
      <c r="AF7" s="11"/>
      <c r="AG7" s="11"/>
      <c r="AH7" s="11"/>
      <c r="AI7" s="11"/>
    </row>
    <row r="8" spans="1:35" ht="210.75" customHeight="1">
      <c r="A8" s="13">
        <v>3796600023</v>
      </c>
      <c r="B8" s="11" t="s">
        <v>347</v>
      </c>
      <c r="C8" s="11">
        <v>140</v>
      </c>
      <c r="D8" s="11" t="s">
        <v>348</v>
      </c>
      <c r="E8" s="11" t="s">
        <v>334</v>
      </c>
      <c r="F8" s="11" t="s">
        <v>334</v>
      </c>
      <c r="G8" s="11" t="s">
        <v>335</v>
      </c>
      <c r="H8" s="11">
        <v>5</v>
      </c>
      <c r="I8" s="11" t="s">
        <v>349</v>
      </c>
      <c r="J8" s="11" t="s">
        <v>337</v>
      </c>
      <c r="K8" s="11" t="s">
        <v>343</v>
      </c>
      <c r="L8" s="11">
        <v>3</v>
      </c>
      <c r="M8" s="11" t="s">
        <v>792</v>
      </c>
      <c r="N8" s="11">
        <v>14</v>
      </c>
      <c r="O8" s="14" t="s">
        <v>793</v>
      </c>
      <c r="P8" s="11"/>
      <c r="Q8" s="11" t="s">
        <v>262</v>
      </c>
      <c r="R8" s="11" t="s">
        <v>794</v>
      </c>
      <c r="S8" s="11" t="s">
        <v>297</v>
      </c>
      <c r="T8" s="14" t="s">
        <v>755</v>
      </c>
      <c r="U8" s="11" t="s">
        <v>228</v>
      </c>
      <c r="V8" s="11" t="s">
        <v>637</v>
      </c>
      <c r="W8" s="11" t="s">
        <v>293</v>
      </c>
      <c r="X8" s="14" t="s">
        <v>755</v>
      </c>
      <c r="Y8" s="11" t="s">
        <v>293</v>
      </c>
      <c r="Z8" s="11"/>
      <c r="AA8" s="11"/>
      <c r="AB8" s="11"/>
      <c r="AC8" s="11"/>
      <c r="AD8" s="11"/>
      <c r="AE8" s="11"/>
      <c r="AF8" s="11"/>
      <c r="AG8" s="11"/>
      <c r="AH8" s="11"/>
      <c r="AI8" s="11"/>
    </row>
    <row r="9" spans="1:35" ht="81.75" customHeight="1">
      <c r="A9" s="13">
        <v>3796500023</v>
      </c>
      <c r="B9" s="11" t="s">
        <v>347</v>
      </c>
      <c r="C9" s="11">
        <v>139</v>
      </c>
      <c r="D9" s="11" t="s">
        <v>348</v>
      </c>
      <c r="E9" s="11" t="s">
        <v>334</v>
      </c>
      <c r="F9" s="11" t="s">
        <v>334</v>
      </c>
      <c r="G9" s="11" t="s">
        <v>335</v>
      </c>
      <c r="H9" s="11">
        <v>4</v>
      </c>
      <c r="I9" s="11" t="s">
        <v>349</v>
      </c>
      <c r="J9" s="11" t="s">
        <v>337</v>
      </c>
      <c r="K9" s="11" t="s">
        <v>338</v>
      </c>
      <c r="L9" s="11">
        <v>1</v>
      </c>
      <c r="M9" s="11" t="s">
        <v>795</v>
      </c>
      <c r="N9" s="11">
        <v>57</v>
      </c>
      <c r="O9" s="11" t="s">
        <v>796</v>
      </c>
      <c r="P9" s="11"/>
      <c r="Q9" s="11" t="s">
        <v>262</v>
      </c>
      <c r="R9" s="11" t="s">
        <v>797</v>
      </c>
      <c r="S9" s="11" t="s">
        <v>295</v>
      </c>
      <c r="T9" s="11" t="s">
        <v>689</v>
      </c>
      <c r="U9" s="11" t="s">
        <v>228</v>
      </c>
      <c r="V9" s="11" t="s">
        <v>636</v>
      </c>
      <c r="W9" s="11" t="s">
        <v>292</v>
      </c>
      <c r="X9" s="11" t="s">
        <v>689</v>
      </c>
      <c r="Y9" s="11" t="s">
        <v>831</v>
      </c>
      <c r="Z9" s="11"/>
      <c r="AA9" s="11"/>
      <c r="AB9" s="11"/>
      <c r="AC9" s="11"/>
      <c r="AD9" s="11"/>
      <c r="AE9" s="11"/>
      <c r="AF9" s="11"/>
      <c r="AG9" s="11"/>
      <c r="AH9" s="11"/>
      <c r="AI9" s="11"/>
    </row>
    <row r="10" spans="1:35" ht="94.5" customHeight="1">
      <c r="A10" s="13">
        <v>3796400023</v>
      </c>
      <c r="B10" s="11" t="s">
        <v>347</v>
      </c>
      <c r="C10" s="11">
        <v>138</v>
      </c>
      <c r="D10" s="11" t="s">
        <v>348</v>
      </c>
      <c r="E10" s="11" t="s">
        <v>334</v>
      </c>
      <c r="F10" s="11" t="s">
        <v>334</v>
      </c>
      <c r="G10" s="11" t="s">
        <v>335</v>
      </c>
      <c r="H10" s="11">
        <v>3</v>
      </c>
      <c r="I10" s="11" t="s">
        <v>349</v>
      </c>
      <c r="J10" s="11" t="s">
        <v>337</v>
      </c>
      <c r="K10" s="11" t="s">
        <v>338</v>
      </c>
      <c r="L10" s="11">
        <v>1</v>
      </c>
      <c r="M10" s="11" t="s">
        <v>795</v>
      </c>
      <c r="N10" s="11">
        <v>57</v>
      </c>
      <c r="O10" s="11" t="s">
        <v>798</v>
      </c>
      <c r="P10" s="11"/>
      <c r="Q10" s="11" t="s">
        <v>262</v>
      </c>
      <c r="R10" s="11" t="s">
        <v>799</v>
      </c>
      <c r="S10" s="11" t="s">
        <v>296</v>
      </c>
      <c r="T10" s="11" t="s">
        <v>689</v>
      </c>
      <c r="U10" s="11" t="s">
        <v>228</v>
      </c>
      <c r="V10" s="11" t="s">
        <v>636</v>
      </c>
      <c r="W10" s="11" t="s">
        <v>392</v>
      </c>
      <c r="X10" s="11" t="s">
        <v>689</v>
      </c>
      <c r="Y10" s="11" t="s">
        <v>831</v>
      </c>
      <c r="Z10" s="11"/>
      <c r="AA10" s="11"/>
      <c r="AB10" s="11"/>
      <c r="AC10" s="11"/>
      <c r="AD10" s="11"/>
      <c r="AE10" s="11"/>
      <c r="AF10" s="11"/>
      <c r="AG10" s="11"/>
      <c r="AH10" s="11"/>
      <c r="AI10" s="11"/>
    </row>
    <row r="11" spans="1:35" ht="82.5" customHeight="1">
      <c r="A11" s="13">
        <v>3796300023</v>
      </c>
      <c r="B11" s="11" t="s">
        <v>347</v>
      </c>
      <c r="C11" s="11">
        <v>137</v>
      </c>
      <c r="D11" s="11" t="s">
        <v>348</v>
      </c>
      <c r="E11" s="11" t="s">
        <v>334</v>
      </c>
      <c r="F11" s="11" t="s">
        <v>334</v>
      </c>
      <c r="G11" s="11" t="s">
        <v>335</v>
      </c>
      <c r="H11" s="11">
        <v>2</v>
      </c>
      <c r="I11" s="11" t="s">
        <v>349</v>
      </c>
      <c r="J11" s="11" t="s">
        <v>337</v>
      </c>
      <c r="K11" s="11" t="s">
        <v>343</v>
      </c>
      <c r="L11" s="11">
        <v>2</v>
      </c>
      <c r="M11" s="11" t="s">
        <v>800</v>
      </c>
      <c r="N11" s="11">
        <v>54</v>
      </c>
      <c r="O11" s="11" t="s">
        <v>801</v>
      </c>
      <c r="P11" s="11"/>
      <c r="Q11" s="11" t="s">
        <v>262</v>
      </c>
      <c r="R11" s="11" t="s">
        <v>802</v>
      </c>
      <c r="S11" s="11" t="s">
        <v>296</v>
      </c>
      <c r="T11" s="11"/>
      <c r="U11" s="11" t="s">
        <v>228</v>
      </c>
      <c r="V11" s="11" t="s">
        <v>637</v>
      </c>
      <c r="W11" s="11" t="s">
        <v>392</v>
      </c>
      <c r="X11" s="11"/>
      <c r="Y11" s="11" t="s">
        <v>831</v>
      </c>
      <c r="Z11" s="11"/>
      <c r="AA11" s="11"/>
      <c r="AB11" s="11"/>
      <c r="AC11" s="11"/>
      <c r="AD11" s="11"/>
      <c r="AE11" s="11"/>
      <c r="AF11" s="11"/>
      <c r="AG11" s="11"/>
      <c r="AH11" s="11"/>
      <c r="AI11" s="11"/>
    </row>
    <row r="12" spans="1:35" ht="213" customHeight="1">
      <c r="A12" s="13">
        <v>3796200023</v>
      </c>
      <c r="B12" s="11" t="s">
        <v>347</v>
      </c>
      <c r="C12" s="11">
        <v>136</v>
      </c>
      <c r="D12" s="11" t="s">
        <v>348</v>
      </c>
      <c r="E12" s="11" t="s">
        <v>334</v>
      </c>
      <c r="F12" s="11" t="s">
        <v>334</v>
      </c>
      <c r="G12" s="11" t="s">
        <v>335</v>
      </c>
      <c r="H12" s="11">
        <v>1</v>
      </c>
      <c r="I12" s="11" t="s">
        <v>349</v>
      </c>
      <c r="J12" s="11" t="s">
        <v>337</v>
      </c>
      <c r="K12" s="11" t="s">
        <v>343</v>
      </c>
      <c r="L12" s="11">
        <v>2</v>
      </c>
      <c r="M12" s="11" t="s">
        <v>803</v>
      </c>
      <c r="N12" s="11">
        <v>31</v>
      </c>
      <c r="O12" s="11" t="s">
        <v>804</v>
      </c>
      <c r="P12" s="11"/>
      <c r="Q12" s="11" t="s">
        <v>262</v>
      </c>
      <c r="R12" s="11" t="s">
        <v>805</v>
      </c>
      <c r="S12" s="11" t="s">
        <v>295</v>
      </c>
      <c r="T12" s="11" t="s">
        <v>584</v>
      </c>
      <c r="U12" s="11" t="s">
        <v>228</v>
      </c>
      <c r="V12" s="11" t="s">
        <v>637</v>
      </c>
      <c r="W12" s="11" t="s">
        <v>292</v>
      </c>
      <c r="X12" s="11" t="s">
        <v>584</v>
      </c>
      <c r="Y12" s="11" t="s">
        <v>831</v>
      </c>
      <c r="Z12" s="11"/>
      <c r="AA12" s="11"/>
      <c r="AB12" s="11"/>
      <c r="AC12" s="11"/>
      <c r="AD12" s="11"/>
      <c r="AE12" s="11"/>
      <c r="AF12" s="11"/>
      <c r="AG12" s="11"/>
      <c r="AH12" s="11"/>
      <c r="AI12" s="11"/>
    </row>
    <row r="13" spans="1:35" ht="21" customHeight="1">
      <c r="A13" s="13">
        <v>3796100023</v>
      </c>
      <c r="B13" s="11" t="s">
        <v>806</v>
      </c>
      <c r="C13" s="11">
        <v>135</v>
      </c>
      <c r="D13" s="11" t="s">
        <v>807</v>
      </c>
      <c r="E13" s="11" t="s">
        <v>334</v>
      </c>
      <c r="F13" s="11" t="s">
        <v>334</v>
      </c>
      <c r="G13" s="11" t="s">
        <v>335</v>
      </c>
      <c r="H13" s="11">
        <v>24</v>
      </c>
      <c r="I13" s="11" t="s">
        <v>808</v>
      </c>
      <c r="J13" s="11" t="s">
        <v>337</v>
      </c>
      <c r="K13" s="11" t="s">
        <v>338</v>
      </c>
      <c r="L13" s="11">
        <v>65</v>
      </c>
      <c r="M13" s="11" t="s">
        <v>809</v>
      </c>
      <c r="N13" s="11">
        <v>30</v>
      </c>
      <c r="O13" s="11" t="s">
        <v>810</v>
      </c>
      <c r="P13" s="11"/>
      <c r="Q13" s="11" t="s">
        <v>262</v>
      </c>
      <c r="R13" s="11" t="s">
        <v>811</v>
      </c>
      <c r="S13" s="11" t="s">
        <v>296</v>
      </c>
      <c r="T13" s="11" t="s">
        <v>709</v>
      </c>
      <c r="U13" s="11" t="s">
        <v>655</v>
      </c>
      <c r="V13" s="11" t="s">
        <v>129</v>
      </c>
      <c r="W13" s="11" t="s">
        <v>392</v>
      </c>
      <c r="X13" s="11" t="s">
        <v>709</v>
      </c>
      <c r="Y13" s="11" t="s">
        <v>831</v>
      </c>
      <c r="Z13" s="11"/>
      <c r="AA13" s="11"/>
      <c r="AB13" s="11"/>
      <c r="AC13" s="11"/>
      <c r="AD13" s="11"/>
      <c r="AE13" s="11"/>
      <c r="AF13" s="11"/>
      <c r="AG13" s="11"/>
      <c r="AH13" s="11"/>
      <c r="AI13" s="11"/>
    </row>
    <row r="14" spans="1:35" ht="211.5" customHeight="1">
      <c r="A14" s="13">
        <v>3796000023</v>
      </c>
      <c r="B14" s="11" t="s">
        <v>806</v>
      </c>
      <c r="C14" s="11">
        <v>134</v>
      </c>
      <c r="D14" s="11" t="s">
        <v>807</v>
      </c>
      <c r="E14" s="11" t="s">
        <v>334</v>
      </c>
      <c r="F14" s="11" t="s">
        <v>334</v>
      </c>
      <c r="G14" s="11" t="s">
        <v>335</v>
      </c>
      <c r="H14" s="11">
        <v>23</v>
      </c>
      <c r="I14" s="11" t="s">
        <v>808</v>
      </c>
      <c r="J14" s="11" t="s">
        <v>337</v>
      </c>
      <c r="K14" s="11" t="s">
        <v>343</v>
      </c>
      <c r="L14" s="11">
        <v>65</v>
      </c>
      <c r="M14" s="11" t="s">
        <v>809</v>
      </c>
      <c r="N14" s="11">
        <v>27</v>
      </c>
      <c r="O14" s="14" t="s">
        <v>92</v>
      </c>
      <c r="P14" s="11"/>
      <c r="Q14" s="11" t="s">
        <v>341</v>
      </c>
      <c r="R14" s="14" t="s">
        <v>427</v>
      </c>
      <c r="S14" s="11" t="s">
        <v>297</v>
      </c>
      <c r="T14" s="11" t="s">
        <v>710</v>
      </c>
      <c r="U14" s="11" t="s">
        <v>569</v>
      </c>
      <c r="V14" s="11" t="s">
        <v>129</v>
      </c>
      <c r="W14" s="11" t="s">
        <v>293</v>
      </c>
      <c r="X14" s="11" t="s">
        <v>710</v>
      </c>
      <c r="Y14" s="11" t="s">
        <v>293</v>
      </c>
      <c r="Z14" s="11"/>
      <c r="AA14" s="11"/>
      <c r="AB14" s="11"/>
      <c r="AC14" s="11"/>
      <c r="AD14" s="11"/>
      <c r="AE14" s="11"/>
      <c r="AF14" s="11"/>
      <c r="AG14" s="11"/>
      <c r="AH14" s="11"/>
      <c r="AI14" s="11"/>
    </row>
    <row r="15" spans="1:35" ht="81" customHeight="1">
      <c r="A15" s="13">
        <v>3795900023</v>
      </c>
      <c r="B15" s="11" t="s">
        <v>806</v>
      </c>
      <c r="C15" s="11">
        <v>133</v>
      </c>
      <c r="D15" s="11" t="s">
        <v>807</v>
      </c>
      <c r="E15" s="11" t="s">
        <v>334</v>
      </c>
      <c r="F15" s="11" t="s">
        <v>334</v>
      </c>
      <c r="G15" s="11" t="s">
        <v>335</v>
      </c>
      <c r="H15" s="11">
        <v>22</v>
      </c>
      <c r="I15" s="11" t="s">
        <v>808</v>
      </c>
      <c r="J15" s="11" t="s">
        <v>337</v>
      </c>
      <c r="K15" s="11" t="s">
        <v>343</v>
      </c>
      <c r="L15" s="11">
        <v>51</v>
      </c>
      <c r="M15" s="11" t="s">
        <v>428</v>
      </c>
      <c r="N15" s="11">
        <v>52</v>
      </c>
      <c r="O15" s="11" t="s">
        <v>429</v>
      </c>
      <c r="P15" s="11"/>
      <c r="Q15" s="11" t="s">
        <v>341</v>
      </c>
      <c r="R15" s="11" t="s">
        <v>756</v>
      </c>
      <c r="S15" s="11" t="s">
        <v>297</v>
      </c>
      <c r="T15" s="11" t="s">
        <v>2</v>
      </c>
      <c r="U15" s="11" t="s">
        <v>569</v>
      </c>
      <c r="V15" s="11" t="s">
        <v>123</v>
      </c>
      <c r="W15" s="11" t="s">
        <v>293</v>
      </c>
      <c r="X15" s="11" t="s">
        <v>2</v>
      </c>
      <c r="Y15" s="11" t="s">
        <v>293</v>
      </c>
      <c r="Z15" s="11"/>
      <c r="AA15" s="11"/>
      <c r="AB15" s="11"/>
      <c r="AC15" s="11"/>
      <c r="AD15" s="11"/>
      <c r="AE15" s="11"/>
      <c r="AF15" s="11"/>
      <c r="AG15" s="11"/>
      <c r="AH15" s="11"/>
      <c r="AI15" s="11"/>
    </row>
    <row r="16" spans="1:35" ht="207.75" customHeight="1">
      <c r="A16" s="13">
        <v>3795800023</v>
      </c>
      <c r="B16" s="11" t="s">
        <v>806</v>
      </c>
      <c r="C16" s="11">
        <v>132</v>
      </c>
      <c r="D16" s="11" t="s">
        <v>807</v>
      </c>
      <c r="E16" s="11" t="s">
        <v>334</v>
      </c>
      <c r="F16" s="11" t="s">
        <v>334</v>
      </c>
      <c r="G16" s="11" t="s">
        <v>335</v>
      </c>
      <c r="H16" s="11">
        <v>21</v>
      </c>
      <c r="I16" s="11" t="s">
        <v>808</v>
      </c>
      <c r="J16" s="11" t="s">
        <v>337</v>
      </c>
      <c r="K16" s="11" t="s">
        <v>343</v>
      </c>
      <c r="L16" s="11">
        <v>47</v>
      </c>
      <c r="M16" s="11" t="s">
        <v>757</v>
      </c>
      <c r="N16" s="11">
        <v>62</v>
      </c>
      <c r="O16" s="14" t="s">
        <v>92</v>
      </c>
      <c r="P16" s="11"/>
      <c r="Q16" s="11" t="s">
        <v>341</v>
      </c>
      <c r="R16" s="14" t="s">
        <v>427</v>
      </c>
      <c r="S16" s="11" t="s">
        <v>297</v>
      </c>
      <c r="T16" s="11" t="s">
        <v>711</v>
      </c>
      <c r="U16" s="11" t="s">
        <v>569</v>
      </c>
      <c r="V16" s="11" t="s">
        <v>658</v>
      </c>
      <c r="W16" s="11" t="s">
        <v>293</v>
      </c>
      <c r="X16" s="11" t="s">
        <v>711</v>
      </c>
      <c r="Y16" s="11" t="s">
        <v>293</v>
      </c>
      <c r="Z16" s="11"/>
      <c r="AA16" s="11"/>
      <c r="AB16" s="11"/>
      <c r="AC16" s="11"/>
      <c r="AD16" s="11"/>
      <c r="AE16" s="11"/>
      <c r="AF16" s="11"/>
      <c r="AG16" s="11"/>
      <c r="AH16" s="11"/>
      <c r="AI16" s="11"/>
    </row>
    <row r="17" spans="1:35" ht="131.25" customHeight="1">
      <c r="A17" s="13">
        <v>3795700023</v>
      </c>
      <c r="B17" s="11" t="s">
        <v>806</v>
      </c>
      <c r="C17" s="11">
        <v>131</v>
      </c>
      <c r="D17" s="11" t="s">
        <v>807</v>
      </c>
      <c r="E17" s="11" t="s">
        <v>334</v>
      </c>
      <c r="F17" s="11" t="s">
        <v>334</v>
      </c>
      <c r="G17" s="11" t="s">
        <v>335</v>
      </c>
      <c r="H17" s="11">
        <v>20</v>
      </c>
      <c r="I17" s="11" t="s">
        <v>808</v>
      </c>
      <c r="J17" s="11" t="s">
        <v>337</v>
      </c>
      <c r="K17" s="11" t="s">
        <v>343</v>
      </c>
      <c r="L17" s="11">
        <v>44</v>
      </c>
      <c r="M17" s="11" t="s">
        <v>758</v>
      </c>
      <c r="N17" s="11">
        <v>18</v>
      </c>
      <c r="O17" s="11" t="s">
        <v>849</v>
      </c>
      <c r="P17" s="11"/>
      <c r="Q17" s="11" t="s">
        <v>341</v>
      </c>
      <c r="R17" s="14" t="s">
        <v>443</v>
      </c>
      <c r="S17" s="11" t="s">
        <v>297</v>
      </c>
      <c r="T17" s="11" t="s">
        <v>712</v>
      </c>
      <c r="U17" s="11" t="s">
        <v>569</v>
      </c>
      <c r="V17" s="11" t="s">
        <v>645</v>
      </c>
      <c r="W17" s="11" t="s">
        <v>293</v>
      </c>
      <c r="X17" s="11" t="s">
        <v>712</v>
      </c>
      <c r="Y17" s="11" t="s">
        <v>293</v>
      </c>
      <c r="Z17" s="11"/>
      <c r="AA17" s="11"/>
      <c r="AB17" s="11"/>
      <c r="AC17" s="11"/>
      <c r="AD17" s="11"/>
      <c r="AE17" s="11"/>
      <c r="AF17" s="11"/>
      <c r="AG17" s="11"/>
      <c r="AH17" s="11"/>
      <c r="AI17" s="11"/>
    </row>
    <row r="18" spans="1:35" ht="124.5" customHeight="1">
      <c r="A18" s="13">
        <v>3795600023</v>
      </c>
      <c r="B18" s="11" t="s">
        <v>806</v>
      </c>
      <c r="C18" s="11">
        <v>130</v>
      </c>
      <c r="D18" s="11" t="s">
        <v>807</v>
      </c>
      <c r="E18" s="11" t="s">
        <v>334</v>
      </c>
      <c r="F18" s="11" t="s">
        <v>334</v>
      </c>
      <c r="G18" s="11" t="s">
        <v>335</v>
      </c>
      <c r="H18" s="11">
        <v>19</v>
      </c>
      <c r="I18" s="11" t="s">
        <v>808</v>
      </c>
      <c r="J18" s="11" t="s">
        <v>337</v>
      </c>
      <c r="K18" s="11" t="s">
        <v>343</v>
      </c>
      <c r="L18" s="11">
        <v>44</v>
      </c>
      <c r="M18" s="11" t="s">
        <v>758</v>
      </c>
      <c r="N18" s="11">
        <v>15</v>
      </c>
      <c r="O18" s="11" t="s">
        <v>9</v>
      </c>
      <c r="P18" s="11"/>
      <c r="Q18" s="11" t="s">
        <v>341</v>
      </c>
      <c r="R18" s="11" t="s">
        <v>10</v>
      </c>
      <c r="S18" s="11" t="s">
        <v>297</v>
      </c>
      <c r="T18" s="11" t="s">
        <v>1</v>
      </c>
      <c r="U18" s="11" t="s">
        <v>569</v>
      </c>
      <c r="V18" s="11" t="s">
        <v>645</v>
      </c>
      <c r="W18" s="11" t="s">
        <v>293</v>
      </c>
      <c r="X18" s="11" t="s">
        <v>1</v>
      </c>
      <c r="Y18" s="11" t="s">
        <v>293</v>
      </c>
      <c r="Z18" s="11"/>
      <c r="AA18" s="11"/>
      <c r="AB18" s="11"/>
      <c r="AC18" s="11"/>
      <c r="AD18" s="11"/>
      <c r="AE18" s="11"/>
      <c r="AF18" s="11"/>
      <c r="AG18" s="11"/>
      <c r="AH18" s="11"/>
      <c r="AI18" s="11"/>
    </row>
    <row r="19" spans="1:35" ht="105.75" customHeight="1">
      <c r="A19" s="13">
        <v>3795500023</v>
      </c>
      <c r="B19" s="11" t="s">
        <v>806</v>
      </c>
      <c r="C19" s="11">
        <v>129</v>
      </c>
      <c r="D19" s="11" t="s">
        <v>807</v>
      </c>
      <c r="E19" s="11" t="s">
        <v>334</v>
      </c>
      <c r="F19" s="11" t="s">
        <v>334</v>
      </c>
      <c r="G19" s="11" t="s">
        <v>335</v>
      </c>
      <c r="H19" s="11">
        <v>18</v>
      </c>
      <c r="I19" s="11" t="s">
        <v>808</v>
      </c>
      <c r="J19" s="11" t="s">
        <v>337</v>
      </c>
      <c r="K19" s="11" t="s">
        <v>343</v>
      </c>
      <c r="L19" s="11">
        <v>36</v>
      </c>
      <c r="M19" s="11" t="s">
        <v>350</v>
      </c>
      <c r="N19" s="11">
        <v>53</v>
      </c>
      <c r="O19" s="11" t="s">
        <v>11</v>
      </c>
      <c r="P19" s="11"/>
      <c r="Q19" s="11" t="s">
        <v>341</v>
      </c>
      <c r="R19" s="11" t="s">
        <v>12</v>
      </c>
      <c r="S19" s="11" t="s">
        <v>295</v>
      </c>
      <c r="T19" s="11" t="s">
        <v>183</v>
      </c>
      <c r="U19" s="11" t="s">
        <v>569</v>
      </c>
      <c r="V19" s="11" t="s">
        <v>640</v>
      </c>
      <c r="W19" s="11" t="s">
        <v>292</v>
      </c>
      <c r="X19" s="11" t="s">
        <v>183</v>
      </c>
      <c r="Y19" s="11" t="s">
        <v>831</v>
      </c>
      <c r="Z19" s="11"/>
      <c r="AA19" s="11"/>
      <c r="AB19" s="11"/>
      <c r="AC19" s="11"/>
      <c r="AD19" s="11"/>
      <c r="AE19" s="11"/>
      <c r="AF19" s="11"/>
      <c r="AG19" s="11"/>
      <c r="AH19" s="11"/>
      <c r="AI19" s="11"/>
    </row>
    <row r="20" spans="1:35" ht="167.25" customHeight="1">
      <c r="A20" s="13">
        <v>3795400023</v>
      </c>
      <c r="B20" s="11" t="s">
        <v>806</v>
      </c>
      <c r="C20" s="11">
        <v>128</v>
      </c>
      <c r="D20" s="11" t="s">
        <v>807</v>
      </c>
      <c r="E20" s="11" t="s">
        <v>334</v>
      </c>
      <c r="F20" s="11" t="s">
        <v>334</v>
      </c>
      <c r="G20" s="11" t="s">
        <v>335</v>
      </c>
      <c r="H20" s="11">
        <v>17</v>
      </c>
      <c r="I20" s="11" t="s">
        <v>808</v>
      </c>
      <c r="J20" s="11" t="s">
        <v>337</v>
      </c>
      <c r="K20" s="11" t="s">
        <v>343</v>
      </c>
      <c r="L20" s="11">
        <v>42</v>
      </c>
      <c r="M20" s="11" t="s">
        <v>758</v>
      </c>
      <c r="N20" s="11"/>
      <c r="O20" s="11" t="s">
        <v>13</v>
      </c>
      <c r="P20" s="11"/>
      <c r="Q20" s="11" t="s">
        <v>341</v>
      </c>
      <c r="R20" s="11" t="s">
        <v>14</v>
      </c>
      <c r="S20" s="11" t="s">
        <v>295</v>
      </c>
      <c r="T20" s="11" t="s">
        <v>178</v>
      </c>
      <c r="U20" s="11" t="s">
        <v>569</v>
      </c>
      <c r="V20" s="11" t="s">
        <v>645</v>
      </c>
      <c r="W20" s="11" t="s">
        <v>292</v>
      </c>
      <c r="X20" s="11" t="s">
        <v>178</v>
      </c>
      <c r="Y20" s="11" t="s">
        <v>831</v>
      </c>
      <c r="Z20" s="11"/>
      <c r="AA20" s="11"/>
      <c r="AB20" s="11"/>
      <c r="AC20" s="11"/>
      <c r="AD20" s="11"/>
      <c r="AE20" s="11"/>
      <c r="AF20" s="11"/>
      <c r="AG20" s="11"/>
      <c r="AH20" s="11"/>
      <c r="AI20" s="11"/>
    </row>
    <row r="21" spans="1:35" ht="81" customHeight="1">
      <c r="A21" s="13">
        <v>3795300023</v>
      </c>
      <c r="B21" s="11" t="s">
        <v>806</v>
      </c>
      <c r="C21" s="11">
        <v>127</v>
      </c>
      <c r="D21" s="11" t="s">
        <v>807</v>
      </c>
      <c r="E21" s="11" t="s">
        <v>334</v>
      </c>
      <c r="F21" s="11" t="s">
        <v>334</v>
      </c>
      <c r="G21" s="11" t="s">
        <v>335</v>
      </c>
      <c r="H21" s="11">
        <v>16</v>
      </c>
      <c r="I21" s="11" t="s">
        <v>808</v>
      </c>
      <c r="J21" s="11" t="s">
        <v>337</v>
      </c>
      <c r="K21" s="11" t="s">
        <v>343</v>
      </c>
      <c r="L21" s="11">
        <v>41</v>
      </c>
      <c r="M21" s="11" t="s">
        <v>15</v>
      </c>
      <c r="N21" s="11"/>
      <c r="O21" s="11" t="s">
        <v>13</v>
      </c>
      <c r="P21" s="11"/>
      <c r="Q21" s="11" t="s">
        <v>341</v>
      </c>
      <c r="R21" s="11" t="s">
        <v>16</v>
      </c>
      <c r="S21" s="11" t="s">
        <v>297</v>
      </c>
      <c r="T21" s="11" t="s">
        <v>704</v>
      </c>
      <c r="U21" s="11" t="s">
        <v>569</v>
      </c>
      <c r="V21" s="11" t="s">
        <v>642</v>
      </c>
      <c r="W21" s="11" t="s">
        <v>293</v>
      </c>
      <c r="X21" s="11" t="s">
        <v>704</v>
      </c>
      <c r="Y21" s="11" t="s">
        <v>293</v>
      </c>
      <c r="Z21" s="11"/>
      <c r="AA21" s="11"/>
      <c r="AB21" s="11"/>
      <c r="AC21" s="11"/>
      <c r="AD21" s="11"/>
      <c r="AE21" s="11"/>
      <c r="AF21" s="11"/>
      <c r="AG21" s="11"/>
      <c r="AH21" s="11"/>
      <c r="AI21" s="11"/>
    </row>
    <row r="22" spans="1:35" ht="137.25" customHeight="1">
      <c r="A22" s="13">
        <v>3795200023</v>
      </c>
      <c r="B22" s="11" t="s">
        <v>806</v>
      </c>
      <c r="C22" s="11">
        <v>126</v>
      </c>
      <c r="D22" s="11" t="s">
        <v>807</v>
      </c>
      <c r="E22" s="11" t="s">
        <v>334</v>
      </c>
      <c r="F22" s="11" t="s">
        <v>334</v>
      </c>
      <c r="G22" s="11" t="s">
        <v>335</v>
      </c>
      <c r="H22" s="11">
        <v>15</v>
      </c>
      <c r="I22" s="11" t="s">
        <v>808</v>
      </c>
      <c r="J22" s="11" t="s">
        <v>337</v>
      </c>
      <c r="K22" s="11" t="s">
        <v>343</v>
      </c>
      <c r="L22" s="11">
        <v>40</v>
      </c>
      <c r="M22" s="11" t="s">
        <v>17</v>
      </c>
      <c r="N22" s="11"/>
      <c r="O22" s="11" t="s">
        <v>13</v>
      </c>
      <c r="P22" s="11"/>
      <c r="Q22" s="11" t="s">
        <v>341</v>
      </c>
      <c r="R22" s="11" t="s">
        <v>432</v>
      </c>
      <c r="S22" s="11" t="s">
        <v>297</v>
      </c>
      <c r="T22" s="11" t="s">
        <v>705</v>
      </c>
      <c r="U22" s="11" t="s">
        <v>569</v>
      </c>
      <c r="V22" s="11" t="s">
        <v>642</v>
      </c>
      <c r="W22" s="11" t="s">
        <v>293</v>
      </c>
      <c r="X22" s="11" t="s">
        <v>705</v>
      </c>
      <c r="Y22" s="11" t="s">
        <v>293</v>
      </c>
      <c r="Z22" s="11"/>
      <c r="AA22" s="11"/>
      <c r="AB22" s="11"/>
      <c r="AC22" s="11"/>
      <c r="AD22" s="11"/>
      <c r="AE22" s="11"/>
      <c r="AF22" s="11"/>
      <c r="AG22" s="11"/>
      <c r="AH22" s="11"/>
      <c r="AI22" s="11"/>
    </row>
    <row r="23" spans="1:35" ht="197.25" customHeight="1">
      <c r="A23" s="13">
        <v>3795100023</v>
      </c>
      <c r="B23" s="11" t="s">
        <v>806</v>
      </c>
      <c r="C23" s="11">
        <v>125</v>
      </c>
      <c r="D23" s="11" t="s">
        <v>807</v>
      </c>
      <c r="E23" s="11" t="s">
        <v>334</v>
      </c>
      <c r="F23" s="11" t="s">
        <v>334</v>
      </c>
      <c r="G23" s="11" t="s">
        <v>335</v>
      </c>
      <c r="H23" s="11">
        <v>14</v>
      </c>
      <c r="I23" s="11" t="s">
        <v>808</v>
      </c>
      <c r="J23" s="11" t="s">
        <v>337</v>
      </c>
      <c r="K23" s="11" t="s">
        <v>343</v>
      </c>
      <c r="L23" s="11">
        <v>37</v>
      </c>
      <c r="M23" s="11" t="s">
        <v>433</v>
      </c>
      <c r="N23" s="11">
        <v>12</v>
      </c>
      <c r="O23" s="11" t="s">
        <v>434</v>
      </c>
      <c r="P23" s="11"/>
      <c r="Q23" s="11" t="s">
        <v>341</v>
      </c>
      <c r="R23" s="14" t="s">
        <v>435</v>
      </c>
      <c r="S23" s="11" t="s">
        <v>295</v>
      </c>
      <c r="T23" s="11" t="s">
        <v>713</v>
      </c>
      <c r="U23" s="11" t="s">
        <v>569</v>
      </c>
      <c r="V23" s="11" t="s">
        <v>640</v>
      </c>
      <c r="W23" s="11" t="s">
        <v>292</v>
      </c>
      <c r="X23" s="11" t="s">
        <v>713</v>
      </c>
      <c r="Y23" s="11" t="s">
        <v>831</v>
      </c>
      <c r="Z23" s="11"/>
      <c r="AA23" s="11"/>
      <c r="AB23" s="11"/>
      <c r="AC23" s="11"/>
      <c r="AD23" s="11"/>
      <c r="AE23" s="11"/>
      <c r="AF23" s="11"/>
      <c r="AG23" s="11"/>
      <c r="AH23" s="11"/>
      <c r="AI23" s="11"/>
    </row>
    <row r="24" spans="1:35" ht="57" customHeight="1">
      <c r="A24" s="13">
        <v>3795000023</v>
      </c>
      <c r="B24" s="11" t="s">
        <v>806</v>
      </c>
      <c r="C24" s="11">
        <v>124</v>
      </c>
      <c r="D24" s="11" t="s">
        <v>807</v>
      </c>
      <c r="E24" s="11" t="s">
        <v>334</v>
      </c>
      <c r="F24" s="11" t="s">
        <v>334</v>
      </c>
      <c r="G24" s="11" t="s">
        <v>335</v>
      </c>
      <c r="H24" s="11">
        <v>13</v>
      </c>
      <c r="I24" s="11" t="s">
        <v>808</v>
      </c>
      <c r="J24" s="11" t="s">
        <v>337</v>
      </c>
      <c r="K24" s="11" t="s">
        <v>343</v>
      </c>
      <c r="L24" s="11">
        <v>36</v>
      </c>
      <c r="M24" s="11" t="s">
        <v>436</v>
      </c>
      <c r="N24" s="11"/>
      <c r="O24" s="11" t="s">
        <v>437</v>
      </c>
      <c r="P24" s="11"/>
      <c r="Q24" s="11" t="s">
        <v>341</v>
      </c>
      <c r="R24" s="11" t="s">
        <v>438</v>
      </c>
      <c r="S24" s="11" t="s">
        <v>295</v>
      </c>
      <c r="T24" s="11"/>
      <c r="U24" s="11" t="s">
        <v>569</v>
      </c>
      <c r="V24" s="11" t="s">
        <v>640</v>
      </c>
      <c r="W24" s="11" t="s">
        <v>292</v>
      </c>
      <c r="X24" s="11"/>
      <c r="Y24" s="11" t="s">
        <v>831</v>
      </c>
      <c r="Z24" s="11"/>
      <c r="AA24" s="11"/>
      <c r="AB24" s="11"/>
      <c r="AC24" s="11"/>
      <c r="AD24" s="11"/>
      <c r="AE24" s="11"/>
      <c r="AF24" s="11"/>
      <c r="AG24" s="11"/>
      <c r="AH24" s="11"/>
      <c r="AI24" s="11"/>
    </row>
    <row r="25" spans="1:35" ht="168.75" customHeight="1">
      <c r="A25" s="13">
        <v>3794900023</v>
      </c>
      <c r="B25" s="11" t="s">
        <v>806</v>
      </c>
      <c r="C25" s="11">
        <v>123</v>
      </c>
      <c r="D25" s="11" t="s">
        <v>807</v>
      </c>
      <c r="E25" s="11" t="s">
        <v>334</v>
      </c>
      <c r="F25" s="11" t="s">
        <v>334</v>
      </c>
      <c r="G25" s="11" t="s">
        <v>335</v>
      </c>
      <c r="H25" s="11">
        <v>12</v>
      </c>
      <c r="I25" s="11" t="s">
        <v>808</v>
      </c>
      <c r="J25" s="11" t="s">
        <v>337</v>
      </c>
      <c r="K25" s="11" t="s">
        <v>343</v>
      </c>
      <c r="L25" s="11">
        <v>15</v>
      </c>
      <c r="M25" s="11" t="s">
        <v>439</v>
      </c>
      <c r="N25" s="11"/>
      <c r="O25" s="11" t="s">
        <v>440</v>
      </c>
      <c r="P25" s="11"/>
      <c r="Q25" s="11" t="s">
        <v>341</v>
      </c>
      <c r="R25" s="14" t="s">
        <v>441</v>
      </c>
      <c r="S25" s="11" t="s">
        <v>297</v>
      </c>
      <c r="T25" s="11" t="s">
        <v>714</v>
      </c>
      <c r="U25" s="11" t="s">
        <v>569</v>
      </c>
      <c r="V25" s="11" t="s">
        <v>639</v>
      </c>
      <c r="W25" s="11" t="s">
        <v>293</v>
      </c>
      <c r="X25" s="11" t="s">
        <v>714</v>
      </c>
      <c r="Y25" s="11" t="s">
        <v>293</v>
      </c>
      <c r="Z25" s="11"/>
      <c r="AA25" s="11"/>
      <c r="AB25" s="11"/>
      <c r="AC25" s="11"/>
      <c r="AD25" s="11"/>
      <c r="AE25" s="11"/>
      <c r="AF25" s="11"/>
      <c r="AG25" s="11"/>
      <c r="AH25" s="11"/>
      <c r="AI25" s="11"/>
    </row>
    <row r="26" spans="1:35" ht="249.75" customHeight="1">
      <c r="A26" s="13">
        <v>3794800023</v>
      </c>
      <c r="B26" s="11" t="s">
        <v>806</v>
      </c>
      <c r="C26" s="11">
        <v>122</v>
      </c>
      <c r="D26" s="11" t="s">
        <v>807</v>
      </c>
      <c r="E26" s="11" t="s">
        <v>334</v>
      </c>
      <c r="F26" s="11" t="s">
        <v>334</v>
      </c>
      <c r="G26" s="11" t="s">
        <v>335</v>
      </c>
      <c r="H26" s="11">
        <v>11</v>
      </c>
      <c r="I26" s="11" t="s">
        <v>808</v>
      </c>
      <c r="J26" s="11" t="s">
        <v>337</v>
      </c>
      <c r="K26" s="11" t="s">
        <v>343</v>
      </c>
      <c r="L26" s="11">
        <v>15</v>
      </c>
      <c r="M26" s="11" t="s">
        <v>439</v>
      </c>
      <c r="N26" s="11"/>
      <c r="O26" s="11" t="s">
        <v>442</v>
      </c>
      <c r="P26" s="11"/>
      <c r="Q26" s="11" t="s">
        <v>341</v>
      </c>
      <c r="R26" s="14" t="s">
        <v>594</v>
      </c>
      <c r="S26" s="11" t="s">
        <v>297</v>
      </c>
      <c r="T26" s="11" t="s">
        <v>715</v>
      </c>
      <c r="U26" s="11" t="s">
        <v>569</v>
      </c>
      <c r="V26" s="11" t="s">
        <v>639</v>
      </c>
      <c r="W26" s="11" t="s">
        <v>293</v>
      </c>
      <c r="X26" s="11" t="s">
        <v>715</v>
      </c>
      <c r="Y26" s="11" t="s">
        <v>293</v>
      </c>
      <c r="Z26" s="11"/>
      <c r="AA26" s="11"/>
      <c r="AB26" s="11"/>
      <c r="AC26" s="11"/>
      <c r="AD26" s="11"/>
      <c r="AE26" s="11"/>
      <c r="AF26" s="11"/>
      <c r="AG26" s="11"/>
      <c r="AH26" s="11"/>
      <c r="AI26" s="11"/>
    </row>
    <row r="27" spans="1:35" ht="225.75" customHeight="1">
      <c r="A27" s="13">
        <v>3794700023</v>
      </c>
      <c r="B27" s="11" t="s">
        <v>806</v>
      </c>
      <c r="C27" s="11">
        <v>121</v>
      </c>
      <c r="D27" s="11" t="s">
        <v>807</v>
      </c>
      <c r="E27" s="11" t="s">
        <v>334</v>
      </c>
      <c r="F27" s="11" t="s">
        <v>334</v>
      </c>
      <c r="G27" s="11" t="s">
        <v>335</v>
      </c>
      <c r="H27" s="11">
        <v>10</v>
      </c>
      <c r="I27" s="11" t="s">
        <v>808</v>
      </c>
      <c r="J27" s="11" t="s">
        <v>337</v>
      </c>
      <c r="K27" s="11" t="s">
        <v>343</v>
      </c>
      <c r="L27" s="11">
        <v>14</v>
      </c>
      <c r="M27" s="11" t="s">
        <v>595</v>
      </c>
      <c r="N27" s="11"/>
      <c r="O27" s="11" t="s">
        <v>596</v>
      </c>
      <c r="P27" s="11"/>
      <c r="Q27" s="11" t="s">
        <v>341</v>
      </c>
      <c r="R27" s="11" t="s">
        <v>597</v>
      </c>
      <c r="S27" s="11" t="s">
        <v>297</v>
      </c>
      <c r="T27" s="11" t="s">
        <v>716</v>
      </c>
      <c r="U27" s="11" t="s">
        <v>569</v>
      </c>
      <c r="V27" s="11" t="s">
        <v>639</v>
      </c>
      <c r="W27" s="11" t="s">
        <v>293</v>
      </c>
      <c r="X27" s="11" t="s">
        <v>716</v>
      </c>
      <c r="Y27" s="11" t="s">
        <v>293</v>
      </c>
      <c r="Z27" s="11"/>
      <c r="AA27" s="11"/>
      <c r="AB27" s="11"/>
      <c r="AC27" s="11"/>
      <c r="AD27" s="11"/>
      <c r="AE27" s="11"/>
      <c r="AF27" s="11"/>
      <c r="AG27" s="11"/>
      <c r="AH27" s="11"/>
      <c r="AI27" s="11"/>
    </row>
    <row r="28" spans="1:35" ht="222.75" customHeight="1">
      <c r="A28" s="13">
        <v>3794600023</v>
      </c>
      <c r="B28" s="11" t="s">
        <v>806</v>
      </c>
      <c r="C28" s="11">
        <v>120</v>
      </c>
      <c r="D28" s="11" t="s">
        <v>807</v>
      </c>
      <c r="E28" s="11" t="s">
        <v>334</v>
      </c>
      <c r="F28" s="11" t="s">
        <v>334</v>
      </c>
      <c r="G28" s="11" t="s">
        <v>335</v>
      </c>
      <c r="H28" s="11">
        <v>9</v>
      </c>
      <c r="I28" s="11" t="s">
        <v>808</v>
      </c>
      <c r="J28" s="11" t="s">
        <v>337</v>
      </c>
      <c r="K28" s="11" t="s">
        <v>343</v>
      </c>
      <c r="L28" s="11">
        <v>14</v>
      </c>
      <c r="M28" s="11" t="s">
        <v>595</v>
      </c>
      <c r="N28" s="11"/>
      <c r="O28" s="11" t="s">
        <v>598</v>
      </c>
      <c r="P28" s="11"/>
      <c r="Q28" s="11" t="s">
        <v>341</v>
      </c>
      <c r="R28" s="14" t="s">
        <v>594</v>
      </c>
      <c r="S28" s="11" t="s">
        <v>297</v>
      </c>
      <c r="T28" s="11" t="s">
        <v>717</v>
      </c>
      <c r="U28" s="11" t="s">
        <v>569</v>
      </c>
      <c r="V28" s="11" t="s">
        <v>639</v>
      </c>
      <c r="W28" s="11" t="s">
        <v>293</v>
      </c>
      <c r="X28" s="11" t="s">
        <v>717</v>
      </c>
      <c r="Y28" s="11" t="s">
        <v>293</v>
      </c>
      <c r="Z28" s="11"/>
      <c r="AA28" s="11"/>
      <c r="AB28" s="11"/>
      <c r="AC28" s="11"/>
      <c r="AD28" s="11"/>
      <c r="AE28" s="11"/>
      <c r="AF28" s="11"/>
      <c r="AG28" s="11"/>
      <c r="AH28" s="11"/>
      <c r="AI28" s="11"/>
    </row>
    <row r="29" spans="1:35" ht="66" customHeight="1">
      <c r="A29" s="13">
        <v>3794500023</v>
      </c>
      <c r="B29" s="11" t="s">
        <v>806</v>
      </c>
      <c r="C29" s="11">
        <v>119</v>
      </c>
      <c r="D29" s="11" t="s">
        <v>807</v>
      </c>
      <c r="E29" s="11" t="s">
        <v>334</v>
      </c>
      <c r="F29" s="11" t="s">
        <v>334</v>
      </c>
      <c r="G29" s="11" t="s">
        <v>335</v>
      </c>
      <c r="H29" s="11">
        <v>8</v>
      </c>
      <c r="I29" s="11" t="s">
        <v>808</v>
      </c>
      <c r="J29" s="11" t="s">
        <v>337</v>
      </c>
      <c r="K29" s="11" t="s">
        <v>343</v>
      </c>
      <c r="L29" s="11">
        <v>13</v>
      </c>
      <c r="M29" s="11" t="s">
        <v>599</v>
      </c>
      <c r="N29" s="11">
        <v>33</v>
      </c>
      <c r="O29" s="11" t="s">
        <v>600</v>
      </c>
      <c r="P29" s="11"/>
      <c r="Q29" s="11" t="s">
        <v>341</v>
      </c>
      <c r="R29" s="11" t="s">
        <v>229</v>
      </c>
      <c r="S29" s="11" t="s">
        <v>295</v>
      </c>
      <c r="T29" s="11" t="s">
        <v>754</v>
      </c>
      <c r="U29" s="11" t="s">
        <v>569</v>
      </c>
      <c r="V29" s="11" t="s">
        <v>639</v>
      </c>
      <c r="W29" s="11" t="s">
        <v>292</v>
      </c>
      <c r="X29" s="11" t="s">
        <v>754</v>
      </c>
      <c r="Y29" s="11" t="s">
        <v>831</v>
      </c>
      <c r="Z29" s="11"/>
      <c r="AA29" s="11"/>
      <c r="AB29" s="11"/>
      <c r="AC29" s="11"/>
      <c r="AD29" s="11"/>
      <c r="AE29" s="11"/>
      <c r="AF29" s="11"/>
      <c r="AG29" s="11"/>
      <c r="AH29" s="11"/>
      <c r="AI29" s="11"/>
    </row>
    <row r="30" spans="1:35" ht="66" customHeight="1">
      <c r="A30" s="13">
        <v>3794400023</v>
      </c>
      <c r="B30" s="11" t="s">
        <v>806</v>
      </c>
      <c r="C30" s="11">
        <v>118</v>
      </c>
      <c r="D30" s="11" t="s">
        <v>807</v>
      </c>
      <c r="E30" s="11" t="s">
        <v>334</v>
      </c>
      <c r="F30" s="11" t="s">
        <v>334</v>
      </c>
      <c r="G30" s="11" t="s">
        <v>335</v>
      </c>
      <c r="H30" s="11">
        <v>7</v>
      </c>
      <c r="I30" s="11" t="s">
        <v>808</v>
      </c>
      <c r="J30" s="11" t="s">
        <v>337</v>
      </c>
      <c r="K30" s="11" t="s">
        <v>343</v>
      </c>
      <c r="L30" s="11">
        <v>12</v>
      </c>
      <c r="M30" s="11" t="s">
        <v>788</v>
      </c>
      <c r="N30" s="11">
        <v>31</v>
      </c>
      <c r="O30" s="11" t="s">
        <v>600</v>
      </c>
      <c r="P30" s="11"/>
      <c r="Q30" s="11" t="s">
        <v>341</v>
      </c>
      <c r="R30" s="11" t="s">
        <v>229</v>
      </c>
      <c r="S30" s="11" t="s">
        <v>295</v>
      </c>
      <c r="T30" s="11" t="s">
        <v>754</v>
      </c>
      <c r="U30" s="11" t="s">
        <v>569</v>
      </c>
      <c r="V30" s="11" t="s">
        <v>639</v>
      </c>
      <c r="W30" s="11" t="s">
        <v>292</v>
      </c>
      <c r="X30" s="11" t="s">
        <v>754</v>
      </c>
      <c r="Y30" s="11" t="s">
        <v>831</v>
      </c>
      <c r="Z30" s="11"/>
      <c r="AA30" s="11"/>
      <c r="AB30" s="11"/>
      <c r="AC30" s="11"/>
      <c r="AD30" s="11"/>
      <c r="AE30" s="11"/>
      <c r="AF30" s="11"/>
      <c r="AG30" s="11"/>
      <c r="AH30" s="11"/>
      <c r="AI30" s="11"/>
    </row>
    <row r="31" spans="1:32" ht="56.25" customHeight="1">
      <c r="A31" s="13">
        <v>3794300023</v>
      </c>
      <c r="B31" s="11" t="s">
        <v>806</v>
      </c>
      <c r="C31" s="11">
        <v>117</v>
      </c>
      <c r="D31" s="11" t="s">
        <v>807</v>
      </c>
      <c r="E31" s="11" t="s">
        <v>334</v>
      </c>
      <c r="F31" s="11" t="s">
        <v>334</v>
      </c>
      <c r="G31" s="11" t="s">
        <v>335</v>
      </c>
      <c r="H31" s="11">
        <v>6</v>
      </c>
      <c r="I31" s="11" t="s">
        <v>808</v>
      </c>
      <c r="J31" s="11" t="s">
        <v>337</v>
      </c>
      <c r="K31" s="11" t="s">
        <v>343</v>
      </c>
      <c r="L31" s="11">
        <v>1</v>
      </c>
      <c r="M31" s="11">
        <v>3</v>
      </c>
      <c r="N31" s="11">
        <v>65</v>
      </c>
      <c r="O31" s="11" t="s">
        <v>230</v>
      </c>
      <c r="P31" s="11"/>
      <c r="Q31" s="11" t="s">
        <v>341</v>
      </c>
      <c r="R31" s="11" t="s">
        <v>231</v>
      </c>
      <c r="S31" s="11" t="s">
        <v>295</v>
      </c>
      <c r="T31" s="11" t="s">
        <v>528</v>
      </c>
      <c r="U31" s="11" t="s">
        <v>228</v>
      </c>
      <c r="V31" s="11" t="s">
        <v>636</v>
      </c>
      <c r="W31" s="11" t="s">
        <v>292</v>
      </c>
      <c r="X31" s="11" t="s">
        <v>528</v>
      </c>
      <c r="Y31" s="11" t="s">
        <v>831</v>
      </c>
      <c r="Z31" s="11"/>
      <c r="AA31" s="11"/>
      <c r="AB31" s="11"/>
      <c r="AC31" s="11"/>
      <c r="AD31" s="11"/>
      <c r="AE31" s="11"/>
      <c r="AF31" s="11"/>
    </row>
    <row r="32" spans="1:32" ht="105.75" customHeight="1">
      <c r="A32" s="13">
        <v>3794200023</v>
      </c>
      <c r="B32" s="11" t="s">
        <v>806</v>
      </c>
      <c r="C32" s="11">
        <v>116</v>
      </c>
      <c r="D32" s="11" t="s">
        <v>807</v>
      </c>
      <c r="E32" s="11" t="s">
        <v>334</v>
      </c>
      <c r="F32" s="11" t="s">
        <v>334</v>
      </c>
      <c r="G32" s="11" t="s">
        <v>335</v>
      </c>
      <c r="H32" s="11">
        <v>5</v>
      </c>
      <c r="I32" s="11" t="s">
        <v>808</v>
      </c>
      <c r="J32" s="11" t="s">
        <v>337</v>
      </c>
      <c r="K32" s="11" t="s">
        <v>343</v>
      </c>
      <c r="L32" s="11">
        <v>1</v>
      </c>
      <c r="M32" s="11">
        <v>3</v>
      </c>
      <c r="N32" s="11">
        <v>61</v>
      </c>
      <c r="O32" s="11" t="s">
        <v>230</v>
      </c>
      <c r="P32" s="11"/>
      <c r="Q32" s="11" t="s">
        <v>341</v>
      </c>
      <c r="R32" s="11" t="s">
        <v>232</v>
      </c>
      <c r="S32" s="11" t="s">
        <v>295</v>
      </c>
      <c r="T32" s="11" t="s">
        <v>528</v>
      </c>
      <c r="U32" s="11" t="s">
        <v>228</v>
      </c>
      <c r="V32" s="11" t="s">
        <v>636</v>
      </c>
      <c r="W32" s="11" t="s">
        <v>292</v>
      </c>
      <c r="X32" s="11" t="s">
        <v>528</v>
      </c>
      <c r="Y32" s="11" t="s">
        <v>831</v>
      </c>
      <c r="Z32" s="11"/>
      <c r="AA32" s="11"/>
      <c r="AB32" s="11"/>
      <c r="AC32" s="11"/>
      <c r="AD32" s="11"/>
      <c r="AE32" s="11"/>
      <c r="AF32" s="11"/>
    </row>
    <row r="33" spans="1:32" ht="98.25" customHeight="1">
      <c r="A33" s="13">
        <v>3794100023</v>
      </c>
      <c r="B33" s="11" t="s">
        <v>806</v>
      </c>
      <c r="C33" s="11">
        <v>115</v>
      </c>
      <c r="D33" s="11" t="s">
        <v>807</v>
      </c>
      <c r="E33" s="11" t="s">
        <v>334</v>
      </c>
      <c r="F33" s="11" t="s">
        <v>334</v>
      </c>
      <c r="G33" s="11" t="s">
        <v>335</v>
      </c>
      <c r="H33" s="11">
        <v>4</v>
      </c>
      <c r="I33" s="11" t="s">
        <v>808</v>
      </c>
      <c r="J33" s="11" t="s">
        <v>337</v>
      </c>
      <c r="K33" s="11" t="s">
        <v>343</v>
      </c>
      <c r="L33" s="11">
        <v>1</v>
      </c>
      <c r="M33" s="11">
        <v>3</v>
      </c>
      <c r="N33" s="11">
        <v>57</v>
      </c>
      <c r="O33" s="11" t="s">
        <v>230</v>
      </c>
      <c r="P33" s="11"/>
      <c r="Q33" s="11" t="s">
        <v>341</v>
      </c>
      <c r="R33" s="11" t="s">
        <v>233</v>
      </c>
      <c r="S33" s="11" t="s">
        <v>295</v>
      </c>
      <c r="T33" s="11" t="s">
        <v>528</v>
      </c>
      <c r="U33" s="11" t="s">
        <v>228</v>
      </c>
      <c r="V33" s="11" t="s">
        <v>636</v>
      </c>
      <c r="W33" s="11" t="s">
        <v>292</v>
      </c>
      <c r="X33" s="11" t="s">
        <v>528</v>
      </c>
      <c r="Y33" s="11" t="s">
        <v>831</v>
      </c>
      <c r="Z33" s="11"/>
      <c r="AA33" s="11"/>
      <c r="AB33" s="11"/>
      <c r="AC33" s="11"/>
      <c r="AD33" s="11"/>
      <c r="AE33" s="11"/>
      <c r="AF33" s="11"/>
    </row>
    <row r="34" spans="1:32" ht="66.75" customHeight="1">
      <c r="A34" s="13">
        <v>3794000023</v>
      </c>
      <c r="B34" s="11" t="s">
        <v>806</v>
      </c>
      <c r="C34" s="11">
        <v>114</v>
      </c>
      <c r="D34" s="11" t="s">
        <v>807</v>
      </c>
      <c r="E34" s="11" t="s">
        <v>334</v>
      </c>
      <c r="F34" s="11" t="s">
        <v>334</v>
      </c>
      <c r="G34" s="11" t="s">
        <v>335</v>
      </c>
      <c r="H34" s="11">
        <v>3</v>
      </c>
      <c r="I34" s="11" t="s">
        <v>808</v>
      </c>
      <c r="J34" s="11" t="s">
        <v>337</v>
      </c>
      <c r="K34" s="11" t="s">
        <v>343</v>
      </c>
      <c r="L34" s="11">
        <v>1</v>
      </c>
      <c r="M34" s="11">
        <v>3</v>
      </c>
      <c r="N34" s="11">
        <v>53</v>
      </c>
      <c r="O34" s="11" t="s">
        <v>230</v>
      </c>
      <c r="P34" s="11"/>
      <c r="Q34" s="11" t="s">
        <v>341</v>
      </c>
      <c r="R34" s="11" t="s">
        <v>234</v>
      </c>
      <c r="S34" s="11" t="s">
        <v>295</v>
      </c>
      <c r="T34" s="11" t="s">
        <v>528</v>
      </c>
      <c r="U34" s="11" t="s">
        <v>228</v>
      </c>
      <c r="V34" s="11" t="s">
        <v>636</v>
      </c>
      <c r="W34" s="11" t="s">
        <v>292</v>
      </c>
      <c r="X34" s="11" t="s">
        <v>528</v>
      </c>
      <c r="Y34" s="11" t="s">
        <v>831</v>
      </c>
      <c r="Z34" s="11"/>
      <c r="AA34" s="11"/>
      <c r="AB34" s="11"/>
      <c r="AC34" s="11"/>
      <c r="AD34" s="11"/>
      <c r="AE34" s="11"/>
      <c r="AF34" s="11"/>
    </row>
    <row r="35" spans="1:32" ht="53.25" customHeight="1">
      <c r="A35" s="13">
        <v>3793900023</v>
      </c>
      <c r="B35" s="11" t="s">
        <v>806</v>
      </c>
      <c r="C35" s="11">
        <v>113</v>
      </c>
      <c r="D35" s="11" t="s">
        <v>807</v>
      </c>
      <c r="E35" s="11" t="s">
        <v>334</v>
      </c>
      <c r="F35" s="11" t="s">
        <v>334</v>
      </c>
      <c r="G35" s="11" t="s">
        <v>335</v>
      </c>
      <c r="H35" s="11">
        <v>2</v>
      </c>
      <c r="I35" s="11" t="s">
        <v>808</v>
      </c>
      <c r="J35" s="11" t="s">
        <v>337</v>
      </c>
      <c r="K35" s="11" t="s">
        <v>343</v>
      </c>
      <c r="L35" s="11">
        <v>1</v>
      </c>
      <c r="M35" s="11">
        <v>3</v>
      </c>
      <c r="N35" s="11">
        <v>50</v>
      </c>
      <c r="O35" s="11" t="s">
        <v>230</v>
      </c>
      <c r="P35" s="11"/>
      <c r="Q35" s="11" t="s">
        <v>341</v>
      </c>
      <c r="R35" s="11" t="s">
        <v>235</v>
      </c>
      <c r="S35" s="11" t="s">
        <v>295</v>
      </c>
      <c r="T35" s="11" t="s">
        <v>528</v>
      </c>
      <c r="U35" s="11" t="s">
        <v>228</v>
      </c>
      <c r="V35" s="11" t="s">
        <v>636</v>
      </c>
      <c r="W35" s="11" t="s">
        <v>292</v>
      </c>
      <c r="X35" s="11" t="s">
        <v>528</v>
      </c>
      <c r="Y35" s="11" t="s">
        <v>831</v>
      </c>
      <c r="Z35" s="11"/>
      <c r="AA35" s="11"/>
      <c r="AB35" s="11"/>
      <c r="AC35" s="11"/>
      <c r="AD35" s="11"/>
      <c r="AE35" s="11"/>
      <c r="AF35" s="11"/>
    </row>
    <row r="36" spans="1:32" ht="54.75" customHeight="1">
      <c r="A36" s="13">
        <v>3793800023</v>
      </c>
      <c r="B36" s="11" t="s">
        <v>806</v>
      </c>
      <c r="C36" s="11">
        <v>112</v>
      </c>
      <c r="D36" s="11" t="s">
        <v>807</v>
      </c>
      <c r="E36" s="11" t="s">
        <v>334</v>
      </c>
      <c r="F36" s="11" t="s">
        <v>334</v>
      </c>
      <c r="G36" s="11" t="s">
        <v>335</v>
      </c>
      <c r="H36" s="11">
        <v>1</v>
      </c>
      <c r="I36" s="11" t="s">
        <v>808</v>
      </c>
      <c r="J36" s="11" t="s">
        <v>337</v>
      </c>
      <c r="K36" s="11" t="s">
        <v>343</v>
      </c>
      <c r="L36" s="11">
        <v>1</v>
      </c>
      <c r="M36" s="11">
        <v>3</v>
      </c>
      <c r="N36" s="11">
        <v>46</v>
      </c>
      <c r="O36" s="11" t="s">
        <v>230</v>
      </c>
      <c r="P36" s="11"/>
      <c r="Q36" s="11" t="s">
        <v>341</v>
      </c>
      <c r="R36" s="11" t="s">
        <v>236</v>
      </c>
      <c r="S36" s="11" t="s">
        <v>295</v>
      </c>
      <c r="T36" s="11" t="s">
        <v>528</v>
      </c>
      <c r="U36" s="11" t="s">
        <v>228</v>
      </c>
      <c r="V36" s="11" t="s">
        <v>636</v>
      </c>
      <c r="W36" s="11" t="s">
        <v>292</v>
      </c>
      <c r="X36" s="11" t="s">
        <v>528</v>
      </c>
      <c r="Y36" s="11" t="s">
        <v>831</v>
      </c>
      <c r="Z36" s="11"/>
      <c r="AA36" s="11"/>
      <c r="AB36" s="11"/>
      <c r="AC36" s="11"/>
      <c r="AD36" s="11"/>
      <c r="AE36" s="11"/>
      <c r="AF36" s="11"/>
    </row>
    <row r="37" spans="1:35" ht="51">
      <c r="A37" s="13">
        <v>3793700023</v>
      </c>
      <c r="B37" s="11" t="s">
        <v>237</v>
      </c>
      <c r="C37" s="11">
        <v>111</v>
      </c>
      <c r="D37" s="11" t="s">
        <v>333</v>
      </c>
      <c r="E37" s="11" t="s">
        <v>334</v>
      </c>
      <c r="F37" s="11" t="s">
        <v>334</v>
      </c>
      <c r="G37" s="11" t="s">
        <v>335</v>
      </c>
      <c r="H37" s="11">
        <v>3</v>
      </c>
      <c r="I37" s="11" t="s">
        <v>336</v>
      </c>
      <c r="J37" s="11" t="s">
        <v>337</v>
      </c>
      <c r="K37" s="11" t="s">
        <v>343</v>
      </c>
      <c r="L37" s="11">
        <v>14</v>
      </c>
      <c r="M37" s="11" t="s">
        <v>803</v>
      </c>
      <c r="N37" s="11">
        <v>40</v>
      </c>
      <c r="O37" s="11" t="s">
        <v>238</v>
      </c>
      <c r="P37" s="11"/>
      <c r="Q37" s="11" t="s">
        <v>341</v>
      </c>
      <c r="R37" s="11" t="s">
        <v>239</v>
      </c>
      <c r="S37" s="11" t="s">
        <v>297</v>
      </c>
      <c r="T37" s="11" t="s">
        <v>587</v>
      </c>
      <c r="U37" s="11" t="s">
        <v>228</v>
      </c>
      <c r="V37" s="11" t="s">
        <v>637</v>
      </c>
      <c r="W37" s="11" t="s">
        <v>293</v>
      </c>
      <c r="X37" s="11" t="s">
        <v>587</v>
      </c>
      <c r="Y37" s="11" t="s">
        <v>293</v>
      </c>
      <c r="Z37" s="11"/>
      <c r="AA37" s="11"/>
      <c r="AB37" s="11"/>
      <c r="AC37" s="11"/>
      <c r="AD37" s="11"/>
      <c r="AE37" s="11"/>
      <c r="AF37" s="11"/>
      <c r="AG37" s="11"/>
      <c r="AH37" s="11"/>
      <c r="AI37" s="11"/>
    </row>
    <row r="38" spans="1:35" ht="51">
      <c r="A38" s="13">
        <v>3793600023</v>
      </c>
      <c r="B38" s="11" t="s">
        <v>240</v>
      </c>
      <c r="C38" s="11">
        <v>110</v>
      </c>
      <c r="D38" s="11" t="s">
        <v>333</v>
      </c>
      <c r="E38" s="11" t="s">
        <v>334</v>
      </c>
      <c r="F38" s="11" t="s">
        <v>334</v>
      </c>
      <c r="G38" s="11" t="s">
        <v>335</v>
      </c>
      <c r="H38" s="11">
        <v>2</v>
      </c>
      <c r="I38" s="11" t="s">
        <v>336</v>
      </c>
      <c r="J38" s="11" t="s">
        <v>337</v>
      </c>
      <c r="K38" s="11" t="s">
        <v>343</v>
      </c>
      <c r="L38" s="11">
        <v>14</v>
      </c>
      <c r="M38" s="11" t="s">
        <v>803</v>
      </c>
      <c r="N38" s="11">
        <v>40</v>
      </c>
      <c r="O38" s="11" t="s">
        <v>241</v>
      </c>
      <c r="P38" s="11"/>
      <c r="Q38" s="11" t="s">
        <v>341</v>
      </c>
      <c r="R38" s="11" t="s">
        <v>242</v>
      </c>
      <c r="S38" s="11" t="s">
        <v>297</v>
      </c>
      <c r="T38" s="11" t="s">
        <v>588</v>
      </c>
      <c r="U38" s="11" t="s">
        <v>228</v>
      </c>
      <c r="V38" s="11" t="s">
        <v>637</v>
      </c>
      <c r="W38" s="11" t="s">
        <v>293</v>
      </c>
      <c r="X38" s="11" t="s">
        <v>588</v>
      </c>
      <c r="Y38" s="11" t="s">
        <v>293</v>
      </c>
      <c r="Z38" s="11"/>
      <c r="AA38" s="11"/>
      <c r="AB38" s="11"/>
      <c r="AC38" s="11"/>
      <c r="AD38" s="11"/>
      <c r="AE38" s="11"/>
      <c r="AF38" s="11"/>
      <c r="AG38" s="11"/>
      <c r="AH38" s="11"/>
      <c r="AI38" s="11"/>
    </row>
    <row r="39" spans="1:35" ht="55.5" customHeight="1">
      <c r="A39" s="13">
        <v>3793500023</v>
      </c>
      <c r="B39" s="11" t="s">
        <v>243</v>
      </c>
      <c r="C39" s="11">
        <v>109</v>
      </c>
      <c r="D39" s="11" t="s">
        <v>333</v>
      </c>
      <c r="E39" s="11" t="s">
        <v>334</v>
      </c>
      <c r="F39" s="11" t="s">
        <v>334</v>
      </c>
      <c r="G39" s="11" t="s">
        <v>335</v>
      </c>
      <c r="H39" s="11">
        <v>1</v>
      </c>
      <c r="I39" s="11" t="s">
        <v>336</v>
      </c>
      <c r="J39" s="11" t="s">
        <v>337</v>
      </c>
      <c r="K39" s="11" t="s">
        <v>343</v>
      </c>
      <c r="L39" s="11">
        <v>14</v>
      </c>
      <c r="M39" s="11" t="s">
        <v>803</v>
      </c>
      <c r="N39" s="11">
        <v>46</v>
      </c>
      <c r="O39" s="11" t="s">
        <v>244</v>
      </c>
      <c r="P39" s="11"/>
      <c r="Q39" s="11" t="s">
        <v>341</v>
      </c>
      <c r="R39" s="11" t="s">
        <v>245</v>
      </c>
      <c r="S39" s="11" t="s">
        <v>297</v>
      </c>
      <c r="T39" s="11" t="s">
        <v>586</v>
      </c>
      <c r="U39" s="11" t="s">
        <v>228</v>
      </c>
      <c r="V39" s="11" t="s">
        <v>637</v>
      </c>
      <c r="W39" s="11" t="s">
        <v>293</v>
      </c>
      <c r="X39" s="11" t="s">
        <v>586</v>
      </c>
      <c r="Y39" s="11" t="s">
        <v>293</v>
      </c>
      <c r="Z39" s="11"/>
      <c r="AA39" s="11"/>
      <c r="AB39" s="11"/>
      <c r="AC39" s="11"/>
      <c r="AD39" s="11"/>
      <c r="AE39" s="11"/>
      <c r="AF39" s="11"/>
      <c r="AG39" s="11"/>
      <c r="AH39" s="11"/>
      <c r="AI39" s="11"/>
    </row>
    <row r="40" spans="1:35" ht="51">
      <c r="A40" s="13">
        <v>3793300023</v>
      </c>
      <c r="B40" s="11" t="s">
        <v>246</v>
      </c>
      <c r="C40" s="11">
        <v>108</v>
      </c>
      <c r="D40" s="11" t="s">
        <v>247</v>
      </c>
      <c r="E40" s="11" t="s">
        <v>334</v>
      </c>
      <c r="F40" s="11" t="s">
        <v>334</v>
      </c>
      <c r="G40" s="11" t="s">
        <v>335</v>
      </c>
      <c r="H40" s="11">
        <v>16</v>
      </c>
      <c r="I40" s="11" t="s">
        <v>336</v>
      </c>
      <c r="J40" s="11" t="s">
        <v>337</v>
      </c>
      <c r="K40" s="11" t="s">
        <v>338</v>
      </c>
      <c r="L40" s="11">
        <v>41</v>
      </c>
      <c r="M40" s="11" t="s">
        <v>15</v>
      </c>
      <c r="N40" s="11">
        <v>56</v>
      </c>
      <c r="O40" s="11" t="s">
        <v>248</v>
      </c>
      <c r="P40" s="11"/>
      <c r="Q40" s="11" t="s">
        <v>341</v>
      </c>
      <c r="R40" s="11" t="s">
        <v>249</v>
      </c>
      <c r="S40" s="11" t="s">
        <v>295</v>
      </c>
      <c r="T40" s="11"/>
      <c r="U40" s="11" t="s">
        <v>655</v>
      </c>
      <c r="V40" s="11" t="s">
        <v>642</v>
      </c>
      <c r="W40" s="11" t="s">
        <v>292</v>
      </c>
      <c r="X40" s="11"/>
      <c r="Y40" s="11" t="s">
        <v>831</v>
      </c>
      <c r="Z40" s="11"/>
      <c r="AA40" s="11"/>
      <c r="AB40" s="11"/>
      <c r="AC40" s="11"/>
      <c r="AD40" s="11"/>
      <c r="AE40" s="11"/>
      <c r="AF40" s="11"/>
      <c r="AG40" s="11"/>
      <c r="AH40" s="11"/>
      <c r="AI40" s="11"/>
    </row>
    <row r="41" spans="1:35" ht="76.5">
      <c r="A41" s="13">
        <v>3793200023</v>
      </c>
      <c r="B41" s="11" t="s">
        <v>246</v>
      </c>
      <c r="C41" s="11">
        <v>107</v>
      </c>
      <c r="D41" s="11" t="s">
        <v>247</v>
      </c>
      <c r="E41" s="11" t="s">
        <v>334</v>
      </c>
      <c r="F41" s="11" t="s">
        <v>334</v>
      </c>
      <c r="G41" s="11" t="s">
        <v>335</v>
      </c>
      <c r="H41" s="11">
        <v>15</v>
      </c>
      <c r="I41" s="11" t="s">
        <v>336</v>
      </c>
      <c r="J41" s="11" t="s">
        <v>337</v>
      </c>
      <c r="K41" s="11" t="s">
        <v>338</v>
      </c>
      <c r="L41" s="11">
        <v>41</v>
      </c>
      <c r="M41" s="11" t="s">
        <v>250</v>
      </c>
      <c r="N41" s="11">
        <v>43</v>
      </c>
      <c r="O41" s="11" t="s">
        <v>251</v>
      </c>
      <c r="P41" s="11"/>
      <c r="Q41" s="11" t="s">
        <v>341</v>
      </c>
      <c r="R41" s="11" t="s">
        <v>252</v>
      </c>
      <c r="S41" s="11" t="s">
        <v>295</v>
      </c>
      <c r="T41" s="11"/>
      <c r="U41" s="11" t="s">
        <v>655</v>
      </c>
      <c r="V41" s="11" t="s">
        <v>642</v>
      </c>
      <c r="W41" s="11" t="s">
        <v>292</v>
      </c>
      <c r="X41" s="11"/>
      <c r="Y41" s="11" t="s">
        <v>831</v>
      </c>
      <c r="Z41" s="11"/>
      <c r="AA41" s="11"/>
      <c r="AB41" s="11"/>
      <c r="AC41" s="11"/>
      <c r="AD41" s="11"/>
      <c r="AE41" s="11"/>
      <c r="AF41" s="11"/>
      <c r="AG41" s="11"/>
      <c r="AH41" s="11"/>
      <c r="AI41" s="11"/>
    </row>
    <row r="42" spans="1:35" ht="79.5" customHeight="1">
      <c r="A42" s="13">
        <v>3793100023</v>
      </c>
      <c r="B42" s="11" t="s">
        <v>246</v>
      </c>
      <c r="C42" s="11">
        <v>106</v>
      </c>
      <c r="D42" s="11" t="s">
        <v>247</v>
      </c>
      <c r="E42" s="11" t="s">
        <v>334</v>
      </c>
      <c r="F42" s="11" t="s">
        <v>334</v>
      </c>
      <c r="G42" s="11" t="s">
        <v>335</v>
      </c>
      <c r="H42" s="11">
        <v>14</v>
      </c>
      <c r="I42" s="11" t="s">
        <v>336</v>
      </c>
      <c r="J42" s="11" t="s">
        <v>337</v>
      </c>
      <c r="K42" s="11" t="s">
        <v>338</v>
      </c>
      <c r="L42" s="11">
        <v>41</v>
      </c>
      <c r="M42" s="11" t="s">
        <v>250</v>
      </c>
      <c r="N42" s="11">
        <v>14</v>
      </c>
      <c r="O42" s="11" t="s">
        <v>253</v>
      </c>
      <c r="P42" s="11"/>
      <c r="Q42" s="11" t="s">
        <v>341</v>
      </c>
      <c r="R42" s="11" t="s">
        <v>254</v>
      </c>
      <c r="S42" s="11" t="s">
        <v>295</v>
      </c>
      <c r="T42" s="11"/>
      <c r="U42" s="11" t="s">
        <v>655</v>
      </c>
      <c r="V42" s="11" t="s">
        <v>642</v>
      </c>
      <c r="W42" s="11" t="s">
        <v>292</v>
      </c>
      <c r="X42" s="11"/>
      <c r="Y42" s="11" t="s">
        <v>831</v>
      </c>
      <c r="Z42" s="11"/>
      <c r="AA42" s="11"/>
      <c r="AB42" s="11"/>
      <c r="AC42" s="11"/>
      <c r="AD42" s="11"/>
      <c r="AE42" s="11"/>
      <c r="AF42" s="11"/>
      <c r="AG42" s="11"/>
      <c r="AH42" s="11"/>
      <c r="AI42" s="11"/>
    </row>
    <row r="43" spans="1:35" ht="66" customHeight="1">
      <c r="A43" s="13">
        <v>3793000023</v>
      </c>
      <c r="B43" s="11" t="s">
        <v>246</v>
      </c>
      <c r="C43" s="11">
        <v>105</v>
      </c>
      <c r="D43" s="11" t="s">
        <v>247</v>
      </c>
      <c r="E43" s="11" t="s">
        <v>334</v>
      </c>
      <c r="F43" s="11" t="s">
        <v>334</v>
      </c>
      <c r="G43" s="11" t="s">
        <v>335</v>
      </c>
      <c r="H43" s="11">
        <v>13</v>
      </c>
      <c r="I43" s="11" t="s">
        <v>336</v>
      </c>
      <c r="J43" s="11" t="s">
        <v>337</v>
      </c>
      <c r="K43" s="11" t="s">
        <v>338</v>
      </c>
      <c r="L43" s="11">
        <v>41</v>
      </c>
      <c r="M43" s="11" t="s">
        <v>17</v>
      </c>
      <c r="N43" s="11">
        <v>5</v>
      </c>
      <c r="O43" s="11" t="s">
        <v>188</v>
      </c>
      <c r="P43" s="11"/>
      <c r="Q43" s="11" t="s">
        <v>341</v>
      </c>
      <c r="R43" s="11" t="s">
        <v>189</v>
      </c>
      <c r="S43" s="11" t="s">
        <v>295</v>
      </c>
      <c r="T43" s="11"/>
      <c r="U43" s="11" t="s">
        <v>655</v>
      </c>
      <c r="V43" s="11" t="s">
        <v>642</v>
      </c>
      <c r="W43" s="11" t="s">
        <v>292</v>
      </c>
      <c r="X43" s="11"/>
      <c r="Y43" s="11" t="s">
        <v>831</v>
      </c>
      <c r="Z43" s="11"/>
      <c r="AA43" s="11"/>
      <c r="AB43" s="11"/>
      <c r="AC43" s="11"/>
      <c r="AD43" s="11"/>
      <c r="AE43" s="11"/>
      <c r="AF43" s="11"/>
      <c r="AG43" s="11"/>
      <c r="AH43" s="11"/>
      <c r="AI43" s="11"/>
    </row>
    <row r="44" spans="1:35" ht="99" customHeight="1">
      <c r="A44" s="13">
        <v>3792900023</v>
      </c>
      <c r="B44" s="11" t="s">
        <v>246</v>
      </c>
      <c r="C44" s="11">
        <v>104</v>
      </c>
      <c r="D44" s="11" t="s">
        <v>247</v>
      </c>
      <c r="E44" s="11" t="s">
        <v>334</v>
      </c>
      <c r="F44" s="11" t="s">
        <v>334</v>
      </c>
      <c r="G44" s="11" t="s">
        <v>335</v>
      </c>
      <c r="H44" s="11">
        <v>12</v>
      </c>
      <c r="I44" s="11" t="s">
        <v>336</v>
      </c>
      <c r="J44" s="11" t="s">
        <v>337</v>
      </c>
      <c r="K44" s="11" t="s">
        <v>343</v>
      </c>
      <c r="L44" s="11">
        <v>40</v>
      </c>
      <c r="M44" s="11" t="s">
        <v>190</v>
      </c>
      <c r="N44" s="11">
        <v>2</v>
      </c>
      <c r="O44" s="11" t="s">
        <v>191</v>
      </c>
      <c r="P44" s="11"/>
      <c r="Q44" s="11" t="s">
        <v>341</v>
      </c>
      <c r="R44" s="11" t="s">
        <v>192</v>
      </c>
      <c r="S44" s="11" t="s">
        <v>295</v>
      </c>
      <c r="T44" s="11" t="s">
        <v>0</v>
      </c>
      <c r="U44" s="11" t="s">
        <v>569</v>
      </c>
      <c r="V44" s="11" t="s">
        <v>642</v>
      </c>
      <c r="W44" s="11" t="s">
        <v>292</v>
      </c>
      <c r="X44" s="11" t="s">
        <v>0</v>
      </c>
      <c r="Y44" s="11" t="s">
        <v>831</v>
      </c>
      <c r="Z44" s="11"/>
      <c r="AA44" s="11"/>
      <c r="AB44" s="11"/>
      <c r="AC44" s="11"/>
      <c r="AD44" s="11"/>
      <c r="AE44" s="11"/>
      <c r="AF44" s="11"/>
      <c r="AG44" s="11"/>
      <c r="AH44" s="11"/>
      <c r="AI44" s="11"/>
    </row>
    <row r="45" spans="1:35" ht="67.5" customHeight="1">
      <c r="A45" s="13">
        <v>3792800023</v>
      </c>
      <c r="B45" s="11" t="s">
        <v>246</v>
      </c>
      <c r="C45" s="11">
        <v>103</v>
      </c>
      <c r="D45" s="11" t="s">
        <v>247</v>
      </c>
      <c r="E45" s="11" t="s">
        <v>334</v>
      </c>
      <c r="F45" s="11" t="s">
        <v>334</v>
      </c>
      <c r="G45" s="11" t="s">
        <v>335</v>
      </c>
      <c r="H45" s="11">
        <v>11</v>
      </c>
      <c r="I45" s="11" t="s">
        <v>336</v>
      </c>
      <c r="J45" s="11" t="s">
        <v>337</v>
      </c>
      <c r="K45" s="11" t="s">
        <v>338</v>
      </c>
      <c r="L45" s="11">
        <v>40</v>
      </c>
      <c r="M45" s="11" t="s">
        <v>190</v>
      </c>
      <c r="N45" s="11">
        <v>30</v>
      </c>
      <c r="O45" s="11" t="s">
        <v>193</v>
      </c>
      <c r="P45" s="11"/>
      <c r="Q45" s="11" t="s">
        <v>341</v>
      </c>
      <c r="R45" s="11" t="s">
        <v>194</v>
      </c>
      <c r="S45" s="11" t="s">
        <v>295</v>
      </c>
      <c r="T45" s="11"/>
      <c r="U45" s="11" t="s">
        <v>655</v>
      </c>
      <c r="V45" s="11" t="s">
        <v>642</v>
      </c>
      <c r="W45" s="11" t="s">
        <v>292</v>
      </c>
      <c r="X45" s="11"/>
      <c r="Y45" s="11" t="s">
        <v>831</v>
      </c>
      <c r="Z45" s="11"/>
      <c r="AA45" s="11"/>
      <c r="AB45" s="11"/>
      <c r="AC45" s="11"/>
      <c r="AD45" s="11"/>
      <c r="AE45" s="11"/>
      <c r="AF45" s="11"/>
      <c r="AG45" s="11"/>
      <c r="AH45" s="11"/>
      <c r="AI45" s="11"/>
    </row>
    <row r="46" spans="1:35" ht="44.25" customHeight="1">
      <c r="A46" s="13">
        <v>3792700023</v>
      </c>
      <c r="B46" s="11" t="s">
        <v>246</v>
      </c>
      <c r="C46" s="11">
        <v>102</v>
      </c>
      <c r="D46" s="11" t="s">
        <v>247</v>
      </c>
      <c r="E46" s="11" t="s">
        <v>334</v>
      </c>
      <c r="F46" s="11" t="s">
        <v>334</v>
      </c>
      <c r="G46" s="11" t="s">
        <v>335</v>
      </c>
      <c r="H46" s="11">
        <v>10</v>
      </c>
      <c r="I46" s="11" t="s">
        <v>336</v>
      </c>
      <c r="J46" s="11" t="s">
        <v>337</v>
      </c>
      <c r="K46" s="11" t="s">
        <v>338</v>
      </c>
      <c r="L46" s="11">
        <v>39</v>
      </c>
      <c r="M46" s="11" t="s">
        <v>195</v>
      </c>
      <c r="N46" s="11">
        <v>23</v>
      </c>
      <c r="O46" s="11" t="s">
        <v>196</v>
      </c>
      <c r="P46" s="11"/>
      <c r="Q46" s="11" t="s">
        <v>341</v>
      </c>
      <c r="R46" s="11" t="s">
        <v>197</v>
      </c>
      <c r="S46" s="11" t="s">
        <v>295</v>
      </c>
      <c r="T46" s="11"/>
      <c r="U46" s="11" t="s">
        <v>655</v>
      </c>
      <c r="V46" s="11" t="s">
        <v>642</v>
      </c>
      <c r="W46" s="11" t="s">
        <v>292</v>
      </c>
      <c r="X46" s="11"/>
      <c r="Y46" s="11" t="s">
        <v>831</v>
      </c>
      <c r="Z46" s="11"/>
      <c r="AA46" s="11"/>
      <c r="AB46" s="11"/>
      <c r="AC46" s="11"/>
      <c r="AD46" s="11"/>
      <c r="AE46" s="11"/>
      <c r="AF46" s="11"/>
      <c r="AG46" s="11"/>
      <c r="AH46" s="11"/>
      <c r="AI46" s="11"/>
    </row>
    <row r="47" spans="1:35" ht="82.5" customHeight="1">
      <c r="A47" s="13">
        <v>3792600023</v>
      </c>
      <c r="B47" s="11" t="s">
        <v>246</v>
      </c>
      <c r="C47" s="11">
        <v>101</v>
      </c>
      <c r="D47" s="11" t="s">
        <v>247</v>
      </c>
      <c r="E47" s="11" t="s">
        <v>334</v>
      </c>
      <c r="F47" s="11" t="s">
        <v>334</v>
      </c>
      <c r="G47" s="11" t="s">
        <v>335</v>
      </c>
      <c r="H47" s="11">
        <v>9</v>
      </c>
      <c r="I47" s="11" t="s">
        <v>336</v>
      </c>
      <c r="J47" s="11" t="s">
        <v>337</v>
      </c>
      <c r="K47" s="11" t="s">
        <v>343</v>
      </c>
      <c r="L47" s="11">
        <v>37</v>
      </c>
      <c r="M47" s="11" t="s">
        <v>433</v>
      </c>
      <c r="N47" s="11">
        <v>53</v>
      </c>
      <c r="O47" s="11" t="s">
        <v>198</v>
      </c>
      <c r="P47" s="11"/>
      <c r="Q47" s="11" t="s">
        <v>341</v>
      </c>
      <c r="R47" s="11" t="s">
        <v>199</v>
      </c>
      <c r="S47" s="11" t="s">
        <v>295</v>
      </c>
      <c r="T47" s="11" t="s">
        <v>255</v>
      </c>
      <c r="U47" s="11" t="s">
        <v>569</v>
      </c>
      <c r="V47" s="11" t="s">
        <v>640</v>
      </c>
      <c r="W47" s="11" t="s">
        <v>292</v>
      </c>
      <c r="X47" s="11" t="s">
        <v>255</v>
      </c>
      <c r="Y47" s="11" t="s">
        <v>831</v>
      </c>
      <c r="Z47" s="11"/>
      <c r="AA47" s="11"/>
      <c r="AB47" s="11"/>
      <c r="AC47" s="11"/>
      <c r="AD47" s="11"/>
      <c r="AE47" s="11"/>
      <c r="AF47" s="11"/>
      <c r="AG47" s="11"/>
      <c r="AH47" s="11"/>
      <c r="AI47" s="11"/>
    </row>
    <row r="48" spans="1:35" ht="50.25" customHeight="1">
      <c r="A48" s="13">
        <v>3792500023</v>
      </c>
      <c r="B48" s="11" t="s">
        <v>246</v>
      </c>
      <c r="C48" s="11">
        <v>100</v>
      </c>
      <c r="D48" s="11" t="s">
        <v>247</v>
      </c>
      <c r="E48" s="11" t="s">
        <v>334</v>
      </c>
      <c r="F48" s="11" t="s">
        <v>334</v>
      </c>
      <c r="G48" s="11" t="s">
        <v>335</v>
      </c>
      <c r="H48" s="11">
        <v>8</v>
      </c>
      <c r="I48" s="11" t="s">
        <v>336</v>
      </c>
      <c r="J48" s="11" t="s">
        <v>337</v>
      </c>
      <c r="K48" s="11" t="s">
        <v>338</v>
      </c>
      <c r="L48" s="11">
        <v>23</v>
      </c>
      <c r="M48" s="11" t="s">
        <v>200</v>
      </c>
      <c r="N48" s="11">
        <v>42</v>
      </c>
      <c r="O48" s="11" t="s">
        <v>201</v>
      </c>
      <c r="P48" s="11"/>
      <c r="Q48" s="11" t="s">
        <v>262</v>
      </c>
      <c r="R48" s="11" t="s">
        <v>202</v>
      </c>
      <c r="S48" s="11" t="s">
        <v>296</v>
      </c>
      <c r="T48" s="11"/>
      <c r="U48" s="11" t="s">
        <v>655</v>
      </c>
      <c r="V48" s="11" t="s">
        <v>683</v>
      </c>
      <c r="W48" s="11" t="s">
        <v>392</v>
      </c>
      <c r="X48" s="11"/>
      <c r="Y48" s="11" t="s">
        <v>831</v>
      </c>
      <c r="Z48" s="11"/>
      <c r="AA48" s="11"/>
      <c r="AB48" s="11"/>
      <c r="AC48" s="11"/>
      <c r="AD48" s="11"/>
      <c r="AE48" s="11"/>
      <c r="AF48" s="11"/>
      <c r="AG48" s="11"/>
      <c r="AH48" s="11"/>
      <c r="AI48" s="11"/>
    </row>
    <row r="49" spans="1:35" ht="53.25" customHeight="1">
      <c r="A49" s="13">
        <v>3792400023</v>
      </c>
      <c r="B49" s="11" t="s">
        <v>246</v>
      </c>
      <c r="C49" s="11">
        <v>99</v>
      </c>
      <c r="D49" s="11" t="s">
        <v>247</v>
      </c>
      <c r="E49" s="11" t="s">
        <v>334</v>
      </c>
      <c r="F49" s="11" t="s">
        <v>334</v>
      </c>
      <c r="G49" s="11" t="s">
        <v>335</v>
      </c>
      <c r="H49" s="11">
        <v>7</v>
      </c>
      <c r="I49" s="11" t="s">
        <v>336</v>
      </c>
      <c r="J49" s="11" t="s">
        <v>337</v>
      </c>
      <c r="K49" s="11" t="s">
        <v>338</v>
      </c>
      <c r="L49" s="11">
        <v>22</v>
      </c>
      <c r="M49" s="11" t="s">
        <v>203</v>
      </c>
      <c r="N49" s="11">
        <v>57</v>
      </c>
      <c r="O49" s="11" t="s">
        <v>201</v>
      </c>
      <c r="P49" s="11"/>
      <c r="Q49" s="11" t="s">
        <v>262</v>
      </c>
      <c r="R49" s="11" t="s">
        <v>202</v>
      </c>
      <c r="S49" s="11" t="s">
        <v>296</v>
      </c>
      <c r="T49" s="11"/>
      <c r="U49" s="11" t="s">
        <v>655</v>
      </c>
      <c r="V49" s="11" t="s">
        <v>683</v>
      </c>
      <c r="W49" s="11" t="s">
        <v>392</v>
      </c>
      <c r="X49" s="11"/>
      <c r="Y49" s="11" t="s">
        <v>831</v>
      </c>
      <c r="Z49" s="11"/>
      <c r="AA49" s="11"/>
      <c r="AB49" s="11"/>
      <c r="AC49" s="11"/>
      <c r="AD49" s="11"/>
      <c r="AE49" s="11"/>
      <c r="AF49" s="11"/>
      <c r="AG49" s="11"/>
      <c r="AH49" s="11"/>
      <c r="AI49" s="11"/>
    </row>
    <row r="50" spans="1:35" ht="53.25" customHeight="1">
      <c r="A50" s="13">
        <v>3792300023</v>
      </c>
      <c r="B50" s="11" t="s">
        <v>246</v>
      </c>
      <c r="C50" s="11">
        <v>98</v>
      </c>
      <c r="D50" s="11" t="s">
        <v>247</v>
      </c>
      <c r="E50" s="11" t="s">
        <v>334</v>
      </c>
      <c r="F50" s="11" t="s">
        <v>334</v>
      </c>
      <c r="G50" s="11" t="s">
        <v>335</v>
      </c>
      <c r="H50" s="11">
        <v>6</v>
      </c>
      <c r="I50" s="11" t="s">
        <v>336</v>
      </c>
      <c r="J50" s="11" t="s">
        <v>337</v>
      </c>
      <c r="K50" s="11" t="s">
        <v>338</v>
      </c>
      <c r="L50" s="11">
        <v>20</v>
      </c>
      <c r="M50" s="11" t="s">
        <v>204</v>
      </c>
      <c r="N50" s="11">
        <v>57</v>
      </c>
      <c r="O50" s="11" t="s">
        <v>201</v>
      </c>
      <c r="P50" s="11"/>
      <c r="Q50" s="11" t="s">
        <v>262</v>
      </c>
      <c r="R50" s="11" t="s">
        <v>202</v>
      </c>
      <c r="S50" s="11" t="s">
        <v>296</v>
      </c>
      <c r="T50" s="11"/>
      <c r="U50" s="11" t="s">
        <v>655</v>
      </c>
      <c r="V50" s="11" t="s">
        <v>683</v>
      </c>
      <c r="W50" s="11" t="s">
        <v>392</v>
      </c>
      <c r="X50" s="11"/>
      <c r="Y50" s="11" t="s">
        <v>831</v>
      </c>
      <c r="Z50" s="11"/>
      <c r="AA50" s="11"/>
      <c r="AB50" s="11"/>
      <c r="AC50" s="11"/>
      <c r="AD50" s="11"/>
      <c r="AE50" s="11"/>
      <c r="AF50" s="11"/>
      <c r="AG50" s="11"/>
      <c r="AH50" s="11"/>
      <c r="AI50" s="11"/>
    </row>
    <row r="51" spans="1:35" ht="51.75" customHeight="1">
      <c r="A51" s="13">
        <v>3792200023</v>
      </c>
      <c r="B51" s="11" t="s">
        <v>246</v>
      </c>
      <c r="C51" s="11">
        <v>97</v>
      </c>
      <c r="D51" s="11" t="s">
        <v>247</v>
      </c>
      <c r="E51" s="11" t="s">
        <v>334</v>
      </c>
      <c r="F51" s="11" t="s">
        <v>334</v>
      </c>
      <c r="G51" s="11" t="s">
        <v>335</v>
      </c>
      <c r="H51" s="11">
        <v>5</v>
      </c>
      <c r="I51" s="11" t="s">
        <v>336</v>
      </c>
      <c r="J51" s="11" t="s">
        <v>337</v>
      </c>
      <c r="K51" s="11" t="s">
        <v>338</v>
      </c>
      <c r="L51" s="11">
        <v>20</v>
      </c>
      <c r="M51" s="11" t="s">
        <v>205</v>
      </c>
      <c r="N51" s="11">
        <v>8</v>
      </c>
      <c r="O51" s="11" t="s">
        <v>201</v>
      </c>
      <c r="P51" s="11"/>
      <c r="Q51" s="11" t="s">
        <v>262</v>
      </c>
      <c r="R51" s="11" t="s">
        <v>202</v>
      </c>
      <c r="S51" s="11" t="s">
        <v>296</v>
      </c>
      <c r="T51" s="11"/>
      <c r="U51" s="11" t="s">
        <v>655</v>
      </c>
      <c r="V51" s="11" t="s">
        <v>683</v>
      </c>
      <c r="W51" s="11" t="s">
        <v>392</v>
      </c>
      <c r="X51" s="11"/>
      <c r="Y51" s="11" t="s">
        <v>831</v>
      </c>
      <c r="Z51" s="11"/>
      <c r="AA51" s="11"/>
      <c r="AB51" s="11"/>
      <c r="AC51" s="11"/>
      <c r="AD51" s="11"/>
      <c r="AE51" s="11"/>
      <c r="AF51" s="11"/>
      <c r="AG51" s="11"/>
      <c r="AH51" s="11"/>
      <c r="AI51" s="11"/>
    </row>
    <row r="52" spans="1:35" ht="145.5" customHeight="1">
      <c r="A52" s="13">
        <v>3792100023</v>
      </c>
      <c r="B52" s="11" t="s">
        <v>246</v>
      </c>
      <c r="C52" s="11">
        <v>96</v>
      </c>
      <c r="D52" s="11" t="s">
        <v>247</v>
      </c>
      <c r="E52" s="11" t="s">
        <v>334</v>
      </c>
      <c r="F52" s="11" t="s">
        <v>334</v>
      </c>
      <c r="G52" s="11" t="s">
        <v>335</v>
      </c>
      <c r="H52" s="11">
        <v>4</v>
      </c>
      <c r="I52" s="11" t="s">
        <v>336</v>
      </c>
      <c r="J52" s="11" t="s">
        <v>337</v>
      </c>
      <c r="K52" s="11" t="s">
        <v>343</v>
      </c>
      <c r="L52" s="11">
        <v>15</v>
      </c>
      <c r="M52" s="11" t="s">
        <v>439</v>
      </c>
      <c r="N52" s="11"/>
      <c r="O52" s="11" t="s">
        <v>206</v>
      </c>
      <c r="P52" s="11"/>
      <c r="Q52" s="11" t="s">
        <v>341</v>
      </c>
      <c r="R52" s="11" t="s">
        <v>207</v>
      </c>
      <c r="S52" s="11" t="s">
        <v>295</v>
      </c>
      <c r="T52" s="11" t="s">
        <v>179</v>
      </c>
      <c r="U52" s="11" t="s">
        <v>569</v>
      </c>
      <c r="V52" s="11" t="s">
        <v>639</v>
      </c>
      <c r="W52" s="11" t="s">
        <v>292</v>
      </c>
      <c r="X52" s="11" t="s">
        <v>179</v>
      </c>
      <c r="Y52" s="11" t="s">
        <v>831</v>
      </c>
      <c r="Z52" s="11"/>
      <c r="AA52" s="11"/>
      <c r="AB52" s="11"/>
      <c r="AC52" s="11"/>
      <c r="AD52" s="11"/>
      <c r="AE52" s="11"/>
      <c r="AF52" s="11"/>
      <c r="AG52" s="11"/>
      <c r="AH52" s="11"/>
      <c r="AI52" s="11"/>
    </row>
    <row r="53" spans="1:35" ht="79.5" customHeight="1">
      <c r="A53" s="13">
        <v>3792000023</v>
      </c>
      <c r="B53" s="11" t="s">
        <v>246</v>
      </c>
      <c r="C53" s="11">
        <v>95</v>
      </c>
      <c r="D53" s="11" t="s">
        <v>247</v>
      </c>
      <c r="E53" s="11" t="s">
        <v>334</v>
      </c>
      <c r="F53" s="11" t="s">
        <v>334</v>
      </c>
      <c r="G53" s="11" t="s">
        <v>335</v>
      </c>
      <c r="H53" s="11">
        <v>3</v>
      </c>
      <c r="I53" s="11" t="s">
        <v>336</v>
      </c>
      <c r="J53" s="11" t="s">
        <v>337</v>
      </c>
      <c r="K53" s="11" t="s">
        <v>343</v>
      </c>
      <c r="L53" s="11">
        <v>15</v>
      </c>
      <c r="M53" s="11" t="s">
        <v>439</v>
      </c>
      <c r="N53" s="11">
        <v>33</v>
      </c>
      <c r="O53" s="11" t="s">
        <v>208</v>
      </c>
      <c r="P53" s="11"/>
      <c r="Q53" s="11" t="s">
        <v>341</v>
      </c>
      <c r="R53" s="11" t="s">
        <v>444</v>
      </c>
      <c r="S53" s="11" t="s">
        <v>295</v>
      </c>
      <c r="T53" s="11"/>
      <c r="U53" s="11" t="s">
        <v>569</v>
      </c>
      <c r="V53" s="11" t="s">
        <v>639</v>
      </c>
      <c r="W53" s="11" t="s">
        <v>292</v>
      </c>
      <c r="X53" s="11"/>
      <c r="Y53" s="11" t="s">
        <v>831</v>
      </c>
      <c r="Z53" s="11"/>
      <c r="AA53" s="11"/>
      <c r="AB53" s="11"/>
      <c r="AC53" s="11"/>
      <c r="AD53" s="11"/>
      <c r="AE53" s="11"/>
      <c r="AF53" s="11"/>
      <c r="AG53" s="11"/>
      <c r="AH53" s="11"/>
      <c r="AI53" s="11"/>
    </row>
    <row r="54" spans="1:35" ht="41.25" customHeight="1">
      <c r="A54" s="13">
        <v>3791900023</v>
      </c>
      <c r="B54" s="11" t="s">
        <v>246</v>
      </c>
      <c r="C54" s="11">
        <v>94</v>
      </c>
      <c r="D54" s="11" t="s">
        <v>247</v>
      </c>
      <c r="E54" s="11" t="s">
        <v>334</v>
      </c>
      <c r="F54" s="11" t="s">
        <v>334</v>
      </c>
      <c r="G54" s="11" t="s">
        <v>335</v>
      </c>
      <c r="H54" s="11">
        <v>2</v>
      </c>
      <c r="I54" s="11" t="s">
        <v>336</v>
      </c>
      <c r="J54" s="11" t="s">
        <v>337</v>
      </c>
      <c r="K54" s="11" t="s">
        <v>343</v>
      </c>
      <c r="L54" s="11">
        <v>6</v>
      </c>
      <c r="M54" s="11" t="s">
        <v>445</v>
      </c>
      <c r="N54" s="11">
        <v>44</v>
      </c>
      <c r="O54" s="11" t="s">
        <v>446</v>
      </c>
      <c r="P54" s="11"/>
      <c r="Q54" s="11" t="s">
        <v>341</v>
      </c>
      <c r="R54" s="11" t="s">
        <v>447</v>
      </c>
      <c r="S54" s="11" t="s">
        <v>295</v>
      </c>
      <c r="T54" s="11"/>
      <c r="U54" s="11" t="s">
        <v>228</v>
      </c>
      <c r="V54" s="11" t="s">
        <v>656</v>
      </c>
      <c r="W54" s="11" t="s">
        <v>292</v>
      </c>
      <c r="X54" s="11"/>
      <c r="Y54" s="11" t="s">
        <v>831</v>
      </c>
      <c r="Z54" s="11"/>
      <c r="AA54" s="11"/>
      <c r="AB54" s="11"/>
      <c r="AC54" s="11"/>
      <c r="AD54" s="11"/>
      <c r="AE54" s="11"/>
      <c r="AF54" s="11"/>
      <c r="AG54" s="11"/>
      <c r="AH54" s="11"/>
      <c r="AI54" s="11"/>
    </row>
    <row r="55" spans="1:35" ht="38.25">
      <c r="A55" s="13">
        <v>3791800023</v>
      </c>
      <c r="B55" s="11" t="s">
        <v>246</v>
      </c>
      <c r="C55" s="11">
        <v>93</v>
      </c>
      <c r="D55" s="11" t="s">
        <v>247</v>
      </c>
      <c r="E55" s="11" t="s">
        <v>334</v>
      </c>
      <c r="F55" s="11" t="s">
        <v>334</v>
      </c>
      <c r="G55" s="11" t="s">
        <v>335</v>
      </c>
      <c r="H55" s="11">
        <v>1</v>
      </c>
      <c r="I55" s="11" t="s">
        <v>336</v>
      </c>
      <c r="J55" s="11" t="s">
        <v>337</v>
      </c>
      <c r="K55" s="11" t="s">
        <v>448</v>
      </c>
      <c r="L55" s="11"/>
      <c r="M55" s="11"/>
      <c r="N55" s="11"/>
      <c r="O55" s="11" t="s">
        <v>449</v>
      </c>
      <c r="P55" s="11"/>
      <c r="Q55" s="11" t="s">
        <v>341</v>
      </c>
      <c r="R55" s="11" t="s">
        <v>450</v>
      </c>
      <c r="S55" s="11" t="s">
        <v>296</v>
      </c>
      <c r="T55" s="11"/>
      <c r="U55" s="11" t="s">
        <v>655</v>
      </c>
      <c r="V55" s="11" t="s">
        <v>448</v>
      </c>
      <c r="W55" s="11" t="s">
        <v>392</v>
      </c>
      <c r="X55" s="11"/>
      <c r="Y55" s="11" t="s">
        <v>831</v>
      </c>
      <c r="Z55" s="11"/>
      <c r="AA55" s="11"/>
      <c r="AB55" s="11"/>
      <c r="AC55" s="11"/>
      <c r="AD55" s="11"/>
      <c r="AE55" s="11"/>
      <c r="AF55" s="11"/>
      <c r="AG55" s="11"/>
      <c r="AH55" s="11"/>
      <c r="AI55" s="11"/>
    </row>
    <row r="56" spans="1:35" ht="40.5" customHeight="1">
      <c r="A56" s="13">
        <v>3791700023</v>
      </c>
      <c r="B56" s="11" t="s">
        <v>451</v>
      </c>
      <c r="C56" s="11">
        <v>92</v>
      </c>
      <c r="D56" s="11" t="s">
        <v>452</v>
      </c>
      <c r="E56" s="11" t="s">
        <v>334</v>
      </c>
      <c r="F56" s="11" t="s">
        <v>334</v>
      </c>
      <c r="G56" s="11" t="s">
        <v>335</v>
      </c>
      <c r="H56" s="11">
        <v>29</v>
      </c>
      <c r="I56" s="11" t="s">
        <v>349</v>
      </c>
      <c r="J56" s="11" t="s">
        <v>453</v>
      </c>
      <c r="K56" s="11" t="s">
        <v>343</v>
      </c>
      <c r="L56" s="11">
        <v>35</v>
      </c>
      <c r="M56" s="11">
        <v>11.3</v>
      </c>
      <c r="N56" s="11">
        <v>44</v>
      </c>
      <c r="O56" s="11" t="s">
        <v>454</v>
      </c>
      <c r="P56" s="11"/>
      <c r="Q56" s="11" t="s">
        <v>262</v>
      </c>
      <c r="R56" s="11" t="s">
        <v>455</v>
      </c>
      <c r="S56" s="11" t="s">
        <v>296</v>
      </c>
      <c r="T56" s="11" t="s">
        <v>180</v>
      </c>
      <c r="U56" s="11" t="s">
        <v>569</v>
      </c>
      <c r="V56" s="11" t="s">
        <v>638</v>
      </c>
      <c r="W56" s="11" t="s">
        <v>392</v>
      </c>
      <c r="X56" s="11" t="s">
        <v>180</v>
      </c>
      <c r="Y56" s="11" t="s">
        <v>831</v>
      </c>
      <c r="Z56" s="11"/>
      <c r="AA56" s="11"/>
      <c r="AB56" s="11"/>
      <c r="AC56" s="11"/>
      <c r="AD56" s="11"/>
      <c r="AE56" s="11"/>
      <c r="AF56" s="11"/>
      <c r="AG56" s="11"/>
      <c r="AH56" s="11"/>
      <c r="AI56" s="11"/>
    </row>
    <row r="57" spans="1:35" ht="67.5" customHeight="1">
      <c r="A57" s="13">
        <v>3790600023</v>
      </c>
      <c r="B57" s="11" t="s">
        <v>456</v>
      </c>
      <c r="C57" s="11">
        <v>91</v>
      </c>
      <c r="D57" s="11" t="s">
        <v>457</v>
      </c>
      <c r="E57" s="11" t="s">
        <v>334</v>
      </c>
      <c r="F57" s="11" t="s">
        <v>334</v>
      </c>
      <c r="G57" s="11" t="s">
        <v>335</v>
      </c>
      <c r="H57" s="11">
        <v>5</v>
      </c>
      <c r="I57" s="11" t="s">
        <v>349</v>
      </c>
      <c r="J57" s="11" t="s">
        <v>453</v>
      </c>
      <c r="K57" s="11" t="s">
        <v>338</v>
      </c>
      <c r="L57" s="11">
        <v>67</v>
      </c>
      <c r="M57" s="11" t="s">
        <v>458</v>
      </c>
      <c r="N57" s="11">
        <v>22</v>
      </c>
      <c r="O57" s="11" t="s">
        <v>459</v>
      </c>
      <c r="P57" s="11"/>
      <c r="Q57" s="11" t="s">
        <v>262</v>
      </c>
      <c r="R57" s="11" t="s">
        <v>460</v>
      </c>
      <c r="S57" s="11" t="s">
        <v>295</v>
      </c>
      <c r="T57" s="11" t="s">
        <v>583</v>
      </c>
      <c r="U57" s="11" t="s">
        <v>655</v>
      </c>
      <c r="V57" s="11" t="s">
        <v>129</v>
      </c>
      <c r="W57" s="11" t="s">
        <v>292</v>
      </c>
      <c r="X57" s="11" t="s">
        <v>583</v>
      </c>
      <c r="Y57" s="11" t="s">
        <v>831</v>
      </c>
      <c r="Z57" s="11"/>
      <c r="AA57" s="11"/>
      <c r="AB57" s="11"/>
      <c r="AC57" s="11"/>
      <c r="AD57" s="11"/>
      <c r="AE57" s="11"/>
      <c r="AF57" s="11"/>
      <c r="AG57" s="11"/>
      <c r="AH57" s="11"/>
      <c r="AI57" s="11"/>
    </row>
    <row r="58" spans="1:35" ht="80.25" customHeight="1">
      <c r="A58" s="13">
        <v>3790500023</v>
      </c>
      <c r="B58" s="11" t="s">
        <v>461</v>
      </c>
      <c r="C58" s="11">
        <v>90</v>
      </c>
      <c r="D58" s="11" t="s">
        <v>457</v>
      </c>
      <c r="E58" s="11" t="s">
        <v>334</v>
      </c>
      <c r="F58" s="11" t="s">
        <v>334</v>
      </c>
      <c r="G58" s="11" t="s">
        <v>335</v>
      </c>
      <c r="H58" s="11">
        <v>4</v>
      </c>
      <c r="I58" s="11" t="s">
        <v>349</v>
      </c>
      <c r="J58" s="11" t="s">
        <v>453</v>
      </c>
      <c r="K58" s="11" t="s">
        <v>343</v>
      </c>
      <c r="L58" s="11">
        <v>12</v>
      </c>
      <c r="M58" s="11" t="s">
        <v>788</v>
      </c>
      <c r="N58" s="11">
        <v>10</v>
      </c>
      <c r="O58" s="11" t="s">
        <v>462</v>
      </c>
      <c r="P58" s="11"/>
      <c r="Q58" s="11" t="s">
        <v>262</v>
      </c>
      <c r="R58" s="11" t="s">
        <v>463</v>
      </c>
      <c r="S58" s="11" t="s">
        <v>295</v>
      </c>
      <c r="T58" s="11"/>
      <c r="U58" s="11" t="s">
        <v>569</v>
      </c>
      <c r="V58" s="11" t="s">
        <v>639</v>
      </c>
      <c r="W58" s="11" t="s">
        <v>292</v>
      </c>
      <c r="X58" s="11"/>
      <c r="Y58" s="11" t="s">
        <v>831</v>
      </c>
      <c r="Z58" s="11"/>
      <c r="AA58" s="11"/>
      <c r="AB58" s="11"/>
      <c r="AC58" s="11"/>
      <c r="AD58" s="11"/>
      <c r="AE58" s="11"/>
      <c r="AF58" s="11"/>
      <c r="AG58" s="11"/>
      <c r="AH58" s="11"/>
      <c r="AI58" s="11"/>
    </row>
    <row r="59" spans="1:35" ht="81" customHeight="1">
      <c r="A59" s="13">
        <v>3790400023</v>
      </c>
      <c r="B59" s="11" t="s">
        <v>464</v>
      </c>
      <c r="C59" s="11">
        <v>89</v>
      </c>
      <c r="D59" s="11" t="s">
        <v>457</v>
      </c>
      <c r="E59" s="11" t="s">
        <v>334</v>
      </c>
      <c r="F59" s="11" t="s">
        <v>334</v>
      </c>
      <c r="G59" s="11" t="s">
        <v>335</v>
      </c>
      <c r="H59" s="11">
        <v>3</v>
      </c>
      <c r="I59" s="11" t="s">
        <v>349</v>
      </c>
      <c r="J59" s="11" t="s">
        <v>453</v>
      </c>
      <c r="K59" s="11" t="s">
        <v>343</v>
      </c>
      <c r="L59" s="11">
        <v>4</v>
      </c>
      <c r="M59" s="11" t="s">
        <v>465</v>
      </c>
      <c r="N59" s="11">
        <v>43</v>
      </c>
      <c r="O59" s="11" t="s">
        <v>466</v>
      </c>
      <c r="P59" s="11"/>
      <c r="Q59" s="11" t="s">
        <v>262</v>
      </c>
      <c r="R59" s="11" t="s">
        <v>467</v>
      </c>
      <c r="S59" s="11" t="s">
        <v>295</v>
      </c>
      <c r="T59" s="11" t="s">
        <v>590</v>
      </c>
      <c r="U59" s="11" t="s">
        <v>228</v>
      </c>
      <c r="V59" s="11" t="s">
        <v>687</v>
      </c>
      <c r="W59" s="11" t="s">
        <v>292</v>
      </c>
      <c r="X59" s="11" t="s">
        <v>590</v>
      </c>
      <c r="Y59" s="11" t="s">
        <v>831</v>
      </c>
      <c r="Z59" s="11"/>
      <c r="AA59" s="11"/>
      <c r="AB59" s="11"/>
      <c r="AC59" s="11"/>
      <c r="AD59" s="11"/>
      <c r="AE59" s="11"/>
      <c r="AF59" s="11"/>
      <c r="AG59" s="11"/>
      <c r="AH59" s="11"/>
      <c r="AI59" s="11"/>
    </row>
    <row r="60" spans="1:35" ht="38.25">
      <c r="A60" s="13">
        <v>3790300023</v>
      </c>
      <c r="B60" s="11" t="s">
        <v>468</v>
      </c>
      <c r="C60" s="11">
        <v>88</v>
      </c>
      <c r="D60" s="11" t="s">
        <v>457</v>
      </c>
      <c r="E60" s="11" t="s">
        <v>334</v>
      </c>
      <c r="F60" s="11" t="s">
        <v>334</v>
      </c>
      <c r="G60" s="11" t="s">
        <v>335</v>
      </c>
      <c r="H60" s="11">
        <v>2</v>
      </c>
      <c r="I60" s="11" t="s">
        <v>349</v>
      </c>
      <c r="J60" s="11" t="s">
        <v>453</v>
      </c>
      <c r="K60" s="11" t="s">
        <v>338</v>
      </c>
      <c r="L60" s="11">
        <v>2</v>
      </c>
      <c r="M60" s="11" t="s">
        <v>803</v>
      </c>
      <c r="N60" s="11">
        <v>44</v>
      </c>
      <c r="O60" s="11" t="s">
        <v>469</v>
      </c>
      <c r="P60" s="11"/>
      <c r="Q60" s="11" t="s">
        <v>262</v>
      </c>
      <c r="R60" s="11" t="s">
        <v>470</v>
      </c>
      <c r="S60" s="11" t="s">
        <v>296</v>
      </c>
      <c r="T60" s="11"/>
      <c r="U60" s="11" t="s">
        <v>228</v>
      </c>
      <c r="V60" s="11" t="s">
        <v>637</v>
      </c>
      <c r="W60" s="11" t="s">
        <v>392</v>
      </c>
      <c r="X60" s="11"/>
      <c r="Y60" s="11" t="s">
        <v>831</v>
      </c>
      <c r="Z60" s="11"/>
      <c r="AA60" s="11"/>
      <c r="AB60" s="11"/>
      <c r="AC60" s="11"/>
      <c r="AD60" s="11"/>
      <c r="AE60" s="11"/>
      <c r="AF60" s="11"/>
      <c r="AG60" s="11"/>
      <c r="AH60" s="11"/>
      <c r="AI60" s="11"/>
    </row>
    <row r="61" spans="1:35" ht="233.25" customHeight="1">
      <c r="A61" s="13">
        <v>3790200023</v>
      </c>
      <c r="B61" s="11" t="s">
        <v>471</v>
      </c>
      <c r="C61" s="11">
        <v>87</v>
      </c>
      <c r="D61" s="11" t="s">
        <v>457</v>
      </c>
      <c r="E61" s="11" t="s">
        <v>334</v>
      </c>
      <c r="F61" s="11" t="s">
        <v>334</v>
      </c>
      <c r="G61" s="11" t="s">
        <v>335</v>
      </c>
      <c r="H61" s="11">
        <v>1</v>
      </c>
      <c r="I61" s="11" t="s">
        <v>349</v>
      </c>
      <c r="J61" s="11" t="s">
        <v>453</v>
      </c>
      <c r="K61" s="11" t="s">
        <v>448</v>
      </c>
      <c r="L61" s="11">
        <v>2</v>
      </c>
      <c r="M61" s="11" t="s">
        <v>800</v>
      </c>
      <c r="N61" s="11">
        <v>54</v>
      </c>
      <c r="O61" s="11" t="s">
        <v>472</v>
      </c>
      <c r="P61" s="11"/>
      <c r="Q61" s="11" t="s">
        <v>262</v>
      </c>
      <c r="R61" s="14" t="s">
        <v>473</v>
      </c>
      <c r="S61" s="11" t="s">
        <v>295</v>
      </c>
      <c r="T61" s="11" t="s">
        <v>589</v>
      </c>
      <c r="U61" s="11" t="s">
        <v>228</v>
      </c>
      <c r="V61" s="11" t="s">
        <v>448</v>
      </c>
      <c r="W61" s="11" t="s">
        <v>292</v>
      </c>
      <c r="X61" s="11" t="s">
        <v>589</v>
      </c>
      <c r="Y61" s="11" t="s">
        <v>831</v>
      </c>
      <c r="Z61" s="11"/>
      <c r="AA61" s="11"/>
      <c r="AB61" s="11"/>
      <c r="AC61" s="11"/>
      <c r="AD61" s="11"/>
      <c r="AE61" s="11"/>
      <c r="AF61" s="11"/>
      <c r="AG61" s="11"/>
      <c r="AH61" s="11"/>
      <c r="AI61" s="11"/>
    </row>
    <row r="62" spans="1:35" ht="106.5" customHeight="1">
      <c r="A62" s="13">
        <v>3790100023</v>
      </c>
      <c r="B62" s="11" t="s">
        <v>474</v>
      </c>
      <c r="C62" s="11">
        <v>86</v>
      </c>
      <c r="D62" s="11" t="s">
        <v>475</v>
      </c>
      <c r="E62" s="11" t="s">
        <v>334</v>
      </c>
      <c r="F62" s="11" t="s">
        <v>334</v>
      </c>
      <c r="G62" s="11" t="s">
        <v>335</v>
      </c>
      <c r="H62" s="11">
        <v>4</v>
      </c>
      <c r="I62" s="11" t="s">
        <v>349</v>
      </c>
      <c r="J62" s="11" t="s">
        <v>337</v>
      </c>
      <c r="K62" s="11" t="s">
        <v>343</v>
      </c>
      <c r="L62" s="11">
        <v>63</v>
      </c>
      <c r="M62" s="11" t="s">
        <v>476</v>
      </c>
      <c r="N62" s="11">
        <v>4</v>
      </c>
      <c r="O62" s="11" t="s">
        <v>477</v>
      </c>
      <c r="P62" s="11"/>
      <c r="Q62" s="11" t="s">
        <v>341</v>
      </c>
      <c r="R62" s="11" t="s">
        <v>478</v>
      </c>
      <c r="S62" s="11" t="s">
        <v>295</v>
      </c>
      <c r="T62" s="11"/>
      <c r="U62" s="11" t="s">
        <v>569</v>
      </c>
      <c r="V62" s="11" t="s">
        <v>129</v>
      </c>
      <c r="W62" s="11" t="s">
        <v>292</v>
      </c>
      <c r="X62" s="11"/>
      <c r="Y62" s="11" t="s">
        <v>831</v>
      </c>
      <c r="Z62" s="11"/>
      <c r="AA62" s="11"/>
      <c r="AB62" s="11"/>
      <c r="AC62" s="11"/>
      <c r="AD62" s="11"/>
      <c r="AE62" s="11"/>
      <c r="AF62" s="11"/>
      <c r="AG62" s="11"/>
      <c r="AH62" s="11"/>
      <c r="AI62" s="11"/>
    </row>
    <row r="63" spans="1:35" ht="82.5" customHeight="1">
      <c r="A63" s="13">
        <v>3790000023</v>
      </c>
      <c r="B63" s="11" t="s">
        <v>474</v>
      </c>
      <c r="C63" s="11">
        <v>85</v>
      </c>
      <c r="D63" s="11" t="s">
        <v>475</v>
      </c>
      <c r="E63" s="11" t="s">
        <v>334</v>
      </c>
      <c r="F63" s="11" t="s">
        <v>334</v>
      </c>
      <c r="G63" s="11" t="s">
        <v>335</v>
      </c>
      <c r="H63" s="11">
        <v>3</v>
      </c>
      <c r="I63" s="11" t="s">
        <v>349</v>
      </c>
      <c r="J63" s="11" t="s">
        <v>337</v>
      </c>
      <c r="K63" s="11" t="s">
        <v>343</v>
      </c>
      <c r="L63" s="11">
        <v>48</v>
      </c>
      <c r="M63" s="11" t="s">
        <v>757</v>
      </c>
      <c r="N63" s="11">
        <v>1</v>
      </c>
      <c r="O63" s="11" t="s">
        <v>479</v>
      </c>
      <c r="P63" s="11"/>
      <c r="Q63" s="11" t="s">
        <v>341</v>
      </c>
      <c r="R63" s="11" t="s">
        <v>480</v>
      </c>
      <c r="S63" s="11" t="s">
        <v>297</v>
      </c>
      <c r="T63" s="11" t="s">
        <v>718</v>
      </c>
      <c r="U63" s="11" t="s">
        <v>569</v>
      </c>
      <c r="V63" s="11" t="s">
        <v>658</v>
      </c>
      <c r="W63" s="11" t="s">
        <v>293</v>
      </c>
      <c r="X63" s="11" t="s">
        <v>718</v>
      </c>
      <c r="Y63" s="11" t="s">
        <v>293</v>
      </c>
      <c r="Z63" s="11"/>
      <c r="AA63" s="11"/>
      <c r="AB63" s="11"/>
      <c r="AC63" s="11"/>
      <c r="AD63" s="11"/>
      <c r="AE63" s="11"/>
      <c r="AF63" s="11"/>
      <c r="AG63" s="11"/>
      <c r="AH63" s="11"/>
      <c r="AI63" s="11"/>
    </row>
    <row r="64" spans="1:35" ht="80.25" customHeight="1">
      <c r="A64" s="13">
        <v>3789900023</v>
      </c>
      <c r="B64" s="11" t="s">
        <v>474</v>
      </c>
      <c r="C64" s="11">
        <v>84</v>
      </c>
      <c r="D64" s="11" t="s">
        <v>475</v>
      </c>
      <c r="E64" s="11" t="s">
        <v>334</v>
      </c>
      <c r="F64" s="11" t="s">
        <v>334</v>
      </c>
      <c r="G64" s="11" t="s">
        <v>335</v>
      </c>
      <c r="H64" s="11">
        <v>2</v>
      </c>
      <c r="I64" s="11" t="s">
        <v>349</v>
      </c>
      <c r="J64" s="11" t="s">
        <v>337</v>
      </c>
      <c r="K64" s="11" t="s">
        <v>343</v>
      </c>
      <c r="L64" s="11">
        <v>35</v>
      </c>
      <c r="M64" s="11">
        <v>11.3</v>
      </c>
      <c r="N64" s="11">
        <v>45</v>
      </c>
      <c r="O64" s="11" t="s">
        <v>481</v>
      </c>
      <c r="P64" s="11"/>
      <c r="Q64" s="11" t="s">
        <v>262</v>
      </c>
      <c r="R64" s="11" t="s">
        <v>482</v>
      </c>
      <c r="S64" s="11" t="s">
        <v>295</v>
      </c>
      <c r="T64" s="11" t="s">
        <v>692</v>
      </c>
      <c r="U64" s="11" t="s">
        <v>569</v>
      </c>
      <c r="V64" s="11" t="s">
        <v>638</v>
      </c>
      <c r="W64" s="11" t="s">
        <v>292</v>
      </c>
      <c r="X64" s="11" t="s">
        <v>692</v>
      </c>
      <c r="Y64" s="11" t="s">
        <v>831</v>
      </c>
      <c r="Z64" s="11"/>
      <c r="AA64" s="11"/>
      <c r="AB64" s="11"/>
      <c r="AC64" s="11"/>
      <c r="AD64" s="11"/>
      <c r="AE64" s="11"/>
      <c r="AF64" s="11"/>
      <c r="AG64" s="11"/>
      <c r="AH64" s="11"/>
      <c r="AI64" s="11"/>
    </row>
    <row r="65" spans="1:35" ht="173.25" customHeight="1">
      <c r="A65" s="13">
        <v>3789800023</v>
      </c>
      <c r="B65" s="11" t="s">
        <v>474</v>
      </c>
      <c r="C65" s="11">
        <v>83</v>
      </c>
      <c r="D65" s="11" t="s">
        <v>475</v>
      </c>
      <c r="E65" s="11" t="s">
        <v>334</v>
      </c>
      <c r="F65" s="11" t="s">
        <v>334</v>
      </c>
      <c r="G65" s="11" t="s">
        <v>335</v>
      </c>
      <c r="H65" s="11">
        <v>1</v>
      </c>
      <c r="I65" s="11" t="s">
        <v>349</v>
      </c>
      <c r="J65" s="11" t="s">
        <v>337</v>
      </c>
      <c r="K65" s="11" t="s">
        <v>448</v>
      </c>
      <c r="L65" s="11"/>
      <c r="M65" s="11"/>
      <c r="N65" s="11"/>
      <c r="O65" s="14" t="s">
        <v>483</v>
      </c>
      <c r="P65" s="11"/>
      <c r="Q65" s="11" t="s">
        <v>341</v>
      </c>
      <c r="R65" s="14" t="s">
        <v>517</v>
      </c>
      <c r="S65" s="11" t="s">
        <v>295</v>
      </c>
      <c r="T65" s="11"/>
      <c r="U65" s="11" t="s">
        <v>569</v>
      </c>
      <c r="V65" s="11" t="s">
        <v>448</v>
      </c>
      <c r="W65" s="11" t="s">
        <v>292</v>
      </c>
      <c r="X65" s="11"/>
      <c r="Y65" s="11" t="s">
        <v>831</v>
      </c>
      <c r="Z65" s="11"/>
      <c r="AA65" s="11"/>
      <c r="AB65" s="11"/>
      <c r="AC65" s="11"/>
      <c r="AD65" s="11"/>
      <c r="AE65" s="11"/>
      <c r="AF65" s="11"/>
      <c r="AG65" s="11"/>
      <c r="AH65" s="11"/>
      <c r="AI65" s="11"/>
    </row>
    <row r="66" spans="1:35" ht="408">
      <c r="A66" s="13">
        <v>3789700023</v>
      </c>
      <c r="B66" s="11" t="s">
        <v>518</v>
      </c>
      <c r="C66" s="11">
        <v>82</v>
      </c>
      <c r="D66" s="11" t="s">
        <v>519</v>
      </c>
      <c r="E66" s="11" t="s">
        <v>334</v>
      </c>
      <c r="F66" s="11" t="s">
        <v>334</v>
      </c>
      <c r="G66" s="11" t="s">
        <v>335</v>
      </c>
      <c r="H66" s="11">
        <v>1</v>
      </c>
      <c r="I66" s="11" t="s">
        <v>349</v>
      </c>
      <c r="J66" s="11" t="s">
        <v>453</v>
      </c>
      <c r="K66" s="11" t="s">
        <v>343</v>
      </c>
      <c r="L66" s="11">
        <v>42</v>
      </c>
      <c r="M66" s="11" t="s">
        <v>520</v>
      </c>
      <c r="N66" s="11">
        <v>24</v>
      </c>
      <c r="O66" s="14" t="s">
        <v>610</v>
      </c>
      <c r="P66" s="11"/>
      <c r="Q66" s="11" t="s">
        <v>262</v>
      </c>
      <c r="R66" s="14" t="s">
        <v>611</v>
      </c>
      <c r="S66" s="11" t="s">
        <v>295</v>
      </c>
      <c r="T66" s="11" t="s">
        <v>701</v>
      </c>
      <c r="U66" s="11" t="s">
        <v>569</v>
      </c>
      <c r="V66" s="11" t="s">
        <v>643</v>
      </c>
      <c r="W66" s="11" t="s">
        <v>292</v>
      </c>
      <c r="X66" s="11" t="s">
        <v>701</v>
      </c>
      <c r="Y66" s="11" t="s">
        <v>831</v>
      </c>
      <c r="Z66" s="11"/>
      <c r="AA66" s="11"/>
      <c r="AB66" s="11"/>
      <c r="AC66" s="11"/>
      <c r="AD66" s="11"/>
      <c r="AE66" s="11"/>
      <c r="AF66" s="11"/>
      <c r="AG66" s="11"/>
      <c r="AH66" s="11"/>
      <c r="AI66" s="11"/>
    </row>
    <row r="67" spans="1:35" ht="178.5">
      <c r="A67" s="13">
        <v>3788900023</v>
      </c>
      <c r="B67" s="11" t="s">
        <v>612</v>
      </c>
      <c r="C67" s="11">
        <v>81</v>
      </c>
      <c r="D67" s="11" t="s">
        <v>452</v>
      </c>
      <c r="E67" s="11" t="s">
        <v>334</v>
      </c>
      <c r="F67" s="11" t="s">
        <v>334</v>
      </c>
      <c r="G67" s="11" t="s">
        <v>335</v>
      </c>
      <c r="H67" s="11">
        <v>28</v>
      </c>
      <c r="I67" s="11" t="s">
        <v>349</v>
      </c>
      <c r="J67" s="11" t="s">
        <v>453</v>
      </c>
      <c r="K67" s="11" t="s">
        <v>343</v>
      </c>
      <c r="L67" s="11">
        <v>47</v>
      </c>
      <c r="M67" s="11" t="s">
        <v>757</v>
      </c>
      <c r="N67" s="11">
        <v>56</v>
      </c>
      <c r="O67" s="14" t="s">
        <v>613</v>
      </c>
      <c r="P67" s="11"/>
      <c r="Q67" s="11" t="s">
        <v>262</v>
      </c>
      <c r="R67" s="14" t="s">
        <v>529</v>
      </c>
      <c r="S67" s="11" t="s">
        <v>297</v>
      </c>
      <c r="T67" s="11" t="s">
        <v>702</v>
      </c>
      <c r="U67" s="11" t="s">
        <v>569</v>
      </c>
      <c r="V67" s="11" t="s">
        <v>658</v>
      </c>
      <c r="W67" s="11" t="s">
        <v>293</v>
      </c>
      <c r="X67" s="11" t="s">
        <v>702</v>
      </c>
      <c r="Y67" s="11" t="s">
        <v>293</v>
      </c>
      <c r="Z67" s="11"/>
      <c r="AA67" s="11"/>
      <c r="AB67" s="11"/>
      <c r="AC67" s="11"/>
      <c r="AD67" s="11"/>
      <c r="AE67" s="11"/>
      <c r="AF67" s="11"/>
      <c r="AG67" s="11"/>
      <c r="AH67" s="11"/>
      <c r="AI67" s="11"/>
    </row>
    <row r="68" spans="1:35" ht="69" customHeight="1">
      <c r="A68" s="13">
        <v>3788800023</v>
      </c>
      <c r="B68" s="11" t="s">
        <v>612</v>
      </c>
      <c r="C68" s="11">
        <v>80</v>
      </c>
      <c r="D68" s="11" t="s">
        <v>452</v>
      </c>
      <c r="E68" s="11" t="s">
        <v>334</v>
      </c>
      <c r="F68" s="11" t="s">
        <v>334</v>
      </c>
      <c r="G68" s="11" t="s">
        <v>335</v>
      </c>
      <c r="H68" s="11">
        <v>27</v>
      </c>
      <c r="I68" s="11" t="s">
        <v>349</v>
      </c>
      <c r="J68" s="11" t="s">
        <v>453</v>
      </c>
      <c r="K68" s="11" t="s">
        <v>343</v>
      </c>
      <c r="L68" s="11">
        <v>44</v>
      </c>
      <c r="M68" s="11" t="s">
        <v>758</v>
      </c>
      <c r="N68" s="11">
        <v>15</v>
      </c>
      <c r="O68" s="11" t="s">
        <v>530</v>
      </c>
      <c r="P68" s="11"/>
      <c r="Q68" s="11" t="s">
        <v>262</v>
      </c>
      <c r="R68" s="11" t="s">
        <v>531</v>
      </c>
      <c r="S68" s="11" t="s">
        <v>295</v>
      </c>
      <c r="T68" s="11"/>
      <c r="U68" s="11" t="s">
        <v>569</v>
      </c>
      <c r="V68" s="11" t="s">
        <v>645</v>
      </c>
      <c r="W68" s="11" t="s">
        <v>292</v>
      </c>
      <c r="X68" s="11"/>
      <c r="Y68" s="11" t="s">
        <v>831</v>
      </c>
      <c r="Z68" s="11"/>
      <c r="AA68" s="11"/>
      <c r="AB68" s="11"/>
      <c r="AC68" s="11"/>
      <c r="AD68" s="11"/>
      <c r="AE68" s="11"/>
      <c r="AF68" s="11"/>
      <c r="AG68" s="11"/>
      <c r="AH68" s="11"/>
      <c r="AI68" s="11"/>
    </row>
    <row r="69" spans="1:35" ht="66.75" customHeight="1">
      <c r="A69" s="13">
        <v>3788700023</v>
      </c>
      <c r="B69" s="11" t="s">
        <v>612</v>
      </c>
      <c r="C69" s="11">
        <v>79</v>
      </c>
      <c r="D69" s="11" t="s">
        <v>452</v>
      </c>
      <c r="E69" s="11" t="s">
        <v>334</v>
      </c>
      <c r="F69" s="11" t="s">
        <v>334</v>
      </c>
      <c r="G69" s="11" t="s">
        <v>335</v>
      </c>
      <c r="H69" s="11">
        <v>26</v>
      </c>
      <c r="I69" s="11" t="s">
        <v>349</v>
      </c>
      <c r="J69" s="11" t="s">
        <v>453</v>
      </c>
      <c r="K69" s="11" t="s">
        <v>343</v>
      </c>
      <c r="L69" s="11">
        <v>43</v>
      </c>
      <c r="M69" s="11" t="s">
        <v>758</v>
      </c>
      <c r="N69" s="11">
        <v>59</v>
      </c>
      <c r="O69" s="11" t="s">
        <v>543</v>
      </c>
      <c r="P69" s="11"/>
      <c r="Q69" s="11" t="s">
        <v>262</v>
      </c>
      <c r="R69" s="11" t="s">
        <v>346</v>
      </c>
      <c r="S69" s="11" t="s">
        <v>295</v>
      </c>
      <c r="T69" s="11"/>
      <c r="U69" s="11" t="s">
        <v>569</v>
      </c>
      <c r="V69" s="11" t="s">
        <v>645</v>
      </c>
      <c r="W69" s="11" t="s">
        <v>292</v>
      </c>
      <c r="X69" s="11"/>
      <c r="Y69" s="11" t="s">
        <v>831</v>
      </c>
      <c r="Z69" s="11"/>
      <c r="AA69" s="11"/>
      <c r="AB69" s="11"/>
      <c r="AC69" s="11"/>
      <c r="AD69" s="11"/>
      <c r="AE69" s="11"/>
      <c r="AF69" s="11"/>
      <c r="AG69" s="11"/>
      <c r="AH69" s="11"/>
      <c r="AI69" s="11"/>
    </row>
    <row r="70" spans="1:35" ht="32.25" customHeight="1">
      <c r="A70" s="13">
        <v>3788600023</v>
      </c>
      <c r="B70" s="11" t="s">
        <v>612</v>
      </c>
      <c r="C70" s="11">
        <v>78</v>
      </c>
      <c r="D70" s="11" t="s">
        <v>452</v>
      </c>
      <c r="E70" s="11" t="s">
        <v>334</v>
      </c>
      <c r="F70" s="11" t="s">
        <v>334</v>
      </c>
      <c r="G70" s="11" t="s">
        <v>335</v>
      </c>
      <c r="H70" s="11">
        <v>25</v>
      </c>
      <c r="I70" s="11" t="s">
        <v>349</v>
      </c>
      <c r="J70" s="11" t="s">
        <v>453</v>
      </c>
      <c r="K70" s="11" t="s">
        <v>338</v>
      </c>
      <c r="L70" s="11">
        <v>43</v>
      </c>
      <c r="M70" s="11" t="s">
        <v>758</v>
      </c>
      <c r="N70" s="11">
        <v>47</v>
      </c>
      <c r="O70" s="11" t="s">
        <v>544</v>
      </c>
      <c r="P70" s="11"/>
      <c r="Q70" s="11" t="s">
        <v>262</v>
      </c>
      <c r="R70" s="11" t="s">
        <v>545</v>
      </c>
      <c r="S70" s="11" t="s">
        <v>296</v>
      </c>
      <c r="T70" s="11"/>
      <c r="U70" s="11" t="s">
        <v>655</v>
      </c>
      <c r="V70" s="11" t="s">
        <v>645</v>
      </c>
      <c r="W70" s="11" t="s">
        <v>392</v>
      </c>
      <c r="X70" s="11"/>
      <c r="Y70" s="11" t="s">
        <v>831</v>
      </c>
      <c r="Z70" s="11"/>
      <c r="AA70" s="11"/>
      <c r="AB70" s="11"/>
      <c r="AC70" s="11"/>
      <c r="AD70" s="11"/>
      <c r="AE70" s="11"/>
      <c r="AF70" s="11"/>
      <c r="AG70" s="11"/>
      <c r="AH70" s="11"/>
      <c r="AI70" s="11"/>
    </row>
    <row r="71" spans="1:35" ht="126" customHeight="1">
      <c r="A71" s="13">
        <v>3788500023</v>
      </c>
      <c r="B71" s="11" t="s">
        <v>612</v>
      </c>
      <c r="C71" s="11">
        <v>77</v>
      </c>
      <c r="D71" s="11" t="s">
        <v>452</v>
      </c>
      <c r="E71" s="11" t="s">
        <v>334</v>
      </c>
      <c r="F71" s="11" t="s">
        <v>334</v>
      </c>
      <c r="G71" s="11" t="s">
        <v>335</v>
      </c>
      <c r="H71" s="11">
        <v>24</v>
      </c>
      <c r="I71" s="11" t="s">
        <v>349</v>
      </c>
      <c r="J71" s="11" t="s">
        <v>453</v>
      </c>
      <c r="K71" s="11" t="s">
        <v>343</v>
      </c>
      <c r="L71" s="11">
        <v>42</v>
      </c>
      <c r="M71" s="11" t="s">
        <v>546</v>
      </c>
      <c r="N71" s="11">
        <v>41</v>
      </c>
      <c r="O71" s="14" t="s">
        <v>547</v>
      </c>
      <c r="P71" s="11"/>
      <c r="Q71" s="11" t="s">
        <v>262</v>
      </c>
      <c r="R71" s="11" t="s">
        <v>548</v>
      </c>
      <c r="S71" s="11" t="s">
        <v>295</v>
      </c>
      <c r="T71" s="11" t="s">
        <v>257</v>
      </c>
      <c r="U71" s="11" t="s">
        <v>569</v>
      </c>
      <c r="V71" s="11" t="s">
        <v>644</v>
      </c>
      <c r="W71" s="11" t="s">
        <v>292</v>
      </c>
      <c r="X71" s="11" t="s">
        <v>257</v>
      </c>
      <c r="Y71" s="11" t="s">
        <v>831</v>
      </c>
      <c r="Z71" s="11"/>
      <c r="AA71" s="11"/>
      <c r="AB71" s="11"/>
      <c r="AC71" s="11"/>
      <c r="AD71" s="11"/>
      <c r="AE71" s="11"/>
      <c r="AF71" s="11"/>
      <c r="AG71" s="11"/>
      <c r="AH71" s="11"/>
      <c r="AI71" s="11"/>
    </row>
    <row r="72" spans="1:35" ht="76.5">
      <c r="A72" s="13">
        <v>3788400023</v>
      </c>
      <c r="B72" s="11" t="s">
        <v>612</v>
      </c>
      <c r="C72" s="11">
        <v>76</v>
      </c>
      <c r="D72" s="11" t="s">
        <v>452</v>
      </c>
      <c r="E72" s="11" t="s">
        <v>334</v>
      </c>
      <c r="F72" s="11" t="s">
        <v>334</v>
      </c>
      <c r="G72" s="11" t="s">
        <v>335</v>
      </c>
      <c r="H72" s="11">
        <v>23</v>
      </c>
      <c r="I72" s="11" t="s">
        <v>349</v>
      </c>
      <c r="J72" s="11" t="s">
        <v>453</v>
      </c>
      <c r="K72" s="11" t="s">
        <v>343</v>
      </c>
      <c r="L72" s="11">
        <v>42</v>
      </c>
      <c r="M72" s="11" t="s">
        <v>520</v>
      </c>
      <c r="N72" s="11">
        <v>13</v>
      </c>
      <c r="O72" s="11" t="s">
        <v>549</v>
      </c>
      <c r="P72" s="11"/>
      <c r="Q72" s="11" t="s">
        <v>262</v>
      </c>
      <c r="R72" s="11" t="s">
        <v>550</v>
      </c>
      <c r="S72" s="11" t="s">
        <v>295</v>
      </c>
      <c r="T72" s="11" t="s">
        <v>256</v>
      </c>
      <c r="U72" s="11" t="s">
        <v>569</v>
      </c>
      <c r="V72" s="11" t="s">
        <v>643</v>
      </c>
      <c r="W72" s="11" t="s">
        <v>292</v>
      </c>
      <c r="X72" s="11" t="s">
        <v>256</v>
      </c>
      <c r="Y72" s="11" t="s">
        <v>831</v>
      </c>
      <c r="Z72" s="11"/>
      <c r="AA72" s="11"/>
      <c r="AB72" s="11"/>
      <c r="AC72" s="11"/>
      <c r="AD72" s="11"/>
      <c r="AE72" s="11"/>
      <c r="AF72" s="11"/>
      <c r="AG72" s="11"/>
      <c r="AH72" s="11"/>
      <c r="AI72" s="11"/>
    </row>
    <row r="73" spans="1:35" ht="42.75" customHeight="1">
      <c r="A73" s="13">
        <v>3788300023</v>
      </c>
      <c r="B73" s="11" t="s">
        <v>612</v>
      </c>
      <c r="C73" s="11">
        <v>75</v>
      </c>
      <c r="D73" s="11" t="s">
        <v>452</v>
      </c>
      <c r="E73" s="11" t="s">
        <v>334</v>
      </c>
      <c r="F73" s="11" t="s">
        <v>334</v>
      </c>
      <c r="G73" s="11" t="s">
        <v>335</v>
      </c>
      <c r="H73" s="11">
        <v>22</v>
      </c>
      <c r="I73" s="11" t="s">
        <v>349</v>
      </c>
      <c r="J73" s="11" t="s">
        <v>453</v>
      </c>
      <c r="K73" s="11" t="s">
        <v>343</v>
      </c>
      <c r="L73" s="11">
        <v>41</v>
      </c>
      <c r="M73" s="11" t="s">
        <v>250</v>
      </c>
      <c r="N73" s="11">
        <v>15</v>
      </c>
      <c r="O73" s="11" t="s">
        <v>551</v>
      </c>
      <c r="P73" s="11"/>
      <c r="Q73" s="11" t="s">
        <v>262</v>
      </c>
      <c r="R73" s="11" t="s">
        <v>552</v>
      </c>
      <c r="S73" s="11" t="s">
        <v>295</v>
      </c>
      <c r="T73" s="11" t="s">
        <v>723</v>
      </c>
      <c r="U73" s="11" t="s">
        <v>569</v>
      </c>
      <c r="V73" s="11" t="s">
        <v>642</v>
      </c>
      <c r="W73" s="11" t="s">
        <v>292</v>
      </c>
      <c r="X73" s="11" t="s">
        <v>723</v>
      </c>
      <c r="Y73" s="11" t="s">
        <v>831</v>
      </c>
      <c r="Z73" s="11"/>
      <c r="AA73" s="11"/>
      <c r="AB73" s="11"/>
      <c r="AC73" s="11"/>
      <c r="AD73" s="11"/>
      <c r="AE73" s="11"/>
      <c r="AF73" s="11"/>
      <c r="AG73" s="11"/>
      <c r="AH73" s="11"/>
      <c r="AI73" s="11"/>
    </row>
    <row r="74" spans="1:35" ht="29.25" customHeight="1">
      <c r="A74" s="13">
        <v>3788200023</v>
      </c>
      <c r="B74" s="11" t="s">
        <v>612</v>
      </c>
      <c r="C74" s="11">
        <v>74</v>
      </c>
      <c r="D74" s="11" t="s">
        <v>452</v>
      </c>
      <c r="E74" s="11" t="s">
        <v>334</v>
      </c>
      <c r="F74" s="11" t="s">
        <v>334</v>
      </c>
      <c r="G74" s="11" t="s">
        <v>335</v>
      </c>
      <c r="H74" s="11">
        <v>21</v>
      </c>
      <c r="I74" s="11" t="s">
        <v>349</v>
      </c>
      <c r="J74" s="11" t="s">
        <v>453</v>
      </c>
      <c r="K74" s="11" t="s">
        <v>338</v>
      </c>
      <c r="L74" s="11">
        <v>38</v>
      </c>
      <c r="M74" s="11">
        <v>11.11</v>
      </c>
      <c r="N74" s="11">
        <v>38</v>
      </c>
      <c r="O74" s="11" t="s">
        <v>553</v>
      </c>
      <c r="P74" s="11"/>
      <c r="Q74" s="11" t="s">
        <v>262</v>
      </c>
      <c r="R74" s="11" t="s">
        <v>554</v>
      </c>
      <c r="S74" s="11" t="s">
        <v>296</v>
      </c>
      <c r="T74" s="11"/>
      <c r="U74" s="11" t="s">
        <v>655</v>
      </c>
      <c r="V74" s="11" t="s">
        <v>641</v>
      </c>
      <c r="W74" s="11" t="s">
        <v>392</v>
      </c>
      <c r="X74" s="11"/>
      <c r="Y74" s="11" t="s">
        <v>831</v>
      </c>
      <c r="Z74" s="11"/>
      <c r="AA74" s="11"/>
      <c r="AB74" s="11"/>
      <c r="AC74" s="11"/>
      <c r="AD74" s="11"/>
      <c r="AE74" s="11"/>
      <c r="AF74" s="11"/>
      <c r="AG74" s="11"/>
      <c r="AH74" s="11"/>
      <c r="AI74" s="11"/>
    </row>
    <row r="75" spans="1:35" ht="135.75" customHeight="1">
      <c r="A75" s="13">
        <v>3788100023</v>
      </c>
      <c r="B75" s="11" t="s">
        <v>612</v>
      </c>
      <c r="C75" s="11">
        <v>73</v>
      </c>
      <c r="D75" s="11" t="s">
        <v>452</v>
      </c>
      <c r="E75" s="11" t="s">
        <v>334</v>
      </c>
      <c r="F75" s="11" t="s">
        <v>334</v>
      </c>
      <c r="G75" s="11" t="s">
        <v>335</v>
      </c>
      <c r="H75" s="11">
        <v>20</v>
      </c>
      <c r="I75" s="11" t="s">
        <v>349</v>
      </c>
      <c r="J75" s="11" t="s">
        <v>453</v>
      </c>
      <c r="K75" s="11" t="s">
        <v>343</v>
      </c>
      <c r="L75" s="11">
        <v>36</v>
      </c>
      <c r="M75" s="11" t="s">
        <v>350</v>
      </c>
      <c r="N75" s="11">
        <v>55</v>
      </c>
      <c r="O75" s="11" t="s">
        <v>555</v>
      </c>
      <c r="P75" s="11"/>
      <c r="Q75" s="11" t="s">
        <v>262</v>
      </c>
      <c r="R75" s="11" t="s">
        <v>556</v>
      </c>
      <c r="S75" s="11" t="s">
        <v>297</v>
      </c>
      <c r="T75" s="11" t="s">
        <v>703</v>
      </c>
      <c r="U75" s="11" t="s">
        <v>569</v>
      </c>
      <c r="V75" s="11" t="s">
        <v>640</v>
      </c>
      <c r="W75" s="11" t="s">
        <v>293</v>
      </c>
      <c r="X75" s="11" t="s">
        <v>703</v>
      </c>
      <c r="Y75" s="11" t="s">
        <v>293</v>
      </c>
      <c r="Z75" s="11"/>
      <c r="AA75" s="11"/>
      <c r="AB75" s="11"/>
      <c r="AC75" s="11"/>
      <c r="AD75" s="11"/>
      <c r="AE75" s="11"/>
      <c r="AF75" s="11"/>
      <c r="AG75" s="11"/>
      <c r="AH75" s="11"/>
      <c r="AI75" s="11"/>
    </row>
    <row r="76" spans="1:35" ht="30.75" customHeight="1">
      <c r="A76" s="13">
        <v>3788000023</v>
      </c>
      <c r="B76" s="11" t="s">
        <v>612</v>
      </c>
      <c r="C76" s="11">
        <v>72</v>
      </c>
      <c r="D76" s="11" t="s">
        <v>452</v>
      </c>
      <c r="E76" s="11" t="s">
        <v>334</v>
      </c>
      <c r="F76" s="11" t="s">
        <v>334</v>
      </c>
      <c r="G76" s="11" t="s">
        <v>335</v>
      </c>
      <c r="H76" s="11">
        <v>19</v>
      </c>
      <c r="I76" s="11" t="s">
        <v>349</v>
      </c>
      <c r="J76" s="11" t="s">
        <v>453</v>
      </c>
      <c r="K76" s="11" t="s">
        <v>338</v>
      </c>
      <c r="L76" s="11">
        <v>36</v>
      </c>
      <c r="M76" s="11" t="s">
        <v>350</v>
      </c>
      <c r="N76" s="11">
        <v>30</v>
      </c>
      <c r="O76" s="11" t="s">
        <v>557</v>
      </c>
      <c r="P76" s="11"/>
      <c r="Q76" s="11" t="s">
        <v>262</v>
      </c>
      <c r="R76" s="11" t="s">
        <v>558</v>
      </c>
      <c r="S76" s="11" t="s">
        <v>295</v>
      </c>
      <c r="T76" s="11"/>
      <c r="U76" s="11" t="s">
        <v>655</v>
      </c>
      <c r="V76" s="11" t="s">
        <v>640</v>
      </c>
      <c r="W76" s="11" t="s">
        <v>292</v>
      </c>
      <c r="X76" s="11"/>
      <c r="Y76" s="11" t="s">
        <v>831</v>
      </c>
      <c r="Z76" s="11"/>
      <c r="AA76" s="11"/>
      <c r="AB76" s="11"/>
      <c r="AC76" s="11"/>
      <c r="AD76" s="11"/>
      <c r="AE76" s="11"/>
      <c r="AF76" s="11"/>
      <c r="AG76" s="11"/>
      <c r="AH76" s="11"/>
      <c r="AI76" s="11"/>
    </row>
    <row r="77" spans="1:35" ht="144" customHeight="1">
      <c r="A77" s="13">
        <v>3787900023</v>
      </c>
      <c r="B77" s="11" t="s">
        <v>612</v>
      </c>
      <c r="C77" s="11">
        <v>71</v>
      </c>
      <c r="D77" s="11" t="s">
        <v>452</v>
      </c>
      <c r="E77" s="11" t="s">
        <v>334</v>
      </c>
      <c r="F77" s="11" t="s">
        <v>334</v>
      </c>
      <c r="G77" s="11" t="s">
        <v>335</v>
      </c>
      <c r="H77" s="11">
        <v>18</v>
      </c>
      <c r="I77" s="11" t="s">
        <v>349</v>
      </c>
      <c r="J77" s="11" t="s">
        <v>453</v>
      </c>
      <c r="K77" s="11" t="s">
        <v>343</v>
      </c>
      <c r="L77" s="11">
        <v>17</v>
      </c>
      <c r="M77" s="11" t="s">
        <v>559</v>
      </c>
      <c r="N77" s="11">
        <v>37</v>
      </c>
      <c r="O77" s="11" t="s">
        <v>560</v>
      </c>
      <c r="P77" s="11"/>
      <c r="Q77" s="11" t="s">
        <v>262</v>
      </c>
      <c r="R77" s="11" t="s">
        <v>470</v>
      </c>
      <c r="S77" s="11" t="s">
        <v>297</v>
      </c>
      <c r="T77" s="11" t="s">
        <v>691</v>
      </c>
      <c r="U77" s="11" t="s">
        <v>569</v>
      </c>
      <c r="V77" s="11" t="s">
        <v>652</v>
      </c>
      <c r="W77" s="11" t="s">
        <v>293</v>
      </c>
      <c r="X77" s="11" t="s">
        <v>691</v>
      </c>
      <c r="Y77" s="11" t="s">
        <v>293</v>
      </c>
      <c r="Z77" s="11"/>
      <c r="AA77" s="11"/>
      <c r="AB77" s="11"/>
      <c r="AC77" s="11"/>
      <c r="AD77" s="11"/>
      <c r="AE77" s="11"/>
      <c r="AF77" s="11"/>
      <c r="AG77" s="11"/>
      <c r="AH77" s="11"/>
      <c r="AI77" s="11"/>
    </row>
    <row r="78" spans="1:35" ht="163.5" customHeight="1">
      <c r="A78" s="13">
        <v>3787800023</v>
      </c>
      <c r="B78" s="11" t="s">
        <v>612</v>
      </c>
      <c r="C78" s="11">
        <v>70</v>
      </c>
      <c r="D78" s="11" t="s">
        <v>452</v>
      </c>
      <c r="E78" s="11" t="s">
        <v>334</v>
      </c>
      <c r="F78" s="11" t="s">
        <v>334</v>
      </c>
      <c r="G78" s="11" t="s">
        <v>335</v>
      </c>
      <c r="H78" s="11">
        <v>17</v>
      </c>
      <c r="I78" s="11" t="s">
        <v>349</v>
      </c>
      <c r="J78" s="11" t="s">
        <v>453</v>
      </c>
      <c r="K78" s="11" t="s">
        <v>343</v>
      </c>
      <c r="L78" s="11">
        <v>17</v>
      </c>
      <c r="M78" s="11" t="s">
        <v>344</v>
      </c>
      <c r="N78" s="11">
        <v>1</v>
      </c>
      <c r="O78" s="11" t="s">
        <v>561</v>
      </c>
      <c r="P78" s="11"/>
      <c r="Q78" s="11" t="s">
        <v>262</v>
      </c>
      <c r="R78" s="11" t="s">
        <v>470</v>
      </c>
      <c r="S78" s="11" t="s">
        <v>297</v>
      </c>
      <c r="T78" s="11" t="s">
        <v>724</v>
      </c>
      <c r="U78" s="11" t="s">
        <v>569</v>
      </c>
      <c r="V78" s="11" t="s">
        <v>652</v>
      </c>
      <c r="W78" s="11" t="s">
        <v>293</v>
      </c>
      <c r="X78" s="11" t="s">
        <v>724</v>
      </c>
      <c r="Y78" s="11" t="s">
        <v>293</v>
      </c>
      <c r="Z78" s="11"/>
      <c r="AA78" s="11"/>
      <c r="AB78" s="11"/>
      <c r="AC78" s="11"/>
      <c r="AD78" s="11"/>
      <c r="AE78" s="11"/>
      <c r="AF78" s="11"/>
      <c r="AG78" s="11"/>
      <c r="AH78" s="11"/>
      <c r="AI78" s="11"/>
    </row>
    <row r="79" spans="1:35" ht="38.25">
      <c r="A79" s="13">
        <v>3787700023</v>
      </c>
      <c r="B79" s="11" t="s">
        <v>612</v>
      </c>
      <c r="C79" s="11">
        <v>69</v>
      </c>
      <c r="D79" s="11" t="s">
        <v>452</v>
      </c>
      <c r="E79" s="11" t="s">
        <v>334</v>
      </c>
      <c r="F79" s="11" t="s">
        <v>334</v>
      </c>
      <c r="G79" s="11" t="s">
        <v>335</v>
      </c>
      <c r="H79" s="11">
        <v>16</v>
      </c>
      <c r="I79" s="11" t="s">
        <v>349</v>
      </c>
      <c r="J79" s="11" t="s">
        <v>453</v>
      </c>
      <c r="K79" s="11" t="s">
        <v>338</v>
      </c>
      <c r="L79" s="11">
        <v>16</v>
      </c>
      <c r="M79" s="11" t="s">
        <v>439</v>
      </c>
      <c r="N79" s="11">
        <v>1</v>
      </c>
      <c r="O79" s="11" t="s">
        <v>562</v>
      </c>
      <c r="P79" s="11"/>
      <c r="Q79" s="11" t="s">
        <v>262</v>
      </c>
      <c r="R79" s="11" t="s">
        <v>563</v>
      </c>
      <c r="S79" s="11" t="s">
        <v>296</v>
      </c>
      <c r="T79" s="11"/>
      <c r="U79" s="11" t="s">
        <v>655</v>
      </c>
      <c r="V79" s="11" t="s">
        <v>639</v>
      </c>
      <c r="W79" s="11" t="s">
        <v>392</v>
      </c>
      <c r="X79" s="11"/>
      <c r="Y79" s="11" t="s">
        <v>831</v>
      </c>
      <c r="Z79" s="11"/>
      <c r="AA79" s="11"/>
      <c r="AB79" s="11"/>
      <c r="AC79" s="11"/>
      <c r="AD79" s="11"/>
      <c r="AE79" s="11"/>
      <c r="AF79" s="11"/>
      <c r="AG79" s="11"/>
      <c r="AH79" s="11"/>
      <c r="AI79" s="11"/>
    </row>
    <row r="80" spans="1:35" ht="100.5" customHeight="1">
      <c r="A80" s="13">
        <v>3787600023</v>
      </c>
      <c r="B80" s="11" t="s">
        <v>612</v>
      </c>
      <c r="C80" s="11">
        <v>68</v>
      </c>
      <c r="D80" s="11" t="s">
        <v>452</v>
      </c>
      <c r="E80" s="11" t="s">
        <v>334</v>
      </c>
      <c r="F80" s="11" t="s">
        <v>334</v>
      </c>
      <c r="G80" s="11" t="s">
        <v>335</v>
      </c>
      <c r="H80" s="11">
        <v>15</v>
      </c>
      <c r="I80" s="11" t="s">
        <v>349</v>
      </c>
      <c r="J80" s="11" t="s">
        <v>453</v>
      </c>
      <c r="K80" s="11" t="s">
        <v>343</v>
      </c>
      <c r="L80" s="11">
        <v>15</v>
      </c>
      <c r="M80" s="11" t="s">
        <v>439</v>
      </c>
      <c r="N80" s="11">
        <v>7</v>
      </c>
      <c r="O80" s="11" t="s">
        <v>564</v>
      </c>
      <c r="P80" s="11"/>
      <c r="Q80" s="11" t="s">
        <v>262</v>
      </c>
      <c r="R80" s="11" t="s">
        <v>565</v>
      </c>
      <c r="S80" s="11" t="s">
        <v>297</v>
      </c>
      <c r="T80" s="11" t="s">
        <v>702</v>
      </c>
      <c r="U80" s="11" t="s">
        <v>569</v>
      </c>
      <c r="V80" s="11" t="s">
        <v>639</v>
      </c>
      <c r="W80" s="11" t="s">
        <v>293</v>
      </c>
      <c r="X80" s="11" t="s">
        <v>702</v>
      </c>
      <c r="Y80" s="11" t="s">
        <v>293</v>
      </c>
      <c r="Z80" s="11"/>
      <c r="AA80" s="11"/>
      <c r="AB80" s="11"/>
      <c r="AC80" s="11"/>
      <c r="AD80" s="11"/>
      <c r="AE80" s="11"/>
      <c r="AF80" s="11"/>
      <c r="AG80" s="11"/>
      <c r="AH80" s="11"/>
      <c r="AI80" s="11"/>
    </row>
    <row r="81" spans="1:35" ht="82.5" customHeight="1">
      <c r="A81" s="13">
        <v>3787500023</v>
      </c>
      <c r="B81" s="11" t="s">
        <v>612</v>
      </c>
      <c r="C81" s="11">
        <v>67</v>
      </c>
      <c r="D81" s="11" t="s">
        <v>452</v>
      </c>
      <c r="E81" s="11" t="s">
        <v>334</v>
      </c>
      <c r="F81" s="11" t="s">
        <v>334</v>
      </c>
      <c r="G81" s="11" t="s">
        <v>335</v>
      </c>
      <c r="H81" s="11">
        <v>14</v>
      </c>
      <c r="I81" s="11" t="s">
        <v>349</v>
      </c>
      <c r="J81" s="11" t="s">
        <v>453</v>
      </c>
      <c r="K81" s="11" t="s">
        <v>338</v>
      </c>
      <c r="L81" s="11">
        <v>15</v>
      </c>
      <c r="M81" s="11" t="s">
        <v>439</v>
      </c>
      <c r="N81" s="11">
        <v>47</v>
      </c>
      <c r="O81" s="11" t="s">
        <v>566</v>
      </c>
      <c r="P81" s="11"/>
      <c r="Q81" s="11" t="s">
        <v>262</v>
      </c>
      <c r="R81" s="11" t="s">
        <v>470</v>
      </c>
      <c r="S81" s="11" t="s">
        <v>296</v>
      </c>
      <c r="T81" s="11"/>
      <c r="U81" s="11" t="s">
        <v>655</v>
      </c>
      <c r="V81" s="11" t="s">
        <v>639</v>
      </c>
      <c r="W81" s="11" t="s">
        <v>392</v>
      </c>
      <c r="X81" s="11"/>
      <c r="Y81" s="11" t="s">
        <v>831</v>
      </c>
      <c r="Z81" s="11"/>
      <c r="AA81" s="11"/>
      <c r="AB81" s="11"/>
      <c r="AC81" s="11"/>
      <c r="AD81" s="11"/>
      <c r="AE81" s="11"/>
      <c r="AF81" s="11"/>
      <c r="AG81" s="11"/>
      <c r="AH81" s="11"/>
      <c r="AI81" s="11"/>
    </row>
    <row r="82" spans="1:35" ht="44.25" customHeight="1">
      <c r="A82" s="13">
        <v>3787400023</v>
      </c>
      <c r="B82" s="11" t="s">
        <v>612</v>
      </c>
      <c r="C82" s="11">
        <v>66</v>
      </c>
      <c r="D82" s="11" t="s">
        <v>452</v>
      </c>
      <c r="E82" s="11" t="s">
        <v>334</v>
      </c>
      <c r="F82" s="11" t="s">
        <v>334</v>
      </c>
      <c r="G82" s="11" t="s">
        <v>335</v>
      </c>
      <c r="H82" s="11">
        <v>13</v>
      </c>
      <c r="I82" s="11" t="s">
        <v>349</v>
      </c>
      <c r="J82" s="11" t="s">
        <v>453</v>
      </c>
      <c r="K82" s="11" t="s">
        <v>338</v>
      </c>
      <c r="L82" s="11">
        <v>14</v>
      </c>
      <c r="M82" s="11" t="s">
        <v>595</v>
      </c>
      <c r="N82" s="11">
        <v>31</v>
      </c>
      <c r="O82" s="11" t="s">
        <v>567</v>
      </c>
      <c r="P82" s="11"/>
      <c r="Q82" s="11" t="s">
        <v>262</v>
      </c>
      <c r="R82" s="11" t="s">
        <v>568</v>
      </c>
      <c r="S82" s="11" t="s">
        <v>296</v>
      </c>
      <c r="T82" s="11"/>
      <c r="U82" s="11" t="s">
        <v>655</v>
      </c>
      <c r="V82" s="11" t="s">
        <v>639</v>
      </c>
      <c r="W82" s="11" t="s">
        <v>392</v>
      </c>
      <c r="X82" s="11"/>
      <c r="Y82" s="11" t="s">
        <v>831</v>
      </c>
      <c r="Z82" s="11"/>
      <c r="AA82" s="11"/>
      <c r="AB82" s="11"/>
      <c r="AC82" s="11"/>
      <c r="AD82" s="11"/>
      <c r="AE82" s="11"/>
      <c r="AF82" s="11"/>
      <c r="AG82" s="11"/>
      <c r="AH82" s="11"/>
      <c r="AI82" s="11"/>
    </row>
    <row r="83" spans="1:35" ht="276" customHeight="1">
      <c r="A83" s="13">
        <v>3787300023</v>
      </c>
      <c r="B83" s="11" t="s">
        <v>612</v>
      </c>
      <c r="C83" s="11">
        <v>65</v>
      </c>
      <c r="D83" s="11" t="s">
        <v>452</v>
      </c>
      <c r="E83" s="11" t="s">
        <v>334</v>
      </c>
      <c r="F83" s="11" t="s">
        <v>334</v>
      </c>
      <c r="G83" s="11" t="s">
        <v>335</v>
      </c>
      <c r="H83" s="11">
        <v>12</v>
      </c>
      <c r="I83" s="11" t="s">
        <v>349</v>
      </c>
      <c r="J83" s="11" t="s">
        <v>453</v>
      </c>
      <c r="K83" s="11" t="s">
        <v>343</v>
      </c>
      <c r="L83" s="11">
        <v>13</v>
      </c>
      <c r="M83" s="11" t="s">
        <v>599</v>
      </c>
      <c r="N83" s="11">
        <v>18</v>
      </c>
      <c r="O83" s="14" t="s">
        <v>373</v>
      </c>
      <c r="P83" s="11"/>
      <c r="Q83" s="11" t="s">
        <v>262</v>
      </c>
      <c r="R83" s="11" t="s">
        <v>374</v>
      </c>
      <c r="S83" s="11" t="s">
        <v>297</v>
      </c>
      <c r="T83" s="11" t="s">
        <v>690</v>
      </c>
      <c r="U83" s="11" t="s">
        <v>569</v>
      </c>
      <c r="V83" s="11" t="s">
        <v>639</v>
      </c>
      <c r="W83" s="11" t="s">
        <v>293</v>
      </c>
      <c r="X83" s="11" t="s">
        <v>690</v>
      </c>
      <c r="Y83" s="11" t="s">
        <v>293</v>
      </c>
      <c r="Z83" s="11"/>
      <c r="AA83" s="11"/>
      <c r="AB83" s="11"/>
      <c r="AC83" s="11"/>
      <c r="AD83" s="11"/>
      <c r="AE83" s="11"/>
      <c r="AF83" s="11"/>
      <c r="AG83" s="11"/>
      <c r="AH83" s="11"/>
      <c r="AI83" s="11"/>
    </row>
    <row r="84" spans="1:35" ht="71.25" customHeight="1">
      <c r="A84" s="13">
        <v>3787200023</v>
      </c>
      <c r="B84" s="11" t="s">
        <v>612</v>
      </c>
      <c r="C84" s="11">
        <v>64</v>
      </c>
      <c r="D84" s="11" t="s">
        <v>452</v>
      </c>
      <c r="E84" s="11" t="s">
        <v>334</v>
      </c>
      <c r="F84" s="11" t="s">
        <v>334</v>
      </c>
      <c r="G84" s="11" t="s">
        <v>335</v>
      </c>
      <c r="H84" s="11">
        <v>11</v>
      </c>
      <c r="I84" s="11" t="s">
        <v>349</v>
      </c>
      <c r="J84" s="11" t="s">
        <v>453</v>
      </c>
      <c r="K84" s="11" t="s">
        <v>338</v>
      </c>
      <c r="L84" s="11">
        <v>11</v>
      </c>
      <c r="M84" s="11" t="s">
        <v>788</v>
      </c>
      <c r="N84" s="11">
        <v>4</v>
      </c>
      <c r="O84" s="11" t="s">
        <v>375</v>
      </c>
      <c r="P84" s="11"/>
      <c r="Q84" s="11" t="s">
        <v>262</v>
      </c>
      <c r="R84" s="11" t="s">
        <v>376</v>
      </c>
      <c r="S84" s="11" t="s">
        <v>296</v>
      </c>
      <c r="T84" s="11" t="s">
        <v>706</v>
      </c>
      <c r="U84" s="11" t="s">
        <v>655</v>
      </c>
      <c r="V84" s="11" t="s">
        <v>639</v>
      </c>
      <c r="W84" s="11" t="s">
        <v>392</v>
      </c>
      <c r="X84" s="11" t="s">
        <v>706</v>
      </c>
      <c r="Y84" s="11" t="s">
        <v>831</v>
      </c>
      <c r="Z84" s="11"/>
      <c r="AA84" s="11"/>
      <c r="AB84" s="11"/>
      <c r="AC84" s="11"/>
      <c r="AD84" s="11"/>
      <c r="AE84" s="11"/>
      <c r="AF84" s="11"/>
      <c r="AG84" s="11"/>
      <c r="AH84" s="11"/>
      <c r="AI84" s="11"/>
    </row>
    <row r="85" spans="1:35" ht="95.25" customHeight="1">
      <c r="A85" s="13">
        <v>3787100023</v>
      </c>
      <c r="B85" s="11" t="s">
        <v>612</v>
      </c>
      <c r="C85" s="11">
        <v>63</v>
      </c>
      <c r="D85" s="11" t="s">
        <v>452</v>
      </c>
      <c r="E85" s="11" t="s">
        <v>334</v>
      </c>
      <c r="F85" s="11" t="s">
        <v>334</v>
      </c>
      <c r="G85" s="11" t="s">
        <v>335</v>
      </c>
      <c r="H85" s="11">
        <v>10</v>
      </c>
      <c r="I85" s="11" t="s">
        <v>349</v>
      </c>
      <c r="J85" s="11" t="s">
        <v>453</v>
      </c>
      <c r="K85" s="11" t="s">
        <v>343</v>
      </c>
      <c r="L85" s="11">
        <v>10</v>
      </c>
      <c r="M85" s="11" t="s">
        <v>790</v>
      </c>
      <c r="N85" s="11">
        <v>19</v>
      </c>
      <c r="O85" s="11" t="s">
        <v>377</v>
      </c>
      <c r="P85" s="11"/>
      <c r="Q85" s="11" t="s">
        <v>262</v>
      </c>
      <c r="R85" s="11" t="s">
        <v>378</v>
      </c>
      <c r="S85" s="11" t="s">
        <v>297</v>
      </c>
      <c r="T85" s="11" t="s">
        <v>702</v>
      </c>
      <c r="U85" s="11" t="s">
        <v>569</v>
      </c>
      <c r="V85" s="11" t="s">
        <v>688</v>
      </c>
      <c r="W85" s="11" t="s">
        <v>293</v>
      </c>
      <c r="X85" s="11" t="s">
        <v>702</v>
      </c>
      <c r="Y85" s="11" t="s">
        <v>293</v>
      </c>
      <c r="Z85" s="11"/>
      <c r="AA85" s="11"/>
      <c r="AB85" s="11"/>
      <c r="AC85" s="11"/>
      <c r="AD85" s="11"/>
      <c r="AE85" s="11"/>
      <c r="AF85" s="11"/>
      <c r="AG85" s="11"/>
      <c r="AH85" s="11"/>
      <c r="AI85" s="11"/>
    </row>
    <row r="86" spans="1:35" ht="41.25" customHeight="1">
      <c r="A86" s="13">
        <v>3787000023</v>
      </c>
      <c r="B86" s="11" t="s">
        <v>612</v>
      </c>
      <c r="C86" s="11">
        <v>62</v>
      </c>
      <c r="D86" s="11" t="s">
        <v>452</v>
      </c>
      <c r="E86" s="11" t="s">
        <v>334</v>
      </c>
      <c r="F86" s="11" t="s">
        <v>334</v>
      </c>
      <c r="G86" s="11" t="s">
        <v>335</v>
      </c>
      <c r="H86" s="11">
        <v>9</v>
      </c>
      <c r="I86" s="11" t="s">
        <v>349</v>
      </c>
      <c r="J86" s="11" t="s">
        <v>453</v>
      </c>
      <c r="K86" s="11" t="s">
        <v>343</v>
      </c>
      <c r="L86" s="11">
        <v>6</v>
      </c>
      <c r="M86" s="11" t="s">
        <v>445</v>
      </c>
      <c r="N86" s="11">
        <v>51</v>
      </c>
      <c r="O86" s="11" t="s">
        <v>379</v>
      </c>
      <c r="P86" s="11"/>
      <c r="Q86" s="11" t="s">
        <v>262</v>
      </c>
      <c r="R86" s="11" t="s">
        <v>380</v>
      </c>
      <c r="S86" s="11" t="s">
        <v>297</v>
      </c>
      <c r="T86" s="11" t="s">
        <v>176</v>
      </c>
      <c r="U86" s="11" t="s">
        <v>569</v>
      </c>
      <c r="V86" s="11" t="s">
        <v>688</v>
      </c>
      <c r="W86" s="11" t="s">
        <v>293</v>
      </c>
      <c r="X86" s="11" t="s">
        <v>176</v>
      </c>
      <c r="Y86" s="11" t="s">
        <v>293</v>
      </c>
      <c r="Z86" s="11"/>
      <c r="AA86" s="11"/>
      <c r="AB86" s="11"/>
      <c r="AC86" s="11"/>
      <c r="AD86" s="11"/>
      <c r="AE86" s="11"/>
      <c r="AF86" s="11"/>
      <c r="AG86" s="11"/>
      <c r="AH86" s="11"/>
      <c r="AI86" s="11"/>
    </row>
    <row r="87" spans="1:35" ht="31.5" customHeight="1">
      <c r="A87" s="13">
        <v>3786900023</v>
      </c>
      <c r="B87" s="11" t="s">
        <v>612</v>
      </c>
      <c r="C87" s="11">
        <v>61</v>
      </c>
      <c r="D87" s="11" t="s">
        <v>452</v>
      </c>
      <c r="E87" s="11" t="s">
        <v>334</v>
      </c>
      <c r="F87" s="11" t="s">
        <v>334</v>
      </c>
      <c r="G87" s="11" t="s">
        <v>335</v>
      </c>
      <c r="H87" s="11">
        <v>8</v>
      </c>
      <c r="I87" s="11" t="s">
        <v>349</v>
      </c>
      <c r="J87" s="11" t="s">
        <v>453</v>
      </c>
      <c r="K87" s="11" t="s">
        <v>343</v>
      </c>
      <c r="L87" s="11">
        <v>10</v>
      </c>
      <c r="M87" s="11" t="s">
        <v>790</v>
      </c>
      <c r="N87" s="11">
        <v>15</v>
      </c>
      <c r="O87" s="11" t="s">
        <v>381</v>
      </c>
      <c r="P87" s="11"/>
      <c r="Q87" s="11" t="s">
        <v>262</v>
      </c>
      <c r="R87" s="11" t="s">
        <v>382</v>
      </c>
      <c r="S87" s="11" t="s">
        <v>295</v>
      </c>
      <c r="T87" s="11" t="s">
        <v>570</v>
      </c>
      <c r="U87" s="11" t="s">
        <v>569</v>
      </c>
      <c r="V87" s="11" t="s">
        <v>647</v>
      </c>
      <c r="W87" s="11" t="s">
        <v>292</v>
      </c>
      <c r="X87" s="11" t="s">
        <v>570</v>
      </c>
      <c r="Y87" s="11" t="s">
        <v>831</v>
      </c>
      <c r="Z87" s="11"/>
      <c r="AA87" s="11"/>
      <c r="AB87" s="11"/>
      <c r="AC87" s="11"/>
      <c r="AD87" s="11"/>
      <c r="AE87" s="11"/>
      <c r="AF87" s="11"/>
      <c r="AG87" s="11"/>
      <c r="AH87" s="11"/>
      <c r="AI87" s="11"/>
    </row>
    <row r="88" spans="1:35" ht="73.5" customHeight="1">
      <c r="A88" s="13">
        <v>3786800023</v>
      </c>
      <c r="B88" s="11" t="s">
        <v>612</v>
      </c>
      <c r="C88" s="11">
        <v>60</v>
      </c>
      <c r="D88" s="11" t="s">
        <v>452</v>
      </c>
      <c r="E88" s="11" t="s">
        <v>334</v>
      </c>
      <c r="F88" s="11" t="s">
        <v>334</v>
      </c>
      <c r="G88" s="11" t="s">
        <v>335</v>
      </c>
      <c r="H88" s="11">
        <v>7</v>
      </c>
      <c r="I88" s="11" t="s">
        <v>349</v>
      </c>
      <c r="J88" s="11" t="s">
        <v>453</v>
      </c>
      <c r="K88" s="11" t="s">
        <v>338</v>
      </c>
      <c r="L88" s="11">
        <v>9</v>
      </c>
      <c r="M88" s="11" t="s">
        <v>383</v>
      </c>
      <c r="N88" s="11">
        <v>62</v>
      </c>
      <c r="O88" s="11" t="s">
        <v>384</v>
      </c>
      <c r="P88" s="11"/>
      <c r="Q88" s="11" t="s">
        <v>262</v>
      </c>
      <c r="R88" s="11" t="s">
        <v>385</v>
      </c>
      <c r="S88" s="11" t="s">
        <v>295</v>
      </c>
      <c r="T88" s="11" t="s">
        <v>177</v>
      </c>
      <c r="U88" s="11" t="s">
        <v>655</v>
      </c>
      <c r="V88" s="11" t="s">
        <v>649</v>
      </c>
      <c r="W88" s="11" t="s">
        <v>292</v>
      </c>
      <c r="X88" s="11" t="s">
        <v>177</v>
      </c>
      <c r="Y88" s="11" t="s">
        <v>831</v>
      </c>
      <c r="Z88" s="11"/>
      <c r="AA88" s="11"/>
      <c r="AB88" s="11"/>
      <c r="AC88" s="11"/>
      <c r="AD88" s="11"/>
      <c r="AE88" s="11"/>
      <c r="AF88" s="11"/>
      <c r="AG88" s="11"/>
      <c r="AH88" s="11"/>
      <c r="AI88" s="11"/>
    </row>
    <row r="89" spans="1:35" ht="110.25" customHeight="1">
      <c r="A89" s="13">
        <v>3786700023</v>
      </c>
      <c r="B89" s="11" t="s">
        <v>612</v>
      </c>
      <c r="C89" s="11">
        <v>59</v>
      </c>
      <c r="D89" s="11" t="s">
        <v>452</v>
      </c>
      <c r="E89" s="11" t="s">
        <v>334</v>
      </c>
      <c r="F89" s="11" t="s">
        <v>334</v>
      </c>
      <c r="G89" s="11" t="s">
        <v>335</v>
      </c>
      <c r="H89" s="11">
        <v>6</v>
      </c>
      <c r="I89" s="11" t="s">
        <v>349</v>
      </c>
      <c r="J89" s="11" t="s">
        <v>453</v>
      </c>
      <c r="K89" s="11" t="s">
        <v>343</v>
      </c>
      <c r="L89" s="11">
        <v>9</v>
      </c>
      <c r="M89" s="11" t="s">
        <v>386</v>
      </c>
      <c r="N89" s="11">
        <v>1</v>
      </c>
      <c r="O89" s="11" t="s">
        <v>377</v>
      </c>
      <c r="P89" s="11"/>
      <c r="Q89" s="11" t="s">
        <v>262</v>
      </c>
      <c r="R89" s="11" t="s">
        <v>378</v>
      </c>
      <c r="S89" s="11" t="s">
        <v>297</v>
      </c>
      <c r="T89" s="11" t="s">
        <v>719</v>
      </c>
      <c r="U89" s="11" t="s">
        <v>569</v>
      </c>
      <c r="V89" s="11" t="s">
        <v>648</v>
      </c>
      <c r="W89" s="11" t="s">
        <v>293</v>
      </c>
      <c r="X89" s="11" t="s">
        <v>719</v>
      </c>
      <c r="Y89" s="11" t="s">
        <v>293</v>
      </c>
      <c r="Z89" s="11"/>
      <c r="AA89" s="11"/>
      <c r="AB89" s="11"/>
      <c r="AC89" s="11"/>
      <c r="AD89" s="11"/>
      <c r="AE89" s="11"/>
      <c r="AF89" s="11"/>
      <c r="AG89" s="11"/>
      <c r="AH89" s="11"/>
      <c r="AI89" s="11"/>
    </row>
    <row r="90" spans="1:35" ht="38.25">
      <c r="A90" s="13">
        <v>3786600023</v>
      </c>
      <c r="B90" s="11" t="s">
        <v>612</v>
      </c>
      <c r="C90" s="11">
        <v>58</v>
      </c>
      <c r="D90" s="11" t="s">
        <v>452</v>
      </c>
      <c r="E90" s="11" t="s">
        <v>334</v>
      </c>
      <c r="F90" s="11" t="s">
        <v>334</v>
      </c>
      <c r="G90" s="11" t="s">
        <v>335</v>
      </c>
      <c r="H90" s="11">
        <v>5</v>
      </c>
      <c r="I90" s="11" t="s">
        <v>349</v>
      </c>
      <c r="J90" s="11" t="s">
        <v>453</v>
      </c>
      <c r="K90" s="11" t="s">
        <v>338</v>
      </c>
      <c r="L90" s="11">
        <v>8</v>
      </c>
      <c r="M90" s="11" t="s">
        <v>386</v>
      </c>
      <c r="N90" s="11">
        <v>53</v>
      </c>
      <c r="O90" s="11" t="s">
        <v>387</v>
      </c>
      <c r="P90" s="11"/>
      <c r="Q90" s="11" t="s">
        <v>262</v>
      </c>
      <c r="R90" s="11" t="s">
        <v>388</v>
      </c>
      <c r="S90" s="11" t="s">
        <v>296</v>
      </c>
      <c r="T90" s="11" t="s">
        <v>571</v>
      </c>
      <c r="U90" s="11" t="s">
        <v>655</v>
      </c>
      <c r="V90" s="11" t="s">
        <v>648</v>
      </c>
      <c r="W90" s="11" t="s">
        <v>392</v>
      </c>
      <c r="X90" s="11" t="s">
        <v>571</v>
      </c>
      <c r="Y90" s="11" t="s">
        <v>831</v>
      </c>
      <c r="Z90" s="11"/>
      <c r="AA90" s="11"/>
      <c r="AB90" s="11"/>
      <c r="AC90" s="11"/>
      <c r="AD90" s="11"/>
      <c r="AE90" s="11"/>
      <c r="AF90" s="11"/>
      <c r="AG90" s="11"/>
      <c r="AH90" s="11"/>
      <c r="AI90" s="11"/>
    </row>
    <row r="91" spans="1:35" ht="38.25">
      <c r="A91" s="13">
        <v>3786500023</v>
      </c>
      <c r="B91" s="11" t="s">
        <v>612</v>
      </c>
      <c r="C91" s="11">
        <v>57</v>
      </c>
      <c r="D91" s="11" t="s">
        <v>452</v>
      </c>
      <c r="E91" s="11" t="s">
        <v>334</v>
      </c>
      <c r="F91" s="11" t="s">
        <v>334</v>
      </c>
      <c r="G91" s="11" t="s">
        <v>335</v>
      </c>
      <c r="H91" s="11">
        <v>4</v>
      </c>
      <c r="I91" s="11" t="s">
        <v>349</v>
      </c>
      <c r="J91" s="11" t="s">
        <v>453</v>
      </c>
      <c r="K91" s="11" t="s">
        <v>338</v>
      </c>
      <c r="L91" s="11">
        <v>8</v>
      </c>
      <c r="M91" s="11" t="s">
        <v>386</v>
      </c>
      <c r="N91" s="11">
        <v>45</v>
      </c>
      <c r="O91" s="11" t="s">
        <v>140</v>
      </c>
      <c r="P91" s="11"/>
      <c r="Q91" s="11" t="s">
        <v>262</v>
      </c>
      <c r="R91" s="11" t="s">
        <v>141</v>
      </c>
      <c r="S91" s="11" t="s">
        <v>296</v>
      </c>
      <c r="T91" s="11" t="s">
        <v>572</v>
      </c>
      <c r="U91" s="11" t="s">
        <v>655</v>
      </c>
      <c r="V91" s="11" t="s">
        <v>648</v>
      </c>
      <c r="W91" s="11" t="s">
        <v>392</v>
      </c>
      <c r="X91" s="11" t="s">
        <v>572</v>
      </c>
      <c r="Y91" s="11" t="s">
        <v>831</v>
      </c>
      <c r="Z91" s="11"/>
      <c r="AA91" s="11"/>
      <c r="AB91" s="11"/>
      <c r="AC91" s="11"/>
      <c r="AD91" s="11"/>
      <c r="AE91" s="11"/>
      <c r="AF91" s="11"/>
      <c r="AG91" s="11"/>
      <c r="AH91" s="11"/>
      <c r="AI91" s="11"/>
    </row>
    <row r="92" spans="1:35" ht="45.75" customHeight="1">
      <c r="A92" s="13">
        <v>3786400023</v>
      </c>
      <c r="B92" s="11" t="s">
        <v>612</v>
      </c>
      <c r="C92" s="11">
        <v>56</v>
      </c>
      <c r="D92" s="11" t="s">
        <v>452</v>
      </c>
      <c r="E92" s="11" t="s">
        <v>334</v>
      </c>
      <c r="F92" s="11" t="s">
        <v>334</v>
      </c>
      <c r="G92" s="11" t="s">
        <v>335</v>
      </c>
      <c r="H92" s="11">
        <v>3</v>
      </c>
      <c r="I92" s="11" t="s">
        <v>349</v>
      </c>
      <c r="J92" s="11" t="s">
        <v>453</v>
      </c>
      <c r="K92" s="11" t="s">
        <v>343</v>
      </c>
      <c r="L92" s="11">
        <v>6</v>
      </c>
      <c r="M92" s="11" t="s">
        <v>445</v>
      </c>
      <c r="N92" s="11">
        <v>47</v>
      </c>
      <c r="O92" s="11" t="s">
        <v>142</v>
      </c>
      <c r="P92" s="11"/>
      <c r="Q92" s="11" t="s">
        <v>262</v>
      </c>
      <c r="R92" s="11" t="s">
        <v>143</v>
      </c>
      <c r="S92" s="11" t="s">
        <v>295</v>
      </c>
      <c r="T92" s="11"/>
      <c r="U92" s="11" t="s">
        <v>228</v>
      </c>
      <c r="V92" s="11" t="s">
        <v>656</v>
      </c>
      <c r="W92" s="11" t="s">
        <v>392</v>
      </c>
      <c r="X92" s="11"/>
      <c r="Y92" s="11" t="s">
        <v>831</v>
      </c>
      <c r="Z92" s="11"/>
      <c r="AA92" s="11"/>
      <c r="AB92" s="11"/>
      <c r="AC92" s="11"/>
      <c r="AD92" s="11"/>
      <c r="AE92" s="11"/>
      <c r="AF92" s="11"/>
      <c r="AG92" s="11"/>
      <c r="AH92" s="11"/>
      <c r="AI92" s="11"/>
    </row>
    <row r="93" spans="1:35" ht="48.75" customHeight="1">
      <c r="A93" s="13">
        <v>3786300023</v>
      </c>
      <c r="B93" s="11" t="s">
        <v>612</v>
      </c>
      <c r="C93" s="11">
        <v>55</v>
      </c>
      <c r="D93" s="11" t="s">
        <v>452</v>
      </c>
      <c r="E93" s="11" t="s">
        <v>334</v>
      </c>
      <c r="F93" s="11" t="s">
        <v>334</v>
      </c>
      <c r="G93" s="11" t="s">
        <v>335</v>
      </c>
      <c r="H93" s="11">
        <v>2</v>
      </c>
      <c r="I93" s="11" t="s">
        <v>349</v>
      </c>
      <c r="J93" s="11" t="s">
        <v>453</v>
      </c>
      <c r="K93" s="11" t="s">
        <v>338</v>
      </c>
      <c r="L93" s="11">
        <v>6</v>
      </c>
      <c r="M93" s="11" t="s">
        <v>144</v>
      </c>
      <c r="N93" s="11">
        <v>22</v>
      </c>
      <c r="O93" s="11" t="s">
        <v>145</v>
      </c>
      <c r="P93" s="11"/>
      <c r="Q93" s="11" t="s">
        <v>262</v>
      </c>
      <c r="R93" s="11" t="s">
        <v>146</v>
      </c>
      <c r="S93" s="11" t="s">
        <v>295</v>
      </c>
      <c r="T93" s="11" t="s">
        <v>174</v>
      </c>
      <c r="U93" s="11" t="s">
        <v>655</v>
      </c>
      <c r="V93" s="11" t="s">
        <v>687</v>
      </c>
      <c r="W93" s="11" t="s">
        <v>292</v>
      </c>
      <c r="X93" s="11" t="s">
        <v>174</v>
      </c>
      <c r="Y93" s="11" t="s">
        <v>831</v>
      </c>
      <c r="Z93" s="11"/>
      <c r="AA93" s="11"/>
      <c r="AB93" s="11"/>
      <c r="AC93" s="11"/>
      <c r="AD93" s="11"/>
      <c r="AE93" s="11"/>
      <c r="AF93" s="11"/>
      <c r="AG93" s="11"/>
      <c r="AH93" s="11"/>
      <c r="AI93" s="11"/>
    </row>
    <row r="94" spans="1:35" ht="84.75" customHeight="1">
      <c r="A94" s="13">
        <v>3785700023</v>
      </c>
      <c r="B94" s="11" t="s">
        <v>147</v>
      </c>
      <c r="C94" s="11">
        <v>54</v>
      </c>
      <c r="D94" s="11" t="s">
        <v>148</v>
      </c>
      <c r="E94" s="11" t="s">
        <v>334</v>
      </c>
      <c r="F94" s="11" t="s">
        <v>334</v>
      </c>
      <c r="G94" s="11" t="s">
        <v>335</v>
      </c>
      <c r="H94" s="11">
        <v>7</v>
      </c>
      <c r="I94" s="11" t="s">
        <v>349</v>
      </c>
      <c r="J94" s="11" t="s">
        <v>337</v>
      </c>
      <c r="K94" s="11" t="s">
        <v>343</v>
      </c>
      <c r="L94" s="11">
        <v>48</v>
      </c>
      <c r="M94" s="11" t="s">
        <v>757</v>
      </c>
      <c r="N94" s="11">
        <v>1</v>
      </c>
      <c r="O94" s="11" t="s">
        <v>149</v>
      </c>
      <c r="P94" s="11"/>
      <c r="Q94" s="11" t="s">
        <v>262</v>
      </c>
      <c r="R94" s="11" t="s">
        <v>150</v>
      </c>
      <c r="S94" s="11" t="s">
        <v>297</v>
      </c>
      <c r="T94" s="11" t="s">
        <v>720</v>
      </c>
      <c r="U94" s="11" t="s">
        <v>569</v>
      </c>
      <c r="V94" s="11" t="s">
        <v>658</v>
      </c>
      <c r="W94" s="11" t="s">
        <v>293</v>
      </c>
      <c r="X94" s="11" t="s">
        <v>720</v>
      </c>
      <c r="Y94" s="11" t="s">
        <v>293</v>
      </c>
      <c r="Z94" s="11"/>
      <c r="AA94" s="11"/>
      <c r="AB94" s="11"/>
      <c r="AC94" s="11"/>
      <c r="AD94" s="11"/>
      <c r="AE94" s="11"/>
      <c r="AF94" s="11"/>
      <c r="AG94" s="11"/>
      <c r="AH94" s="11"/>
      <c r="AI94" s="11"/>
    </row>
    <row r="95" spans="1:35" ht="93" customHeight="1">
      <c r="A95" s="13">
        <v>3785600023</v>
      </c>
      <c r="B95" s="11" t="s">
        <v>147</v>
      </c>
      <c r="C95" s="11">
        <v>53</v>
      </c>
      <c r="D95" s="11" t="s">
        <v>148</v>
      </c>
      <c r="E95" s="11" t="s">
        <v>334</v>
      </c>
      <c r="F95" s="11" t="s">
        <v>334</v>
      </c>
      <c r="G95" s="11" t="s">
        <v>335</v>
      </c>
      <c r="H95" s="11">
        <v>6</v>
      </c>
      <c r="I95" s="11" t="s">
        <v>349</v>
      </c>
      <c r="J95" s="11" t="s">
        <v>337</v>
      </c>
      <c r="K95" s="11" t="s">
        <v>343</v>
      </c>
      <c r="L95" s="11">
        <v>45</v>
      </c>
      <c r="M95" s="11" t="s">
        <v>151</v>
      </c>
      <c r="N95" s="11">
        <v>42</v>
      </c>
      <c r="O95" s="11" t="s">
        <v>152</v>
      </c>
      <c r="P95" s="11"/>
      <c r="Q95" s="11" t="s">
        <v>341</v>
      </c>
      <c r="R95" s="11" t="s">
        <v>153</v>
      </c>
      <c r="S95" s="11" t="s">
        <v>297</v>
      </c>
      <c r="T95" s="11" t="s">
        <v>749</v>
      </c>
      <c r="U95" s="11" t="s">
        <v>569</v>
      </c>
      <c r="V95" s="11" t="s">
        <v>99</v>
      </c>
      <c r="W95" s="11" t="s">
        <v>293</v>
      </c>
      <c r="X95" s="11" t="s">
        <v>749</v>
      </c>
      <c r="Y95" s="11" t="s">
        <v>293</v>
      </c>
      <c r="Z95" s="11"/>
      <c r="AA95" s="11"/>
      <c r="AB95" s="11"/>
      <c r="AC95" s="11"/>
      <c r="AD95" s="11"/>
      <c r="AE95" s="11"/>
      <c r="AF95" s="11"/>
      <c r="AG95" s="11"/>
      <c r="AH95" s="11"/>
      <c r="AI95" s="11"/>
    </row>
    <row r="96" spans="1:35" ht="109.5" customHeight="1">
      <c r="A96" s="13">
        <v>3785500023</v>
      </c>
      <c r="B96" s="11" t="s">
        <v>147</v>
      </c>
      <c r="C96" s="11">
        <v>52</v>
      </c>
      <c r="D96" s="11" t="s">
        <v>148</v>
      </c>
      <c r="E96" s="11" t="s">
        <v>334</v>
      </c>
      <c r="F96" s="11" t="s">
        <v>334</v>
      </c>
      <c r="G96" s="11" t="s">
        <v>335</v>
      </c>
      <c r="H96" s="11">
        <v>5</v>
      </c>
      <c r="I96" s="11" t="s">
        <v>349</v>
      </c>
      <c r="J96" s="11" t="s">
        <v>337</v>
      </c>
      <c r="K96" s="11" t="s">
        <v>343</v>
      </c>
      <c r="L96" s="11">
        <v>45</v>
      </c>
      <c r="M96" s="11" t="s">
        <v>154</v>
      </c>
      <c r="N96" s="11">
        <v>27</v>
      </c>
      <c r="O96" s="14" t="s">
        <v>155</v>
      </c>
      <c r="P96" s="11"/>
      <c r="Q96" s="11" t="s">
        <v>341</v>
      </c>
      <c r="R96" s="11" t="s">
        <v>156</v>
      </c>
      <c r="S96" s="11" t="s">
        <v>295</v>
      </c>
      <c r="T96" s="11"/>
      <c r="U96" s="11" t="s">
        <v>569</v>
      </c>
      <c r="V96" s="11" t="s">
        <v>99</v>
      </c>
      <c r="W96" s="11" t="s">
        <v>292</v>
      </c>
      <c r="X96" s="11"/>
      <c r="Y96" s="11" t="s">
        <v>831</v>
      </c>
      <c r="Z96" s="11"/>
      <c r="AA96" s="11"/>
      <c r="AB96" s="11"/>
      <c r="AC96" s="11"/>
      <c r="AD96" s="11"/>
      <c r="AE96" s="11"/>
      <c r="AF96" s="11"/>
      <c r="AG96" s="11"/>
      <c r="AH96" s="11"/>
      <c r="AI96" s="11"/>
    </row>
    <row r="97" spans="1:35" ht="124.5" customHeight="1">
      <c r="A97" s="13">
        <v>3785400023</v>
      </c>
      <c r="B97" s="11" t="s">
        <v>147</v>
      </c>
      <c r="C97" s="11">
        <v>51</v>
      </c>
      <c r="D97" s="11" t="s">
        <v>148</v>
      </c>
      <c r="E97" s="11" t="s">
        <v>334</v>
      </c>
      <c r="F97" s="11" t="s">
        <v>334</v>
      </c>
      <c r="G97" s="11" t="s">
        <v>335</v>
      </c>
      <c r="H97" s="11">
        <v>4</v>
      </c>
      <c r="I97" s="11" t="s">
        <v>349</v>
      </c>
      <c r="J97" s="11" t="s">
        <v>337</v>
      </c>
      <c r="K97" s="11" t="s">
        <v>338</v>
      </c>
      <c r="L97" s="11">
        <v>5</v>
      </c>
      <c r="M97" s="11" t="s">
        <v>157</v>
      </c>
      <c r="N97" s="11">
        <v>37</v>
      </c>
      <c r="O97" s="14" t="s">
        <v>158</v>
      </c>
      <c r="P97" s="11"/>
      <c r="Q97" s="11" t="s">
        <v>262</v>
      </c>
      <c r="R97" s="11" t="s">
        <v>159</v>
      </c>
      <c r="S97" s="11" t="s">
        <v>297</v>
      </c>
      <c r="T97" s="11" t="s">
        <v>582</v>
      </c>
      <c r="U97" s="11" t="s">
        <v>655</v>
      </c>
      <c r="V97" s="11" t="s">
        <v>687</v>
      </c>
      <c r="W97" s="11" t="s">
        <v>293</v>
      </c>
      <c r="X97" s="11" t="s">
        <v>582</v>
      </c>
      <c r="Y97" s="11" t="s">
        <v>293</v>
      </c>
      <c r="Z97" s="11"/>
      <c r="AA97" s="11"/>
      <c r="AB97" s="11"/>
      <c r="AC97" s="11"/>
      <c r="AD97" s="11"/>
      <c r="AE97" s="11"/>
      <c r="AF97" s="11"/>
      <c r="AG97" s="11"/>
      <c r="AH97" s="11"/>
      <c r="AI97" s="11"/>
    </row>
    <row r="98" spans="1:35" ht="122.25" customHeight="1">
      <c r="A98" s="13">
        <v>3785300023</v>
      </c>
      <c r="B98" s="11" t="s">
        <v>147</v>
      </c>
      <c r="C98" s="11">
        <v>50</v>
      </c>
      <c r="D98" s="11" t="s">
        <v>148</v>
      </c>
      <c r="E98" s="11" t="s">
        <v>334</v>
      </c>
      <c r="F98" s="11" t="s">
        <v>334</v>
      </c>
      <c r="G98" s="11" t="s">
        <v>335</v>
      </c>
      <c r="H98" s="11">
        <v>3</v>
      </c>
      <c r="I98" s="11" t="s">
        <v>349</v>
      </c>
      <c r="J98" s="11" t="s">
        <v>337</v>
      </c>
      <c r="K98" s="11" t="s">
        <v>338</v>
      </c>
      <c r="L98" s="11">
        <v>4</v>
      </c>
      <c r="M98" s="11" t="s">
        <v>160</v>
      </c>
      <c r="N98" s="11">
        <v>62</v>
      </c>
      <c r="O98" s="14" t="s">
        <v>161</v>
      </c>
      <c r="P98" s="11"/>
      <c r="Q98" s="11" t="s">
        <v>262</v>
      </c>
      <c r="R98" s="11" t="s">
        <v>162</v>
      </c>
      <c r="S98" s="11" t="s">
        <v>297</v>
      </c>
      <c r="T98" s="11" t="s">
        <v>581</v>
      </c>
      <c r="U98" s="11" t="s">
        <v>655</v>
      </c>
      <c r="V98" s="11" t="s">
        <v>687</v>
      </c>
      <c r="W98" s="11" t="s">
        <v>293</v>
      </c>
      <c r="X98" s="11" t="s">
        <v>581</v>
      </c>
      <c r="Y98" s="11" t="s">
        <v>293</v>
      </c>
      <c r="Z98" s="11"/>
      <c r="AA98" s="11"/>
      <c r="AB98" s="11"/>
      <c r="AC98" s="11"/>
      <c r="AD98" s="11"/>
      <c r="AE98" s="11"/>
      <c r="AF98" s="11"/>
      <c r="AG98" s="11"/>
      <c r="AH98" s="11"/>
      <c r="AI98" s="11"/>
    </row>
    <row r="99" spans="1:35" ht="51.75" customHeight="1">
      <c r="A99" s="13">
        <v>3785200023</v>
      </c>
      <c r="B99" s="11" t="s">
        <v>147</v>
      </c>
      <c r="C99" s="11">
        <v>49</v>
      </c>
      <c r="D99" s="11" t="s">
        <v>148</v>
      </c>
      <c r="E99" s="11" t="s">
        <v>334</v>
      </c>
      <c r="F99" s="11" t="s">
        <v>334</v>
      </c>
      <c r="G99" s="11" t="s">
        <v>335</v>
      </c>
      <c r="H99" s="11">
        <v>2</v>
      </c>
      <c r="I99" s="11" t="s">
        <v>349</v>
      </c>
      <c r="J99" s="11" t="s">
        <v>337</v>
      </c>
      <c r="K99" s="11" t="s">
        <v>448</v>
      </c>
      <c r="L99" s="11">
        <v>2</v>
      </c>
      <c r="M99" s="11" t="s">
        <v>163</v>
      </c>
      <c r="N99" s="11">
        <v>63</v>
      </c>
      <c r="O99" s="11" t="s">
        <v>164</v>
      </c>
      <c r="P99" s="11"/>
      <c r="Q99" s="11" t="s">
        <v>262</v>
      </c>
      <c r="R99" s="11" t="s">
        <v>165</v>
      </c>
      <c r="S99" s="11" t="s">
        <v>296</v>
      </c>
      <c r="T99" s="11"/>
      <c r="U99" s="11" t="s">
        <v>228</v>
      </c>
      <c r="V99" s="11" t="s">
        <v>448</v>
      </c>
      <c r="W99" s="11" t="s">
        <v>392</v>
      </c>
      <c r="X99" s="11"/>
      <c r="Y99" s="11" t="s">
        <v>831</v>
      </c>
      <c r="Z99" s="11"/>
      <c r="AA99" s="11"/>
      <c r="AB99" s="11"/>
      <c r="AC99" s="11"/>
      <c r="AD99" s="11"/>
      <c r="AE99" s="11"/>
      <c r="AF99" s="11"/>
      <c r="AG99" s="11"/>
      <c r="AH99" s="11"/>
      <c r="AI99" s="11"/>
    </row>
    <row r="100" spans="1:35" ht="106.5" customHeight="1">
      <c r="A100" s="13">
        <v>3785100023</v>
      </c>
      <c r="B100" s="11" t="s">
        <v>147</v>
      </c>
      <c r="C100" s="11">
        <v>48</v>
      </c>
      <c r="D100" s="11" t="s">
        <v>148</v>
      </c>
      <c r="E100" s="11" t="s">
        <v>334</v>
      </c>
      <c r="F100" s="11" t="s">
        <v>334</v>
      </c>
      <c r="G100" s="11" t="s">
        <v>335</v>
      </c>
      <c r="H100" s="11">
        <v>1</v>
      </c>
      <c r="I100" s="11" t="s">
        <v>349</v>
      </c>
      <c r="J100" s="11" t="s">
        <v>337</v>
      </c>
      <c r="K100" s="11" t="s">
        <v>448</v>
      </c>
      <c r="L100" s="11">
        <v>2</v>
      </c>
      <c r="M100" s="11" t="s">
        <v>803</v>
      </c>
      <c r="N100" s="11">
        <v>35</v>
      </c>
      <c r="O100" s="11" t="s">
        <v>166</v>
      </c>
      <c r="P100" s="11"/>
      <c r="Q100" s="11" t="s">
        <v>262</v>
      </c>
      <c r="R100" s="11" t="s">
        <v>167</v>
      </c>
      <c r="S100" s="11" t="s">
        <v>297</v>
      </c>
      <c r="T100" s="11" t="s">
        <v>585</v>
      </c>
      <c r="U100" s="11" t="s">
        <v>228</v>
      </c>
      <c r="V100" s="11" t="s">
        <v>448</v>
      </c>
      <c r="W100" s="11" t="s">
        <v>293</v>
      </c>
      <c r="X100" s="11" t="s">
        <v>585</v>
      </c>
      <c r="Y100" s="11" t="s">
        <v>293</v>
      </c>
      <c r="Z100" s="11"/>
      <c r="AA100" s="11"/>
      <c r="AB100" s="11"/>
      <c r="AC100" s="11"/>
      <c r="AD100" s="11"/>
      <c r="AE100" s="11"/>
      <c r="AF100" s="11"/>
      <c r="AG100" s="11"/>
      <c r="AH100" s="11"/>
      <c r="AI100" s="11"/>
    </row>
    <row r="101" spans="1:35" ht="97.5" customHeight="1">
      <c r="A101" s="13">
        <v>3781400023</v>
      </c>
      <c r="B101" s="11" t="s">
        <v>168</v>
      </c>
      <c r="C101" s="11">
        <v>47</v>
      </c>
      <c r="D101" s="11" t="s">
        <v>452</v>
      </c>
      <c r="E101" s="11" t="s">
        <v>334</v>
      </c>
      <c r="F101" s="11" t="s">
        <v>334</v>
      </c>
      <c r="G101" s="11" t="s">
        <v>335</v>
      </c>
      <c r="H101" s="11">
        <v>1</v>
      </c>
      <c r="I101" s="11" t="s">
        <v>349</v>
      </c>
      <c r="J101" s="11" t="s">
        <v>453</v>
      </c>
      <c r="K101" s="11" t="s">
        <v>343</v>
      </c>
      <c r="L101" s="11">
        <v>11</v>
      </c>
      <c r="M101" s="11" t="s">
        <v>788</v>
      </c>
      <c r="N101" s="11">
        <v>7</v>
      </c>
      <c r="O101" s="11" t="s">
        <v>169</v>
      </c>
      <c r="P101" s="11"/>
      <c r="Q101" s="11" t="s">
        <v>262</v>
      </c>
      <c r="R101" s="11" t="s">
        <v>170</v>
      </c>
      <c r="S101" s="11" t="s">
        <v>297</v>
      </c>
      <c r="T101" s="11" t="s">
        <v>702</v>
      </c>
      <c r="U101" s="11" t="s">
        <v>569</v>
      </c>
      <c r="V101" s="11" t="s">
        <v>639</v>
      </c>
      <c r="W101" s="11" t="s">
        <v>293</v>
      </c>
      <c r="X101" s="11" t="s">
        <v>702</v>
      </c>
      <c r="Y101" s="11" t="s">
        <v>293</v>
      </c>
      <c r="Z101" s="11"/>
      <c r="AA101" s="11"/>
      <c r="AB101" s="11"/>
      <c r="AC101" s="11"/>
      <c r="AD101" s="11"/>
      <c r="AE101" s="11"/>
      <c r="AF101" s="11"/>
      <c r="AG101" s="11"/>
      <c r="AH101" s="11"/>
      <c r="AI101" s="11"/>
    </row>
    <row r="102" spans="1:35" ht="158.25" customHeight="1">
      <c r="A102" s="13">
        <v>3778900023</v>
      </c>
      <c r="B102" s="11" t="s">
        <v>171</v>
      </c>
      <c r="C102" s="11">
        <v>46</v>
      </c>
      <c r="D102" s="11" t="s">
        <v>172</v>
      </c>
      <c r="E102" s="11" t="s">
        <v>334</v>
      </c>
      <c r="F102" s="11" t="s">
        <v>334</v>
      </c>
      <c r="G102" s="11" t="s">
        <v>335</v>
      </c>
      <c r="H102" s="11">
        <v>1</v>
      </c>
      <c r="I102" s="11" t="s">
        <v>349</v>
      </c>
      <c r="J102" s="11" t="s">
        <v>453</v>
      </c>
      <c r="K102" s="11" t="s">
        <v>343</v>
      </c>
      <c r="L102" s="11">
        <v>49</v>
      </c>
      <c r="M102" s="11" t="s">
        <v>173</v>
      </c>
      <c r="N102" s="11">
        <v>5</v>
      </c>
      <c r="O102" s="14" t="s">
        <v>736</v>
      </c>
      <c r="P102" s="11"/>
      <c r="Q102" s="11" t="s">
        <v>262</v>
      </c>
      <c r="R102" s="11" t="s">
        <v>737</v>
      </c>
      <c r="S102" s="11" t="s">
        <v>296</v>
      </c>
      <c r="T102" s="11" t="s">
        <v>573</v>
      </c>
      <c r="U102" s="11" t="s">
        <v>569</v>
      </c>
      <c r="V102" s="11" t="s">
        <v>123</v>
      </c>
      <c r="W102" s="11" t="s">
        <v>392</v>
      </c>
      <c r="X102" s="11" t="s">
        <v>573</v>
      </c>
      <c r="Y102" s="11" t="s">
        <v>831</v>
      </c>
      <c r="Z102" s="11"/>
      <c r="AA102" s="11"/>
      <c r="AB102" s="11"/>
      <c r="AC102" s="11"/>
      <c r="AD102" s="11"/>
      <c r="AE102" s="11"/>
      <c r="AF102" s="11"/>
      <c r="AG102" s="11"/>
      <c r="AH102" s="11"/>
      <c r="AI102" s="11"/>
    </row>
    <row r="103" spans="1:35" ht="69.75" customHeight="1">
      <c r="A103" s="13">
        <v>3605000023</v>
      </c>
      <c r="B103" s="11" t="s">
        <v>738</v>
      </c>
      <c r="C103" s="11">
        <v>45</v>
      </c>
      <c r="D103" s="11" t="s">
        <v>739</v>
      </c>
      <c r="E103" s="11" t="s">
        <v>334</v>
      </c>
      <c r="F103" s="11" t="s">
        <v>334</v>
      </c>
      <c r="G103" s="11" t="s">
        <v>335</v>
      </c>
      <c r="H103" s="11">
        <v>43</v>
      </c>
      <c r="I103" s="11" t="s">
        <v>349</v>
      </c>
      <c r="J103" s="11" t="s">
        <v>337</v>
      </c>
      <c r="K103" s="11" t="s">
        <v>343</v>
      </c>
      <c r="L103" s="11">
        <v>53</v>
      </c>
      <c r="M103" s="11" t="s">
        <v>740</v>
      </c>
      <c r="N103" s="11">
        <v>24</v>
      </c>
      <c r="O103" s="11" t="s">
        <v>741</v>
      </c>
      <c r="P103" s="11"/>
      <c r="Q103" s="11" t="s">
        <v>341</v>
      </c>
      <c r="R103" s="11" t="s">
        <v>742</v>
      </c>
      <c r="S103" s="11" t="s">
        <v>296</v>
      </c>
      <c r="T103" s="11" t="s">
        <v>750</v>
      </c>
      <c r="U103" s="11" t="s">
        <v>569</v>
      </c>
      <c r="V103" s="11" t="s">
        <v>740</v>
      </c>
      <c r="W103" s="11" t="s">
        <v>392</v>
      </c>
      <c r="X103" s="11" t="s">
        <v>750</v>
      </c>
      <c r="Y103" s="11" t="s">
        <v>831</v>
      </c>
      <c r="Z103" s="11"/>
      <c r="AA103" s="11"/>
      <c r="AB103" s="11"/>
      <c r="AC103" s="11"/>
      <c r="AD103" s="11"/>
      <c r="AE103" s="11"/>
      <c r="AF103" s="11"/>
      <c r="AG103" s="11"/>
      <c r="AH103" s="11"/>
      <c r="AI103" s="11"/>
    </row>
    <row r="104" spans="1:35" ht="83.25" customHeight="1">
      <c r="A104" s="13">
        <v>3601300023</v>
      </c>
      <c r="B104" s="11" t="s">
        <v>743</v>
      </c>
      <c r="C104" s="11">
        <v>44</v>
      </c>
      <c r="D104" s="11" t="s">
        <v>739</v>
      </c>
      <c r="E104" s="11" t="s">
        <v>334</v>
      </c>
      <c r="F104" s="11" t="s">
        <v>334</v>
      </c>
      <c r="G104" s="11" t="s">
        <v>335</v>
      </c>
      <c r="H104" s="11">
        <v>42</v>
      </c>
      <c r="I104" s="11" t="s">
        <v>349</v>
      </c>
      <c r="J104" s="11" t="s">
        <v>337</v>
      </c>
      <c r="K104" s="11" t="s">
        <v>343</v>
      </c>
      <c r="L104" s="11">
        <v>67</v>
      </c>
      <c r="M104" s="11" t="s">
        <v>458</v>
      </c>
      <c r="N104" s="11">
        <v>49</v>
      </c>
      <c r="O104" s="11" t="s">
        <v>744</v>
      </c>
      <c r="P104" s="11"/>
      <c r="Q104" s="11" t="s">
        <v>262</v>
      </c>
      <c r="R104" s="11" t="s">
        <v>745</v>
      </c>
      <c r="S104" s="11" t="s">
        <v>295</v>
      </c>
      <c r="T104" s="11"/>
      <c r="U104" s="11" t="s">
        <v>569</v>
      </c>
      <c r="V104" s="11" t="s">
        <v>129</v>
      </c>
      <c r="W104" s="11" t="s">
        <v>292</v>
      </c>
      <c r="X104" s="11"/>
      <c r="Y104" s="11" t="s">
        <v>831</v>
      </c>
      <c r="Z104" s="11"/>
      <c r="AA104" s="11"/>
      <c r="AB104" s="11"/>
      <c r="AC104" s="11"/>
      <c r="AD104" s="11"/>
      <c r="AE104" s="11"/>
      <c r="AF104" s="11"/>
      <c r="AG104" s="11"/>
      <c r="AH104" s="11"/>
      <c r="AI104" s="11"/>
    </row>
    <row r="105" spans="1:35" ht="148.5" customHeight="1">
      <c r="A105" s="13">
        <v>3601200023</v>
      </c>
      <c r="B105" s="11" t="s">
        <v>743</v>
      </c>
      <c r="C105" s="11">
        <v>43</v>
      </c>
      <c r="D105" s="11" t="s">
        <v>739</v>
      </c>
      <c r="E105" s="11" t="s">
        <v>334</v>
      </c>
      <c r="F105" s="11" t="s">
        <v>334</v>
      </c>
      <c r="G105" s="11" t="s">
        <v>335</v>
      </c>
      <c r="H105" s="11">
        <v>41</v>
      </c>
      <c r="I105" s="11" t="s">
        <v>349</v>
      </c>
      <c r="J105" s="11" t="s">
        <v>337</v>
      </c>
      <c r="K105" s="11" t="s">
        <v>343</v>
      </c>
      <c r="L105" s="11">
        <v>67</v>
      </c>
      <c r="M105" s="11" t="s">
        <v>746</v>
      </c>
      <c r="N105" s="11"/>
      <c r="O105" s="14" t="s">
        <v>747</v>
      </c>
      <c r="P105" s="11"/>
      <c r="Q105" s="11" t="s">
        <v>341</v>
      </c>
      <c r="R105" s="11" t="s">
        <v>79</v>
      </c>
      <c r="S105" s="11" t="s">
        <v>295</v>
      </c>
      <c r="T105" s="11" t="s">
        <v>5</v>
      </c>
      <c r="U105" s="11" t="s">
        <v>569</v>
      </c>
      <c r="V105" s="11" t="s">
        <v>129</v>
      </c>
      <c r="W105" s="11" t="s">
        <v>292</v>
      </c>
      <c r="X105" s="11" t="s">
        <v>5</v>
      </c>
      <c r="Y105" s="11" t="s">
        <v>831</v>
      </c>
      <c r="Z105" s="11"/>
      <c r="AA105" s="11"/>
      <c r="AB105" s="11"/>
      <c r="AC105" s="11"/>
      <c r="AD105" s="11"/>
      <c r="AE105" s="11"/>
      <c r="AF105" s="11"/>
      <c r="AG105" s="11"/>
      <c r="AH105" s="11"/>
      <c r="AI105" s="11"/>
    </row>
    <row r="106" spans="1:35" ht="77.25" customHeight="1">
      <c r="A106" s="13">
        <v>3601100023</v>
      </c>
      <c r="B106" s="11" t="s">
        <v>743</v>
      </c>
      <c r="C106" s="11">
        <v>42</v>
      </c>
      <c r="D106" s="11" t="s">
        <v>739</v>
      </c>
      <c r="E106" s="11" t="s">
        <v>334</v>
      </c>
      <c r="F106" s="11" t="s">
        <v>334</v>
      </c>
      <c r="G106" s="11" t="s">
        <v>335</v>
      </c>
      <c r="H106" s="11">
        <v>40</v>
      </c>
      <c r="I106" s="11" t="s">
        <v>349</v>
      </c>
      <c r="J106" s="11" t="s">
        <v>337</v>
      </c>
      <c r="K106" s="11" t="s">
        <v>343</v>
      </c>
      <c r="L106" s="11">
        <v>53</v>
      </c>
      <c r="M106" s="11" t="s">
        <v>80</v>
      </c>
      <c r="N106" s="11"/>
      <c r="O106" s="11" t="s">
        <v>81</v>
      </c>
      <c r="P106" s="11"/>
      <c r="Q106" s="11" t="s">
        <v>341</v>
      </c>
      <c r="R106" s="11" t="s">
        <v>82</v>
      </c>
      <c r="S106" s="11" t="s">
        <v>295</v>
      </c>
      <c r="T106" s="11"/>
      <c r="U106" s="11" t="s">
        <v>569</v>
      </c>
      <c r="V106" s="11" t="s">
        <v>740</v>
      </c>
      <c r="W106" s="11" t="s">
        <v>292</v>
      </c>
      <c r="X106" s="11"/>
      <c r="Y106" s="11" t="s">
        <v>831</v>
      </c>
      <c r="Z106" s="11"/>
      <c r="AA106" s="11"/>
      <c r="AB106" s="11"/>
      <c r="AC106" s="11"/>
      <c r="AD106" s="11"/>
      <c r="AE106" s="11"/>
      <c r="AF106" s="11"/>
      <c r="AG106" s="11"/>
      <c r="AH106" s="11"/>
      <c r="AI106" s="11"/>
    </row>
    <row r="107" spans="1:35" ht="171.75" customHeight="1">
      <c r="A107" s="13">
        <v>3601000023</v>
      </c>
      <c r="B107" s="11" t="s">
        <v>743</v>
      </c>
      <c r="C107" s="11">
        <v>41</v>
      </c>
      <c r="D107" s="11" t="s">
        <v>739</v>
      </c>
      <c r="E107" s="11" t="s">
        <v>334</v>
      </c>
      <c r="F107" s="11" t="s">
        <v>334</v>
      </c>
      <c r="G107" s="11" t="s">
        <v>335</v>
      </c>
      <c r="H107" s="11">
        <v>39</v>
      </c>
      <c r="I107" s="11" t="s">
        <v>349</v>
      </c>
      <c r="J107" s="11" t="s">
        <v>337</v>
      </c>
      <c r="K107" s="11" t="s">
        <v>343</v>
      </c>
      <c r="L107" s="11">
        <v>48</v>
      </c>
      <c r="M107" s="11" t="s">
        <v>757</v>
      </c>
      <c r="N107" s="11">
        <v>1</v>
      </c>
      <c r="O107" s="14" t="s">
        <v>83</v>
      </c>
      <c r="P107" s="11"/>
      <c r="Q107" s="11" t="s">
        <v>341</v>
      </c>
      <c r="R107" s="11" t="s">
        <v>84</v>
      </c>
      <c r="S107" s="11" t="s">
        <v>295</v>
      </c>
      <c r="T107" s="11" t="s">
        <v>748</v>
      </c>
      <c r="U107" s="11" t="s">
        <v>569</v>
      </c>
      <c r="V107" s="11" t="s">
        <v>658</v>
      </c>
      <c r="W107" s="11" t="s">
        <v>292</v>
      </c>
      <c r="X107" s="11" t="s">
        <v>748</v>
      </c>
      <c r="Y107" s="11" t="s">
        <v>831</v>
      </c>
      <c r="Z107" s="11"/>
      <c r="AA107" s="11"/>
      <c r="AB107" s="11"/>
      <c r="AC107" s="11"/>
      <c r="AD107" s="11"/>
      <c r="AE107" s="11"/>
      <c r="AF107" s="11"/>
      <c r="AG107" s="11"/>
      <c r="AH107" s="11"/>
      <c r="AI107" s="11"/>
    </row>
    <row r="108" spans="1:35" ht="140.25">
      <c r="A108" s="13">
        <v>3600900023</v>
      </c>
      <c r="B108" s="11" t="s">
        <v>743</v>
      </c>
      <c r="C108" s="11">
        <v>40</v>
      </c>
      <c r="D108" s="11" t="s">
        <v>739</v>
      </c>
      <c r="E108" s="11" t="s">
        <v>334</v>
      </c>
      <c r="F108" s="11" t="s">
        <v>334</v>
      </c>
      <c r="G108" s="11" t="s">
        <v>335</v>
      </c>
      <c r="H108" s="11">
        <v>38</v>
      </c>
      <c r="I108" s="11" t="s">
        <v>349</v>
      </c>
      <c r="J108" s="11" t="s">
        <v>337</v>
      </c>
      <c r="K108" s="11" t="s">
        <v>343</v>
      </c>
      <c r="L108" s="11">
        <v>44</v>
      </c>
      <c r="M108" s="11" t="s">
        <v>758</v>
      </c>
      <c r="N108" s="11">
        <v>15</v>
      </c>
      <c r="O108" s="14" t="s">
        <v>85</v>
      </c>
      <c r="P108" s="11"/>
      <c r="Q108" s="11" t="s">
        <v>341</v>
      </c>
      <c r="R108" s="11" t="s">
        <v>86</v>
      </c>
      <c r="S108" s="11" t="s">
        <v>295</v>
      </c>
      <c r="T108" s="11" t="s">
        <v>260</v>
      </c>
      <c r="U108" s="11" t="s">
        <v>569</v>
      </c>
      <c r="V108" s="11" t="s">
        <v>645</v>
      </c>
      <c r="W108" s="11" t="s">
        <v>292</v>
      </c>
      <c r="X108" s="11" t="s">
        <v>260</v>
      </c>
      <c r="Y108" s="11" t="s">
        <v>831</v>
      </c>
      <c r="Z108" s="11"/>
      <c r="AA108" s="11"/>
      <c r="AB108" s="11"/>
      <c r="AC108" s="11"/>
      <c r="AD108" s="11"/>
      <c r="AE108" s="11"/>
      <c r="AF108" s="11"/>
      <c r="AG108" s="11"/>
      <c r="AH108" s="11"/>
      <c r="AI108" s="11"/>
    </row>
    <row r="109" spans="1:35" ht="82.5" customHeight="1">
      <c r="A109" s="13">
        <v>3600800023</v>
      </c>
      <c r="B109" s="11" t="s">
        <v>743</v>
      </c>
      <c r="C109" s="11">
        <v>39</v>
      </c>
      <c r="D109" s="11" t="s">
        <v>739</v>
      </c>
      <c r="E109" s="11" t="s">
        <v>334</v>
      </c>
      <c r="F109" s="11" t="s">
        <v>334</v>
      </c>
      <c r="G109" s="11" t="s">
        <v>335</v>
      </c>
      <c r="H109" s="11">
        <v>37</v>
      </c>
      <c r="I109" s="11" t="s">
        <v>349</v>
      </c>
      <c r="J109" s="11" t="s">
        <v>337</v>
      </c>
      <c r="K109" s="11" t="s">
        <v>338</v>
      </c>
      <c r="L109" s="11">
        <v>44</v>
      </c>
      <c r="M109" s="11" t="s">
        <v>758</v>
      </c>
      <c r="N109" s="11">
        <v>10</v>
      </c>
      <c r="O109" s="11" t="s">
        <v>87</v>
      </c>
      <c r="P109" s="11"/>
      <c r="Q109" s="11" t="s">
        <v>262</v>
      </c>
      <c r="R109" s="11" t="s">
        <v>88</v>
      </c>
      <c r="S109" s="11" t="s">
        <v>296</v>
      </c>
      <c r="T109" s="11"/>
      <c r="U109" s="11" t="s">
        <v>655</v>
      </c>
      <c r="V109" s="11" t="s">
        <v>645</v>
      </c>
      <c r="W109" s="11" t="s">
        <v>392</v>
      </c>
      <c r="X109" s="11"/>
      <c r="Y109" s="11" t="s">
        <v>831</v>
      </c>
      <c r="Z109" s="11"/>
      <c r="AA109" s="11"/>
      <c r="AB109" s="11"/>
      <c r="AC109" s="11"/>
      <c r="AD109" s="11"/>
      <c r="AE109" s="11"/>
      <c r="AF109" s="11"/>
      <c r="AG109" s="11"/>
      <c r="AH109" s="11"/>
      <c r="AI109" s="11"/>
    </row>
    <row r="110" spans="1:35" ht="111" customHeight="1">
      <c r="A110" s="13">
        <v>3600700023</v>
      </c>
      <c r="B110" s="11" t="s">
        <v>743</v>
      </c>
      <c r="C110" s="11">
        <v>38</v>
      </c>
      <c r="D110" s="11" t="s">
        <v>739</v>
      </c>
      <c r="E110" s="11" t="s">
        <v>334</v>
      </c>
      <c r="F110" s="11" t="s">
        <v>334</v>
      </c>
      <c r="G110" s="11" t="s">
        <v>335</v>
      </c>
      <c r="H110" s="11">
        <v>36</v>
      </c>
      <c r="I110" s="11" t="s">
        <v>349</v>
      </c>
      <c r="J110" s="11" t="s">
        <v>337</v>
      </c>
      <c r="K110" s="11" t="s">
        <v>343</v>
      </c>
      <c r="L110" s="11">
        <v>44</v>
      </c>
      <c r="M110" s="11" t="s">
        <v>758</v>
      </c>
      <c r="N110" s="11">
        <v>1</v>
      </c>
      <c r="O110" s="11" t="s">
        <v>89</v>
      </c>
      <c r="P110" s="11"/>
      <c r="Q110" s="11" t="s">
        <v>341</v>
      </c>
      <c r="R110" s="11" t="s">
        <v>90</v>
      </c>
      <c r="S110" s="11" t="s">
        <v>295</v>
      </c>
      <c r="T110" s="11"/>
      <c r="U110" s="11" t="s">
        <v>569</v>
      </c>
      <c r="V110" s="11" t="s">
        <v>645</v>
      </c>
      <c r="W110" s="11" t="s">
        <v>292</v>
      </c>
      <c r="X110" s="11"/>
      <c r="Y110" s="11" t="s">
        <v>831</v>
      </c>
      <c r="Z110" s="11"/>
      <c r="AA110" s="11"/>
      <c r="AB110" s="11"/>
      <c r="AC110" s="11"/>
      <c r="AD110" s="11"/>
      <c r="AE110" s="11"/>
      <c r="AF110" s="11"/>
      <c r="AG110" s="11"/>
      <c r="AH110" s="11"/>
      <c r="AI110" s="11"/>
    </row>
    <row r="111" spans="1:35" ht="224.25" customHeight="1">
      <c r="A111" s="13">
        <v>3600600023</v>
      </c>
      <c r="B111" s="11" t="s">
        <v>743</v>
      </c>
      <c r="C111" s="11">
        <v>37</v>
      </c>
      <c r="D111" s="11" t="s">
        <v>739</v>
      </c>
      <c r="E111" s="11" t="s">
        <v>334</v>
      </c>
      <c r="F111" s="11" t="s">
        <v>334</v>
      </c>
      <c r="G111" s="11" t="s">
        <v>335</v>
      </c>
      <c r="H111" s="11">
        <v>35</v>
      </c>
      <c r="I111" s="11" t="s">
        <v>349</v>
      </c>
      <c r="J111" s="11" t="s">
        <v>337</v>
      </c>
      <c r="K111" s="11" t="s">
        <v>343</v>
      </c>
      <c r="L111" s="11">
        <v>43</v>
      </c>
      <c r="M111" s="11" t="s">
        <v>758</v>
      </c>
      <c r="N111" s="11">
        <v>49</v>
      </c>
      <c r="O111" s="14" t="s">
        <v>91</v>
      </c>
      <c r="P111" s="11"/>
      <c r="Q111" s="11" t="s">
        <v>262</v>
      </c>
      <c r="R111" s="11" t="s">
        <v>6</v>
      </c>
      <c r="S111" s="11" t="s">
        <v>296</v>
      </c>
      <c r="T111" s="11"/>
      <c r="U111" s="11" t="s">
        <v>569</v>
      </c>
      <c r="V111" s="11" t="s">
        <v>645</v>
      </c>
      <c r="W111" s="11" t="s">
        <v>392</v>
      </c>
      <c r="X111" s="11"/>
      <c r="Y111" s="11" t="s">
        <v>831</v>
      </c>
      <c r="Z111" s="11"/>
      <c r="AA111" s="11"/>
      <c r="AB111" s="11"/>
      <c r="AC111" s="11"/>
      <c r="AD111" s="11"/>
      <c r="AE111" s="11"/>
      <c r="AF111" s="11"/>
      <c r="AG111" s="11"/>
      <c r="AH111" s="11"/>
      <c r="AI111" s="11"/>
    </row>
    <row r="112" spans="1:35" ht="201.75" customHeight="1">
      <c r="A112" s="13">
        <v>3600500023</v>
      </c>
      <c r="B112" s="11" t="s">
        <v>743</v>
      </c>
      <c r="C112" s="11">
        <v>36</v>
      </c>
      <c r="D112" s="11" t="s">
        <v>739</v>
      </c>
      <c r="E112" s="11" t="s">
        <v>334</v>
      </c>
      <c r="F112" s="11" t="s">
        <v>334</v>
      </c>
      <c r="G112" s="11" t="s">
        <v>335</v>
      </c>
      <c r="H112" s="11">
        <v>34</v>
      </c>
      <c r="I112" s="11" t="s">
        <v>349</v>
      </c>
      <c r="J112" s="11" t="s">
        <v>337</v>
      </c>
      <c r="K112" s="11" t="s">
        <v>343</v>
      </c>
      <c r="L112" s="11">
        <v>43</v>
      </c>
      <c r="M112" s="11" t="s">
        <v>758</v>
      </c>
      <c r="N112" s="11">
        <v>59</v>
      </c>
      <c r="O112" s="14" t="s">
        <v>7</v>
      </c>
      <c r="P112" s="11"/>
      <c r="Q112" s="11" t="s">
        <v>262</v>
      </c>
      <c r="R112" s="11" t="s">
        <v>8</v>
      </c>
      <c r="S112" s="11" t="s">
        <v>296</v>
      </c>
      <c r="T112" s="11"/>
      <c r="U112" s="11" t="s">
        <v>569</v>
      </c>
      <c r="V112" s="11" t="s">
        <v>645</v>
      </c>
      <c r="W112" s="11" t="s">
        <v>392</v>
      </c>
      <c r="X112" s="11"/>
      <c r="Y112" s="11" t="s">
        <v>831</v>
      </c>
      <c r="Z112" s="11"/>
      <c r="AA112" s="11"/>
      <c r="AB112" s="11"/>
      <c r="AC112" s="11"/>
      <c r="AD112" s="11"/>
      <c r="AE112" s="11"/>
      <c r="AF112" s="11"/>
      <c r="AG112" s="11"/>
      <c r="AH112" s="11"/>
      <c r="AI112" s="11"/>
    </row>
    <row r="113" spans="1:35" ht="161.25" customHeight="1">
      <c r="A113" s="13">
        <v>3600400023</v>
      </c>
      <c r="B113" s="11" t="s">
        <v>743</v>
      </c>
      <c r="C113" s="11">
        <v>35</v>
      </c>
      <c r="D113" s="11" t="s">
        <v>739</v>
      </c>
      <c r="E113" s="11" t="s">
        <v>334</v>
      </c>
      <c r="F113" s="11" t="s">
        <v>334</v>
      </c>
      <c r="G113" s="11" t="s">
        <v>335</v>
      </c>
      <c r="H113" s="11">
        <v>33</v>
      </c>
      <c r="I113" s="11" t="s">
        <v>349</v>
      </c>
      <c r="J113" s="11" t="s">
        <v>337</v>
      </c>
      <c r="K113" s="11" t="s">
        <v>343</v>
      </c>
      <c r="L113" s="11">
        <v>43</v>
      </c>
      <c r="M113" s="11" t="s">
        <v>758</v>
      </c>
      <c r="N113" s="11">
        <v>54</v>
      </c>
      <c r="O113" s="11" t="s">
        <v>19</v>
      </c>
      <c r="P113" s="11"/>
      <c r="Q113" s="11" t="s">
        <v>341</v>
      </c>
      <c r="R113" s="11" t="s">
        <v>20</v>
      </c>
      <c r="S113" s="11" t="s">
        <v>295</v>
      </c>
      <c r="T113" s="11" t="s">
        <v>352</v>
      </c>
      <c r="U113" s="11" t="s">
        <v>569</v>
      </c>
      <c r="V113" s="11" t="s">
        <v>645</v>
      </c>
      <c r="W113" s="11" t="s">
        <v>292</v>
      </c>
      <c r="X113" s="11" t="s">
        <v>352</v>
      </c>
      <c r="Y113" s="11" t="s">
        <v>831</v>
      </c>
      <c r="Z113" s="11"/>
      <c r="AA113" s="11"/>
      <c r="AB113" s="11"/>
      <c r="AC113" s="11"/>
      <c r="AD113" s="11"/>
      <c r="AE113" s="11"/>
      <c r="AF113" s="11"/>
      <c r="AG113" s="11"/>
      <c r="AH113" s="11"/>
      <c r="AI113" s="11"/>
    </row>
    <row r="114" spans="1:35" ht="95.25" customHeight="1">
      <c r="A114" s="13">
        <v>3600300023</v>
      </c>
      <c r="B114" s="11" t="s">
        <v>743</v>
      </c>
      <c r="C114" s="11">
        <v>34</v>
      </c>
      <c r="D114" s="11" t="s">
        <v>739</v>
      </c>
      <c r="E114" s="11" t="s">
        <v>334</v>
      </c>
      <c r="F114" s="11" t="s">
        <v>334</v>
      </c>
      <c r="G114" s="11" t="s">
        <v>335</v>
      </c>
      <c r="H114" s="11">
        <v>32</v>
      </c>
      <c r="I114" s="11" t="s">
        <v>349</v>
      </c>
      <c r="J114" s="11" t="s">
        <v>337</v>
      </c>
      <c r="K114" s="11" t="s">
        <v>343</v>
      </c>
      <c r="L114" s="11">
        <v>43</v>
      </c>
      <c r="M114" s="11" t="s">
        <v>758</v>
      </c>
      <c r="N114" s="11">
        <v>52</v>
      </c>
      <c r="O114" s="11" t="s">
        <v>21</v>
      </c>
      <c r="P114" s="11"/>
      <c r="Q114" s="11" t="s">
        <v>341</v>
      </c>
      <c r="R114" s="11" t="s">
        <v>22</v>
      </c>
      <c r="S114" s="11" t="s">
        <v>295</v>
      </c>
      <c r="T114" s="11"/>
      <c r="U114" s="11" t="s">
        <v>569</v>
      </c>
      <c r="V114" s="11" t="s">
        <v>645</v>
      </c>
      <c r="W114" s="11" t="s">
        <v>292</v>
      </c>
      <c r="X114" s="11"/>
      <c r="Y114" s="11" t="s">
        <v>831</v>
      </c>
      <c r="Z114" s="11"/>
      <c r="AA114" s="11"/>
      <c r="AB114" s="11"/>
      <c r="AC114" s="11"/>
      <c r="AD114" s="11"/>
      <c r="AE114" s="11"/>
      <c r="AF114" s="11"/>
      <c r="AG114" s="11"/>
      <c r="AH114" s="11"/>
      <c r="AI114" s="11"/>
    </row>
    <row r="115" spans="1:35" ht="110.25" customHeight="1">
      <c r="A115" s="13">
        <v>3600200023</v>
      </c>
      <c r="B115" s="11" t="s">
        <v>743</v>
      </c>
      <c r="C115" s="11">
        <v>33</v>
      </c>
      <c r="D115" s="11" t="s">
        <v>739</v>
      </c>
      <c r="E115" s="11" t="s">
        <v>334</v>
      </c>
      <c r="F115" s="11" t="s">
        <v>334</v>
      </c>
      <c r="G115" s="11" t="s">
        <v>335</v>
      </c>
      <c r="H115" s="11">
        <v>31</v>
      </c>
      <c r="I115" s="11" t="s">
        <v>349</v>
      </c>
      <c r="J115" s="11" t="s">
        <v>337</v>
      </c>
      <c r="K115" s="11" t="s">
        <v>343</v>
      </c>
      <c r="L115" s="11">
        <v>43</v>
      </c>
      <c r="M115" s="11" t="s">
        <v>758</v>
      </c>
      <c r="N115" s="11">
        <v>43</v>
      </c>
      <c r="O115" s="11" t="s">
        <v>23</v>
      </c>
      <c r="P115" s="11"/>
      <c r="Q115" s="11" t="s">
        <v>262</v>
      </c>
      <c r="R115" s="11" t="s">
        <v>24</v>
      </c>
      <c r="S115" s="11" t="s">
        <v>295</v>
      </c>
      <c r="T115" s="11" t="s">
        <v>259</v>
      </c>
      <c r="U115" s="11" t="s">
        <v>569</v>
      </c>
      <c r="V115" s="11" t="s">
        <v>645</v>
      </c>
      <c r="W115" s="11" t="s">
        <v>292</v>
      </c>
      <c r="X115" s="11" t="s">
        <v>259</v>
      </c>
      <c r="Y115" s="11" t="s">
        <v>831</v>
      </c>
      <c r="Z115" s="11"/>
      <c r="AA115" s="11"/>
      <c r="AB115" s="11"/>
      <c r="AC115" s="11"/>
      <c r="AD115" s="11"/>
      <c r="AE115" s="11"/>
      <c r="AF115" s="11"/>
      <c r="AG115" s="11"/>
      <c r="AH115" s="11"/>
      <c r="AI115" s="11"/>
    </row>
    <row r="116" spans="1:35" ht="54" customHeight="1">
      <c r="A116" s="13">
        <v>3600100023</v>
      </c>
      <c r="B116" s="11" t="s">
        <v>743</v>
      </c>
      <c r="C116" s="11">
        <v>32</v>
      </c>
      <c r="D116" s="11" t="s">
        <v>739</v>
      </c>
      <c r="E116" s="11" t="s">
        <v>334</v>
      </c>
      <c r="F116" s="11" t="s">
        <v>334</v>
      </c>
      <c r="G116" s="11" t="s">
        <v>335</v>
      </c>
      <c r="H116" s="11">
        <v>30</v>
      </c>
      <c r="I116" s="11" t="s">
        <v>349</v>
      </c>
      <c r="J116" s="11" t="s">
        <v>337</v>
      </c>
      <c r="K116" s="11" t="s">
        <v>343</v>
      </c>
      <c r="L116" s="11">
        <v>43</v>
      </c>
      <c r="M116" s="11" t="s">
        <v>758</v>
      </c>
      <c r="N116" s="11">
        <v>11</v>
      </c>
      <c r="O116" s="11" t="s">
        <v>25</v>
      </c>
      <c r="P116" s="11"/>
      <c r="Q116" s="11" t="s">
        <v>341</v>
      </c>
      <c r="R116" s="11" t="s">
        <v>26</v>
      </c>
      <c r="S116" s="11" t="s">
        <v>295</v>
      </c>
      <c r="T116" s="11"/>
      <c r="U116" s="11" t="s">
        <v>569</v>
      </c>
      <c r="V116" s="11" t="s">
        <v>645</v>
      </c>
      <c r="W116" s="11" t="s">
        <v>292</v>
      </c>
      <c r="X116" s="11"/>
      <c r="Y116" s="11" t="s">
        <v>831</v>
      </c>
      <c r="Z116" s="11"/>
      <c r="AA116" s="11"/>
      <c r="AB116" s="11"/>
      <c r="AC116" s="11"/>
      <c r="AD116" s="11"/>
      <c r="AE116" s="11"/>
      <c r="AF116" s="11"/>
      <c r="AG116" s="11"/>
      <c r="AH116" s="11"/>
      <c r="AI116" s="11"/>
    </row>
    <row r="117" spans="1:35" ht="107.25" customHeight="1">
      <c r="A117" s="13">
        <v>3600000023</v>
      </c>
      <c r="B117" s="11" t="s">
        <v>743</v>
      </c>
      <c r="C117" s="11">
        <v>31</v>
      </c>
      <c r="D117" s="11" t="s">
        <v>739</v>
      </c>
      <c r="E117" s="11" t="s">
        <v>334</v>
      </c>
      <c r="F117" s="11" t="s">
        <v>334</v>
      </c>
      <c r="G117" s="11" t="s">
        <v>335</v>
      </c>
      <c r="H117" s="11">
        <v>29</v>
      </c>
      <c r="I117" s="11" t="s">
        <v>349</v>
      </c>
      <c r="J117" s="11" t="s">
        <v>337</v>
      </c>
      <c r="K117" s="11" t="s">
        <v>343</v>
      </c>
      <c r="L117" s="11">
        <v>43</v>
      </c>
      <c r="M117" s="11" t="s">
        <v>758</v>
      </c>
      <c r="N117" s="11">
        <v>39</v>
      </c>
      <c r="O117" s="11" t="s">
        <v>27</v>
      </c>
      <c r="P117" s="11"/>
      <c r="Q117" s="11" t="s">
        <v>341</v>
      </c>
      <c r="R117" s="11" t="s">
        <v>28</v>
      </c>
      <c r="S117" s="11" t="s">
        <v>295</v>
      </c>
      <c r="T117" s="11" t="s">
        <v>258</v>
      </c>
      <c r="U117" s="11" t="s">
        <v>569</v>
      </c>
      <c r="V117" s="11" t="s">
        <v>645</v>
      </c>
      <c r="W117" s="11" t="s">
        <v>292</v>
      </c>
      <c r="X117" s="11" t="s">
        <v>258</v>
      </c>
      <c r="Y117" s="11" t="s">
        <v>831</v>
      </c>
      <c r="Z117" s="11"/>
      <c r="AA117" s="11"/>
      <c r="AB117" s="11"/>
      <c r="AC117" s="11"/>
      <c r="AD117" s="11"/>
      <c r="AE117" s="11"/>
      <c r="AF117" s="11"/>
      <c r="AG117" s="11"/>
      <c r="AH117" s="11"/>
      <c r="AI117" s="11"/>
    </row>
    <row r="118" spans="1:35" ht="80.25" customHeight="1">
      <c r="A118" s="13">
        <v>3599900023</v>
      </c>
      <c r="B118" s="11" t="s">
        <v>743</v>
      </c>
      <c r="C118" s="11">
        <v>30</v>
      </c>
      <c r="D118" s="11" t="s">
        <v>739</v>
      </c>
      <c r="E118" s="11" t="s">
        <v>334</v>
      </c>
      <c r="F118" s="11" t="s">
        <v>334</v>
      </c>
      <c r="G118" s="11" t="s">
        <v>335</v>
      </c>
      <c r="H118" s="11">
        <v>28</v>
      </c>
      <c r="I118" s="11" t="s">
        <v>349</v>
      </c>
      <c r="J118" s="11" t="s">
        <v>337</v>
      </c>
      <c r="K118" s="11" t="s">
        <v>338</v>
      </c>
      <c r="L118" s="11">
        <v>42</v>
      </c>
      <c r="M118" s="11" t="s">
        <v>546</v>
      </c>
      <c r="N118" s="11">
        <v>52</v>
      </c>
      <c r="O118" s="11" t="s">
        <v>29</v>
      </c>
      <c r="P118" s="11"/>
      <c r="Q118" s="11" t="s">
        <v>262</v>
      </c>
      <c r="R118" s="11" t="s">
        <v>30</v>
      </c>
      <c r="S118" s="11" t="s">
        <v>296</v>
      </c>
      <c r="T118" s="11"/>
      <c r="U118" s="11" t="s">
        <v>655</v>
      </c>
      <c r="V118" s="11" t="s">
        <v>644</v>
      </c>
      <c r="W118" s="11" t="s">
        <v>392</v>
      </c>
      <c r="X118" s="11"/>
      <c r="Y118" s="11" t="s">
        <v>831</v>
      </c>
      <c r="Z118" s="11"/>
      <c r="AA118" s="11"/>
      <c r="AB118" s="11"/>
      <c r="AC118" s="11"/>
      <c r="AD118" s="11"/>
      <c r="AE118" s="11"/>
      <c r="AF118" s="11"/>
      <c r="AG118" s="11"/>
      <c r="AH118" s="11"/>
      <c r="AI118" s="11"/>
    </row>
    <row r="119" spans="1:35" ht="124.5" customHeight="1">
      <c r="A119" s="13">
        <v>3599800023</v>
      </c>
      <c r="B119" s="11" t="s">
        <v>743</v>
      </c>
      <c r="C119" s="11">
        <v>29</v>
      </c>
      <c r="D119" s="11" t="s">
        <v>739</v>
      </c>
      <c r="E119" s="11" t="s">
        <v>334</v>
      </c>
      <c r="F119" s="11" t="s">
        <v>334</v>
      </c>
      <c r="G119" s="11" t="s">
        <v>335</v>
      </c>
      <c r="H119" s="11">
        <v>27</v>
      </c>
      <c r="I119" s="11" t="s">
        <v>349</v>
      </c>
      <c r="J119" s="11" t="s">
        <v>337</v>
      </c>
      <c r="K119" s="11" t="s">
        <v>343</v>
      </c>
      <c r="L119" s="11">
        <v>42</v>
      </c>
      <c r="M119" s="11" t="s">
        <v>546</v>
      </c>
      <c r="N119" s="11">
        <v>43</v>
      </c>
      <c r="O119" s="14" t="s">
        <v>39</v>
      </c>
      <c r="P119" s="11"/>
      <c r="Q119" s="11" t="s">
        <v>262</v>
      </c>
      <c r="R119" s="11" t="s">
        <v>40</v>
      </c>
      <c r="S119" s="11" t="s">
        <v>295</v>
      </c>
      <c r="T119" s="11" t="s">
        <v>726</v>
      </c>
      <c r="U119" s="11" t="s">
        <v>569</v>
      </c>
      <c r="V119" s="11" t="s">
        <v>644</v>
      </c>
      <c r="W119" s="11" t="s">
        <v>292</v>
      </c>
      <c r="X119" s="11" t="s">
        <v>726</v>
      </c>
      <c r="Y119" s="11" t="s">
        <v>831</v>
      </c>
      <c r="Z119" s="11"/>
      <c r="AA119" s="11"/>
      <c r="AB119" s="11"/>
      <c r="AC119" s="11"/>
      <c r="AD119" s="11"/>
      <c r="AE119" s="11"/>
      <c r="AF119" s="11"/>
      <c r="AG119" s="11"/>
      <c r="AH119" s="11"/>
      <c r="AI119" s="11"/>
    </row>
    <row r="120" spans="1:35" ht="266.25" customHeight="1">
      <c r="A120" s="13">
        <v>3599700023</v>
      </c>
      <c r="B120" s="11" t="s">
        <v>743</v>
      </c>
      <c r="C120" s="11">
        <v>28</v>
      </c>
      <c r="D120" s="11" t="s">
        <v>739</v>
      </c>
      <c r="E120" s="11" t="s">
        <v>334</v>
      </c>
      <c r="F120" s="11" t="s">
        <v>334</v>
      </c>
      <c r="G120" s="11" t="s">
        <v>335</v>
      </c>
      <c r="H120" s="11">
        <v>26</v>
      </c>
      <c r="I120" s="11" t="s">
        <v>349</v>
      </c>
      <c r="J120" s="11" t="s">
        <v>337</v>
      </c>
      <c r="K120" s="11" t="s">
        <v>343</v>
      </c>
      <c r="L120" s="11">
        <v>42</v>
      </c>
      <c r="M120" s="11" t="s">
        <v>520</v>
      </c>
      <c r="N120" s="11">
        <v>24</v>
      </c>
      <c r="O120" s="14" t="s">
        <v>41</v>
      </c>
      <c r="P120" s="11"/>
      <c r="Q120" s="11" t="s">
        <v>341</v>
      </c>
      <c r="R120" s="11" t="s">
        <v>521</v>
      </c>
      <c r="S120" s="11" t="s">
        <v>297</v>
      </c>
      <c r="T120" s="11" t="s">
        <v>707</v>
      </c>
      <c r="U120" s="11" t="s">
        <v>569</v>
      </c>
      <c r="V120" s="11" t="s">
        <v>643</v>
      </c>
      <c r="W120" s="11" t="s">
        <v>293</v>
      </c>
      <c r="X120" s="11" t="s">
        <v>707</v>
      </c>
      <c r="Y120" s="11" t="s">
        <v>293</v>
      </c>
      <c r="Z120" s="11"/>
      <c r="AA120" s="11"/>
      <c r="AB120" s="11"/>
      <c r="AC120" s="11"/>
      <c r="AD120" s="11"/>
      <c r="AE120" s="11"/>
      <c r="AF120" s="11"/>
      <c r="AG120" s="11"/>
      <c r="AH120" s="11"/>
      <c r="AI120" s="11"/>
    </row>
    <row r="121" spans="1:35" ht="96.75" customHeight="1">
      <c r="A121" s="13">
        <v>3599600023</v>
      </c>
      <c r="B121" s="11" t="s">
        <v>743</v>
      </c>
      <c r="C121" s="11">
        <v>27</v>
      </c>
      <c r="D121" s="11" t="s">
        <v>739</v>
      </c>
      <c r="E121" s="11" t="s">
        <v>334</v>
      </c>
      <c r="F121" s="11" t="s">
        <v>334</v>
      </c>
      <c r="G121" s="11" t="s">
        <v>335</v>
      </c>
      <c r="H121" s="11">
        <v>25</v>
      </c>
      <c r="I121" s="11" t="s">
        <v>349</v>
      </c>
      <c r="J121" s="11" t="s">
        <v>337</v>
      </c>
      <c r="K121" s="11" t="s">
        <v>343</v>
      </c>
      <c r="L121" s="11">
        <v>41</v>
      </c>
      <c r="M121" s="11" t="s">
        <v>250</v>
      </c>
      <c r="N121" s="11">
        <v>40</v>
      </c>
      <c r="O121" s="11" t="s">
        <v>522</v>
      </c>
      <c r="P121" s="11"/>
      <c r="Q121" s="11" t="s">
        <v>341</v>
      </c>
      <c r="R121" s="11" t="s">
        <v>523</v>
      </c>
      <c r="S121" s="11" t="s">
        <v>295</v>
      </c>
      <c r="T121" s="11"/>
      <c r="U121" s="11" t="s">
        <v>569</v>
      </c>
      <c r="V121" s="11" t="s">
        <v>642</v>
      </c>
      <c r="W121" s="11" t="s">
        <v>292</v>
      </c>
      <c r="X121" s="11"/>
      <c r="Y121" s="11" t="s">
        <v>831</v>
      </c>
      <c r="Z121" s="11"/>
      <c r="AA121" s="11"/>
      <c r="AB121" s="11"/>
      <c r="AC121" s="11"/>
      <c r="AD121" s="11"/>
      <c r="AE121" s="11"/>
      <c r="AF121" s="11"/>
      <c r="AG121" s="11"/>
      <c r="AH121" s="11"/>
      <c r="AI121" s="11"/>
    </row>
    <row r="122" spans="1:35" ht="111.75" customHeight="1">
      <c r="A122" s="13">
        <v>3599500023</v>
      </c>
      <c r="B122" s="11" t="s">
        <v>743</v>
      </c>
      <c r="C122" s="11">
        <v>26</v>
      </c>
      <c r="D122" s="11" t="s">
        <v>739</v>
      </c>
      <c r="E122" s="11" t="s">
        <v>334</v>
      </c>
      <c r="F122" s="11" t="s">
        <v>334</v>
      </c>
      <c r="G122" s="11" t="s">
        <v>335</v>
      </c>
      <c r="H122" s="11">
        <v>24</v>
      </c>
      <c r="I122" s="11" t="s">
        <v>349</v>
      </c>
      <c r="J122" s="11" t="s">
        <v>337</v>
      </c>
      <c r="K122" s="11" t="s">
        <v>343</v>
      </c>
      <c r="L122" s="11">
        <v>40</v>
      </c>
      <c r="M122" s="11" t="s">
        <v>17</v>
      </c>
      <c r="N122" s="11">
        <v>39</v>
      </c>
      <c r="O122" s="11" t="s">
        <v>524</v>
      </c>
      <c r="P122" s="11"/>
      <c r="Q122" s="11" t="s">
        <v>341</v>
      </c>
      <c r="R122" s="11" t="s">
        <v>353</v>
      </c>
      <c r="S122" s="11" t="s">
        <v>295</v>
      </c>
      <c r="T122" s="11" t="s">
        <v>700</v>
      </c>
      <c r="U122" s="11" t="s">
        <v>569</v>
      </c>
      <c r="V122" s="11" t="s">
        <v>642</v>
      </c>
      <c r="W122" s="11" t="s">
        <v>292</v>
      </c>
      <c r="X122" s="11" t="s">
        <v>700</v>
      </c>
      <c r="Y122" s="11" t="s">
        <v>831</v>
      </c>
      <c r="Z122" s="11"/>
      <c r="AA122" s="11"/>
      <c r="AB122" s="11"/>
      <c r="AC122" s="11"/>
      <c r="AD122" s="11"/>
      <c r="AE122" s="11"/>
      <c r="AF122" s="11"/>
      <c r="AG122" s="11"/>
      <c r="AH122" s="11"/>
      <c r="AI122" s="11"/>
    </row>
    <row r="123" spans="1:35" ht="110.25" customHeight="1">
      <c r="A123" s="13">
        <v>3599400023</v>
      </c>
      <c r="B123" s="11" t="s">
        <v>743</v>
      </c>
      <c r="C123" s="11">
        <v>25</v>
      </c>
      <c r="D123" s="11" t="s">
        <v>739</v>
      </c>
      <c r="E123" s="11" t="s">
        <v>334</v>
      </c>
      <c r="F123" s="11" t="s">
        <v>334</v>
      </c>
      <c r="G123" s="11" t="s">
        <v>335</v>
      </c>
      <c r="H123" s="11">
        <v>23</v>
      </c>
      <c r="I123" s="11" t="s">
        <v>349</v>
      </c>
      <c r="J123" s="11" t="s">
        <v>337</v>
      </c>
      <c r="K123" s="11" t="s">
        <v>343</v>
      </c>
      <c r="L123" s="11">
        <v>40</v>
      </c>
      <c r="M123" s="11" t="s">
        <v>190</v>
      </c>
      <c r="N123" s="11">
        <v>3</v>
      </c>
      <c r="O123" s="14" t="s">
        <v>354</v>
      </c>
      <c r="P123" s="11"/>
      <c r="Q123" s="11" t="s">
        <v>341</v>
      </c>
      <c r="R123" s="11" t="s">
        <v>355</v>
      </c>
      <c r="S123" s="11" t="s">
        <v>295</v>
      </c>
      <c r="T123" s="11" t="s">
        <v>721</v>
      </c>
      <c r="U123" s="11" t="s">
        <v>569</v>
      </c>
      <c r="V123" s="11" t="s">
        <v>642</v>
      </c>
      <c r="W123" s="11" t="s">
        <v>292</v>
      </c>
      <c r="X123" s="11" t="s">
        <v>721</v>
      </c>
      <c r="Y123" s="11" t="s">
        <v>831</v>
      </c>
      <c r="Z123" s="11"/>
      <c r="AA123" s="11"/>
      <c r="AB123" s="11"/>
      <c r="AC123" s="11"/>
      <c r="AD123" s="11"/>
      <c r="AE123" s="11"/>
      <c r="AF123" s="11"/>
      <c r="AG123" s="11"/>
      <c r="AH123" s="11"/>
      <c r="AI123" s="11"/>
    </row>
    <row r="124" spans="1:35" ht="92.25" customHeight="1">
      <c r="A124" s="13">
        <v>3599300023</v>
      </c>
      <c r="B124" s="11" t="s">
        <v>743</v>
      </c>
      <c r="C124" s="11">
        <v>24</v>
      </c>
      <c r="D124" s="11" t="s">
        <v>739</v>
      </c>
      <c r="E124" s="11" t="s">
        <v>334</v>
      </c>
      <c r="F124" s="11" t="s">
        <v>334</v>
      </c>
      <c r="G124" s="11" t="s">
        <v>335</v>
      </c>
      <c r="H124" s="11">
        <v>22</v>
      </c>
      <c r="I124" s="11" t="s">
        <v>349</v>
      </c>
      <c r="J124" s="11" t="s">
        <v>337</v>
      </c>
      <c r="K124" s="11" t="s">
        <v>343</v>
      </c>
      <c r="L124" s="11">
        <v>39</v>
      </c>
      <c r="M124" s="11">
        <v>11.11</v>
      </c>
      <c r="N124" s="11">
        <v>3</v>
      </c>
      <c r="O124" s="11" t="s">
        <v>356</v>
      </c>
      <c r="P124" s="11"/>
      <c r="Q124" s="11" t="s">
        <v>262</v>
      </c>
      <c r="R124" s="11" t="s">
        <v>357</v>
      </c>
      <c r="S124" s="11" t="s">
        <v>295</v>
      </c>
      <c r="T124" s="11" t="s">
        <v>699</v>
      </c>
      <c r="U124" s="11" t="s">
        <v>569</v>
      </c>
      <c r="V124" s="11" t="s">
        <v>641</v>
      </c>
      <c r="W124" s="11" t="s">
        <v>292</v>
      </c>
      <c r="X124" s="11" t="s">
        <v>699</v>
      </c>
      <c r="Y124" s="11" t="s">
        <v>831</v>
      </c>
      <c r="Z124" s="11"/>
      <c r="AA124" s="11"/>
      <c r="AB124" s="11"/>
      <c r="AC124" s="11"/>
      <c r="AD124" s="11"/>
      <c r="AE124" s="11"/>
      <c r="AF124" s="11"/>
      <c r="AG124" s="11"/>
      <c r="AH124" s="11"/>
      <c r="AI124" s="11"/>
    </row>
    <row r="125" spans="1:35" ht="38.25">
      <c r="A125" s="13">
        <v>3599200023</v>
      </c>
      <c r="B125" s="11" t="s">
        <v>743</v>
      </c>
      <c r="C125" s="11">
        <v>23</v>
      </c>
      <c r="D125" s="11" t="s">
        <v>739</v>
      </c>
      <c r="E125" s="11" t="s">
        <v>334</v>
      </c>
      <c r="F125" s="11" t="s">
        <v>334</v>
      </c>
      <c r="G125" s="11" t="s">
        <v>335</v>
      </c>
      <c r="H125" s="11">
        <v>21</v>
      </c>
      <c r="I125" s="11" t="s">
        <v>349</v>
      </c>
      <c r="J125" s="11" t="s">
        <v>337</v>
      </c>
      <c r="K125" s="11" t="s">
        <v>338</v>
      </c>
      <c r="L125" s="11">
        <v>39</v>
      </c>
      <c r="M125" s="11" t="s">
        <v>195</v>
      </c>
      <c r="N125" s="11">
        <v>21</v>
      </c>
      <c r="O125" s="11" t="s">
        <v>358</v>
      </c>
      <c r="P125" s="11"/>
      <c r="Q125" s="11" t="s">
        <v>262</v>
      </c>
      <c r="R125" s="11" t="s">
        <v>359</v>
      </c>
      <c r="S125" s="11" t="s">
        <v>295</v>
      </c>
      <c r="T125" s="11"/>
      <c r="U125" s="11" t="s">
        <v>655</v>
      </c>
      <c r="V125" s="11" t="s">
        <v>642</v>
      </c>
      <c r="W125" s="11" t="s">
        <v>292</v>
      </c>
      <c r="X125" s="11"/>
      <c r="Y125" s="11" t="s">
        <v>831</v>
      </c>
      <c r="Z125" s="11"/>
      <c r="AA125" s="11"/>
      <c r="AB125" s="11"/>
      <c r="AC125" s="11"/>
      <c r="AD125" s="11"/>
      <c r="AE125" s="11"/>
      <c r="AF125" s="11"/>
      <c r="AG125" s="11"/>
      <c r="AH125" s="11"/>
      <c r="AI125" s="11"/>
    </row>
    <row r="126" spans="1:35" ht="38.25">
      <c r="A126" s="13">
        <v>3599100023</v>
      </c>
      <c r="B126" s="11" t="s">
        <v>743</v>
      </c>
      <c r="C126" s="11">
        <v>22</v>
      </c>
      <c r="D126" s="11" t="s">
        <v>739</v>
      </c>
      <c r="E126" s="11" t="s">
        <v>334</v>
      </c>
      <c r="F126" s="11" t="s">
        <v>334</v>
      </c>
      <c r="G126" s="11" t="s">
        <v>335</v>
      </c>
      <c r="H126" s="11">
        <v>20</v>
      </c>
      <c r="I126" s="11" t="s">
        <v>349</v>
      </c>
      <c r="J126" s="11" t="s">
        <v>337</v>
      </c>
      <c r="K126" s="11" t="s">
        <v>338</v>
      </c>
      <c r="L126" s="11">
        <v>38</v>
      </c>
      <c r="M126" s="11">
        <v>11.11</v>
      </c>
      <c r="N126" s="11">
        <v>33</v>
      </c>
      <c r="O126" s="11" t="s">
        <v>358</v>
      </c>
      <c r="P126" s="11"/>
      <c r="Q126" s="11" t="s">
        <v>262</v>
      </c>
      <c r="R126" s="11" t="s">
        <v>360</v>
      </c>
      <c r="S126" s="11" t="s">
        <v>295</v>
      </c>
      <c r="T126" s="11"/>
      <c r="U126" s="11" t="s">
        <v>655</v>
      </c>
      <c r="V126" s="11" t="s">
        <v>641</v>
      </c>
      <c r="W126" s="11" t="s">
        <v>292</v>
      </c>
      <c r="X126" s="11"/>
      <c r="Y126" s="11" t="s">
        <v>831</v>
      </c>
      <c r="Z126" s="11"/>
      <c r="AA126" s="11"/>
      <c r="AB126" s="11"/>
      <c r="AC126" s="11"/>
      <c r="AD126" s="11"/>
      <c r="AE126" s="11"/>
      <c r="AF126" s="11"/>
      <c r="AG126" s="11"/>
      <c r="AH126" s="11"/>
      <c r="AI126" s="11"/>
    </row>
    <row r="127" spans="1:35" ht="96.75" customHeight="1">
      <c r="A127" s="13">
        <v>3599000023</v>
      </c>
      <c r="B127" s="11" t="s">
        <v>743</v>
      </c>
      <c r="C127" s="11">
        <v>21</v>
      </c>
      <c r="D127" s="11" t="s">
        <v>739</v>
      </c>
      <c r="E127" s="11" t="s">
        <v>334</v>
      </c>
      <c r="F127" s="11" t="s">
        <v>334</v>
      </c>
      <c r="G127" s="11" t="s">
        <v>335</v>
      </c>
      <c r="H127" s="11">
        <v>19</v>
      </c>
      <c r="I127" s="11" t="s">
        <v>349</v>
      </c>
      <c r="J127" s="11" t="s">
        <v>337</v>
      </c>
      <c r="K127" s="11" t="s">
        <v>343</v>
      </c>
      <c r="L127" s="11">
        <v>38</v>
      </c>
      <c r="M127" s="11" t="s">
        <v>361</v>
      </c>
      <c r="N127" s="11">
        <v>9</v>
      </c>
      <c r="O127" s="11" t="s">
        <v>362</v>
      </c>
      <c r="P127" s="11"/>
      <c r="Q127" s="11" t="s">
        <v>341</v>
      </c>
      <c r="R127" s="11" t="s">
        <v>363</v>
      </c>
      <c r="S127" s="11" t="s">
        <v>296</v>
      </c>
      <c r="T127" s="11" t="s">
        <v>698</v>
      </c>
      <c r="U127" s="11" t="s">
        <v>569</v>
      </c>
      <c r="V127" s="11" t="s">
        <v>640</v>
      </c>
      <c r="W127" s="11" t="s">
        <v>392</v>
      </c>
      <c r="X127" s="11" t="s">
        <v>698</v>
      </c>
      <c r="Y127" s="11" t="s">
        <v>831</v>
      </c>
      <c r="Z127" s="11"/>
      <c r="AA127" s="11"/>
      <c r="AB127" s="11"/>
      <c r="AC127" s="11"/>
      <c r="AD127" s="11"/>
      <c r="AE127" s="11"/>
      <c r="AF127" s="11"/>
      <c r="AG127" s="11"/>
      <c r="AH127" s="11"/>
      <c r="AI127" s="11"/>
    </row>
    <row r="128" spans="1:35" ht="144.75" customHeight="1">
      <c r="A128" s="13">
        <v>3598900023</v>
      </c>
      <c r="B128" s="11" t="s">
        <v>743</v>
      </c>
      <c r="C128" s="11">
        <v>20</v>
      </c>
      <c r="D128" s="11" t="s">
        <v>739</v>
      </c>
      <c r="E128" s="11" t="s">
        <v>334</v>
      </c>
      <c r="F128" s="11" t="s">
        <v>334</v>
      </c>
      <c r="G128" s="11" t="s">
        <v>335</v>
      </c>
      <c r="H128" s="11">
        <v>18</v>
      </c>
      <c r="I128" s="11" t="s">
        <v>349</v>
      </c>
      <c r="J128" s="11" t="s">
        <v>337</v>
      </c>
      <c r="K128" s="11" t="s">
        <v>343</v>
      </c>
      <c r="L128" s="11">
        <v>37</v>
      </c>
      <c r="M128" s="11" t="s">
        <v>433</v>
      </c>
      <c r="N128" s="11">
        <v>57</v>
      </c>
      <c r="O128" s="14" t="s">
        <v>364</v>
      </c>
      <c r="P128" s="11"/>
      <c r="Q128" s="11" t="s">
        <v>341</v>
      </c>
      <c r="R128" s="11" t="s">
        <v>365</v>
      </c>
      <c r="S128" s="11" t="s">
        <v>295</v>
      </c>
      <c r="T128" s="11" t="s">
        <v>697</v>
      </c>
      <c r="U128" s="11" t="s">
        <v>569</v>
      </c>
      <c r="V128" s="11" t="s">
        <v>640</v>
      </c>
      <c r="W128" s="11" t="s">
        <v>292</v>
      </c>
      <c r="X128" s="11" t="s">
        <v>697</v>
      </c>
      <c r="Y128" s="11" t="s">
        <v>831</v>
      </c>
      <c r="Z128" s="11"/>
      <c r="AA128" s="11"/>
      <c r="AB128" s="11"/>
      <c r="AC128" s="11"/>
      <c r="AD128" s="11"/>
      <c r="AE128" s="11"/>
      <c r="AF128" s="11"/>
      <c r="AG128" s="11"/>
      <c r="AH128" s="11"/>
      <c r="AI128" s="11"/>
    </row>
    <row r="129" spans="1:35" ht="148.5" customHeight="1">
      <c r="A129" s="13">
        <v>3598800023</v>
      </c>
      <c r="B129" s="11" t="s">
        <v>743</v>
      </c>
      <c r="C129" s="11">
        <v>19</v>
      </c>
      <c r="D129" s="11" t="s">
        <v>739</v>
      </c>
      <c r="E129" s="11" t="s">
        <v>334</v>
      </c>
      <c r="F129" s="11" t="s">
        <v>334</v>
      </c>
      <c r="G129" s="11" t="s">
        <v>335</v>
      </c>
      <c r="H129" s="11">
        <v>17</v>
      </c>
      <c r="I129" s="11" t="s">
        <v>349</v>
      </c>
      <c r="J129" s="11" t="s">
        <v>337</v>
      </c>
      <c r="K129" s="11" t="s">
        <v>343</v>
      </c>
      <c r="L129" s="11">
        <v>37</v>
      </c>
      <c r="M129" s="11" t="s">
        <v>433</v>
      </c>
      <c r="N129" s="11">
        <v>52</v>
      </c>
      <c r="O129" s="14" t="s">
        <v>366</v>
      </c>
      <c r="P129" s="11"/>
      <c r="Q129" s="11" t="s">
        <v>341</v>
      </c>
      <c r="R129" s="11" t="s">
        <v>367</v>
      </c>
      <c r="S129" s="11" t="s">
        <v>295</v>
      </c>
      <c r="T129" s="11" t="s">
        <v>184</v>
      </c>
      <c r="U129" s="11" t="s">
        <v>569</v>
      </c>
      <c r="V129" s="11" t="s">
        <v>640</v>
      </c>
      <c r="W129" s="11" t="s">
        <v>292</v>
      </c>
      <c r="X129" s="11" t="s">
        <v>184</v>
      </c>
      <c r="Y129" s="11" t="s">
        <v>831</v>
      </c>
      <c r="Z129" s="11"/>
      <c r="AA129" s="11"/>
      <c r="AB129" s="11"/>
      <c r="AC129" s="11"/>
      <c r="AD129" s="11"/>
      <c r="AE129" s="11"/>
      <c r="AF129" s="11"/>
      <c r="AG129" s="11"/>
      <c r="AH129" s="11"/>
      <c r="AI129" s="11"/>
    </row>
    <row r="130" spans="1:35" ht="78.75" customHeight="1">
      <c r="A130" s="13">
        <v>3598700023</v>
      </c>
      <c r="B130" s="11" t="s">
        <v>743</v>
      </c>
      <c r="C130" s="11">
        <v>18</v>
      </c>
      <c r="D130" s="11" t="s">
        <v>739</v>
      </c>
      <c r="E130" s="11" t="s">
        <v>334</v>
      </c>
      <c r="F130" s="11" t="s">
        <v>334</v>
      </c>
      <c r="G130" s="11" t="s">
        <v>335</v>
      </c>
      <c r="H130" s="11">
        <v>16</v>
      </c>
      <c r="I130" s="11" t="s">
        <v>349</v>
      </c>
      <c r="J130" s="11" t="s">
        <v>337</v>
      </c>
      <c r="K130" s="11" t="s">
        <v>343</v>
      </c>
      <c r="L130" s="11">
        <v>37</v>
      </c>
      <c r="M130" s="11" t="s">
        <v>433</v>
      </c>
      <c r="N130" s="11">
        <v>46</v>
      </c>
      <c r="O130" s="11" t="s">
        <v>368</v>
      </c>
      <c r="P130" s="11"/>
      <c r="Q130" s="11" t="s">
        <v>262</v>
      </c>
      <c r="R130" s="11" t="s">
        <v>369</v>
      </c>
      <c r="S130" s="11" t="s">
        <v>296</v>
      </c>
      <c r="T130" s="11" t="s">
        <v>696</v>
      </c>
      <c r="U130" s="11" t="s">
        <v>569</v>
      </c>
      <c r="V130" s="11" t="s">
        <v>640</v>
      </c>
      <c r="W130" s="11" t="s">
        <v>392</v>
      </c>
      <c r="X130" s="11" t="s">
        <v>696</v>
      </c>
      <c r="Y130" s="11" t="s">
        <v>831</v>
      </c>
      <c r="Z130" s="11"/>
      <c r="AA130" s="11"/>
      <c r="AB130" s="11"/>
      <c r="AC130" s="11"/>
      <c r="AD130" s="11"/>
      <c r="AE130" s="11"/>
      <c r="AF130" s="11"/>
      <c r="AG130" s="11"/>
      <c r="AH130" s="11"/>
      <c r="AI130" s="11"/>
    </row>
    <row r="131" spans="1:35" ht="183" customHeight="1">
      <c r="A131" s="13">
        <v>3598600023</v>
      </c>
      <c r="B131" s="11" t="s">
        <v>743</v>
      </c>
      <c r="C131" s="11">
        <v>17</v>
      </c>
      <c r="D131" s="11" t="s">
        <v>739</v>
      </c>
      <c r="E131" s="11" t="s">
        <v>334</v>
      </c>
      <c r="F131" s="11" t="s">
        <v>334</v>
      </c>
      <c r="G131" s="11" t="s">
        <v>335</v>
      </c>
      <c r="H131" s="11">
        <v>15</v>
      </c>
      <c r="I131" s="11" t="s">
        <v>349</v>
      </c>
      <c r="J131" s="11" t="s">
        <v>337</v>
      </c>
      <c r="K131" s="11" t="s">
        <v>343</v>
      </c>
      <c r="L131" s="11">
        <v>37</v>
      </c>
      <c r="M131" s="11" t="s">
        <v>433</v>
      </c>
      <c r="N131" s="11">
        <v>41</v>
      </c>
      <c r="O131" s="14" t="s">
        <v>370</v>
      </c>
      <c r="P131" s="11"/>
      <c r="Q131" s="11" t="s">
        <v>262</v>
      </c>
      <c r="R131" s="11" t="s">
        <v>371</v>
      </c>
      <c r="S131" s="11" t="s">
        <v>295</v>
      </c>
      <c r="T131" s="11" t="s">
        <v>187</v>
      </c>
      <c r="U131" s="11" t="s">
        <v>569</v>
      </c>
      <c r="V131" s="11" t="s">
        <v>640</v>
      </c>
      <c r="W131" s="11" t="s">
        <v>292</v>
      </c>
      <c r="X131" s="11" t="s">
        <v>187</v>
      </c>
      <c r="Y131" s="11" t="s">
        <v>831</v>
      </c>
      <c r="Z131" s="11"/>
      <c r="AA131" s="11"/>
      <c r="AB131" s="11"/>
      <c r="AC131" s="11"/>
      <c r="AD131" s="11"/>
      <c r="AE131" s="11"/>
      <c r="AF131" s="11"/>
      <c r="AG131" s="11"/>
      <c r="AH131" s="11"/>
      <c r="AI131" s="11"/>
    </row>
    <row r="132" spans="1:35" ht="309.75" customHeight="1">
      <c r="A132" s="13">
        <v>3598500023</v>
      </c>
      <c r="B132" s="11" t="s">
        <v>743</v>
      </c>
      <c r="C132" s="11">
        <v>16</v>
      </c>
      <c r="D132" s="11" t="s">
        <v>739</v>
      </c>
      <c r="E132" s="11" t="s">
        <v>334</v>
      </c>
      <c r="F132" s="11" t="s">
        <v>334</v>
      </c>
      <c r="G132" s="11" t="s">
        <v>335</v>
      </c>
      <c r="H132" s="11">
        <v>14</v>
      </c>
      <c r="I132" s="11" t="s">
        <v>349</v>
      </c>
      <c r="J132" s="11" t="s">
        <v>337</v>
      </c>
      <c r="K132" s="11" t="s">
        <v>343</v>
      </c>
      <c r="L132" s="11">
        <v>37</v>
      </c>
      <c r="M132" s="11" t="s">
        <v>433</v>
      </c>
      <c r="N132" s="11">
        <v>38</v>
      </c>
      <c r="O132" s="14" t="s">
        <v>209</v>
      </c>
      <c r="P132" s="11"/>
      <c r="Q132" s="11" t="s">
        <v>262</v>
      </c>
      <c r="R132" s="11" t="s">
        <v>210</v>
      </c>
      <c r="S132" s="11" t="s">
        <v>296</v>
      </c>
      <c r="T132" s="11" t="s">
        <v>351</v>
      </c>
      <c r="U132" s="11" t="s">
        <v>569</v>
      </c>
      <c r="V132" s="11" t="s">
        <v>640</v>
      </c>
      <c r="W132" s="11" t="s">
        <v>392</v>
      </c>
      <c r="X132" s="11" t="s">
        <v>351</v>
      </c>
      <c r="Y132" s="11" t="s">
        <v>831</v>
      </c>
      <c r="Z132" s="11"/>
      <c r="AA132" s="11"/>
      <c r="AB132" s="11"/>
      <c r="AC132" s="11"/>
      <c r="AD132" s="11"/>
      <c r="AE132" s="11"/>
      <c r="AF132" s="11"/>
      <c r="AG132" s="11"/>
      <c r="AH132" s="11"/>
      <c r="AI132" s="11"/>
    </row>
    <row r="133" spans="1:35" ht="224.25" customHeight="1">
      <c r="A133" s="13">
        <v>3598400023</v>
      </c>
      <c r="B133" s="11" t="s">
        <v>743</v>
      </c>
      <c r="C133" s="11">
        <v>15</v>
      </c>
      <c r="D133" s="11" t="s">
        <v>739</v>
      </c>
      <c r="E133" s="11" t="s">
        <v>334</v>
      </c>
      <c r="F133" s="11" t="s">
        <v>334</v>
      </c>
      <c r="G133" s="11" t="s">
        <v>335</v>
      </c>
      <c r="H133" s="11">
        <v>13</v>
      </c>
      <c r="I133" s="11" t="s">
        <v>349</v>
      </c>
      <c r="J133" s="11" t="s">
        <v>337</v>
      </c>
      <c r="K133" s="11" t="s">
        <v>343</v>
      </c>
      <c r="L133" s="11">
        <v>37</v>
      </c>
      <c r="M133" s="11" t="s">
        <v>433</v>
      </c>
      <c r="N133" s="11">
        <v>33</v>
      </c>
      <c r="O133" s="14" t="s">
        <v>824</v>
      </c>
      <c r="P133" s="11"/>
      <c r="Q133" s="11" t="s">
        <v>262</v>
      </c>
      <c r="R133" s="11" t="s">
        <v>825</v>
      </c>
      <c r="S133" s="11" t="s">
        <v>295</v>
      </c>
      <c r="T133" s="11" t="s">
        <v>186</v>
      </c>
      <c r="U133" s="11" t="s">
        <v>569</v>
      </c>
      <c r="V133" s="11" t="s">
        <v>640</v>
      </c>
      <c r="W133" s="11" t="s">
        <v>292</v>
      </c>
      <c r="X133" s="11" t="s">
        <v>186</v>
      </c>
      <c r="Y133" s="11" t="s">
        <v>831</v>
      </c>
      <c r="Z133" s="11"/>
      <c r="AA133" s="11"/>
      <c r="AB133" s="11"/>
      <c r="AC133" s="11"/>
      <c r="AD133" s="11"/>
      <c r="AE133" s="11"/>
      <c r="AF133" s="11"/>
      <c r="AG133" s="11"/>
      <c r="AH133" s="11"/>
      <c r="AI133" s="11"/>
    </row>
    <row r="134" spans="1:35" ht="170.25" customHeight="1">
      <c r="A134" s="13">
        <v>3598300023</v>
      </c>
      <c r="B134" s="11" t="s">
        <v>743</v>
      </c>
      <c r="C134" s="11">
        <v>14</v>
      </c>
      <c r="D134" s="11" t="s">
        <v>739</v>
      </c>
      <c r="E134" s="11" t="s">
        <v>334</v>
      </c>
      <c r="F134" s="11" t="s">
        <v>334</v>
      </c>
      <c r="G134" s="11" t="s">
        <v>335</v>
      </c>
      <c r="H134" s="11">
        <v>12</v>
      </c>
      <c r="I134" s="11" t="s">
        <v>349</v>
      </c>
      <c r="J134" s="11" t="s">
        <v>337</v>
      </c>
      <c r="K134" s="11" t="s">
        <v>343</v>
      </c>
      <c r="L134" s="11">
        <v>37</v>
      </c>
      <c r="M134" s="11" t="s">
        <v>433</v>
      </c>
      <c r="N134" s="11">
        <v>23</v>
      </c>
      <c r="O134" s="14" t="s">
        <v>826</v>
      </c>
      <c r="P134" s="11"/>
      <c r="Q134" s="11" t="s">
        <v>341</v>
      </c>
      <c r="R134" s="11" t="s">
        <v>827</v>
      </c>
      <c r="S134" s="11" t="s">
        <v>295</v>
      </c>
      <c r="T134" s="11" t="s">
        <v>185</v>
      </c>
      <c r="U134" s="11" t="s">
        <v>569</v>
      </c>
      <c r="V134" s="11" t="s">
        <v>640</v>
      </c>
      <c r="W134" s="11" t="s">
        <v>292</v>
      </c>
      <c r="X134" s="11" t="s">
        <v>185</v>
      </c>
      <c r="Y134" s="11" t="s">
        <v>831</v>
      </c>
      <c r="Z134" s="11"/>
      <c r="AA134" s="11"/>
      <c r="AB134" s="11"/>
      <c r="AC134" s="11"/>
      <c r="AD134" s="11"/>
      <c r="AE134" s="11"/>
      <c r="AF134" s="11"/>
      <c r="AG134" s="11"/>
      <c r="AH134" s="11"/>
      <c r="AI134" s="11"/>
    </row>
    <row r="135" spans="1:35" ht="76.5">
      <c r="A135" s="13">
        <v>3598200023</v>
      </c>
      <c r="B135" s="11" t="s">
        <v>743</v>
      </c>
      <c r="C135" s="11">
        <v>13</v>
      </c>
      <c r="D135" s="11" t="s">
        <v>739</v>
      </c>
      <c r="E135" s="11" t="s">
        <v>334</v>
      </c>
      <c r="F135" s="11" t="s">
        <v>334</v>
      </c>
      <c r="G135" s="11" t="s">
        <v>335</v>
      </c>
      <c r="H135" s="11">
        <v>11</v>
      </c>
      <c r="I135" s="11" t="s">
        <v>349</v>
      </c>
      <c r="J135" s="11" t="s">
        <v>337</v>
      </c>
      <c r="K135" s="11" t="s">
        <v>343</v>
      </c>
      <c r="L135" s="11">
        <v>37</v>
      </c>
      <c r="M135" s="11" t="s">
        <v>433</v>
      </c>
      <c r="N135" s="11">
        <v>16</v>
      </c>
      <c r="O135" s="11" t="s">
        <v>828</v>
      </c>
      <c r="P135" s="11"/>
      <c r="Q135" s="11" t="s">
        <v>341</v>
      </c>
      <c r="R135" s="11" t="s">
        <v>829</v>
      </c>
      <c r="S135" s="11" t="s">
        <v>295</v>
      </c>
      <c r="T135" s="11" t="s">
        <v>695</v>
      </c>
      <c r="U135" s="11" t="s">
        <v>569</v>
      </c>
      <c r="V135" s="11" t="s">
        <v>640</v>
      </c>
      <c r="W135" s="11" t="s">
        <v>292</v>
      </c>
      <c r="X135" s="11" t="s">
        <v>695</v>
      </c>
      <c r="Y135" s="11" t="s">
        <v>831</v>
      </c>
      <c r="Z135" s="11"/>
      <c r="AA135" s="11"/>
      <c r="AB135" s="11"/>
      <c r="AC135" s="11"/>
      <c r="AD135" s="11"/>
      <c r="AE135" s="11"/>
      <c r="AF135" s="11"/>
      <c r="AG135" s="11"/>
      <c r="AH135" s="11"/>
      <c r="AI135" s="11"/>
    </row>
    <row r="136" spans="1:35" ht="156.75" customHeight="1">
      <c r="A136" s="13">
        <v>3598100023</v>
      </c>
      <c r="B136" s="11" t="s">
        <v>743</v>
      </c>
      <c r="C136" s="11">
        <v>12</v>
      </c>
      <c r="D136" s="11" t="s">
        <v>739</v>
      </c>
      <c r="E136" s="11" t="s">
        <v>334</v>
      </c>
      <c r="F136" s="11" t="s">
        <v>334</v>
      </c>
      <c r="G136" s="11" t="s">
        <v>335</v>
      </c>
      <c r="H136" s="11">
        <v>10</v>
      </c>
      <c r="I136" s="11" t="s">
        <v>349</v>
      </c>
      <c r="J136" s="11" t="s">
        <v>337</v>
      </c>
      <c r="K136" s="11" t="s">
        <v>343</v>
      </c>
      <c r="L136" s="11">
        <v>37</v>
      </c>
      <c r="M136" s="11" t="s">
        <v>433</v>
      </c>
      <c r="N136" s="11">
        <v>11</v>
      </c>
      <c r="O136" s="14" t="s">
        <v>751</v>
      </c>
      <c r="P136" s="11"/>
      <c r="Q136" s="11" t="s">
        <v>262</v>
      </c>
      <c r="R136" s="11" t="s">
        <v>752</v>
      </c>
      <c r="S136" s="11" t="s">
        <v>297</v>
      </c>
      <c r="T136" s="11" t="s">
        <v>722</v>
      </c>
      <c r="U136" s="11" t="s">
        <v>569</v>
      </c>
      <c r="V136" s="11" t="s">
        <v>640</v>
      </c>
      <c r="W136" s="11" t="s">
        <v>293</v>
      </c>
      <c r="X136" s="11" t="s">
        <v>722</v>
      </c>
      <c r="Y136" s="11" t="s">
        <v>293</v>
      </c>
      <c r="Z136" s="11"/>
      <c r="AA136" s="11"/>
      <c r="AB136" s="11"/>
      <c r="AC136" s="11"/>
      <c r="AD136" s="11"/>
      <c r="AE136" s="11"/>
      <c r="AF136" s="11"/>
      <c r="AG136" s="11"/>
      <c r="AH136" s="11"/>
      <c r="AI136" s="11"/>
    </row>
    <row r="137" spans="1:35" ht="173.25" customHeight="1">
      <c r="A137" s="13">
        <v>3598000023</v>
      </c>
      <c r="B137" s="11" t="s">
        <v>743</v>
      </c>
      <c r="C137" s="11">
        <v>11</v>
      </c>
      <c r="D137" s="11" t="s">
        <v>739</v>
      </c>
      <c r="E137" s="11" t="s">
        <v>334</v>
      </c>
      <c r="F137" s="11" t="s">
        <v>334</v>
      </c>
      <c r="G137" s="11" t="s">
        <v>335</v>
      </c>
      <c r="H137" s="11">
        <v>9</v>
      </c>
      <c r="I137" s="11" t="s">
        <v>349</v>
      </c>
      <c r="J137" s="11" t="s">
        <v>337</v>
      </c>
      <c r="K137" s="11" t="s">
        <v>338</v>
      </c>
      <c r="L137" s="11">
        <v>36</v>
      </c>
      <c r="M137" s="11" t="s">
        <v>350</v>
      </c>
      <c r="N137" s="11">
        <v>44</v>
      </c>
      <c r="O137" s="11" t="s">
        <v>753</v>
      </c>
      <c r="P137" s="11"/>
      <c r="Q137" s="11" t="s">
        <v>262</v>
      </c>
      <c r="R137" s="14" t="s">
        <v>725</v>
      </c>
      <c r="S137" s="11" t="s">
        <v>295</v>
      </c>
      <c r="T137" s="11" t="s">
        <v>694</v>
      </c>
      <c r="U137" s="11" t="s">
        <v>655</v>
      </c>
      <c r="V137" s="11" t="s">
        <v>640</v>
      </c>
      <c r="W137" s="11" t="s">
        <v>292</v>
      </c>
      <c r="X137" s="11" t="s">
        <v>694</v>
      </c>
      <c r="Y137" s="11" t="s">
        <v>831</v>
      </c>
      <c r="Z137" s="11"/>
      <c r="AA137" s="11"/>
      <c r="AB137" s="11"/>
      <c r="AC137" s="11"/>
      <c r="AD137" s="11"/>
      <c r="AE137" s="11"/>
      <c r="AF137" s="11"/>
      <c r="AG137" s="11"/>
      <c r="AH137" s="11"/>
      <c r="AI137" s="11"/>
    </row>
    <row r="138" spans="1:35" ht="247.5" customHeight="1">
      <c r="A138" s="13">
        <v>3597900023</v>
      </c>
      <c r="B138" s="11" t="s">
        <v>743</v>
      </c>
      <c r="C138" s="11">
        <v>10</v>
      </c>
      <c r="D138" s="11" t="s">
        <v>739</v>
      </c>
      <c r="E138" s="11" t="s">
        <v>334</v>
      </c>
      <c r="F138" s="11" t="s">
        <v>334</v>
      </c>
      <c r="G138" s="11" t="s">
        <v>335</v>
      </c>
      <c r="H138" s="11">
        <v>8</v>
      </c>
      <c r="I138" s="11" t="s">
        <v>349</v>
      </c>
      <c r="J138" s="11" t="s">
        <v>337</v>
      </c>
      <c r="K138" s="11" t="s">
        <v>338</v>
      </c>
      <c r="L138" s="11">
        <v>36</v>
      </c>
      <c r="M138" s="11" t="s">
        <v>350</v>
      </c>
      <c r="N138" s="11">
        <v>39</v>
      </c>
      <c r="O138" s="14" t="s">
        <v>759</v>
      </c>
      <c r="P138" s="11"/>
      <c r="Q138" s="11" t="s">
        <v>262</v>
      </c>
      <c r="R138" s="14" t="s">
        <v>760</v>
      </c>
      <c r="S138" s="11" t="s">
        <v>295</v>
      </c>
      <c r="T138" s="11" t="s">
        <v>181</v>
      </c>
      <c r="U138" s="11" t="s">
        <v>655</v>
      </c>
      <c r="V138" s="11" t="s">
        <v>640</v>
      </c>
      <c r="W138" s="11" t="s">
        <v>292</v>
      </c>
      <c r="X138" s="11" t="s">
        <v>181</v>
      </c>
      <c r="Y138" s="11" t="s">
        <v>831</v>
      </c>
      <c r="Z138" s="11"/>
      <c r="AA138" s="11"/>
      <c r="AB138" s="11"/>
      <c r="AC138" s="11"/>
      <c r="AD138" s="11"/>
      <c r="AE138" s="11"/>
      <c r="AF138" s="11"/>
      <c r="AG138" s="11"/>
      <c r="AH138" s="11"/>
      <c r="AI138" s="11"/>
    </row>
    <row r="139" spans="1:35" ht="344.25">
      <c r="A139" s="13">
        <v>3597800023</v>
      </c>
      <c r="B139" s="11" t="s">
        <v>743</v>
      </c>
      <c r="C139" s="11">
        <v>9</v>
      </c>
      <c r="D139" s="11" t="s">
        <v>739</v>
      </c>
      <c r="E139" s="11" t="s">
        <v>334</v>
      </c>
      <c r="F139" s="11" t="s">
        <v>334</v>
      </c>
      <c r="G139" s="11" t="s">
        <v>335</v>
      </c>
      <c r="H139" s="11">
        <v>7</v>
      </c>
      <c r="I139" s="11" t="s">
        <v>349</v>
      </c>
      <c r="J139" s="11" t="s">
        <v>337</v>
      </c>
      <c r="K139" s="11" t="s">
        <v>343</v>
      </c>
      <c r="L139" s="11">
        <v>17</v>
      </c>
      <c r="M139" s="11" t="s">
        <v>339</v>
      </c>
      <c r="N139" s="11">
        <v>54</v>
      </c>
      <c r="O139" s="14" t="s">
        <v>422</v>
      </c>
      <c r="P139" s="11"/>
      <c r="Q139" s="11" t="s">
        <v>341</v>
      </c>
      <c r="R139" s="11" t="s">
        <v>591</v>
      </c>
      <c r="S139" s="11" t="s">
        <v>295</v>
      </c>
      <c r="T139" s="11" t="s">
        <v>4</v>
      </c>
      <c r="U139" s="11" t="s">
        <v>569</v>
      </c>
      <c r="V139" s="11" t="s">
        <v>652</v>
      </c>
      <c r="W139" s="11" t="s">
        <v>292</v>
      </c>
      <c r="X139" s="11" t="s">
        <v>4</v>
      </c>
      <c r="Y139" s="11" t="s">
        <v>831</v>
      </c>
      <c r="Z139" s="11"/>
      <c r="AA139" s="11"/>
      <c r="AB139" s="11"/>
      <c r="AC139" s="11"/>
      <c r="AD139" s="11"/>
      <c r="AE139" s="11"/>
      <c r="AF139" s="11"/>
      <c r="AG139" s="11"/>
      <c r="AH139" s="11"/>
      <c r="AI139" s="11"/>
    </row>
    <row r="140" spans="1:35" ht="118.5" customHeight="1">
      <c r="A140" s="13">
        <v>3597700023</v>
      </c>
      <c r="B140" s="11" t="s">
        <v>743</v>
      </c>
      <c r="C140" s="11">
        <v>8</v>
      </c>
      <c r="D140" s="11" t="s">
        <v>739</v>
      </c>
      <c r="E140" s="11" t="s">
        <v>334</v>
      </c>
      <c r="F140" s="11" t="s">
        <v>334</v>
      </c>
      <c r="G140" s="11" t="s">
        <v>335</v>
      </c>
      <c r="H140" s="11">
        <v>6</v>
      </c>
      <c r="I140" s="11" t="s">
        <v>349</v>
      </c>
      <c r="J140" s="11" t="s">
        <v>337</v>
      </c>
      <c r="K140" s="11" t="s">
        <v>338</v>
      </c>
      <c r="L140" s="11">
        <v>11</v>
      </c>
      <c r="M140" s="11" t="s">
        <v>788</v>
      </c>
      <c r="N140" s="11">
        <v>17</v>
      </c>
      <c r="O140" s="11" t="s">
        <v>592</v>
      </c>
      <c r="P140" s="11"/>
      <c r="Q140" s="11" t="s">
        <v>341</v>
      </c>
      <c r="R140" s="11" t="s">
        <v>593</v>
      </c>
      <c r="S140" s="11" t="s">
        <v>295</v>
      </c>
      <c r="T140" s="11" t="s">
        <v>693</v>
      </c>
      <c r="U140" s="11" t="s">
        <v>569</v>
      </c>
      <c r="V140" s="11" t="s">
        <v>639</v>
      </c>
      <c r="W140" s="11" t="s">
        <v>292</v>
      </c>
      <c r="X140" s="11" t="s">
        <v>693</v>
      </c>
      <c r="Y140" s="11" t="s">
        <v>831</v>
      </c>
      <c r="Z140" s="11"/>
      <c r="AA140" s="11"/>
      <c r="AB140" s="11"/>
      <c r="AC140" s="11"/>
      <c r="AD140" s="11"/>
      <c r="AE140" s="11"/>
      <c r="AF140" s="11"/>
      <c r="AG140" s="11"/>
      <c r="AH140" s="11"/>
      <c r="AI140" s="11"/>
    </row>
    <row r="141" spans="1:35" ht="84" customHeight="1">
      <c r="A141" s="13">
        <v>3597600023</v>
      </c>
      <c r="B141" s="11" t="s">
        <v>743</v>
      </c>
      <c r="C141" s="11">
        <v>7</v>
      </c>
      <c r="D141" s="11" t="s">
        <v>739</v>
      </c>
      <c r="E141" s="11" t="s">
        <v>334</v>
      </c>
      <c r="F141" s="11" t="s">
        <v>334</v>
      </c>
      <c r="G141" s="11" t="s">
        <v>335</v>
      </c>
      <c r="H141" s="11">
        <v>5</v>
      </c>
      <c r="I141" s="11" t="s">
        <v>349</v>
      </c>
      <c r="J141" s="11" t="s">
        <v>337</v>
      </c>
      <c r="K141" s="11" t="s">
        <v>343</v>
      </c>
      <c r="L141" s="11">
        <v>10</v>
      </c>
      <c r="M141" s="11" t="s">
        <v>790</v>
      </c>
      <c r="N141" s="11">
        <v>15</v>
      </c>
      <c r="O141" s="11" t="s">
        <v>812</v>
      </c>
      <c r="P141" s="11"/>
      <c r="Q141" s="11" t="s">
        <v>341</v>
      </c>
      <c r="R141" s="11" t="s">
        <v>813</v>
      </c>
      <c r="S141" s="11" t="s">
        <v>295</v>
      </c>
      <c r="T141" s="11" t="s">
        <v>175</v>
      </c>
      <c r="U141" s="11" t="s">
        <v>569</v>
      </c>
      <c r="V141" s="11" t="s">
        <v>688</v>
      </c>
      <c r="W141" s="11" t="s">
        <v>292</v>
      </c>
      <c r="X141" s="11" t="s">
        <v>175</v>
      </c>
      <c r="Y141" s="11" t="s">
        <v>831</v>
      </c>
      <c r="Z141" s="11"/>
      <c r="AA141" s="11"/>
      <c r="AB141" s="11"/>
      <c r="AC141" s="11"/>
      <c r="AD141" s="11"/>
      <c r="AE141" s="11"/>
      <c r="AF141" s="11"/>
      <c r="AG141" s="11"/>
      <c r="AH141" s="11"/>
      <c r="AI141" s="11"/>
    </row>
    <row r="142" spans="1:35" ht="70.5" customHeight="1">
      <c r="A142" s="13">
        <v>3597500023</v>
      </c>
      <c r="B142" s="11" t="s">
        <v>743</v>
      </c>
      <c r="C142" s="11">
        <v>6</v>
      </c>
      <c r="D142" s="11" t="s">
        <v>739</v>
      </c>
      <c r="E142" s="11" t="s">
        <v>334</v>
      </c>
      <c r="F142" s="11" t="s">
        <v>334</v>
      </c>
      <c r="G142" s="11" t="s">
        <v>335</v>
      </c>
      <c r="H142" s="11">
        <v>4</v>
      </c>
      <c r="I142" s="11" t="s">
        <v>349</v>
      </c>
      <c r="J142" s="11" t="s">
        <v>337</v>
      </c>
      <c r="K142" s="11" t="s">
        <v>338</v>
      </c>
      <c r="L142" s="11">
        <v>3</v>
      </c>
      <c r="M142" s="11"/>
      <c r="N142" s="11">
        <v>6</v>
      </c>
      <c r="O142" s="11" t="s">
        <v>814</v>
      </c>
      <c r="P142" s="11"/>
      <c r="Q142" s="11" t="s">
        <v>341</v>
      </c>
      <c r="R142" s="11" t="s">
        <v>815</v>
      </c>
      <c r="S142" s="11" t="s">
        <v>296</v>
      </c>
      <c r="T142" s="11" t="s">
        <v>525</v>
      </c>
      <c r="U142" s="11" t="s">
        <v>228</v>
      </c>
      <c r="V142" s="11" t="s">
        <v>636</v>
      </c>
      <c r="W142" s="11" t="s">
        <v>392</v>
      </c>
      <c r="X142" s="11" t="s">
        <v>525</v>
      </c>
      <c r="Y142" s="11" t="s">
        <v>831</v>
      </c>
      <c r="Z142" s="11"/>
      <c r="AA142" s="11"/>
      <c r="AB142" s="11"/>
      <c r="AC142" s="11"/>
      <c r="AD142" s="11"/>
      <c r="AE142" s="11"/>
      <c r="AF142" s="11"/>
      <c r="AG142" s="11"/>
      <c r="AH142" s="11"/>
      <c r="AI142" s="11"/>
    </row>
    <row r="143" spans="1:35" ht="84" customHeight="1">
      <c r="A143" s="13">
        <v>3597400023</v>
      </c>
      <c r="B143" s="11" t="s">
        <v>743</v>
      </c>
      <c r="C143" s="11">
        <v>5</v>
      </c>
      <c r="D143" s="11" t="s">
        <v>739</v>
      </c>
      <c r="E143" s="11" t="s">
        <v>334</v>
      </c>
      <c r="F143" s="11" t="s">
        <v>334</v>
      </c>
      <c r="G143" s="11" t="s">
        <v>335</v>
      </c>
      <c r="H143" s="11">
        <v>3</v>
      </c>
      <c r="I143" s="11" t="s">
        <v>349</v>
      </c>
      <c r="J143" s="11" t="s">
        <v>337</v>
      </c>
      <c r="K143" s="11" t="s">
        <v>343</v>
      </c>
      <c r="L143" s="11">
        <v>3</v>
      </c>
      <c r="M143" s="11" t="s">
        <v>792</v>
      </c>
      <c r="N143" s="11">
        <v>6</v>
      </c>
      <c r="O143" s="11" t="s">
        <v>816</v>
      </c>
      <c r="P143" s="11"/>
      <c r="Q143" s="11" t="s">
        <v>262</v>
      </c>
      <c r="R143" s="11" t="s">
        <v>817</v>
      </c>
      <c r="S143" s="11" t="s">
        <v>296</v>
      </c>
      <c r="T143" s="11" t="s">
        <v>526</v>
      </c>
      <c r="U143" s="11" t="s">
        <v>228</v>
      </c>
      <c r="V143" s="11" t="s">
        <v>637</v>
      </c>
      <c r="W143" s="11" t="s">
        <v>392</v>
      </c>
      <c r="X143" s="11" t="s">
        <v>526</v>
      </c>
      <c r="Y143" s="11" t="s">
        <v>831</v>
      </c>
      <c r="Z143" s="11"/>
      <c r="AA143" s="11"/>
      <c r="AB143" s="11"/>
      <c r="AC143" s="11"/>
      <c r="AD143" s="11"/>
      <c r="AE143" s="11"/>
      <c r="AF143" s="11"/>
      <c r="AG143" s="11"/>
      <c r="AH143" s="11"/>
      <c r="AI143" s="11"/>
    </row>
    <row r="144" spans="1:35" ht="109.5" customHeight="1">
      <c r="A144" s="13">
        <v>3597300023</v>
      </c>
      <c r="B144" s="11" t="s">
        <v>743</v>
      </c>
      <c r="C144" s="11">
        <v>4</v>
      </c>
      <c r="D144" s="11" t="s">
        <v>739</v>
      </c>
      <c r="E144" s="11" t="s">
        <v>334</v>
      </c>
      <c r="F144" s="11" t="s">
        <v>334</v>
      </c>
      <c r="G144" s="11" t="s">
        <v>335</v>
      </c>
      <c r="H144" s="11">
        <v>2</v>
      </c>
      <c r="I144" s="11" t="s">
        <v>349</v>
      </c>
      <c r="J144" s="11" t="s">
        <v>337</v>
      </c>
      <c r="K144" s="11" t="s">
        <v>338</v>
      </c>
      <c r="L144" s="11">
        <v>2</v>
      </c>
      <c r="M144" s="11" t="s">
        <v>800</v>
      </c>
      <c r="N144" s="11">
        <v>57</v>
      </c>
      <c r="O144" s="11" t="s">
        <v>818</v>
      </c>
      <c r="P144" s="11"/>
      <c r="Q144" s="11" t="s">
        <v>262</v>
      </c>
      <c r="R144" s="11" t="s">
        <v>819</v>
      </c>
      <c r="S144" s="11" t="s">
        <v>296</v>
      </c>
      <c r="T144" s="11" t="s">
        <v>526</v>
      </c>
      <c r="U144" s="11" t="s">
        <v>228</v>
      </c>
      <c r="V144" s="11" t="s">
        <v>637</v>
      </c>
      <c r="W144" s="11" t="s">
        <v>392</v>
      </c>
      <c r="X144" s="11" t="s">
        <v>526</v>
      </c>
      <c r="Y144" s="11" t="s">
        <v>831</v>
      </c>
      <c r="Z144" s="11"/>
      <c r="AA144" s="11"/>
      <c r="AB144" s="11"/>
      <c r="AC144" s="11"/>
      <c r="AD144" s="11"/>
      <c r="AE144" s="11"/>
      <c r="AF144" s="11"/>
      <c r="AG144" s="11"/>
      <c r="AH144" s="11"/>
      <c r="AI144" s="11"/>
    </row>
    <row r="145" spans="1:35" ht="43.5" customHeight="1">
      <c r="A145" s="13">
        <v>3597200023</v>
      </c>
      <c r="B145" s="11" t="s">
        <v>743</v>
      </c>
      <c r="C145" s="11">
        <v>3</v>
      </c>
      <c r="D145" s="11" t="s">
        <v>739</v>
      </c>
      <c r="E145" s="11" t="s">
        <v>334</v>
      </c>
      <c r="F145" s="11" t="s">
        <v>334</v>
      </c>
      <c r="G145" s="11" t="s">
        <v>335</v>
      </c>
      <c r="H145" s="11">
        <v>1</v>
      </c>
      <c r="I145" s="11" t="s">
        <v>349</v>
      </c>
      <c r="J145" s="11" t="s">
        <v>337</v>
      </c>
      <c r="K145" s="11" t="s">
        <v>343</v>
      </c>
      <c r="L145" s="11">
        <v>2</v>
      </c>
      <c r="M145" s="11">
        <v>3</v>
      </c>
      <c r="N145" s="11">
        <v>31</v>
      </c>
      <c r="O145" s="11" t="s">
        <v>820</v>
      </c>
      <c r="P145" s="11"/>
      <c r="Q145" s="11" t="s">
        <v>341</v>
      </c>
      <c r="R145" s="11" t="s">
        <v>821</v>
      </c>
      <c r="S145" s="11" t="s">
        <v>297</v>
      </c>
      <c r="T145" s="11" t="s">
        <v>586</v>
      </c>
      <c r="U145" s="11" t="s">
        <v>228</v>
      </c>
      <c r="V145" s="11" t="s">
        <v>636</v>
      </c>
      <c r="W145" s="11" t="s">
        <v>293</v>
      </c>
      <c r="X145" s="11" t="s">
        <v>586</v>
      </c>
      <c r="Y145" s="11" t="s">
        <v>293</v>
      </c>
      <c r="Z145" s="11"/>
      <c r="AA145" s="11"/>
      <c r="AB145" s="11"/>
      <c r="AC145" s="11"/>
      <c r="AD145" s="11"/>
      <c r="AE145" s="11"/>
      <c r="AF145" s="11"/>
      <c r="AG145" s="11"/>
      <c r="AH145" s="11"/>
      <c r="AI145" s="11"/>
    </row>
    <row r="146" spans="1:35" ht="378" customHeight="1">
      <c r="A146" s="13">
        <v>3568500023</v>
      </c>
      <c r="B146" s="11" t="s">
        <v>822</v>
      </c>
      <c r="C146" s="11">
        <v>2</v>
      </c>
      <c r="D146" s="11" t="s">
        <v>823</v>
      </c>
      <c r="E146" s="11" t="s">
        <v>334</v>
      </c>
      <c r="F146" s="11" t="s">
        <v>334</v>
      </c>
      <c r="G146" s="11" t="s">
        <v>335</v>
      </c>
      <c r="H146" s="11">
        <v>1</v>
      </c>
      <c r="I146" s="11" t="s">
        <v>808</v>
      </c>
      <c r="J146" s="11" t="s">
        <v>453</v>
      </c>
      <c r="K146" s="11" t="s">
        <v>338</v>
      </c>
      <c r="L146" s="11">
        <v>2</v>
      </c>
      <c r="M146" s="11" t="s">
        <v>800</v>
      </c>
      <c r="N146" s="11">
        <v>54</v>
      </c>
      <c r="O146" s="14" t="s">
        <v>267</v>
      </c>
      <c r="P146" s="11"/>
      <c r="Q146" s="11" t="s">
        <v>262</v>
      </c>
      <c r="R146" s="14" t="s">
        <v>832</v>
      </c>
      <c r="S146" s="11" t="s">
        <v>295</v>
      </c>
      <c r="T146" s="11" t="s">
        <v>527</v>
      </c>
      <c r="U146" s="11" t="s">
        <v>228</v>
      </c>
      <c r="V146" s="11" t="s">
        <v>637</v>
      </c>
      <c r="W146" s="11" t="s">
        <v>292</v>
      </c>
      <c r="X146" s="11" t="s">
        <v>527</v>
      </c>
      <c r="Y146" s="11" t="s">
        <v>831</v>
      </c>
      <c r="Z146" s="11"/>
      <c r="AA146" s="11"/>
      <c r="AB146" s="11"/>
      <c r="AC146" s="11"/>
      <c r="AD146" s="11"/>
      <c r="AE146" s="11"/>
      <c r="AF146" s="11"/>
      <c r="AG146" s="11"/>
      <c r="AH146" s="11"/>
      <c r="AI146" s="11"/>
    </row>
    <row r="147" spans="1:35" ht="38.25">
      <c r="A147" s="13">
        <v>3568300023</v>
      </c>
      <c r="B147" s="11" t="s">
        <v>833</v>
      </c>
      <c r="C147" s="11">
        <v>1</v>
      </c>
      <c r="D147" s="11" t="s">
        <v>834</v>
      </c>
      <c r="E147" s="11" t="s">
        <v>334</v>
      </c>
      <c r="F147" s="11" t="s">
        <v>334</v>
      </c>
      <c r="G147" s="11"/>
      <c r="H147" s="11">
        <v>1</v>
      </c>
      <c r="I147" s="11"/>
      <c r="J147" s="11"/>
      <c r="K147" s="11" t="s">
        <v>448</v>
      </c>
      <c r="L147" s="11"/>
      <c r="M147" s="11"/>
      <c r="N147" s="11"/>
      <c r="O147" s="11" t="s">
        <v>835</v>
      </c>
      <c r="P147" s="11"/>
      <c r="Q147" s="11" t="s">
        <v>341</v>
      </c>
      <c r="R147" s="11"/>
      <c r="S147" s="11" t="s">
        <v>296</v>
      </c>
      <c r="T147" s="11"/>
      <c r="U147" s="11" t="s">
        <v>655</v>
      </c>
      <c r="V147" s="11" t="s">
        <v>448</v>
      </c>
      <c r="W147" s="11" t="s">
        <v>392</v>
      </c>
      <c r="X147" s="11"/>
      <c r="Y147" s="11" t="s">
        <v>831</v>
      </c>
      <c r="Z147" s="11"/>
      <c r="AA147" s="11"/>
      <c r="AB147" s="11"/>
      <c r="AC147" s="11"/>
      <c r="AD147" s="11"/>
      <c r="AE147" s="11"/>
      <c r="AF147" s="11"/>
      <c r="AG147" s="11"/>
      <c r="AH147" s="11"/>
      <c r="AI147" s="11"/>
    </row>
  </sheetData>
  <printOptions/>
  <pageMargins left="0.75" right="0.75" top="1" bottom="1" header="0.5" footer="0.5"/>
  <pageSetup horizontalDpi="600" verticalDpi="600" orientation="portrait" r:id="rId1"/>
  <headerFooter alignWithMargins="0">
    <oddHeader>&amp;LMarch 2008&amp;C&amp;A&amp;Rdoc.: IEEE 802.11-08/0277r4</oddHeader>
    <oddFooter>&amp;LSubmission&amp;C&amp;P&amp;RPeter Ecclesine, Cisco</oddFooter>
  </headerFooter>
</worksheet>
</file>

<file path=xl/worksheets/sheet5.xml><?xml version="1.0" encoding="utf-8"?>
<worksheet xmlns="http://schemas.openxmlformats.org/spreadsheetml/2006/main" xmlns:r="http://schemas.openxmlformats.org/officeDocument/2006/relationships">
  <sheetPr codeName="Sheet51"/>
  <dimension ref="A1:AB90"/>
  <sheetViews>
    <sheetView workbookViewId="0" topLeftCell="A1">
      <selection activeCell="B35" sqref="B35"/>
    </sheetView>
  </sheetViews>
  <sheetFormatPr defaultColWidth="9.140625" defaultRowHeight="12.75"/>
  <cols>
    <col min="1" max="1" width="22.421875" style="0" customWidth="1"/>
    <col min="2" max="2" width="7.8515625" style="36" customWidth="1"/>
    <col min="3" max="3" width="9.7109375" style="36" customWidth="1"/>
    <col min="4" max="4" width="11.7109375" style="0" customWidth="1"/>
    <col min="5" max="6" width="10.00390625" style="0" customWidth="1"/>
    <col min="7" max="7" width="10.57421875" style="0" customWidth="1"/>
    <col min="8" max="8" width="8.57421875" style="0" customWidth="1"/>
    <col min="9" max="9" width="11.140625" style="0" customWidth="1"/>
    <col min="10" max="10" width="8.00390625" style="0" customWidth="1"/>
    <col min="11" max="11" width="8.140625" style="0" customWidth="1"/>
    <col min="12" max="12" width="11.421875" style="0" customWidth="1"/>
    <col min="13" max="14" width="17.8515625" style="0" customWidth="1"/>
    <col min="15" max="15" width="8.57421875" style="36" customWidth="1"/>
    <col min="16" max="16" width="18.00390625" style="0" customWidth="1"/>
    <col min="17" max="38" width="5.7109375" style="0" customWidth="1"/>
  </cols>
  <sheetData>
    <row r="1" spans="1:28" ht="27.75" customHeight="1">
      <c r="A1" s="15" t="s">
        <v>320</v>
      </c>
      <c r="B1" s="16" t="s">
        <v>102</v>
      </c>
      <c r="C1" s="17" t="s">
        <v>296</v>
      </c>
      <c r="D1" s="17" t="s">
        <v>297</v>
      </c>
      <c r="E1" s="17" t="s">
        <v>295</v>
      </c>
      <c r="F1" s="17" t="s">
        <v>125</v>
      </c>
      <c r="G1" s="17" t="s">
        <v>104</v>
      </c>
      <c r="H1" s="17" t="s">
        <v>132</v>
      </c>
      <c r="I1" s="18" t="s">
        <v>133</v>
      </c>
      <c r="J1" s="19" t="s">
        <v>673</v>
      </c>
      <c r="K1" s="20" t="s">
        <v>672</v>
      </c>
      <c r="L1" s="21" t="s">
        <v>664</v>
      </c>
      <c r="M1" s="17" t="s">
        <v>112</v>
      </c>
      <c r="N1" s="22" t="s">
        <v>139</v>
      </c>
      <c r="O1" s="23" t="s">
        <v>138</v>
      </c>
      <c r="P1" s="24"/>
      <c r="Q1" s="24"/>
      <c r="R1" s="24"/>
      <c r="S1" s="24"/>
      <c r="T1" s="24"/>
      <c r="U1" s="24"/>
      <c r="V1" s="24"/>
      <c r="W1" s="24"/>
      <c r="X1" s="24"/>
      <c r="Y1" s="24"/>
      <c r="Z1" s="24"/>
      <c r="AA1" s="24"/>
      <c r="AB1" s="24"/>
    </row>
    <row r="2" spans="1:28" ht="11.25" customHeight="1">
      <c r="A2" s="25" t="s">
        <v>656</v>
      </c>
      <c r="B2" s="26">
        <f>COUNTIF('Master Required Comments'!V$2:'Master Required Comments'!V$797,A2)</f>
        <v>0</v>
      </c>
      <c r="C2" s="26">
        <f>SUMPRODUCT(('Master Required Comments'!$V$1:'Master Required Comments'!$V$797=$A2)*('Master Required Comments'!$S$1:'Master Required Comments'!$S$797=C$1))</f>
        <v>0</v>
      </c>
      <c r="D2" s="26">
        <f>SUMPRODUCT(('Master Required Comments'!$V$1:'Master Required Comments'!$V$797=$A2)*('Master Required Comments'!$S$1:'Master Required Comments'!$S$797=D$1))</f>
        <v>0</v>
      </c>
      <c r="E2" s="26">
        <f>SUMPRODUCT(('Master Required Comments'!$V$1:'Master Required Comments'!$V$797=$A2)*('Master Required Comments'!$S$1:'Master Required Comments'!$S$797=E$1))</f>
        <v>0</v>
      </c>
      <c r="F2" s="26">
        <f>SUMPRODUCT(('Master Required Comments'!$V$1:'Master Required Comments'!$V$797=$A2)*('Master Required Comments'!$S$1:'Master Required Comments'!$S$797=F$1))</f>
        <v>0</v>
      </c>
      <c r="G2" s="26">
        <f>SUMPRODUCT(('Master Required Comments'!$V$1:'Master Required Comments'!$V$797=$A2)*('Master Required Comments'!$S$1:'Master Required Comments'!$S$797=G$1))</f>
        <v>0</v>
      </c>
      <c r="H2" s="26">
        <f>SUMPRODUCT(('Master Required Comments'!$V$1:'Master Required Comments'!$V$797=$A2)*('Master Required Comments'!$S$1:'Master Required Comments'!$S$797=""))</f>
        <v>0</v>
      </c>
      <c r="I2" s="27">
        <f aca="true" t="shared" si="0" ref="I2:I29">B2-(C2+D2+E2)</f>
        <v>0</v>
      </c>
      <c r="J2" s="28">
        <f>B2-D2</f>
        <v>0</v>
      </c>
      <c r="K2" s="28">
        <f>SUMPRODUCT(('Master Required Comments'!$V$1:'Master Required Comments'!$V$797=$A2)*('Master Required Comments'!$Y$1:'Master Required Comments'!$Y$797="Done"))</f>
        <v>0</v>
      </c>
      <c r="L2" s="29" t="s">
        <v>655</v>
      </c>
      <c r="M2" s="30" t="s">
        <v>657</v>
      </c>
      <c r="N2" s="24"/>
      <c r="O2" s="31"/>
      <c r="P2" s="24"/>
      <c r="Q2" s="24"/>
      <c r="R2" s="24"/>
      <c r="S2" s="24"/>
      <c r="T2" s="24"/>
      <c r="U2" s="24"/>
      <c r="V2" s="24"/>
      <c r="W2" s="24"/>
      <c r="X2" s="24"/>
      <c r="Y2" s="24"/>
      <c r="Z2" s="24"/>
      <c r="AA2" s="24"/>
      <c r="AB2" s="24"/>
    </row>
    <row r="3" spans="1:28" ht="11.25" customHeight="1">
      <c r="A3" s="25" t="s">
        <v>137</v>
      </c>
      <c r="B3" s="26">
        <f>COUNTIF('Master Required Comments'!V$2:'Master Required Comments'!V$797,A3)</f>
        <v>0</v>
      </c>
      <c r="C3" s="26">
        <f>SUMPRODUCT(('Master Required Comments'!$V$1:'Master Required Comments'!$V$797=$A3)*('Master Required Comments'!$S$1:'Master Required Comments'!$S$797=C$1))</f>
        <v>0</v>
      </c>
      <c r="D3" s="26">
        <f>SUMPRODUCT(('Master Required Comments'!$V$1:'Master Required Comments'!$V$797=$A3)*('Master Required Comments'!$S$1:'Master Required Comments'!$S$797=D$1))</f>
        <v>0</v>
      </c>
      <c r="E3" s="26">
        <f>SUMPRODUCT(('Master Required Comments'!$V$1:'Master Required Comments'!$V$797=$A3)*('Master Required Comments'!$S$1:'Master Required Comments'!$S$797=E$1))</f>
        <v>0</v>
      </c>
      <c r="F3" s="26">
        <f>SUMPRODUCT(('Master Required Comments'!$V$1:'Master Required Comments'!$V$797=$A3)*('Master Required Comments'!$S$1:'Master Required Comments'!$S$797=F$1))</f>
        <v>0</v>
      </c>
      <c r="G3" s="26">
        <f>SUMPRODUCT(('Master Required Comments'!$V$1:'Master Required Comments'!$V$797=$A3)*('Master Required Comments'!$S$1:'Master Required Comments'!$S$797=G$1))</f>
        <v>0</v>
      </c>
      <c r="H3" s="26">
        <f>SUMPRODUCT(('Master Required Comments'!$V$1:'Master Required Comments'!$V$797=$A3)*('Master Required Comments'!$S$1:'Master Required Comments'!$S$797=""))</f>
        <v>0</v>
      </c>
      <c r="I3" s="27">
        <f t="shared" si="0"/>
        <v>0</v>
      </c>
      <c r="J3" s="28">
        <f aca="true" t="shared" si="1" ref="J3:J29">B3-D3</f>
        <v>0</v>
      </c>
      <c r="K3" s="28">
        <f>SUMPRODUCT(('Master Required Comments'!$V$1:'Master Required Comments'!$V$797=$A3)*('Master Required Comments'!$Y$1:'Master Required Comments'!$Y$797="Done"))</f>
        <v>0</v>
      </c>
      <c r="L3" s="29" t="s">
        <v>655</v>
      </c>
      <c r="M3" s="30" t="s">
        <v>122</v>
      </c>
      <c r="N3" s="24"/>
      <c r="O3" s="31"/>
      <c r="P3" s="24"/>
      <c r="Q3" s="24"/>
      <c r="R3" s="24"/>
      <c r="S3" s="24"/>
      <c r="T3" s="24"/>
      <c r="U3" s="24"/>
      <c r="V3" s="24"/>
      <c r="W3" s="24"/>
      <c r="X3" s="24"/>
      <c r="Y3" s="24"/>
      <c r="Z3" s="24"/>
      <c r="AA3" s="24"/>
      <c r="AB3" s="24"/>
    </row>
    <row r="4" spans="1:28" ht="11.25" customHeight="1">
      <c r="A4" s="25" t="s">
        <v>448</v>
      </c>
      <c r="B4" s="26">
        <f>COUNTIF('Master Required Comments'!V$2:'Master Required Comments'!V$797,A4)</f>
        <v>0</v>
      </c>
      <c r="C4" s="26">
        <f>SUMPRODUCT(('Master Required Comments'!$V$1:'Master Required Comments'!$V$797=$A4)*('Master Required Comments'!$S$1:'Master Required Comments'!$S$797=C$1))</f>
        <v>0</v>
      </c>
      <c r="D4" s="26">
        <f>SUMPRODUCT(('Master Required Comments'!$V$1:'Master Required Comments'!$V$797=$A4)*('Master Required Comments'!$S$1:'Master Required Comments'!$S$797=D$1))</f>
        <v>0</v>
      </c>
      <c r="E4" s="26">
        <f>SUMPRODUCT(('Master Required Comments'!$V$1:'Master Required Comments'!$V$797=$A4)*('Master Required Comments'!$S$1:'Master Required Comments'!$S$797=E$1))</f>
        <v>0</v>
      </c>
      <c r="F4" s="26">
        <f>SUMPRODUCT(('Master Required Comments'!$V$1:'Master Required Comments'!$V$797=$A4)*('Master Required Comments'!$S$1:'Master Required Comments'!$S$797=F$1))</f>
        <v>0</v>
      </c>
      <c r="G4" s="26">
        <f>SUMPRODUCT(('Master Required Comments'!$V$1:'Master Required Comments'!$V$797=$A4)*('Master Required Comments'!$S$1:'Master Required Comments'!$S$797=G$1))</f>
        <v>0</v>
      </c>
      <c r="H4" s="26">
        <f>SUMPRODUCT(('Master Required Comments'!$V$1:'Master Required Comments'!$V$797=$A4)*('Master Required Comments'!$S$1:'Master Required Comments'!$S$797=""))</f>
        <v>0</v>
      </c>
      <c r="I4" s="27">
        <f>B4-(C4+D4+E4+F4)</f>
        <v>0</v>
      </c>
      <c r="J4" s="28">
        <f t="shared" si="1"/>
        <v>0</v>
      </c>
      <c r="K4" s="28">
        <f>SUMPRODUCT(('Master Required Comments'!$V$1:'Master Required Comments'!$V$797=$A4)*('Master Required Comments'!$Y$1:'Master Required Comments'!$Y$797="Done"))</f>
        <v>0</v>
      </c>
      <c r="L4" s="29" t="s">
        <v>655</v>
      </c>
      <c r="M4" s="30" t="s">
        <v>448</v>
      </c>
      <c r="N4" s="24"/>
      <c r="O4" s="31"/>
      <c r="P4" s="24"/>
      <c r="Q4" s="24"/>
      <c r="R4" s="24"/>
      <c r="S4" s="24"/>
      <c r="T4" s="24"/>
      <c r="U4" s="24"/>
      <c r="V4" s="24"/>
      <c r="W4" s="24"/>
      <c r="X4" s="24"/>
      <c r="Y4" s="24"/>
      <c r="Z4" s="24"/>
      <c r="AA4" s="24"/>
      <c r="AB4" s="24"/>
    </row>
    <row r="5" spans="1:28" ht="11.25" customHeight="1">
      <c r="A5" s="25" t="s">
        <v>124</v>
      </c>
      <c r="B5" s="26">
        <f>COUNTIF('Master Required Comments'!V$2:'Master Required Comments'!V$797,A5)</f>
        <v>0</v>
      </c>
      <c r="C5" s="26">
        <f>SUMPRODUCT(('Master Required Comments'!$V$1:'Master Required Comments'!$V$797=$A5)*('Master Required Comments'!$S$1:'Master Required Comments'!$S$797=C$1))</f>
        <v>0</v>
      </c>
      <c r="D5" s="26">
        <f>SUMPRODUCT(('Master Required Comments'!$V$1:'Master Required Comments'!$V$797=$A5)*('Master Required Comments'!$S$1:'Master Required Comments'!$S$797=D$1))</f>
        <v>0</v>
      </c>
      <c r="E5" s="26">
        <f>SUMPRODUCT(('Master Required Comments'!$V$1:'Master Required Comments'!$V$797=$A5)*('Master Required Comments'!$S$1:'Master Required Comments'!$S$797=E$1))</f>
        <v>0</v>
      </c>
      <c r="F5" s="26">
        <f>SUMPRODUCT(('Master Required Comments'!$V$1:'Master Required Comments'!$V$797=$A5)*('Master Required Comments'!$S$1:'Master Required Comments'!$S$797=F$1))</f>
        <v>0</v>
      </c>
      <c r="G5" s="26">
        <f>SUMPRODUCT(('Master Required Comments'!$V$1:'Master Required Comments'!$V$797=$A5)*('Master Required Comments'!$S$1:'Master Required Comments'!$S$797=G$1))</f>
        <v>0</v>
      </c>
      <c r="H5" s="26">
        <f>SUMPRODUCT(('Master Required Comments'!$V$1:'Master Required Comments'!$V$797=$A5)*('Master Required Comments'!$S$1:'Master Required Comments'!$S$797=""))</f>
        <v>0</v>
      </c>
      <c r="I5" s="27">
        <f t="shared" si="0"/>
        <v>0</v>
      </c>
      <c r="J5" s="28">
        <f t="shared" si="1"/>
        <v>0</v>
      </c>
      <c r="K5" s="28">
        <f>SUMPRODUCT(('Master Required Comments'!$V$1:'Master Required Comments'!$V$797=$A5)*('Master Required Comments'!$Y$1:'Master Required Comments'!$Y$797="Done"))</f>
        <v>0</v>
      </c>
      <c r="L5" s="29" t="s">
        <v>655</v>
      </c>
      <c r="M5" s="32" t="s">
        <v>684</v>
      </c>
      <c r="N5" s="24"/>
      <c r="O5" s="31"/>
      <c r="P5" s="24"/>
      <c r="Q5" s="24"/>
      <c r="R5" s="24"/>
      <c r="S5" s="24"/>
      <c r="T5" s="24"/>
      <c r="U5" s="24"/>
      <c r="V5" s="24"/>
      <c r="W5" s="24"/>
      <c r="X5" s="24"/>
      <c r="Y5" s="24"/>
      <c r="Z5" s="24"/>
      <c r="AA5" s="24"/>
      <c r="AB5" s="24"/>
    </row>
    <row r="6" spans="1:28" ht="11.25" customHeight="1">
      <c r="A6" s="25" t="s">
        <v>636</v>
      </c>
      <c r="B6" s="26">
        <f>COUNTIF('Master Required Comments'!V$2:'Master Required Comments'!V$797,A6)</f>
        <v>1</v>
      </c>
      <c r="C6" s="26">
        <f>SUMPRODUCT(('Master Required Comments'!$V$1:'Master Required Comments'!$V$797=$A6)*('Master Required Comments'!$S$1:'Master Required Comments'!$S$797=C$1))</f>
        <v>0</v>
      </c>
      <c r="D6" s="26">
        <f>SUMPRODUCT(('Master Required Comments'!$V$1:'Master Required Comments'!$V$797=$A6)*('Master Required Comments'!$S$1:'Master Required Comments'!$S$797=D$1))</f>
        <v>0</v>
      </c>
      <c r="E6" s="26">
        <f>SUMPRODUCT(('Master Required Comments'!$V$1:'Master Required Comments'!$V$797=$A6)*('Master Required Comments'!$S$1:'Master Required Comments'!$S$797=E$1))</f>
        <v>1</v>
      </c>
      <c r="F6" s="26">
        <f>SUMPRODUCT(('Master Required Comments'!$V$1:'Master Required Comments'!$V$797=$A6)*('Master Required Comments'!$S$1:'Master Required Comments'!$S$797=F$1))</f>
        <v>0</v>
      </c>
      <c r="G6" s="26">
        <f>SUMPRODUCT(('Master Required Comments'!$V$1:'Master Required Comments'!$V$797=$A6)*('Master Required Comments'!$S$1:'Master Required Comments'!$S$797=G$1))</f>
        <v>0</v>
      </c>
      <c r="H6" s="26">
        <f>SUMPRODUCT(('Master Required Comments'!$V$1:'Master Required Comments'!$V$797=$A6)*('Master Required Comments'!$S$1:'Master Required Comments'!$S$797=""))</f>
        <v>0</v>
      </c>
      <c r="I6" s="27">
        <f t="shared" si="0"/>
        <v>0</v>
      </c>
      <c r="J6" s="28">
        <f t="shared" si="1"/>
        <v>1</v>
      </c>
      <c r="K6" s="28">
        <f>SUMPRODUCT(('Master Required Comments'!$V$1:'Master Required Comments'!$V$797=$A6)*('Master Required Comments'!$Y$1:'Master Required Comments'!$Y$797="Done"))</f>
        <v>1</v>
      </c>
      <c r="L6" s="29" t="s">
        <v>228</v>
      </c>
      <c r="M6" s="30" t="s">
        <v>128</v>
      </c>
      <c r="N6" s="24"/>
      <c r="O6" s="31"/>
      <c r="P6" s="24"/>
      <c r="Q6" s="24"/>
      <c r="R6" s="24"/>
      <c r="S6" s="24"/>
      <c r="T6" s="24"/>
      <c r="U6" s="24"/>
      <c r="V6" s="24"/>
      <c r="W6" s="24"/>
      <c r="X6" s="24"/>
      <c r="Y6" s="24"/>
      <c r="Z6" s="24"/>
      <c r="AA6" s="24"/>
      <c r="AB6" s="24"/>
    </row>
    <row r="7" spans="1:28" ht="11.25" customHeight="1">
      <c r="A7" s="25" t="s">
        <v>637</v>
      </c>
      <c r="B7" s="26">
        <f>COUNTIF('Master Required Comments'!V$2:'Master Required Comments'!V$797,A7)</f>
        <v>3</v>
      </c>
      <c r="C7" s="26">
        <f>SUMPRODUCT(('Master Required Comments'!$V$1:'Master Required Comments'!$V$797=$A7)*('Master Required Comments'!$S$1:'Master Required Comments'!$S$797=C$1))</f>
        <v>0</v>
      </c>
      <c r="D7" s="26">
        <f>SUMPRODUCT(('Master Required Comments'!$V$1:'Master Required Comments'!$V$797=$A7)*('Master Required Comments'!$S$1:'Master Required Comments'!$S$797=D$1))</f>
        <v>3</v>
      </c>
      <c r="E7" s="26">
        <f>SUMPRODUCT(('Master Required Comments'!$V$1:'Master Required Comments'!$V$797=$A7)*('Master Required Comments'!$S$1:'Master Required Comments'!$S$797=E$1))</f>
        <v>0</v>
      </c>
      <c r="F7" s="26">
        <f>SUMPRODUCT(('Master Required Comments'!$V$1:'Master Required Comments'!$V$797=$A7)*('Master Required Comments'!$S$1:'Master Required Comments'!$S$797=F$1))</f>
        <v>0</v>
      </c>
      <c r="G7" s="26">
        <f>SUMPRODUCT(('Master Required Comments'!$V$1:'Master Required Comments'!$V$797=$A7)*('Master Required Comments'!$S$1:'Master Required Comments'!$S$797=G$1))</f>
        <v>0</v>
      </c>
      <c r="H7" s="26">
        <f>SUMPRODUCT(('Master Required Comments'!$V$1:'Master Required Comments'!$V$797=$A7)*('Master Required Comments'!$S$1:'Master Required Comments'!$S$797=""))</f>
        <v>0</v>
      </c>
      <c r="I7" s="27">
        <f t="shared" si="0"/>
        <v>0</v>
      </c>
      <c r="J7" s="28">
        <f t="shared" si="1"/>
        <v>0</v>
      </c>
      <c r="K7" s="28">
        <f>SUMPRODUCT(('Master Required Comments'!$V$1:'Master Required Comments'!$V$797=$A7)*('Master Required Comments'!$Y$1:'Master Required Comments'!$Y$797="Done"))</f>
        <v>0</v>
      </c>
      <c r="L7" s="29" t="s">
        <v>228</v>
      </c>
      <c r="M7" s="30" t="s">
        <v>130</v>
      </c>
      <c r="N7" s="24"/>
      <c r="O7" s="31"/>
      <c r="P7" s="24"/>
      <c r="Q7" s="24"/>
      <c r="R7" s="24"/>
      <c r="S7" s="24"/>
      <c r="T7" s="24"/>
      <c r="U7" s="24"/>
      <c r="V7" s="24"/>
      <c r="W7" s="24"/>
      <c r="X7" s="24"/>
      <c r="Y7" s="24"/>
      <c r="Z7" s="24"/>
      <c r="AA7" s="24"/>
      <c r="AB7" s="24"/>
    </row>
    <row r="8" spans="1:28" ht="11.25" customHeight="1">
      <c r="A8" s="25" t="s">
        <v>687</v>
      </c>
      <c r="B8" s="26">
        <f>COUNTIF('Master Required Comments'!V$2:'Master Required Comments'!V$797,A8)</f>
        <v>0</v>
      </c>
      <c r="C8" s="26">
        <f>SUMPRODUCT(('Master Required Comments'!$V$1:'Master Required Comments'!$V$797=$A8)*('Master Required Comments'!$S$1:'Master Required Comments'!$S$797=C$1))</f>
        <v>0</v>
      </c>
      <c r="D8" s="26">
        <f>SUMPRODUCT(('Master Required Comments'!$V$1:'Master Required Comments'!$V$797=$A8)*('Master Required Comments'!$S$1:'Master Required Comments'!$S$797=D$1))</f>
        <v>0</v>
      </c>
      <c r="E8" s="26">
        <f>SUMPRODUCT(('Master Required Comments'!$V$1:'Master Required Comments'!$V$797=$A8)*('Master Required Comments'!$S$1:'Master Required Comments'!$S$797=E$1))</f>
        <v>0</v>
      </c>
      <c r="F8" s="26">
        <f>SUMPRODUCT(('Master Required Comments'!$V$1:'Master Required Comments'!$V$797=$A8)*('Master Required Comments'!$S$1:'Master Required Comments'!$S$797=F$1))</f>
        <v>0</v>
      </c>
      <c r="G8" s="26">
        <f>SUMPRODUCT(('Master Required Comments'!$V$1:'Master Required Comments'!$V$797=$A8)*('Master Required Comments'!$S$1:'Master Required Comments'!$S$797=G$1))</f>
        <v>0</v>
      </c>
      <c r="H8" s="26">
        <f>SUMPRODUCT(('Master Required Comments'!$V$1:'Master Required Comments'!$V$797=$A8)*('Master Required Comments'!$S$1:'Master Required Comments'!$S$797=""))</f>
        <v>0</v>
      </c>
      <c r="I8" s="27">
        <f t="shared" si="0"/>
        <v>0</v>
      </c>
      <c r="J8" s="28">
        <f t="shared" si="1"/>
        <v>0</v>
      </c>
      <c r="K8" s="28">
        <f>SUMPRODUCT(('Master Required Comments'!$V$1:'Master Required Comments'!$V$797=$A8)*('Master Required Comments'!$Y$1:'Master Required Comments'!$Y$797="Done"))</f>
        <v>0</v>
      </c>
      <c r="L8" s="29"/>
      <c r="M8" s="30" t="s">
        <v>678</v>
      </c>
      <c r="O8" s="33"/>
      <c r="P8" s="34"/>
      <c r="Q8" s="24"/>
      <c r="R8" s="24"/>
      <c r="S8" s="24"/>
      <c r="T8" s="24"/>
      <c r="U8" s="24"/>
      <c r="V8" s="24"/>
      <c r="W8" s="24"/>
      <c r="X8" s="24"/>
      <c r="Y8" s="24"/>
      <c r="Z8" s="24"/>
      <c r="AA8" s="24"/>
      <c r="AB8" s="24"/>
    </row>
    <row r="9" spans="1:28" ht="11.25" customHeight="1">
      <c r="A9" s="25" t="s">
        <v>688</v>
      </c>
      <c r="B9" s="26">
        <f>COUNTIF('Master Required Comments'!V$2:'Master Required Comments'!V$797,A9)</f>
        <v>0</v>
      </c>
      <c r="C9" s="26">
        <f>SUMPRODUCT(('Master Required Comments'!$V$1:'Master Required Comments'!$V$797=$A9)*('Master Required Comments'!$S$1:'Master Required Comments'!$S$797=C$1))</f>
        <v>0</v>
      </c>
      <c r="D9" s="26">
        <f>SUMPRODUCT(('Master Required Comments'!$V$1:'Master Required Comments'!$V$797=$A9)*('Master Required Comments'!$S$1:'Master Required Comments'!$S$797=D$1))</f>
        <v>0</v>
      </c>
      <c r="E9" s="26">
        <f>SUMPRODUCT(('Master Required Comments'!$V$1:'Master Required Comments'!$V$797=$A9)*('Master Required Comments'!$S$1:'Master Required Comments'!$S$797=E$1))</f>
        <v>0</v>
      </c>
      <c r="F9" s="26">
        <f>SUMPRODUCT(('Master Required Comments'!$V$1:'Master Required Comments'!$V$797=$A9)*('Master Required Comments'!$S$1:'Master Required Comments'!$S$797=F$1))</f>
        <v>0</v>
      </c>
      <c r="G9" s="26">
        <f>SUMPRODUCT(('Master Required Comments'!$V$1:'Master Required Comments'!$V$797=$A9)*('Master Required Comments'!$S$1:'Master Required Comments'!$S$797=G$1))</f>
        <v>0</v>
      </c>
      <c r="H9" s="26">
        <f>SUMPRODUCT(('Master Required Comments'!$V$1:'Master Required Comments'!$V$797=$A9)*('Master Required Comments'!$S$1:'Master Required Comments'!$S$797=""))</f>
        <v>0</v>
      </c>
      <c r="I9" s="27">
        <f t="shared" si="0"/>
        <v>0</v>
      </c>
      <c r="J9" s="28">
        <f t="shared" si="1"/>
        <v>0</v>
      </c>
      <c r="K9" s="28">
        <f>SUMPRODUCT(('Master Required Comments'!$V$1:'Master Required Comments'!$V$797=$A9)*('Master Required Comments'!$Y$1:'Master Required Comments'!$Y$797="Done"))</f>
        <v>0</v>
      </c>
      <c r="L9" s="29"/>
      <c r="M9" s="30" t="s">
        <v>677</v>
      </c>
      <c r="O9" s="33"/>
      <c r="P9" s="34"/>
      <c r="Q9" s="24"/>
      <c r="R9" s="24"/>
      <c r="S9" s="24"/>
      <c r="T9" s="24"/>
      <c r="U9" s="24"/>
      <c r="V9" s="24"/>
      <c r="W9" s="24"/>
      <c r="X9" s="24"/>
      <c r="Y9" s="24"/>
      <c r="Z9" s="24"/>
      <c r="AA9" s="24"/>
      <c r="AB9" s="24"/>
    </row>
    <row r="10" spans="1:28" ht="11.25" customHeight="1">
      <c r="A10" s="25" t="s">
        <v>648</v>
      </c>
      <c r="B10" s="26">
        <f>COUNTIF('Master Required Comments'!V$2:'Master Required Comments'!V$797,A10)</f>
        <v>0</v>
      </c>
      <c r="C10" s="26">
        <f>SUMPRODUCT(('Master Required Comments'!$V$1:'Master Required Comments'!$V$797=$A10)*('Master Required Comments'!$S$1:'Master Required Comments'!$S$797=C$1))</f>
        <v>0</v>
      </c>
      <c r="D10" s="26">
        <f>SUMPRODUCT(('Master Required Comments'!$V$1:'Master Required Comments'!$V$797=$A10)*('Master Required Comments'!$S$1:'Master Required Comments'!$S$797=D$1))</f>
        <v>0</v>
      </c>
      <c r="E10" s="26">
        <f>SUMPRODUCT(('Master Required Comments'!$V$1:'Master Required Comments'!$V$797=$A10)*('Master Required Comments'!$S$1:'Master Required Comments'!$S$797=E$1))</f>
        <v>0</v>
      </c>
      <c r="F10" s="26">
        <f>SUMPRODUCT(('Master Required Comments'!$V$1:'Master Required Comments'!$V$797=$A10)*('Master Required Comments'!$S$1:'Master Required Comments'!$S$797=F$1))</f>
        <v>0</v>
      </c>
      <c r="G10" s="26">
        <f>SUMPRODUCT(('Master Required Comments'!$V$1:'Master Required Comments'!$V$797=$A10)*('Master Required Comments'!$S$1:'Master Required Comments'!$S$797=G$1))</f>
        <v>0</v>
      </c>
      <c r="H10" s="26">
        <f>SUMPRODUCT(('Master Required Comments'!$V$1:'Master Required Comments'!$V$797=$A10)*('Master Required Comments'!$S$1:'Master Required Comments'!$S$797=""))</f>
        <v>0</v>
      </c>
      <c r="I10" s="27">
        <f t="shared" si="0"/>
        <v>0</v>
      </c>
      <c r="J10" s="28">
        <f t="shared" si="1"/>
        <v>0</v>
      </c>
      <c r="K10" s="28">
        <f>SUMPRODUCT(('Master Required Comments'!$V$1:'Master Required Comments'!$V$797=$A10)*('Master Required Comments'!$Y$1:'Master Required Comments'!$Y$797="Done"))</f>
        <v>0</v>
      </c>
      <c r="L10" s="29"/>
      <c r="M10" s="30" t="s">
        <v>660</v>
      </c>
      <c r="N10" s="24"/>
      <c r="O10" s="31"/>
      <c r="P10" s="24"/>
      <c r="Q10" s="24"/>
      <c r="R10" s="24"/>
      <c r="S10" s="24"/>
      <c r="T10" s="24"/>
      <c r="U10" s="24"/>
      <c r="V10" s="24"/>
      <c r="W10" s="24"/>
      <c r="X10" s="24"/>
      <c r="Y10" s="24"/>
      <c r="Z10" s="24"/>
      <c r="AA10" s="24"/>
      <c r="AB10" s="24"/>
    </row>
    <row r="11" spans="1:28" ht="11.25" customHeight="1">
      <c r="A11" s="25" t="s">
        <v>649</v>
      </c>
      <c r="B11" s="26">
        <f>COUNTIF('Master Required Comments'!V$2:'Master Required Comments'!V$797,A11)</f>
        <v>0</v>
      </c>
      <c r="C11" s="26">
        <f>SUMPRODUCT(('Master Required Comments'!$V$1:'Master Required Comments'!$V$797=$A11)*('Master Required Comments'!$S$1:'Master Required Comments'!$S$797=C$1))</f>
        <v>0</v>
      </c>
      <c r="D11" s="26">
        <f>SUMPRODUCT(('Master Required Comments'!$V$1:'Master Required Comments'!$V$797=$A11)*('Master Required Comments'!$S$1:'Master Required Comments'!$S$797=D$1))</f>
        <v>0</v>
      </c>
      <c r="E11" s="26">
        <f>SUMPRODUCT(('Master Required Comments'!$V$1:'Master Required Comments'!$V$797=$A11)*('Master Required Comments'!$S$1:'Master Required Comments'!$S$797=E$1))</f>
        <v>0</v>
      </c>
      <c r="F11" s="26">
        <f>SUMPRODUCT(('Master Required Comments'!$V$1:'Master Required Comments'!$V$797=$A11)*('Master Required Comments'!$S$1:'Master Required Comments'!$S$797=F$1))</f>
        <v>0</v>
      </c>
      <c r="G11" s="26">
        <f>SUMPRODUCT(('Master Required Comments'!$V$1:'Master Required Comments'!$V$797=$A11)*('Master Required Comments'!$S$1:'Master Required Comments'!$S$797=G$1))</f>
        <v>0</v>
      </c>
      <c r="H11" s="26">
        <f>SUMPRODUCT(('Master Required Comments'!$V$1:'Master Required Comments'!$V$797=$A11)*('Master Required Comments'!$S$1:'Master Required Comments'!$S$797=""))</f>
        <v>0</v>
      </c>
      <c r="I11" s="27">
        <f t="shared" si="0"/>
        <v>0</v>
      </c>
      <c r="J11" s="28">
        <f t="shared" si="1"/>
        <v>0</v>
      </c>
      <c r="K11" s="28">
        <f>SUMPRODUCT(('Master Required Comments'!$V$1:'Master Required Comments'!$V$797=$A11)*('Master Required Comments'!$Y$1:'Master Required Comments'!$Y$797="Done"))</f>
        <v>0</v>
      </c>
      <c r="L11" s="29"/>
      <c r="M11" s="30" t="s">
        <v>661</v>
      </c>
      <c r="N11" s="34"/>
      <c r="O11" s="31"/>
      <c r="P11" s="34"/>
      <c r="Q11" s="24"/>
      <c r="R11" s="24"/>
      <c r="S11" s="24"/>
      <c r="T11" s="24"/>
      <c r="U11" s="24"/>
      <c r="V11" s="24"/>
      <c r="W11" s="24"/>
      <c r="X11" s="24"/>
      <c r="Y11" s="24"/>
      <c r="Z11" s="24"/>
      <c r="AA11" s="24"/>
      <c r="AB11" s="24"/>
    </row>
    <row r="12" spans="1:28" ht="11.25" customHeight="1">
      <c r="A12" s="25" t="s">
        <v>647</v>
      </c>
      <c r="B12" s="26">
        <f>COUNTIF('Master Required Comments'!V$2:'Master Required Comments'!V$797,A12)</f>
        <v>0</v>
      </c>
      <c r="C12" s="26">
        <f>SUMPRODUCT(('Master Required Comments'!$V$1:'Master Required Comments'!$V$797=$A12)*('Master Required Comments'!$S$1:'Master Required Comments'!$S$797=C$1))</f>
        <v>0</v>
      </c>
      <c r="D12" s="26">
        <f>SUMPRODUCT(('Master Required Comments'!$V$1:'Master Required Comments'!$V$797=$A12)*('Master Required Comments'!$S$1:'Master Required Comments'!$S$797=D$1))</f>
        <v>0</v>
      </c>
      <c r="E12" s="26">
        <f>SUMPRODUCT(('Master Required Comments'!$V$1:'Master Required Comments'!$V$797=$A12)*('Master Required Comments'!$S$1:'Master Required Comments'!$S$797=E$1))</f>
        <v>0</v>
      </c>
      <c r="F12" s="26">
        <f>SUMPRODUCT(('Master Required Comments'!$V$1:'Master Required Comments'!$V$797=$A12)*('Master Required Comments'!$S$1:'Master Required Comments'!$S$797=F$1))</f>
        <v>0</v>
      </c>
      <c r="G12" s="26">
        <f>SUMPRODUCT(('Master Required Comments'!$V$1:'Master Required Comments'!$V$797=$A12)*('Master Required Comments'!$S$1:'Master Required Comments'!$S$797=G$1))</f>
        <v>0</v>
      </c>
      <c r="H12" s="26">
        <f>SUMPRODUCT(('Master Required Comments'!$V$1:'Master Required Comments'!$V$797=$A12)*('Master Required Comments'!$S$1:'Master Required Comments'!$S$797=""))</f>
        <v>0</v>
      </c>
      <c r="I12" s="27">
        <f t="shared" si="0"/>
        <v>0</v>
      </c>
      <c r="J12" s="28">
        <f t="shared" si="1"/>
        <v>0</v>
      </c>
      <c r="K12" s="28">
        <f>SUMPRODUCT(('Master Required Comments'!$V$1:'Master Required Comments'!$V$797=$A12)*('Master Required Comments'!$Y$1:'Master Required Comments'!$Y$797="Done"))</f>
        <v>0</v>
      </c>
      <c r="L12" s="29"/>
      <c r="M12" s="30" t="s">
        <v>675</v>
      </c>
      <c r="N12" s="24"/>
      <c r="O12" s="31"/>
      <c r="P12" s="24"/>
      <c r="Q12" s="24"/>
      <c r="R12" s="24"/>
      <c r="S12" s="24"/>
      <c r="T12" s="24"/>
      <c r="U12" s="24"/>
      <c r="V12" s="24"/>
      <c r="W12" s="24"/>
      <c r="X12" s="24"/>
      <c r="Y12" s="24"/>
      <c r="Z12" s="24"/>
      <c r="AA12" s="24"/>
      <c r="AB12" s="24"/>
    </row>
    <row r="13" spans="1:28" ht="11.25" customHeight="1">
      <c r="A13" s="25" t="s">
        <v>639</v>
      </c>
      <c r="B13" s="26">
        <f>COUNTIF('Master Required Comments'!V$2:'Master Required Comments'!V$797,A13)</f>
        <v>2</v>
      </c>
      <c r="C13" s="26">
        <f>SUMPRODUCT(('Master Required Comments'!$V$1:'Master Required Comments'!$V$797=$A13)*('Master Required Comments'!$S$1:'Master Required Comments'!$S$797=C$1))</f>
        <v>0</v>
      </c>
      <c r="D13" s="26">
        <f>SUMPRODUCT(('Master Required Comments'!$V$1:'Master Required Comments'!$V$797=$A13)*('Master Required Comments'!$S$1:'Master Required Comments'!$S$797=D$1))</f>
        <v>2</v>
      </c>
      <c r="E13" s="26">
        <f>SUMPRODUCT(('Master Required Comments'!$V$1:'Master Required Comments'!$V$797=$A13)*('Master Required Comments'!$S$1:'Master Required Comments'!$S$797=E$1))</f>
        <v>0</v>
      </c>
      <c r="F13" s="26">
        <f>SUMPRODUCT(('Master Required Comments'!$V$1:'Master Required Comments'!$V$797=$A13)*('Master Required Comments'!$S$1:'Master Required Comments'!$S$797=F$1))</f>
        <v>0</v>
      </c>
      <c r="G13" s="26">
        <f>SUMPRODUCT(('Master Required Comments'!$V$1:'Master Required Comments'!$V$797=$A13)*('Master Required Comments'!$S$1:'Master Required Comments'!$S$797=G$1))</f>
        <v>0</v>
      </c>
      <c r="H13" s="26">
        <f>SUMPRODUCT(('Master Required Comments'!$V$1:'Master Required Comments'!$V$797=$A13)*('Master Required Comments'!$S$1:'Master Required Comments'!$S$797=""))</f>
        <v>0</v>
      </c>
      <c r="I13" s="27">
        <f t="shared" si="0"/>
        <v>0</v>
      </c>
      <c r="J13" s="28">
        <f t="shared" si="1"/>
        <v>0</v>
      </c>
      <c r="K13" s="28">
        <f>SUMPRODUCT(('Master Required Comments'!$V$1:'Master Required Comments'!$V$797=$A13)*('Master Required Comments'!$Y$1:'Master Required Comments'!$Y$797="Done"))</f>
        <v>0</v>
      </c>
      <c r="L13" s="29"/>
      <c r="M13" s="30" t="s">
        <v>106</v>
      </c>
      <c r="O13" s="33"/>
      <c r="P13" s="34"/>
      <c r="Q13" s="24"/>
      <c r="R13" s="24"/>
      <c r="S13" s="24"/>
      <c r="T13" s="24"/>
      <c r="U13" s="24"/>
      <c r="V13" s="24"/>
      <c r="W13" s="24"/>
      <c r="X13" s="24"/>
      <c r="Y13" s="24"/>
      <c r="Z13" s="24"/>
      <c r="AA13" s="24"/>
      <c r="AB13" s="24"/>
    </row>
    <row r="14" spans="1:28" ht="11.25" customHeight="1">
      <c r="A14" s="25" t="s">
        <v>652</v>
      </c>
      <c r="B14" s="26">
        <f>COUNTIF('Master Required Comments'!V$2:'Master Required Comments'!V$797,A14)</f>
        <v>2</v>
      </c>
      <c r="C14" s="26">
        <f>SUMPRODUCT(('Master Required Comments'!$V$1:'Master Required Comments'!$V$797=$A14)*('Master Required Comments'!$S$1:'Master Required Comments'!$S$797=C$1))</f>
        <v>0</v>
      </c>
      <c r="D14" s="26">
        <f>SUMPRODUCT(('Master Required Comments'!$V$1:'Master Required Comments'!$V$797=$A14)*('Master Required Comments'!$S$1:'Master Required Comments'!$S$797=D$1))</f>
        <v>0</v>
      </c>
      <c r="E14" s="26">
        <f>SUMPRODUCT(('Master Required Comments'!$V$1:'Master Required Comments'!$V$797=$A14)*('Master Required Comments'!$S$1:'Master Required Comments'!$S$797=E$1))</f>
        <v>2</v>
      </c>
      <c r="F14" s="26">
        <f>SUMPRODUCT(('Master Required Comments'!$V$1:'Master Required Comments'!$V$797=$A14)*('Master Required Comments'!$S$1:'Master Required Comments'!$S$797=F$1))</f>
        <v>0</v>
      </c>
      <c r="G14" s="26">
        <f>SUMPRODUCT(('Master Required Comments'!$V$1:'Master Required Comments'!$V$797=$A14)*('Master Required Comments'!$S$1:'Master Required Comments'!$S$797=G$1))</f>
        <v>0</v>
      </c>
      <c r="H14" s="26">
        <f>SUMPRODUCT(('Master Required Comments'!$V$1:'Master Required Comments'!$V$797=$A14)*('Master Required Comments'!$S$1:'Master Required Comments'!$S$797=""))</f>
        <v>0</v>
      </c>
      <c r="I14" s="27">
        <f t="shared" si="0"/>
        <v>0</v>
      </c>
      <c r="J14" s="28">
        <f t="shared" si="1"/>
        <v>2</v>
      </c>
      <c r="K14" s="28">
        <f>SUMPRODUCT(('Master Required Comments'!$V$1:'Master Required Comments'!$V$797=$A14)*('Master Required Comments'!$Y$1:'Master Required Comments'!$Y$797="Done"))</f>
        <v>2</v>
      </c>
      <c r="L14" s="29"/>
      <c r="M14" s="30" t="s">
        <v>676</v>
      </c>
      <c r="O14" s="33"/>
      <c r="P14" s="34"/>
      <c r="Q14" s="24"/>
      <c r="R14" s="24"/>
      <c r="S14" s="24"/>
      <c r="T14" s="24"/>
      <c r="U14" s="24"/>
      <c r="V14" s="24"/>
      <c r="W14" s="24"/>
      <c r="X14" s="24"/>
      <c r="Y14" s="24"/>
      <c r="Z14" s="24"/>
      <c r="AA14" s="24"/>
      <c r="AB14" s="24"/>
    </row>
    <row r="15" spans="1:28" ht="11.25" customHeight="1">
      <c r="A15" s="25" t="s">
        <v>683</v>
      </c>
      <c r="B15" s="26">
        <f>COUNTIF('Master Required Comments'!V$2:'Master Required Comments'!V$797,A15)</f>
        <v>6</v>
      </c>
      <c r="C15" s="26">
        <f>SUMPRODUCT(('Master Required Comments'!$V$1:'Master Required Comments'!$V$797=$A15)*('Master Required Comments'!$S$1:'Master Required Comments'!$S$797=C$1))</f>
        <v>0</v>
      </c>
      <c r="D15" s="26">
        <f>SUMPRODUCT(('Master Required Comments'!$V$1:'Master Required Comments'!$V$797=$A15)*('Master Required Comments'!$S$1:'Master Required Comments'!$S$797=D$1))</f>
        <v>3</v>
      </c>
      <c r="E15" s="26">
        <f>SUMPRODUCT(('Master Required Comments'!$V$1:'Master Required Comments'!$V$797=$A15)*('Master Required Comments'!$S$1:'Master Required Comments'!$S$797=E$1))</f>
        <v>3</v>
      </c>
      <c r="F15" s="26">
        <f>SUMPRODUCT(('Master Required Comments'!$V$1:'Master Required Comments'!$V$797=$A15)*('Master Required Comments'!$S$1:'Master Required Comments'!$S$797=F$1))</f>
        <v>0</v>
      </c>
      <c r="G15" s="26">
        <f>SUMPRODUCT(('Master Required Comments'!$V$1:'Master Required Comments'!$V$797=$A15)*('Master Required Comments'!$S$1:'Master Required Comments'!$S$797=G$1))</f>
        <v>0</v>
      </c>
      <c r="H15" s="26">
        <f>SUMPRODUCT(('Master Required Comments'!$V$1:'Master Required Comments'!$V$797=$A15)*('Master Required Comments'!$S$1:'Master Required Comments'!$S$797=""))</f>
        <v>0</v>
      </c>
      <c r="I15" s="27">
        <f t="shared" si="0"/>
        <v>0</v>
      </c>
      <c r="J15" s="28">
        <f t="shared" si="1"/>
        <v>3</v>
      </c>
      <c r="K15" s="28">
        <f>SUMPRODUCT(('Master Required Comments'!$V$1:'Master Required Comments'!$V$797=$A15)*('Master Required Comments'!$Y$1:'Master Required Comments'!$Y$797="Done"))</f>
        <v>3</v>
      </c>
      <c r="L15" s="29"/>
      <c r="M15" s="30" t="s">
        <v>120</v>
      </c>
      <c r="O15" s="33"/>
      <c r="P15" s="34"/>
      <c r="Q15" s="24"/>
      <c r="R15" s="24"/>
      <c r="S15" s="24"/>
      <c r="T15" s="24"/>
      <c r="U15" s="24"/>
      <c r="V15" s="24"/>
      <c r="W15" s="24"/>
      <c r="X15" s="24"/>
      <c r="Y15" s="24"/>
      <c r="Z15" s="24"/>
      <c r="AA15" s="24"/>
      <c r="AB15" s="24"/>
    </row>
    <row r="16" spans="1:28" ht="11.25" customHeight="1">
      <c r="A16" s="25" t="s">
        <v>640</v>
      </c>
      <c r="B16" s="26">
        <f>COUNTIF('Master Required Comments'!V$2:'Master Required Comments'!V$797,A16)</f>
        <v>0</v>
      </c>
      <c r="C16" s="26">
        <f>SUMPRODUCT(('Master Required Comments'!$V$1:'Master Required Comments'!$V$797=$A16)*('Master Required Comments'!$S$1:'Master Required Comments'!$S$797=C$1))</f>
        <v>0</v>
      </c>
      <c r="D16" s="26">
        <f>SUMPRODUCT(('Master Required Comments'!$V$1:'Master Required Comments'!$V$797=$A16)*('Master Required Comments'!$S$1:'Master Required Comments'!$S$797=D$1))</f>
        <v>0</v>
      </c>
      <c r="E16" s="26">
        <f>SUMPRODUCT(('Master Required Comments'!$V$1:'Master Required Comments'!$V$797=$A16)*('Master Required Comments'!$S$1:'Master Required Comments'!$S$797=E$1))</f>
        <v>0</v>
      </c>
      <c r="F16" s="26">
        <f>SUMPRODUCT(('Master Required Comments'!$V$1:'Master Required Comments'!$V$797=$A16)*('Master Required Comments'!$S$1:'Master Required Comments'!$S$797=F$1))</f>
        <v>0</v>
      </c>
      <c r="G16" s="26">
        <f>SUMPRODUCT(('Master Required Comments'!$V$1:'Master Required Comments'!$V$797=$A16)*('Master Required Comments'!$S$1:'Master Required Comments'!$S$797=G$1))</f>
        <v>0</v>
      </c>
      <c r="H16" s="26">
        <f>SUMPRODUCT(('Master Required Comments'!$V$1:'Master Required Comments'!$V$797=$A16)*('Master Required Comments'!$S$1:'Master Required Comments'!$S$797=""))</f>
        <v>0</v>
      </c>
      <c r="I16" s="27">
        <f t="shared" si="0"/>
        <v>0</v>
      </c>
      <c r="J16" s="28">
        <f t="shared" si="1"/>
        <v>0</v>
      </c>
      <c r="K16" s="28">
        <f>SUMPRODUCT(('Master Required Comments'!$V$1:'Master Required Comments'!$V$797=$A16)*('Master Required Comments'!$Y$1:'Master Required Comments'!$Y$797="Done"))</f>
        <v>0</v>
      </c>
      <c r="L16" s="29"/>
      <c r="M16" s="30" t="s">
        <v>635</v>
      </c>
      <c r="O16" s="33"/>
      <c r="P16" s="34"/>
      <c r="Q16" s="24"/>
      <c r="R16" s="24"/>
      <c r="S16" s="24"/>
      <c r="T16" s="24"/>
      <c r="U16" s="24"/>
      <c r="V16" s="24"/>
      <c r="W16" s="24"/>
      <c r="X16" s="24"/>
      <c r="Y16" s="24"/>
      <c r="Z16" s="24"/>
      <c r="AA16" s="24"/>
      <c r="AB16" s="24"/>
    </row>
    <row r="17" spans="1:28" ht="11.25" customHeight="1">
      <c r="A17" s="25" t="s">
        <v>641</v>
      </c>
      <c r="B17" s="26">
        <f>COUNTIF('Master Required Comments'!V$2:'Master Required Comments'!V$797,A17)</f>
        <v>0</v>
      </c>
      <c r="C17" s="26">
        <f>SUMPRODUCT(('Master Required Comments'!$V$1:'Master Required Comments'!$V$797=$A17)*('Master Required Comments'!$S$1:'Master Required Comments'!$S$797=C$1))</f>
        <v>0</v>
      </c>
      <c r="D17" s="26">
        <f>SUMPRODUCT(('Master Required Comments'!$V$1:'Master Required Comments'!$V$797=$A17)*('Master Required Comments'!$S$1:'Master Required Comments'!$S$797=D$1))</f>
        <v>0</v>
      </c>
      <c r="E17" s="26">
        <f>SUMPRODUCT(('Master Required Comments'!$V$1:'Master Required Comments'!$V$797=$A17)*('Master Required Comments'!$S$1:'Master Required Comments'!$S$797=E$1))</f>
        <v>0</v>
      </c>
      <c r="F17" s="26">
        <f>SUMPRODUCT(('Master Required Comments'!$V$1:'Master Required Comments'!$V$797=$A17)*('Master Required Comments'!$S$1:'Master Required Comments'!$S$797=F$1))</f>
        <v>0</v>
      </c>
      <c r="G17" s="26">
        <f>SUMPRODUCT(('Master Required Comments'!$V$1:'Master Required Comments'!$V$797=$A17)*('Master Required Comments'!$S$1:'Master Required Comments'!$S$797=G$1))</f>
        <v>0</v>
      </c>
      <c r="H17" s="26">
        <f>SUMPRODUCT(('Master Required Comments'!$V$1:'Master Required Comments'!$V$797=$A17)*('Master Required Comments'!$S$1:'Master Required Comments'!$S$797=""))</f>
        <v>0</v>
      </c>
      <c r="I17" s="27">
        <f t="shared" si="0"/>
        <v>0</v>
      </c>
      <c r="J17" s="28">
        <f t="shared" si="1"/>
        <v>0</v>
      </c>
      <c r="K17" s="28">
        <f>SUMPRODUCT(('Master Required Comments'!$V$1:'Master Required Comments'!$V$797=$A17)*('Master Required Comments'!$Y$1:'Master Required Comments'!$Y$797="Done"))</f>
        <v>0</v>
      </c>
      <c r="L17" s="29"/>
      <c r="M17" s="30" t="s">
        <v>686</v>
      </c>
      <c r="O17" s="33"/>
      <c r="P17" s="34"/>
      <c r="Q17" s="24"/>
      <c r="R17" s="24"/>
      <c r="S17" s="24"/>
      <c r="T17" s="24"/>
      <c r="U17" s="24"/>
      <c r="V17" s="24"/>
      <c r="W17" s="24"/>
      <c r="X17" s="24"/>
      <c r="Y17" s="24"/>
      <c r="Z17" s="24"/>
      <c r="AA17" s="24"/>
      <c r="AB17" s="24"/>
    </row>
    <row r="18" spans="1:28" ht="11.25" customHeight="1">
      <c r="A18" s="25" t="s">
        <v>642</v>
      </c>
      <c r="B18" s="26">
        <f>COUNTIF('Master Required Comments'!V$2:'Master Required Comments'!V$797,A18)</f>
        <v>0</v>
      </c>
      <c r="C18" s="26">
        <f>SUMPRODUCT(('Master Required Comments'!$V$1:'Master Required Comments'!$V$797=$A18)*('Master Required Comments'!$S$1:'Master Required Comments'!$S$797=C$1))</f>
        <v>0</v>
      </c>
      <c r="D18" s="26">
        <f>SUMPRODUCT(('Master Required Comments'!$V$1:'Master Required Comments'!$V$797=$A18)*('Master Required Comments'!$S$1:'Master Required Comments'!$S$797=D$1))</f>
        <v>0</v>
      </c>
      <c r="E18" s="26">
        <f>SUMPRODUCT(('Master Required Comments'!$V$1:'Master Required Comments'!$V$797=$A18)*('Master Required Comments'!$S$1:'Master Required Comments'!$S$797=E$1))</f>
        <v>0</v>
      </c>
      <c r="F18" s="26">
        <f>SUMPRODUCT(('Master Required Comments'!$V$1:'Master Required Comments'!$V$797=$A18)*('Master Required Comments'!$S$1:'Master Required Comments'!$S$797=F$1))</f>
        <v>0</v>
      </c>
      <c r="G18" s="26">
        <f>SUMPRODUCT(('Master Required Comments'!$V$1:'Master Required Comments'!$V$797=$A18)*('Master Required Comments'!$S$1:'Master Required Comments'!$S$797=G$1))</f>
        <v>0</v>
      </c>
      <c r="H18" s="26">
        <f>SUMPRODUCT(('Master Required Comments'!$V$1:'Master Required Comments'!$V$797=$A18)*('Master Required Comments'!$S$1:'Master Required Comments'!$S$797=""))</f>
        <v>0</v>
      </c>
      <c r="I18" s="27">
        <f t="shared" si="0"/>
        <v>0</v>
      </c>
      <c r="J18" s="28">
        <f t="shared" si="1"/>
        <v>0</v>
      </c>
      <c r="K18" s="28">
        <f>SUMPRODUCT(('Master Required Comments'!$V$1:'Master Required Comments'!$V$797=$A18)*('Master Required Comments'!$Y$1:'Master Required Comments'!$Y$797="Done"))</f>
        <v>0</v>
      </c>
      <c r="L18" s="29"/>
      <c r="M18" s="30" t="s">
        <v>646</v>
      </c>
      <c r="O18" s="33"/>
      <c r="P18" s="34"/>
      <c r="Q18" s="24"/>
      <c r="R18" s="24"/>
      <c r="S18" s="24"/>
      <c r="T18" s="24"/>
      <c r="U18" s="24"/>
      <c r="V18" s="24"/>
      <c r="W18" s="24"/>
      <c r="X18" s="24"/>
      <c r="Y18" s="24"/>
      <c r="Z18" s="24"/>
      <c r="AA18" s="24"/>
      <c r="AB18" s="24"/>
    </row>
    <row r="19" spans="1:28" ht="11.25" customHeight="1">
      <c r="A19" s="25" t="s">
        <v>643</v>
      </c>
      <c r="B19" s="26">
        <f>COUNTIF('Master Required Comments'!V$2:'Master Required Comments'!V$797,A19)</f>
        <v>0</v>
      </c>
      <c r="C19" s="26">
        <f>SUMPRODUCT(('Master Required Comments'!$V$1:'Master Required Comments'!$V$797=$A19)*('Master Required Comments'!$S$1:'Master Required Comments'!$S$797=C$1))</f>
        <v>0</v>
      </c>
      <c r="D19" s="26">
        <f>SUMPRODUCT(('Master Required Comments'!$V$1:'Master Required Comments'!$V$797=$A19)*('Master Required Comments'!$S$1:'Master Required Comments'!$S$797=D$1))</f>
        <v>0</v>
      </c>
      <c r="E19" s="26">
        <f>SUMPRODUCT(('Master Required Comments'!$V$1:'Master Required Comments'!$V$797=$A19)*('Master Required Comments'!$S$1:'Master Required Comments'!$S$797=E$1))</f>
        <v>0</v>
      </c>
      <c r="F19" s="26">
        <f>SUMPRODUCT(('Master Required Comments'!$V$1:'Master Required Comments'!$V$797=$A19)*('Master Required Comments'!$S$1:'Master Required Comments'!$S$797=F$1))</f>
        <v>0</v>
      </c>
      <c r="G19" s="26">
        <f>SUMPRODUCT(('Master Required Comments'!$V$1:'Master Required Comments'!$V$797=$A19)*('Master Required Comments'!$S$1:'Master Required Comments'!$S$797=G$1))</f>
        <v>0</v>
      </c>
      <c r="H19" s="26">
        <f>SUMPRODUCT(('Master Required Comments'!$V$1:'Master Required Comments'!$V$797=$A19)*('Master Required Comments'!$S$1:'Master Required Comments'!$S$797=""))</f>
        <v>0</v>
      </c>
      <c r="I19" s="27">
        <f t="shared" si="0"/>
        <v>0</v>
      </c>
      <c r="J19" s="28">
        <f t="shared" si="1"/>
        <v>0</v>
      </c>
      <c r="K19" s="28">
        <f>SUMPRODUCT(('Master Required Comments'!$V$1:'Master Required Comments'!$V$797=$A19)*('Master Required Comments'!$Y$1:'Master Required Comments'!$Y$797="Done"))</f>
        <v>0</v>
      </c>
      <c r="L19" s="29"/>
      <c r="M19" s="30" t="s">
        <v>115</v>
      </c>
      <c r="O19" s="33"/>
      <c r="P19" s="34"/>
      <c r="Q19" s="24"/>
      <c r="R19" s="24"/>
      <c r="S19" s="24"/>
      <c r="T19" s="24"/>
      <c r="U19" s="24"/>
      <c r="V19" s="24"/>
      <c r="W19" s="24"/>
      <c r="X19" s="24"/>
      <c r="Y19" s="24"/>
      <c r="Z19" s="24"/>
      <c r="AA19" s="24"/>
      <c r="AB19" s="24"/>
    </row>
    <row r="20" spans="1:28" ht="11.25" customHeight="1">
      <c r="A20" s="25" t="s">
        <v>644</v>
      </c>
      <c r="B20" s="26">
        <f>COUNTIF('Master Required Comments'!V$2:'Master Required Comments'!V$797,A20)</f>
        <v>0</v>
      </c>
      <c r="C20" s="26">
        <f>SUMPRODUCT(('Master Required Comments'!$V$1:'Master Required Comments'!$V$797=$A20)*('Master Required Comments'!$S$1:'Master Required Comments'!$S$797=C$1))</f>
        <v>0</v>
      </c>
      <c r="D20" s="26">
        <f>SUMPRODUCT(('Master Required Comments'!$V$1:'Master Required Comments'!$V$797=$A20)*('Master Required Comments'!$S$1:'Master Required Comments'!$S$797=D$1))</f>
        <v>0</v>
      </c>
      <c r="E20" s="26">
        <f>SUMPRODUCT(('Master Required Comments'!$V$1:'Master Required Comments'!$V$797=$A20)*('Master Required Comments'!$S$1:'Master Required Comments'!$S$797=E$1))</f>
        <v>0</v>
      </c>
      <c r="F20" s="26">
        <f>SUMPRODUCT(('Master Required Comments'!$V$1:'Master Required Comments'!$V$797=$A20)*('Master Required Comments'!$S$1:'Master Required Comments'!$S$797=F$1))</f>
        <v>0</v>
      </c>
      <c r="G20" s="26">
        <f>SUMPRODUCT(('Master Required Comments'!$V$1:'Master Required Comments'!$V$797=$A20)*('Master Required Comments'!$S$1:'Master Required Comments'!$S$797=G$1))</f>
        <v>0</v>
      </c>
      <c r="H20" s="26">
        <f>SUMPRODUCT(('Master Required Comments'!$V$1:'Master Required Comments'!$V$797=$A20)*('Master Required Comments'!$S$1:'Master Required Comments'!$S$797=""))</f>
        <v>0</v>
      </c>
      <c r="I20" s="27">
        <f t="shared" si="0"/>
        <v>0</v>
      </c>
      <c r="J20" s="28">
        <f t="shared" si="1"/>
        <v>0</v>
      </c>
      <c r="K20" s="28">
        <f>SUMPRODUCT(('Master Required Comments'!$V$1:'Master Required Comments'!$V$797=$A20)*('Master Required Comments'!$Y$1:'Master Required Comments'!$Y$797="Done"))</f>
        <v>0</v>
      </c>
      <c r="L20" s="29"/>
      <c r="M20" s="30" t="s">
        <v>113</v>
      </c>
      <c r="O20" s="33"/>
      <c r="P20" s="34"/>
      <c r="Q20" s="24"/>
      <c r="R20" s="24"/>
      <c r="S20" s="24"/>
      <c r="T20" s="24"/>
      <c r="U20" s="24"/>
      <c r="V20" s="24"/>
      <c r="W20" s="24"/>
      <c r="X20" s="24"/>
      <c r="Y20" s="24"/>
      <c r="Z20" s="24"/>
      <c r="AA20" s="24"/>
      <c r="AB20" s="24"/>
    </row>
    <row r="21" spans="1:28" ht="11.25" customHeight="1">
      <c r="A21" s="25" t="s">
        <v>645</v>
      </c>
      <c r="B21" s="26">
        <f>COUNTIF('Master Required Comments'!V$2:'Master Required Comments'!V$797,A21)</f>
        <v>0</v>
      </c>
      <c r="C21" s="26">
        <f>SUMPRODUCT(('Master Required Comments'!$V$1:'Master Required Comments'!$V$797=$A21)*('Master Required Comments'!$S$1:'Master Required Comments'!$S$797=C$1))</f>
        <v>0</v>
      </c>
      <c r="D21" s="26">
        <f>SUMPRODUCT(('Master Required Comments'!$V$1:'Master Required Comments'!$V$797=$A21)*('Master Required Comments'!$S$1:'Master Required Comments'!$S$797=D$1))</f>
        <v>0</v>
      </c>
      <c r="E21" s="26">
        <f>SUMPRODUCT(('Master Required Comments'!$V$1:'Master Required Comments'!$V$797=$A21)*('Master Required Comments'!$S$1:'Master Required Comments'!$S$797=E$1))</f>
        <v>0</v>
      </c>
      <c r="F21" s="26">
        <f>SUMPRODUCT(('Master Required Comments'!$V$1:'Master Required Comments'!$V$797=$A21)*('Master Required Comments'!$S$1:'Master Required Comments'!$S$797=F$1))</f>
        <v>0</v>
      </c>
      <c r="G21" s="26">
        <f>SUMPRODUCT(('Master Required Comments'!$V$1:'Master Required Comments'!$V$797=$A21)*('Master Required Comments'!$S$1:'Master Required Comments'!$S$797=G$1))</f>
        <v>0</v>
      </c>
      <c r="H21" s="26">
        <f>SUMPRODUCT(('Master Required Comments'!$V$1:'Master Required Comments'!$V$797=$A21)*('Master Required Comments'!$S$1:'Master Required Comments'!$S$797=""))</f>
        <v>0</v>
      </c>
      <c r="I21" s="27">
        <f>B21-(C21+D21+E21)</f>
        <v>0</v>
      </c>
      <c r="J21" s="28">
        <f t="shared" si="1"/>
        <v>0</v>
      </c>
      <c r="K21" s="28">
        <f>SUMPRODUCT(('Master Required Comments'!$V$1:'Master Required Comments'!$V$797=$A21)*('Master Required Comments'!$Y$1:'Master Required Comments'!$Y$797="Done"))</f>
        <v>0</v>
      </c>
      <c r="L21" s="29"/>
      <c r="M21" s="30" t="s">
        <v>114</v>
      </c>
      <c r="O21" s="33"/>
      <c r="P21" s="34"/>
      <c r="Q21" s="24"/>
      <c r="R21" s="24"/>
      <c r="S21" s="24"/>
      <c r="T21" s="24"/>
      <c r="U21" s="24"/>
      <c r="V21" s="24"/>
      <c r="W21" s="24"/>
      <c r="X21" s="24"/>
      <c r="Y21" s="24"/>
      <c r="Z21" s="24"/>
      <c r="AA21" s="24"/>
      <c r="AB21" s="24"/>
    </row>
    <row r="22" spans="1:28" ht="11.25" customHeight="1">
      <c r="A22" s="25" t="s">
        <v>99</v>
      </c>
      <c r="B22" s="26">
        <f>COUNTIF('Master Required Comments'!V$2:'Master Required Comments'!V$797,A22)</f>
        <v>0</v>
      </c>
      <c r="C22" s="26">
        <f>SUMPRODUCT(('Master Required Comments'!$V$1:'Master Required Comments'!$V$797=$A22)*('Master Required Comments'!$S$1:'Master Required Comments'!$S$797=C$1))</f>
        <v>0</v>
      </c>
      <c r="D22" s="26">
        <f>SUMPRODUCT(('Master Required Comments'!$V$1:'Master Required Comments'!$V$797=$A22)*('Master Required Comments'!$S$1:'Master Required Comments'!$S$797=D$1))</f>
        <v>0</v>
      </c>
      <c r="E22" s="26">
        <f>SUMPRODUCT(('Master Required Comments'!$V$1:'Master Required Comments'!$V$797=$A22)*('Master Required Comments'!$S$1:'Master Required Comments'!$S$797=E$1))</f>
        <v>0</v>
      </c>
      <c r="F22" s="26">
        <f>SUMPRODUCT(('Master Required Comments'!$V$1:'Master Required Comments'!$V$797=$A22)*('Master Required Comments'!$S$1:'Master Required Comments'!$S$797=F$1))</f>
        <v>0</v>
      </c>
      <c r="G22" s="26">
        <f>SUMPRODUCT(('Master Required Comments'!$V$1:'Master Required Comments'!$V$797=$A22)*('Master Required Comments'!$S$1:'Master Required Comments'!$S$797=G$1))</f>
        <v>0</v>
      </c>
      <c r="H22" s="26">
        <f>SUMPRODUCT(('Master Required Comments'!$V$1:'Master Required Comments'!$V$797=$A22)*('Master Required Comments'!$S$1:'Master Required Comments'!$S$797=""))</f>
        <v>0</v>
      </c>
      <c r="I22" s="27">
        <f t="shared" si="0"/>
        <v>0</v>
      </c>
      <c r="J22" s="28">
        <f t="shared" si="1"/>
        <v>0</v>
      </c>
      <c r="K22" s="28">
        <f>SUMPRODUCT(('Master Required Comments'!$V$1:'Master Required Comments'!$V$797=$A22)*('Master Required Comments'!$Y$1:'Master Required Comments'!$Y$797="Done"))</f>
        <v>0</v>
      </c>
      <c r="L22" s="29"/>
      <c r="M22" s="30" t="s">
        <v>121</v>
      </c>
      <c r="O22" s="33"/>
      <c r="P22" s="34"/>
      <c r="Q22" s="24"/>
      <c r="R22" s="24"/>
      <c r="S22" s="24"/>
      <c r="T22" s="24"/>
      <c r="U22" s="24"/>
      <c r="V22" s="24"/>
      <c r="W22" s="24"/>
      <c r="X22" s="24"/>
      <c r="Y22" s="24"/>
      <c r="Z22" s="24"/>
      <c r="AA22" s="24"/>
      <c r="AB22" s="24"/>
    </row>
    <row r="23" spans="1:28" ht="11.25" customHeight="1">
      <c r="A23" s="25" t="s">
        <v>638</v>
      </c>
      <c r="B23" s="26">
        <f>COUNTIF('Master Required Comments'!V$2:'Master Required Comments'!V$797,A23)</f>
        <v>0</v>
      </c>
      <c r="C23" s="26">
        <f>SUMPRODUCT(('Master Required Comments'!$V$1:'Master Required Comments'!$V$797=$A23)*('Master Required Comments'!$S$1:'Master Required Comments'!$S$797=C$1))</f>
        <v>0</v>
      </c>
      <c r="D23" s="26">
        <f>SUMPRODUCT(('Master Required Comments'!$V$1:'Master Required Comments'!$V$797=$A23)*('Master Required Comments'!$S$1:'Master Required Comments'!$S$797=D$1))</f>
        <v>0</v>
      </c>
      <c r="E23" s="26">
        <f>SUMPRODUCT(('Master Required Comments'!$V$1:'Master Required Comments'!$V$797=$A23)*('Master Required Comments'!$S$1:'Master Required Comments'!$S$797=E$1))</f>
        <v>0</v>
      </c>
      <c r="F23" s="26">
        <f>SUMPRODUCT(('Master Required Comments'!$V$1:'Master Required Comments'!$V$797=$A23)*('Master Required Comments'!$S$1:'Master Required Comments'!$S$797=F$1))</f>
        <v>0</v>
      </c>
      <c r="G23" s="26">
        <f>SUMPRODUCT(('Master Required Comments'!$V$1:'Master Required Comments'!$V$797=$A23)*('Master Required Comments'!$S$1:'Master Required Comments'!$S$797=G$1))</f>
        <v>0</v>
      </c>
      <c r="H23" s="26">
        <f>SUMPRODUCT(('Master Required Comments'!$V$1:'Master Required Comments'!$V$797=$A23)*('Master Required Comments'!$S$1:'Master Required Comments'!$S$797=""))</f>
        <v>0</v>
      </c>
      <c r="I23" s="27">
        <f t="shared" si="0"/>
        <v>0</v>
      </c>
      <c r="J23" s="28">
        <f t="shared" si="1"/>
        <v>0</v>
      </c>
      <c r="K23" s="28">
        <f>SUMPRODUCT(('Master Required Comments'!$V$1:'Master Required Comments'!$V$797=$A23)*('Master Required Comments'!$Y$1:'Master Required Comments'!$Y$797="Done"))</f>
        <v>0</v>
      </c>
      <c r="L23" s="29"/>
      <c r="M23" s="30" t="s">
        <v>650</v>
      </c>
      <c r="O23" s="33"/>
      <c r="P23" s="34"/>
      <c r="Q23" s="24"/>
      <c r="R23" s="24"/>
      <c r="S23" s="24"/>
      <c r="T23" s="24"/>
      <c r="U23" s="24"/>
      <c r="V23" s="24"/>
      <c r="W23" s="24"/>
      <c r="X23" s="24"/>
      <c r="Y23" s="24"/>
      <c r="Z23" s="24"/>
      <c r="AA23" s="24"/>
      <c r="AB23" s="24"/>
    </row>
    <row r="24" spans="1:28" ht="11.25" customHeight="1">
      <c r="A24" s="25" t="s">
        <v>658</v>
      </c>
      <c r="B24" s="26">
        <f>COUNTIF('Master Required Comments'!V$2:'Master Required Comments'!V$797,A24)</f>
        <v>2</v>
      </c>
      <c r="C24" s="26">
        <f>SUMPRODUCT(('Master Required Comments'!$V$1:'Master Required Comments'!$V$797=$A24)*('Master Required Comments'!$S$1:'Master Required Comments'!$S$797=C$1))</f>
        <v>0</v>
      </c>
      <c r="D24" s="26">
        <f>SUMPRODUCT(('Master Required Comments'!$V$1:'Master Required Comments'!$V$797=$A24)*('Master Required Comments'!$S$1:'Master Required Comments'!$S$797=D$1))</f>
        <v>2</v>
      </c>
      <c r="E24" s="26">
        <f>SUMPRODUCT(('Master Required Comments'!$V$1:'Master Required Comments'!$V$797=$A24)*('Master Required Comments'!$S$1:'Master Required Comments'!$S$797=E$1))</f>
        <v>0</v>
      </c>
      <c r="F24" s="26">
        <f>SUMPRODUCT(('Master Required Comments'!$V$1:'Master Required Comments'!$V$797=$A24)*('Master Required Comments'!$S$1:'Master Required Comments'!$S$797=F$1))</f>
        <v>0</v>
      </c>
      <c r="G24" s="26">
        <f>SUMPRODUCT(('Master Required Comments'!$V$1:'Master Required Comments'!$V$797=$A24)*('Master Required Comments'!$S$1:'Master Required Comments'!$S$797=G$1))</f>
        <v>0</v>
      </c>
      <c r="H24" s="26">
        <f>SUMPRODUCT(('Master Required Comments'!$V$1:'Master Required Comments'!$V$797=$A24)*('Master Required Comments'!$S$1:'Master Required Comments'!$S$797=""))</f>
        <v>0</v>
      </c>
      <c r="I24" s="27">
        <f t="shared" si="0"/>
        <v>0</v>
      </c>
      <c r="J24" s="28">
        <f t="shared" si="1"/>
        <v>0</v>
      </c>
      <c r="K24" s="28">
        <f>SUMPRODUCT(('Master Required Comments'!$V$1:'Master Required Comments'!$V$797=$A24)*('Master Required Comments'!$Y$1:'Master Required Comments'!$Y$797="Done"))</f>
        <v>0</v>
      </c>
      <c r="L24" s="29"/>
      <c r="M24" s="30" t="s">
        <v>653</v>
      </c>
      <c r="O24" s="33"/>
      <c r="P24" s="34"/>
      <c r="Q24" s="24"/>
      <c r="R24" s="24"/>
      <c r="S24" s="24"/>
      <c r="T24" s="24"/>
      <c r="U24" s="24"/>
      <c r="V24" s="24"/>
      <c r="W24" s="24"/>
      <c r="X24" s="24"/>
      <c r="Y24" s="24"/>
      <c r="Z24" s="24"/>
      <c r="AA24" s="24"/>
      <c r="AB24" s="24"/>
    </row>
    <row r="25" spans="1:28" ht="11.25" customHeight="1">
      <c r="A25" s="25" t="s">
        <v>659</v>
      </c>
      <c r="B25" s="26">
        <f>COUNTIF('Master Required Comments'!V$2:'Master Required Comments'!V$797,A25)</f>
        <v>0</v>
      </c>
      <c r="C25" s="26">
        <f>SUMPRODUCT(('Master Required Comments'!$V$1:'Master Required Comments'!$V$797=$A25)*('Master Required Comments'!$S$1:'Master Required Comments'!$S$797=C$1))</f>
        <v>0</v>
      </c>
      <c r="D25" s="26">
        <f>SUMPRODUCT(('Master Required Comments'!$V$1:'Master Required Comments'!$V$797=$A25)*('Master Required Comments'!$S$1:'Master Required Comments'!$S$797=D$1))</f>
        <v>0</v>
      </c>
      <c r="E25" s="26">
        <f>SUMPRODUCT(('Master Required Comments'!$V$1:'Master Required Comments'!$V$797=$A25)*('Master Required Comments'!$S$1:'Master Required Comments'!$S$797=E$1))</f>
        <v>0</v>
      </c>
      <c r="F25" s="26">
        <f>SUMPRODUCT(('Master Required Comments'!$V$1:'Master Required Comments'!$V$797=$A25)*('Master Required Comments'!$S$1:'Master Required Comments'!$S$797=F$1))</f>
        <v>0</v>
      </c>
      <c r="G25" s="26">
        <f>SUMPRODUCT(('Master Required Comments'!$V$1:'Master Required Comments'!$V$797=$A25)*('Master Required Comments'!$S$1:'Master Required Comments'!$S$797=G$1))</f>
        <v>0</v>
      </c>
      <c r="H25" s="26">
        <f>SUMPRODUCT(('Master Required Comments'!$V$1:'Master Required Comments'!$V$797=$A25)*('Master Required Comments'!$S$1:'Master Required Comments'!$S$797=""))</f>
        <v>0</v>
      </c>
      <c r="I25" s="27">
        <f t="shared" si="0"/>
        <v>0</v>
      </c>
      <c r="J25" s="28">
        <f t="shared" si="1"/>
        <v>0</v>
      </c>
      <c r="K25" s="28">
        <f>SUMPRODUCT(('Master Required Comments'!$V$1:'Master Required Comments'!$V$797=$A25)*('Master Required Comments'!$Y$1:'Master Required Comments'!$Y$797="Done"))</f>
        <v>0</v>
      </c>
      <c r="L25" s="29"/>
      <c r="M25" s="30" t="s">
        <v>654</v>
      </c>
      <c r="O25" s="33"/>
      <c r="P25" s="34"/>
      <c r="Q25" s="24"/>
      <c r="R25" s="24"/>
      <c r="S25" s="24"/>
      <c r="T25" s="24"/>
      <c r="U25" s="24"/>
      <c r="V25" s="24"/>
      <c r="W25" s="24"/>
      <c r="X25" s="24"/>
      <c r="Y25" s="24"/>
      <c r="Z25" s="24"/>
      <c r="AA25" s="24"/>
      <c r="AB25" s="24"/>
    </row>
    <row r="26" spans="1:28" ht="11.25" customHeight="1">
      <c r="A26" s="25" t="s">
        <v>430</v>
      </c>
      <c r="B26" s="26">
        <f>COUNTIF('Master Required Comments'!V$2:'Master Required Comments'!V$797,A26)</f>
        <v>0</v>
      </c>
      <c r="C26" s="26">
        <f>SUMPRODUCT(('Master Required Comments'!$V$1:'Master Required Comments'!$V$797=$A26)*('Master Required Comments'!$S$1:'Master Required Comments'!$S$797=C$1))</f>
        <v>0</v>
      </c>
      <c r="D26" s="26">
        <f>SUMPRODUCT(('Master Required Comments'!$V$1:'Master Required Comments'!$V$797=$A26)*('Master Required Comments'!$S$1:'Master Required Comments'!$S$797=D$1))</f>
        <v>0</v>
      </c>
      <c r="E26" s="26">
        <f>SUMPRODUCT(('Master Required Comments'!$V$1:'Master Required Comments'!$V$797=$A26)*('Master Required Comments'!$S$1:'Master Required Comments'!$S$797=E$1))</f>
        <v>0</v>
      </c>
      <c r="F26" s="26">
        <f>SUMPRODUCT(('Master Required Comments'!$V$1:'Master Required Comments'!$V$797=$A26)*('Master Required Comments'!$S$1:'Master Required Comments'!$S$797=F$1))</f>
        <v>0</v>
      </c>
      <c r="G26" s="26">
        <f>SUMPRODUCT(('Master Required Comments'!$V$1:'Master Required Comments'!$V$797=$A26)*('Master Required Comments'!$S$1:'Master Required Comments'!$S$797=G$1))</f>
        <v>0</v>
      </c>
      <c r="H26" s="26">
        <f>SUMPRODUCT(('Master Required Comments'!$V$1:'Master Required Comments'!$V$797=$A26)*('Master Required Comments'!$S$1:'Master Required Comments'!$S$797=""))</f>
        <v>0</v>
      </c>
      <c r="I26" s="27">
        <f t="shared" si="0"/>
        <v>0</v>
      </c>
      <c r="J26" s="28">
        <f t="shared" si="1"/>
        <v>0</v>
      </c>
      <c r="K26" s="28">
        <f>SUMPRODUCT(('Master Required Comments'!$V$1:'Master Required Comments'!$V$797=$A26)*('Master Required Comments'!$Y$1:'Master Required Comments'!$Y$797="Done"))</f>
        <v>0</v>
      </c>
      <c r="L26" s="29"/>
      <c r="M26" s="30" t="s">
        <v>431</v>
      </c>
      <c r="N26" s="35"/>
      <c r="O26" s="33"/>
      <c r="P26" s="34"/>
      <c r="Q26" s="24"/>
      <c r="R26" s="24"/>
      <c r="S26" s="24"/>
      <c r="T26" s="24"/>
      <c r="U26" s="24"/>
      <c r="V26" s="24"/>
      <c r="W26" s="24"/>
      <c r="X26" s="24"/>
      <c r="Y26" s="24"/>
      <c r="Z26" s="24"/>
      <c r="AA26" s="24"/>
      <c r="AB26" s="24"/>
    </row>
    <row r="27" spans="1:28" ht="11.25" customHeight="1">
      <c r="A27" s="25" t="s">
        <v>123</v>
      </c>
      <c r="B27" s="26">
        <f>COUNTIF('Master Required Comments'!V$2:'Master Required Comments'!V$797,A27)</f>
        <v>0</v>
      </c>
      <c r="C27" s="26">
        <f>SUMPRODUCT(('Master Required Comments'!$V$1:'Master Required Comments'!$V$797=$A27)*('Master Required Comments'!$S$1:'Master Required Comments'!$S$797=C$1))</f>
        <v>0</v>
      </c>
      <c r="D27" s="26">
        <f>SUMPRODUCT(('Master Required Comments'!$V$1:'Master Required Comments'!$V$797=$A27)*('Master Required Comments'!$S$1:'Master Required Comments'!$S$797=D$1))</f>
        <v>0</v>
      </c>
      <c r="E27" s="26">
        <f>SUMPRODUCT(('Master Required Comments'!$V$1:'Master Required Comments'!$V$797=$A27)*('Master Required Comments'!$S$1:'Master Required Comments'!$S$797=E$1))</f>
        <v>0</v>
      </c>
      <c r="F27" s="26">
        <f>SUMPRODUCT(('Master Required Comments'!$V$1:'Master Required Comments'!$V$797=$A27)*('Master Required Comments'!$S$1:'Master Required Comments'!$S$797=F$1))</f>
        <v>0</v>
      </c>
      <c r="G27" s="26">
        <f>SUMPRODUCT(('Master Required Comments'!$V$1:'Master Required Comments'!$V$797=$A27)*('Master Required Comments'!$S$1:'Master Required Comments'!$S$797=G$1))</f>
        <v>0</v>
      </c>
      <c r="H27" s="26">
        <f>SUMPRODUCT(('Master Required Comments'!$V$1:'Master Required Comments'!$V$797=$A27)*('Master Required Comments'!$S$1:'Master Required Comments'!$S$797=""))</f>
        <v>0</v>
      </c>
      <c r="I27" s="27">
        <f t="shared" si="0"/>
        <v>0</v>
      </c>
      <c r="J27" s="28">
        <f t="shared" si="1"/>
        <v>0</v>
      </c>
      <c r="K27" s="28">
        <f>SUMPRODUCT(('Master Required Comments'!$V$1:'Master Required Comments'!$V$797=$A27)*('Master Required Comments'!$Y$1:'Master Required Comments'!$Y$797="Done"))</f>
        <v>0</v>
      </c>
      <c r="L27" s="29"/>
      <c r="M27" s="30" t="s">
        <v>126</v>
      </c>
      <c r="P27" s="24"/>
      <c r="Q27" s="24"/>
      <c r="R27" s="24"/>
      <c r="S27" s="24"/>
      <c r="T27" s="24"/>
      <c r="U27" s="24"/>
      <c r="V27" s="24"/>
      <c r="W27" s="24"/>
      <c r="X27" s="24"/>
      <c r="Y27" s="24"/>
      <c r="Z27" s="24"/>
      <c r="AA27" s="24"/>
      <c r="AB27" s="24"/>
    </row>
    <row r="28" spans="1:28" ht="11.25" customHeight="1">
      <c r="A28" s="25" t="s">
        <v>740</v>
      </c>
      <c r="B28" s="26">
        <f>COUNTIF('Master Required Comments'!V$2:'Master Required Comments'!V$797,A28)</f>
        <v>0</v>
      </c>
      <c r="C28" s="26">
        <f>SUMPRODUCT(('Master Required Comments'!$V$1:'Master Required Comments'!$V$797=$A28)*('Master Required Comments'!$S$1:'Master Required Comments'!$S$797=C$1))</f>
        <v>0</v>
      </c>
      <c r="D28" s="26">
        <f>SUMPRODUCT(('Master Required Comments'!$V$1:'Master Required Comments'!$V$797=$A28)*('Master Required Comments'!$S$1:'Master Required Comments'!$S$797=D$1))</f>
        <v>0</v>
      </c>
      <c r="E28" s="26">
        <f>SUMPRODUCT(('Master Required Comments'!$V$1:'Master Required Comments'!$V$797=$A28)*('Master Required Comments'!$S$1:'Master Required Comments'!$S$797=E$1))</f>
        <v>0</v>
      </c>
      <c r="F28" s="26">
        <f>SUMPRODUCT(('Master Required Comments'!$V$1:'Master Required Comments'!$V$797=$A28)*('Master Required Comments'!$S$1:'Master Required Comments'!$S$797=F$1))</f>
        <v>0</v>
      </c>
      <c r="G28" s="26">
        <f>SUMPRODUCT(('Master Required Comments'!$V$1:'Master Required Comments'!$V$797=$A28)*('Master Required Comments'!$S$1:'Master Required Comments'!$S$797=G$1))</f>
        <v>0</v>
      </c>
      <c r="H28" s="26">
        <f>SUMPRODUCT(('Master Required Comments'!$V$1:'Master Required Comments'!$V$797=$A28)*('Master Required Comments'!$S$1:'Master Required Comments'!$S$797=""))</f>
        <v>0</v>
      </c>
      <c r="I28" s="27">
        <f t="shared" si="0"/>
        <v>0</v>
      </c>
      <c r="J28" s="28">
        <f t="shared" si="1"/>
        <v>0</v>
      </c>
      <c r="K28" s="28">
        <f>SUMPRODUCT(('Master Required Comments'!$V$1:'Master Required Comments'!$V$797=$A28)*('Master Required Comments'!$Y$1:'Master Required Comments'!$Y$797="Done"))</f>
        <v>0</v>
      </c>
      <c r="L28" s="29"/>
      <c r="M28" s="30" t="s">
        <v>127</v>
      </c>
      <c r="P28" s="24"/>
      <c r="Q28" s="24"/>
      <c r="R28" s="24"/>
      <c r="S28" s="24"/>
      <c r="T28" s="24"/>
      <c r="U28" s="24"/>
      <c r="V28" s="24"/>
      <c r="W28" s="24"/>
      <c r="X28" s="24"/>
      <c r="Y28" s="24"/>
      <c r="Z28" s="24"/>
      <c r="AA28" s="24"/>
      <c r="AB28" s="24"/>
    </row>
    <row r="29" spans="1:28" ht="11.25" customHeight="1">
      <c r="A29" s="25" t="s">
        <v>129</v>
      </c>
      <c r="B29" s="26">
        <f>COUNTIF('Master Required Comments'!V$2:'Master Required Comments'!V$797,A29)</f>
        <v>0</v>
      </c>
      <c r="C29" s="26">
        <f>SUMPRODUCT(('Master Required Comments'!$V$1:'Master Required Comments'!$V$797=$A29)*('Master Required Comments'!$S$1:'Master Required Comments'!$S$797=C$1))</f>
        <v>0</v>
      </c>
      <c r="D29" s="26">
        <f>SUMPRODUCT(('Master Required Comments'!$V$1:'Master Required Comments'!$V$797=$A29)*('Master Required Comments'!$S$1:'Master Required Comments'!$S$797=D$1))</f>
        <v>0</v>
      </c>
      <c r="E29" s="26">
        <f>SUMPRODUCT(('Master Required Comments'!$V$1:'Master Required Comments'!$V$797=$A29)*('Master Required Comments'!$S$1:'Master Required Comments'!$S$797=E$1))</f>
        <v>0</v>
      </c>
      <c r="F29" s="26">
        <f>SUMPRODUCT(('Master Required Comments'!$V$1:'Master Required Comments'!$V$797=$A29)*('Master Required Comments'!$S$1:'Master Required Comments'!$S$797=F$1))</f>
        <v>0</v>
      </c>
      <c r="G29" s="26">
        <f>SUMPRODUCT(('Master Required Comments'!$V$1:'Master Required Comments'!$V$797=$A29)*('Master Required Comments'!$S$1:'Master Required Comments'!$S$797=G$1))</f>
        <v>0</v>
      </c>
      <c r="H29" s="26">
        <f>SUMPRODUCT(('Master Required Comments'!$V$1:'Master Required Comments'!$V$797=$A29)*('Master Required Comments'!$S$1:'Master Required Comments'!$S$797=""))</f>
        <v>0</v>
      </c>
      <c r="I29" s="27">
        <f t="shared" si="0"/>
        <v>0</v>
      </c>
      <c r="J29" s="28">
        <f t="shared" si="1"/>
        <v>0</v>
      </c>
      <c r="K29" s="28">
        <f>SUMPRODUCT(('Master Required Comments'!$V$1:'Master Required Comments'!$V$797=$A29)*('Master Required Comments'!$Y$1:'Master Required Comments'!$Y$797="Done"))</f>
        <v>0</v>
      </c>
      <c r="L29" s="29"/>
      <c r="M29" s="30" t="s">
        <v>662</v>
      </c>
      <c r="Q29" s="24"/>
      <c r="R29" s="24"/>
      <c r="S29" s="24"/>
      <c r="T29" s="24"/>
      <c r="U29" s="24"/>
      <c r="V29" s="24"/>
      <c r="W29" s="24"/>
      <c r="X29" s="24"/>
      <c r="Y29" s="24"/>
      <c r="Z29" s="24"/>
      <c r="AA29" s="24"/>
      <c r="AB29" s="24"/>
    </row>
    <row r="30" spans="1:13" ht="11.25" customHeight="1">
      <c r="A30" s="37" t="s">
        <v>103</v>
      </c>
      <c r="B30" s="38">
        <f aca="true" t="shared" si="2" ref="B30:K30">SUM(B2:B29)</f>
        <v>16</v>
      </c>
      <c r="C30" s="38">
        <f>SUM(C2:C29)</f>
        <v>0</v>
      </c>
      <c r="D30" s="38">
        <f>SUM(D2:D29)</f>
        <v>10</v>
      </c>
      <c r="E30" s="38">
        <f t="shared" si="2"/>
        <v>6</v>
      </c>
      <c r="F30" s="38">
        <f t="shared" si="2"/>
        <v>0</v>
      </c>
      <c r="G30" s="38">
        <f t="shared" si="2"/>
        <v>0</v>
      </c>
      <c r="H30" s="38">
        <f t="shared" si="2"/>
        <v>0</v>
      </c>
      <c r="I30" s="39">
        <f t="shared" si="2"/>
        <v>0</v>
      </c>
      <c r="J30" s="40">
        <f t="shared" si="2"/>
        <v>6</v>
      </c>
      <c r="K30" s="39">
        <f t="shared" si="2"/>
        <v>6</v>
      </c>
      <c r="L30" s="41"/>
      <c r="M30" s="42"/>
    </row>
    <row r="32" spans="1:15" ht="12.75">
      <c r="A32" s="43" t="s">
        <v>134</v>
      </c>
      <c r="B32" s="44" t="s">
        <v>135</v>
      </c>
      <c r="C32" s="36" t="s">
        <v>298</v>
      </c>
      <c r="D32" s="36"/>
      <c r="E32" s="36"/>
      <c r="F32" s="45"/>
      <c r="G32" s="45"/>
      <c r="H32" s="46" t="s">
        <v>101</v>
      </c>
      <c r="I32" s="44" t="s">
        <v>102</v>
      </c>
      <c r="J32" s="44" t="s">
        <v>107</v>
      </c>
      <c r="L32" s="43" t="s">
        <v>116</v>
      </c>
      <c r="M32" s="47" t="s">
        <v>117</v>
      </c>
      <c r="N32" s="48"/>
      <c r="O32"/>
    </row>
    <row r="33" spans="1:15" ht="12.75">
      <c r="A33" s="49" t="s">
        <v>372</v>
      </c>
      <c r="B33" s="50">
        <f>COUNTIF('Master Required Comments'!Q$2:'Master Required Comments'!Q$797,"Yes")</f>
        <v>16</v>
      </c>
      <c r="D33" s="36"/>
      <c r="E33" s="36"/>
      <c r="F33" s="45"/>
      <c r="G33" s="45"/>
      <c r="H33" s="49" t="s">
        <v>655</v>
      </c>
      <c r="I33" s="50">
        <f aca="true" t="shared" si="3" ref="I33:I43">SUMIF(L$2:L$29,H33,B$2:B$29)</f>
        <v>0</v>
      </c>
      <c r="J33" s="50">
        <f aca="true" t="shared" si="4" ref="J33:J43">SUMIF(L$2:L$29,H33,I$2:I$29)</f>
        <v>0</v>
      </c>
      <c r="L33" s="51"/>
      <c r="M33" s="52" t="s">
        <v>119</v>
      </c>
      <c r="N33" s="53"/>
      <c r="O33"/>
    </row>
    <row r="34" spans="1:15" ht="12.75">
      <c r="A34" s="49" t="s">
        <v>343</v>
      </c>
      <c r="B34" s="50">
        <f>COUNTIF('Master Required Comments'!K$2:'Master Required Comments'!K$797,A34)</f>
        <v>9</v>
      </c>
      <c r="D34" s="36"/>
      <c r="E34" s="36"/>
      <c r="F34" s="45"/>
      <c r="G34" s="45"/>
      <c r="H34" s="49" t="s">
        <v>228</v>
      </c>
      <c r="I34" s="50">
        <f t="shared" si="3"/>
        <v>4</v>
      </c>
      <c r="J34" s="50">
        <f t="shared" si="4"/>
        <v>0</v>
      </c>
      <c r="L34" s="54"/>
      <c r="M34" s="52" t="s">
        <v>118</v>
      </c>
      <c r="N34" s="53"/>
      <c r="O34"/>
    </row>
    <row r="35" spans="1:15" ht="12.75">
      <c r="A35" s="49" t="s">
        <v>338</v>
      </c>
      <c r="B35" s="50">
        <f>COUNTIF('Master Required Comments'!K$2:'Master Required Comments'!K$797,A35)</f>
        <v>7</v>
      </c>
      <c r="D35" s="36"/>
      <c r="E35" s="36"/>
      <c r="F35" s="45"/>
      <c r="G35" s="45"/>
      <c r="H35" s="49"/>
      <c r="I35" s="50">
        <f t="shared" si="3"/>
        <v>0</v>
      </c>
      <c r="J35" s="50">
        <f t="shared" si="4"/>
        <v>0</v>
      </c>
      <c r="L35" s="55"/>
      <c r="M35" s="52" t="s">
        <v>111</v>
      </c>
      <c r="N35" s="53"/>
      <c r="O35"/>
    </row>
    <row r="36" spans="1:15" ht="12.75">
      <c r="A36" s="49" t="s">
        <v>296</v>
      </c>
      <c r="B36" s="50">
        <f>COUNTIF('Master Required Comments'!S$2:'Master Required Comments'!S$797,A36)</f>
        <v>0</v>
      </c>
      <c r="C36" s="50">
        <f>COUNTIF('Recirc 1'!W$2:'Recirc 1'!W$837,"A")</f>
        <v>5</v>
      </c>
      <c r="D36" s="36"/>
      <c r="E36" s="36"/>
      <c r="H36" s="49"/>
      <c r="I36" s="50">
        <f t="shared" si="3"/>
        <v>0</v>
      </c>
      <c r="J36" s="50">
        <f t="shared" si="4"/>
        <v>0</v>
      </c>
      <c r="L36" s="56"/>
      <c r="M36" s="52" t="s">
        <v>110</v>
      </c>
      <c r="N36" s="53"/>
      <c r="O36"/>
    </row>
    <row r="37" spans="1:15" ht="12.75">
      <c r="A37" s="49" t="s">
        <v>295</v>
      </c>
      <c r="B37" s="50">
        <f>COUNTIF('Master Required Comments'!S$2:'Master Required Comments'!S$797,A37)</f>
        <v>6</v>
      </c>
      <c r="C37" s="50">
        <f>COUNTIF('Recirc 1'!W$2:'Recirc 1'!W$837,"AIP")</f>
        <v>8</v>
      </c>
      <c r="D37" s="36"/>
      <c r="E37" s="36"/>
      <c r="H37" s="49"/>
      <c r="I37" s="50">
        <f t="shared" si="3"/>
        <v>0</v>
      </c>
      <c r="J37" s="50">
        <f t="shared" si="4"/>
        <v>0</v>
      </c>
      <c r="L37" s="57"/>
      <c r="M37" s="58" t="s">
        <v>108</v>
      </c>
      <c r="N37" s="59"/>
      <c r="O37"/>
    </row>
    <row r="38" spans="1:15" ht="12.75">
      <c r="A38" s="49" t="s">
        <v>297</v>
      </c>
      <c r="B38" s="50">
        <f>COUNTIF('Master Required Comments'!S$2:'Master Required Comments'!S$797,A38)</f>
        <v>10</v>
      </c>
      <c r="C38" s="50">
        <f>COUNTIF('Recirc 1'!W$2:'Recirc 1'!W$837,"R")</f>
        <v>9</v>
      </c>
      <c r="D38" s="45"/>
      <c r="E38" s="36"/>
      <c r="G38" s="45"/>
      <c r="H38" s="49"/>
      <c r="I38" s="50">
        <f t="shared" si="3"/>
        <v>0</v>
      </c>
      <c r="J38" s="50">
        <f t="shared" si="4"/>
        <v>0</v>
      </c>
      <c r="L38" s="50"/>
      <c r="M38" s="52" t="s">
        <v>109</v>
      </c>
      <c r="N38" s="53"/>
      <c r="O38"/>
    </row>
    <row r="39" spans="1:15" ht="12.75">
      <c r="A39" s="49" t="s">
        <v>104</v>
      </c>
      <c r="B39" s="50">
        <f>COUNTIF('Master Required Comments'!S$2:'Master Required Comments'!S$797,A39)</f>
        <v>0</v>
      </c>
      <c r="C39" s="50">
        <f>COUNTIF('Recirc 1'!W$2:'Recirc 1'!W$147,A39)</f>
        <v>0</v>
      </c>
      <c r="D39" s="36"/>
      <c r="H39" s="49"/>
      <c r="I39" s="50">
        <f t="shared" si="3"/>
        <v>0</v>
      </c>
      <c r="J39" s="50">
        <f t="shared" si="4"/>
        <v>0</v>
      </c>
      <c r="L39" s="60"/>
      <c r="M39" s="52" t="s">
        <v>102</v>
      </c>
      <c r="N39" s="53"/>
      <c r="O39"/>
    </row>
    <row r="40" spans="1:15" ht="12.75">
      <c r="A40" s="49" t="s">
        <v>131</v>
      </c>
      <c r="B40" s="50">
        <f>COUNTIF('Master Required Comments'!S$2:'Master Required Comments'!S$797,A40)</f>
        <v>0</v>
      </c>
      <c r="C40" s="50">
        <f>COUNTIF('Recirc 1'!W$2:'Recirc 1'!W$147,A40)</f>
        <v>0</v>
      </c>
      <c r="D40" s="36"/>
      <c r="H40" s="49"/>
      <c r="I40" s="50">
        <f t="shared" si="3"/>
        <v>0</v>
      </c>
      <c r="J40" s="50">
        <f t="shared" si="4"/>
        <v>0</v>
      </c>
      <c r="M40" s="36"/>
      <c r="O40"/>
    </row>
    <row r="41" spans="1:15" ht="12.75">
      <c r="A41" s="49" t="s">
        <v>663</v>
      </c>
      <c r="B41" s="50">
        <f>COUNTIF('Recirc 1'!Y$2:'Recirc 1'!Y$837,A41)</f>
        <v>0</v>
      </c>
      <c r="C41" s="50">
        <f>COUNTIF('Recirc 1'!W$2:'Recirc 1'!W$147,A41)</f>
        <v>0</v>
      </c>
      <c r="D41" s="36"/>
      <c r="H41" s="49"/>
      <c r="I41" s="50">
        <f t="shared" si="3"/>
        <v>0</v>
      </c>
      <c r="J41" s="50">
        <f t="shared" si="4"/>
        <v>0</v>
      </c>
      <c r="M41" s="36"/>
      <c r="O41"/>
    </row>
    <row r="42" spans="1:15" ht="12.75">
      <c r="A42" s="49" t="s">
        <v>685</v>
      </c>
      <c r="B42" s="50">
        <f>COUNTIF('Recirc 1'!Y$2:'Recirc 1'!Y$837,A42)</f>
        <v>0</v>
      </c>
      <c r="C42" s="50">
        <f>COUNTIF('Recirc 1'!W$2:'Recirc 1'!W$147,A42)</f>
        <v>0</v>
      </c>
      <c r="D42" s="36"/>
      <c r="H42" s="49"/>
      <c r="I42" s="50">
        <f t="shared" si="3"/>
        <v>0</v>
      </c>
      <c r="J42" s="50">
        <f t="shared" si="4"/>
        <v>0</v>
      </c>
      <c r="M42" s="36"/>
      <c r="O42"/>
    </row>
    <row r="43" spans="1:15" ht="12.75">
      <c r="A43" s="49" t="s">
        <v>674</v>
      </c>
      <c r="B43" s="50">
        <f>COUNTIF('Recirc 1'!Y$2:'Recirc 1'!Y$837,"Done")</f>
        <v>13</v>
      </c>
      <c r="C43" s="50">
        <f>COUNTIF('Recirc 1'!W$2:'Recirc 1'!W$147,"Done")</f>
        <v>0</v>
      </c>
      <c r="D43" s="36"/>
      <c r="H43" s="49"/>
      <c r="I43" s="50">
        <f t="shared" si="3"/>
        <v>0</v>
      </c>
      <c r="J43" s="50">
        <f t="shared" si="4"/>
        <v>0</v>
      </c>
      <c r="M43" s="36"/>
      <c r="O43"/>
    </row>
    <row r="44" spans="1:15" ht="12.75">
      <c r="A44" s="49" t="s">
        <v>132</v>
      </c>
      <c r="B44" s="50">
        <f>COUNTIF('Recirc 1'!Y$2:'Recirc 1'!Y$23,"")</f>
        <v>0</v>
      </c>
      <c r="C44" s="50">
        <f>COUNTIF('Recirc 1'!W$2:'Recirc 1'!W$23,"")</f>
        <v>0</v>
      </c>
      <c r="H44" s="61" t="s">
        <v>103</v>
      </c>
      <c r="I44" s="60">
        <f>SUM(I33:I43)</f>
        <v>4</v>
      </c>
      <c r="J44" s="60">
        <f>SUM(J33:J43)</f>
        <v>0</v>
      </c>
      <c r="O44"/>
    </row>
    <row r="45" spans="7:9" ht="12.75">
      <c r="G45" s="62"/>
      <c r="H45" s="63"/>
      <c r="I45" s="63"/>
    </row>
    <row r="50" ht="13.5" thickBot="1"/>
    <row r="51" ht="12.75">
      <c r="M51" s="64" t="s">
        <v>136</v>
      </c>
    </row>
    <row r="52" ht="12.75">
      <c r="M52" s="65" t="s">
        <v>674</v>
      </c>
    </row>
    <row r="53" ht="13.5" thickBot="1">
      <c r="M53" s="66">
        <f>(B43+B42+B39)/J30</f>
        <v>2.1666666666666665</v>
      </c>
    </row>
    <row r="56" ht="12.75">
      <c r="M56" s="67" t="s">
        <v>651</v>
      </c>
    </row>
    <row r="57" ht="12.75">
      <c r="M57" s="67" t="s">
        <v>579</v>
      </c>
    </row>
    <row r="77" spans="1:15" ht="12.75">
      <c r="A77" s="81"/>
      <c r="O77"/>
    </row>
    <row r="78" spans="1:15" ht="12.75">
      <c r="A78" s="68" t="s">
        <v>100</v>
      </c>
      <c r="B78" s="69"/>
      <c r="C78" s="69"/>
      <c r="D78" s="70"/>
      <c r="E78" s="70"/>
      <c r="F78" s="70"/>
      <c r="G78" s="71"/>
      <c r="O78"/>
    </row>
    <row r="79" spans="1:15" ht="12.75">
      <c r="A79" s="72" t="s">
        <v>665</v>
      </c>
      <c r="B79" s="73"/>
      <c r="C79" s="73"/>
      <c r="D79" s="74"/>
      <c r="E79" s="74"/>
      <c r="F79" s="74"/>
      <c r="G79" s="75"/>
      <c r="O79"/>
    </row>
    <row r="80" spans="1:15" ht="12.75">
      <c r="A80" s="72" t="s">
        <v>666</v>
      </c>
      <c r="B80" s="73"/>
      <c r="C80" s="73"/>
      <c r="D80" s="74"/>
      <c r="E80" s="74"/>
      <c r="F80" s="74"/>
      <c r="G80" s="75"/>
      <c r="O80"/>
    </row>
    <row r="81" spans="1:15" ht="12.75">
      <c r="A81" s="76" t="s">
        <v>671</v>
      </c>
      <c r="B81" s="73"/>
      <c r="C81" s="73"/>
      <c r="D81" s="74"/>
      <c r="E81" s="74"/>
      <c r="F81" s="74"/>
      <c r="G81" s="75"/>
      <c r="O81"/>
    </row>
    <row r="82" spans="1:15" ht="12.75">
      <c r="A82" s="76" t="s">
        <v>670</v>
      </c>
      <c r="B82" s="73"/>
      <c r="C82" s="73"/>
      <c r="D82" s="74"/>
      <c r="E82" s="74"/>
      <c r="F82" s="74"/>
      <c r="G82" s="75"/>
      <c r="O82"/>
    </row>
    <row r="83" spans="1:15" ht="12.75">
      <c r="A83" s="76" t="s">
        <v>679</v>
      </c>
      <c r="B83" s="73"/>
      <c r="C83" s="73"/>
      <c r="D83" s="74"/>
      <c r="E83" s="74"/>
      <c r="F83" s="74"/>
      <c r="G83" s="75"/>
      <c r="O83"/>
    </row>
    <row r="84" spans="1:15" ht="12.75">
      <c r="A84" s="72" t="s">
        <v>680</v>
      </c>
      <c r="B84" s="73"/>
      <c r="C84" s="73"/>
      <c r="D84" s="74"/>
      <c r="E84" s="74"/>
      <c r="F84" s="74"/>
      <c r="G84" s="75"/>
      <c r="O84"/>
    </row>
    <row r="85" spans="1:15" ht="12.75">
      <c r="A85" s="72" t="s">
        <v>669</v>
      </c>
      <c r="B85" s="73"/>
      <c r="C85" s="73"/>
      <c r="D85" s="74"/>
      <c r="E85" s="74"/>
      <c r="F85" s="74"/>
      <c r="G85" s="75"/>
      <c r="O85"/>
    </row>
    <row r="86" spans="1:15" ht="12.75">
      <c r="A86" s="76" t="s">
        <v>668</v>
      </c>
      <c r="B86" s="73"/>
      <c r="C86" s="73"/>
      <c r="D86" s="74"/>
      <c r="E86" s="74"/>
      <c r="F86" s="74"/>
      <c r="G86" s="75"/>
      <c r="O86"/>
    </row>
    <row r="87" spans="1:15" ht="12.75">
      <c r="A87" s="76" t="s">
        <v>667</v>
      </c>
      <c r="B87" s="73"/>
      <c r="C87" s="73"/>
      <c r="D87" s="74"/>
      <c r="E87" s="74"/>
      <c r="F87" s="74"/>
      <c r="G87" s="75"/>
      <c r="O87"/>
    </row>
    <row r="88" spans="1:15" ht="12.75">
      <c r="A88" s="76" t="s">
        <v>681</v>
      </c>
      <c r="B88" s="73"/>
      <c r="C88" s="73"/>
      <c r="D88" s="74"/>
      <c r="E88" s="74"/>
      <c r="F88" s="74"/>
      <c r="G88" s="75"/>
      <c r="O88"/>
    </row>
    <row r="89" spans="1:7" ht="12.75">
      <c r="A89" s="76" t="s">
        <v>682</v>
      </c>
      <c r="B89" s="73"/>
      <c r="C89" s="73"/>
      <c r="D89" s="74"/>
      <c r="E89" s="74"/>
      <c r="F89" s="74"/>
      <c r="G89" s="75"/>
    </row>
    <row r="90" spans="1:7" ht="12.75">
      <c r="A90" s="77" t="s">
        <v>105</v>
      </c>
      <c r="B90" s="78"/>
      <c r="C90" s="78"/>
      <c r="D90" s="79"/>
      <c r="E90" s="79"/>
      <c r="F90" s="79"/>
      <c r="G90" s="80"/>
    </row>
  </sheetData>
  <printOptions/>
  <pageMargins left="0.75" right="0.75" top="1" bottom="1" header="0.5" footer="0.5"/>
  <pageSetup horizontalDpi="600" verticalDpi="600" orientation="portrait" r:id="rId2"/>
  <headerFooter alignWithMargins="0">
    <oddHeader>&amp;LMarch 2008&amp;C&amp;A&amp;Rdoc.: IEEE 802.11-08/0277r4</oddHeader>
    <oddFooter>&amp;LSubmission&amp;C&amp;P&amp;RPeter Ecclesine, Cisco</oddFooter>
  </headerFooter>
  <drawing r:id="rId1"/>
</worksheet>
</file>

<file path=xl/worksheets/sheet6.xml><?xml version="1.0" encoding="utf-8"?>
<worksheet xmlns="http://schemas.openxmlformats.org/spreadsheetml/2006/main" xmlns:r="http://schemas.openxmlformats.org/officeDocument/2006/relationships">
  <dimension ref="A1:H156"/>
  <sheetViews>
    <sheetView workbookViewId="0" topLeftCell="A1">
      <selection activeCell="H5" sqref="H5"/>
    </sheetView>
  </sheetViews>
  <sheetFormatPr defaultColWidth="9.140625" defaultRowHeight="12.75"/>
  <cols>
    <col min="1" max="1" width="18.00390625" style="0" customWidth="1"/>
    <col min="3" max="3" width="6.140625" style="0" customWidth="1"/>
    <col min="4" max="4" width="9.8515625" style="0" customWidth="1"/>
  </cols>
  <sheetData>
    <row r="1" spans="1:6" ht="12.75">
      <c r="A1" t="s">
        <v>313</v>
      </c>
      <c r="B1" t="s">
        <v>31</v>
      </c>
      <c r="C1" t="s">
        <v>32</v>
      </c>
      <c r="D1" t="str">
        <f>"# open ="&amp;SUM(D2:D569)</f>
        <v># open =16</v>
      </c>
      <c r="E1" t="s">
        <v>311</v>
      </c>
      <c r="F1" t="s">
        <v>33</v>
      </c>
    </row>
    <row r="2" spans="1:8" ht="12.75">
      <c r="A2" t="s">
        <v>247</v>
      </c>
      <c r="B2" s="36" t="s">
        <v>34</v>
      </c>
      <c r="C2" t="s">
        <v>580</v>
      </c>
      <c r="D2">
        <v>6</v>
      </c>
      <c r="E2" s="104">
        <v>39506</v>
      </c>
      <c r="F2" s="104">
        <v>39523</v>
      </c>
      <c r="G2" s="104"/>
      <c r="H2" s="104" t="s">
        <v>281</v>
      </c>
    </row>
    <row r="3" spans="1:8" ht="12.75">
      <c r="A3" t="s">
        <v>475</v>
      </c>
      <c r="B3" s="36" t="s">
        <v>34</v>
      </c>
      <c r="C3" t="s">
        <v>580</v>
      </c>
      <c r="D3">
        <v>0</v>
      </c>
      <c r="E3" s="104">
        <v>39506</v>
      </c>
      <c r="F3" s="104">
        <v>39523</v>
      </c>
      <c r="G3" s="104"/>
      <c r="H3" s="104" t="s">
        <v>278</v>
      </c>
    </row>
    <row r="4" spans="1:8" ht="12.75">
      <c r="A4" t="s">
        <v>35</v>
      </c>
      <c r="B4" s="36" t="s">
        <v>34</v>
      </c>
      <c r="C4" t="s">
        <v>580</v>
      </c>
      <c r="D4">
        <v>4</v>
      </c>
      <c r="E4" s="104">
        <v>39506</v>
      </c>
      <c r="F4" s="104">
        <v>39523</v>
      </c>
      <c r="G4" s="104"/>
      <c r="H4" t="s">
        <v>282</v>
      </c>
    </row>
    <row r="5" spans="1:8" ht="12.75">
      <c r="A5" t="s">
        <v>348</v>
      </c>
      <c r="B5" s="36" t="s">
        <v>34</v>
      </c>
      <c r="C5" t="s">
        <v>580</v>
      </c>
      <c r="D5">
        <v>0</v>
      </c>
      <c r="E5" s="104">
        <v>39506</v>
      </c>
      <c r="F5" s="104">
        <v>39523</v>
      </c>
      <c r="H5" s="104" t="s">
        <v>279</v>
      </c>
    </row>
    <row r="6" spans="1:8" ht="12.75">
      <c r="A6" t="s">
        <v>333</v>
      </c>
      <c r="B6" s="36" t="s">
        <v>34</v>
      </c>
      <c r="C6" t="s">
        <v>37</v>
      </c>
      <c r="D6">
        <v>5</v>
      </c>
      <c r="E6" s="104">
        <v>39506</v>
      </c>
      <c r="F6" s="104">
        <v>39523</v>
      </c>
      <c r="G6" s="104"/>
      <c r="H6" s="104" t="s">
        <v>280</v>
      </c>
    </row>
    <row r="7" spans="1:8" ht="12.75">
      <c r="A7" t="s">
        <v>148</v>
      </c>
      <c r="B7" s="36" t="s">
        <v>34</v>
      </c>
      <c r="C7" t="s">
        <v>580</v>
      </c>
      <c r="D7">
        <v>0</v>
      </c>
      <c r="E7" s="104">
        <v>39506</v>
      </c>
      <c r="F7" s="104">
        <v>38792</v>
      </c>
      <c r="G7" s="104"/>
      <c r="H7" s="104" t="s">
        <v>278</v>
      </c>
    </row>
    <row r="8" spans="1:8" ht="12.75">
      <c r="A8" t="s">
        <v>36</v>
      </c>
      <c r="B8" s="36" t="s">
        <v>34</v>
      </c>
      <c r="C8" t="s">
        <v>580</v>
      </c>
      <c r="D8">
        <v>1</v>
      </c>
      <c r="E8" s="104">
        <v>39506</v>
      </c>
      <c r="F8" s="104">
        <v>39523</v>
      </c>
      <c r="G8" s="104"/>
      <c r="H8" s="104" t="s">
        <v>277</v>
      </c>
    </row>
    <row r="10" spans="5:6" ht="12.75">
      <c r="E10" t="s">
        <v>37</v>
      </c>
      <c r="F10" t="s">
        <v>38</v>
      </c>
    </row>
    <row r="47" ht="12.75">
      <c r="A47" s="87"/>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row r="156" spans="2:3" ht="12.75">
      <c r="B156" s="102"/>
      <c r="C156" s="98"/>
    </row>
  </sheetData>
  <printOptions/>
  <pageMargins left="0.75" right="0.75" top="1" bottom="1" header="0.5" footer="0.5"/>
  <pageSetup horizontalDpi="600" verticalDpi="600" orientation="portrait" r:id="rId1"/>
  <headerFooter alignWithMargins="0">
    <oddHeader>&amp;LMarch, 2008&amp;Rdoc.:IEEE 802.11-08/0277r4</oddHeader>
    <oddFooter>&amp;LSubmission&amp;RPeter Ecclesine (Cisco)
</oddFooter>
  </headerFooter>
</worksheet>
</file>

<file path=xl/worksheets/sheet7.xml><?xml version="1.0" encoding="utf-8"?>
<worksheet xmlns="http://schemas.openxmlformats.org/spreadsheetml/2006/main" xmlns:r="http://schemas.openxmlformats.org/officeDocument/2006/relationships">
  <dimension ref="A1:D156"/>
  <sheetViews>
    <sheetView workbookViewId="0" topLeftCell="A1">
      <selection activeCell="G9" sqref="G9"/>
    </sheetView>
  </sheetViews>
  <sheetFormatPr defaultColWidth="9.140625" defaultRowHeight="12.75"/>
  <cols>
    <col min="3" max="3" width="137.28125" style="0" customWidth="1"/>
  </cols>
  <sheetData>
    <row r="1" spans="1:4" ht="20.25">
      <c r="A1" s="82" t="s">
        <v>389</v>
      </c>
      <c r="B1" s="83"/>
      <c r="C1" s="84"/>
      <c r="D1" s="85"/>
    </row>
    <row r="2" spans="1:4" ht="51">
      <c r="A2" s="86" t="s">
        <v>390</v>
      </c>
      <c r="B2" s="83"/>
      <c r="C2" s="84" t="s">
        <v>391</v>
      </c>
      <c r="D2" s="87"/>
    </row>
    <row r="3" spans="1:3" ht="22.5">
      <c r="A3" s="88"/>
      <c r="B3" s="89" t="s">
        <v>392</v>
      </c>
      <c r="C3" s="90" t="s">
        <v>393</v>
      </c>
    </row>
    <row r="4" spans="1:3" ht="12.75">
      <c r="A4" s="88"/>
      <c r="B4" s="89" t="s">
        <v>394</v>
      </c>
      <c r="C4" s="90" t="s">
        <v>395</v>
      </c>
    </row>
    <row r="5" spans="1:3" ht="12.75">
      <c r="A5" s="88"/>
      <c r="B5" s="89" t="s">
        <v>396</v>
      </c>
      <c r="C5" s="90" t="s">
        <v>397</v>
      </c>
    </row>
    <row r="6" spans="1:3" ht="12.75">
      <c r="A6" s="88"/>
      <c r="B6" s="89" t="s">
        <v>80</v>
      </c>
      <c r="C6" s="90" t="s">
        <v>398</v>
      </c>
    </row>
    <row r="7" spans="1:3" ht="12.75">
      <c r="A7" s="88"/>
      <c r="B7" s="89" t="s">
        <v>399</v>
      </c>
      <c r="C7" s="90" t="s">
        <v>400</v>
      </c>
    </row>
    <row r="8" spans="1:3" ht="12.75">
      <c r="A8" s="88"/>
      <c r="B8" s="89" t="s">
        <v>401</v>
      </c>
      <c r="C8" s="90" t="s">
        <v>402</v>
      </c>
    </row>
    <row r="9" spans="1:3" ht="12.75">
      <c r="A9" s="88"/>
      <c r="B9" s="89" t="s">
        <v>403</v>
      </c>
      <c r="C9" s="90" t="s">
        <v>404</v>
      </c>
    </row>
    <row r="10" spans="1:3" ht="12.75">
      <c r="A10" s="88"/>
      <c r="B10" s="89" t="s">
        <v>405</v>
      </c>
      <c r="C10" s="90" t="s">
        <v>406</v>
      </c>
    </row>
    <row r="11" spans="1:3" ht="12.75">
      <c r="A11" s="88"/>
      <c r="B11" s="89" t="s">
        <v>407</v>
      </c>
      <c r="C11" s="90" t="s">
        <v>408</v>
      </c>
    </row>
    <row r="12" spans="1:3" ht="12.75">
      <c r="A12" s="88"/>
      <c r="B12" s="89" t="s">
        <v>409</v>
      </c>
      <c r="C12" s="90" t="s">
        <v>410</v>
      </c>
    </row>
    <row r="13" spans="1:3" ht="12.75">
      <c r="A13" s="88"/>
      <c r="B13" s="89" t="s">
        <v>411</v>
      </c>
      <c r="C13" s="90" t="s">
        <v>412</v>
      </c>
    </row>
    <row r="14" spans="1:3" ht="12.75">
      <c r="A14" s="88"/>
      <c r="B14" s="89" t="s">
        <v>413</v>
      </c>
      <c r="C14" s="90" t="s">
        <v>414</v>
      </c>
    </row>
    <row r="15" spans="1:3" ht="12.75">
      <c r="A15" s="88"/>
      <c r="B15" s="89" t="s">
        <v>415</v>
      </c>
      <c r="C15" s="90" t="s">
        <v>416</v>
      </c>
    </row>
    <row r="16" spans="1:3" ht="12.75">
      <c r="A16" s="88"/>
      <c r="B16" s="89" t="s">
        <v>417</v>
      </c>
      <c r="C16" s="90" t="s">
        <v>418</v>
      </c>
    </row>
    <row r="17" spans="1:3" ht="12.75">
      <c r="A17" s="88"/>
      <c r="B17" s="89" t="s">
        <v>419</v>
      </c>
      <c r="C17" s="90" t="s">
        <v>420</v>
      </c>
    </row>
    <row r="18" spans="1:3" ht="15.75">
      <c r="A18" s="86" t="s">
        <v>421</v>
      </c>
      <c r="B18" s="83"/>
      <c r="C18" s="84" t="s">
        <v>42</v>
      </c>
    </row>
    <row r="19" spans="1:3" ht="12.75">
      <c r="A19" s="88"/>
      <c r="B19" s="89" t="s">
        <v>392</v>
      </c>
      <c r="C19" s="90" t="s">
        <v>43</v>
      </c>
    </row>
    <row r="20" spans="1:3" ht="12.75">
      <c r="A20" s="88"/>
      <c r="B20" s="89" t="s">
        <v>394</v>
      </c>
      <c r="C20" s="90" t="s">
        <v>44</v>
      </c>
    </row>
    <row r="21" spans="1:3" ht="12.75">
      <c r="A21" s="88"/>
      <c r="B21" s="89" t="s">
        <v>396</v>
      </c>
      <c r="C21" s="90" t="s">
        <v>45</v>
      </c>
    </row>
    <row r="22" spans="1:3" ht="12.75">
      <c r="A22" s="88"/>
      <c r="B22" s="89" t="s">
        <v>80</v>
      </c>
      <c r="C22" s="90" t="s">
        <v>46</v>
      </c>
    </row>
    <row r="23" spans="1:3" ht="12.75">
      <c r="A23" s="88"/>
      <c r="B23" s="89" t="s">
        <v>399</v>
      </c>
      <c r="C23" s="90" t="s">
        <v>47</v>
      </c>
    </row>
    <row r="24" spans="1:3" ht="12.75">
      <c r="A24" s="88"/>
      <c r="B24" s="89" t="s">
        <v>401</v>
      </c>
      <c r="C24" s="90" t="s">
        <v>48</v>
      </c>
    </row>
    <row r="25" spans="1:3" ht="12.75">
      <c r="A25" s="88"/>
      <c r="B25" s="89"/>
      <c r="C25" s="90"/>
    </row>
    <row r="26" spans="1:3" ht="25.5">
      <c r="A26" s="108" t="s">
        <v>104</v>
      </c>
      <c r="B26" s="108"/>
      <c r="C26" s="91" t="s">
        <v>49</v>
      </c>
    </row>
    <row r="27" spans="1:3" ht="12.75">
      <c r="A27" s="88"/>
      <c r="B27" s="89" t="s">
        <v>50</v>
      </c>
      <c r="C27" s="90" t="s">
        <v>51</v>
      </c>
    </row>
    <row r="28" spans="1:3" ht="12.75">
      <c r="A28" s="88"/>
      <c r="B28" s="89"/>
      <c r="C28" s="90"/>
    </row>
    <row r="29" spans="1:3" ht="25.5">
      <c r="A29" s="86" t="s">
        <v>52</v>
      </c>
      <c r="B29" s="83"/>
      <c r="C29" s="84" t="s">
        <v>53</v>
      </c>
    </row>
    <row r="30" spans="1:3" ht="12.75">
      <c r="A30" s="88"/>
      <c r="B30" s="89" t="s">
        <v>392</v>
      </c>
      <c r="C30" s="90" t="s">
        <v>54</v>
      </c>
    </row>
    <row r="31" spans="1:3" ht="12.75">
      <c r="A31" s="88"/>
      <c r="B31" s="89" t="s">
        <v>394</v>
      </c>
      <c r="C31" s="90" t="s">
        <v>55</v>
      </c>
    </row>
    <row r="32" spans="1:3" ht="12.75">
      <c r="A32" s="88"/>
      <c r="B32" s="89" t="s">
        <v>56</v>
      </c>
      <c r="C32" s="90" t="s">
        <v>57</v>
      </c>
    </row>
    <row r="33" spans="1:3" ht="12.75">
      <c r="A33" s="88"/>
      <c r="B33" s="89" t="s">
        <v>58</v>
      </c>
      <c r="C33" s="90" t="s">
        <v>59</v>
      </c>
    </row>
    <row r="34" spans="1:3" ht="12.75">
      <c r="A34" s="88"/>
      <c r="B34" s="89" t="s">
        <v>60</v>
      </c>
      <c r="C34" s="90" t="s">
        <v>61</v>
      </c>
    </row>
    <row r="35" spans="1:3" ht="12.75">
      <c r="A35" s="88"/>
      <c r="B35" s="89" t="s">
        <v>62</v>
      </c>
      <c r="C35" s="90" t="s">
        <v>63</v>
      </c>
    </row>
    <row r="36" spans="1:3" ht="12.75">
      <c r="A36" s="88"/>
      <c r="B36" s="89" t="s">
        <v>64</v>
      </c>
      <c r="C36" s="90" t="s">
        <v>65</v>
      </c>
    </row>
    <row r="37" spans="1:3" ht="12.75">
      <c r="A37" s="88"/>
      <c r="B37" s="89" t="s">
        <v>66</v>
      </c>
      <c r="C37" s="90" t="s">
        <v>67</v>
      </c>
    </row>
    <row r="38" spans="1:3" ht="15.75">
      <c r="A38" s="92"/>
      <c r="B38" s="83"/>
      <c r="C38" s="84"/>
    </row>
    <row r="39" spans="1:2" ht="20.25">
      <c r="A39" s="82" t="s">
        <v>68</v>
      </c>
      <c r="B39" s="83"/>
    </row>
    <row r="40" spans="1:3" ht="15.75">
      <c r="A40" s="93" t="s">
        <v>69</v>
      </c>
      <c r="B40" s="94"/>
      <c r="C40" s="11"/>
    </row>
    <row r="41" spans="1:3" ht="33.75">
      <c r="A41" s="95"/>
      <c r="B41" s="96" t="s">
        <v>70</v>
      </c>
      <c r="C41" s="97" t="s">
        <v>71</v>
      </c>
    </row>
    <row r="42" spans="1:3" ht="12.75">
      <c r="A42" s="95"/>
      <c r="B42" s="96" t="s">
        <v>72</v>
      </c>
      <c r="C42" s="97" t="s">
        <v>73</v>
      </c>
    </row>
    <row r="43" spans="1:3" ht="22.5">
      <c r="A43" s="95"/>
      <c r="B43" s="96" t="s">
        <v>74</v>
      </c>
      <c r="C43" s="97" t="s">
        <v>75</v>
      </c>
    </row>
    <row r="44" spans="1:3" ht="12.75">
      <c r="A44" s="95"/>
      <c r="B44" s="96" t="s">
        <v>76</v>
      </c>
      <c r="C44" s="97" t="s">
        <v>77</v>
      </c>
    </row>
    <row r="45" spans="1:3" ht="22.5">
      <c r="A45" s="95"/>
      <c r="B45" s="96" t="s">
        <v>78</v>
      </c>
      <c r="C45" s="97" t="s">
        <v>614</v>
      </c>
    </row>
    <row r="46" spans="1:3" ht="33.75">
      <c r="A46" s="95"/>
      <c r="B46" s="96" t="s">
        <v>615</v>
      </c>
      <c r="C46" s="97" t="s">
        <v>616</v>
      </c>
    </row>
    <row r="47" spans="1:4" ht="12.75">
      <c r="A47" s="95"/>
      <c r="B47" s="96" t="s">
        <v>617</v>
      </c>
      <c r="C47" s="97" t="s">
        <v>618</v>
      </c>
      <c r="D47" s="87"/>
    </row>
    <row r="48" spans="1:3" ht="22.5">
      <c r="A48" s="95"/>
      <c r="B48" s="96" t="s">
        <v>619</v>
      </c>
      <c r="C48" s="97" t="s">
        <v>268</v>
      </c>
    </row>
    <row r="49" spans="1:3" ht="22.5">
      <c r="A49" s="95"/>
      <c r="B49" s="96" t="s">
        <v>269</v>
      </c>
      <c r="C49" s="97" t="s">
        <v>270</v>
      </c>
    </row>
    <row r="50" spans="1:3" ht="12.75">
      <c r="A50" s="95"/>
      <c r="B50" s="95"/>
      <c r="C50" s="97"/>
    </row>
    <row r="51" spans="1:3" ht="15.75">
      <c r="A51" s="93" t="s">
        <v>271</v>
      </c>
      <c r="B51" s="94"/>
      <c r="C51" s="11"/>
    </row>
    <row r="52" spans="1:3" ht="22.5">
      <c r="A52" s="95"/>
      <c r="B52" s="96" t="s">
        <v>70</v>
      </c>
      <c r="C52" s="98" t="s">
        <v>272</v>
      </c>
    </row>
    <row r="53" spans="1:3" ht="22.5">
      <c r="A53" s="95"/>
      <c r="B53" s="96" t="s">
        <v>72</v>
      </c>
      <c r="C53" s="98" t="s">
        <v>273</v>
      </c>
    </row>
    <row r="54" spans="1:3" ht="12.75">
      <c r="A54" s="95"/>
      <c r="B54" s="96" t="s">
        <v>74</v>
      </c>
      <c r="C54" s="98" t="s">
        <v>274</v>
      </c>
    </row>
    <row r="55" spans="1:3" ht="12.75">
      <c r="A55" s="95"/>
      <c r="B55" s="96"/>
      <c r="C55" s="98"/>
    </row>
    <row r="56" spans="1:3" ht="15.75">
      <c r="A56" s="93" t="s">
        <v>275</v>
      </c>
      <c r="B56" s="94"/>
      <c r="C56" s="11"/>
    </row>
    <row r="57" spans="1:3" ht="33.75">
      <c r="A57" s="95"/>
      <c r="B57" s="96" t="s">
        <v>70</v>
      </c>
      <c r="C57" s="97" t="s">
        <v>276</v>
      </c>
    </row>
    <row r="58" spans="1:3" ht="33.75">
      <c r="A58" s="95"/>
      <c r="B58" s="96" t="s">
        <v>72</v>
      </c>
      <c r="C58" s="97" t="s">
        <v>847</v>
      </c>
    </row>
    <row r="59" spans="1:3" ht="33.75">
      <c r="A59" s="95"/>
      <c r="B59" s="96" t="s">
        <v>74</v>
      </c>
      <c r="C59" s="97" t="s">
        <v>848</v>
      </c>
    </row>
    <row r="60" spans="1:3" ht="22.5">
      <c r="A60" s="95"/>
      <c r="B60" s="96" t="s">
        <v>76</v>
      </c>
      <c r="C60" s="97" t="s">
        <v>423</v>
      </c>
    </row>
    <row r="61" spans="1:3" ht="22.5">
      <c r="A61" s="95"/>
      <c r="B61" s="96" t="s">
        <v>78</v>
      </c>
      <c r="C61" s="97" t="s">
        <v>424</v>
      </c>
    </row>
    <row r="62" spans="1:3" ht="12.75">
      <c r="A62" s="95"/>
      <c r="B62" s="96"/>
      <c r="C62" s="97"/>
    </row>
    <row r="63" spans="1:3" ht="15.75">
      <c r="A63" s="93" t="s">
        <v>425</v>
      </c>
      <c r="B63" s="94"/>
      <c r="C63" s="11"/>
    </row>
    <row r="64" spans="1:3" ht="12.75" customHeight="1">
      <c r="A64" s="93"/>
      <c r="B64" s="96" t="s">
        <v>70</v>
      </c>
      <c r="C64" s="97" t="s">
        <v>426</v>
      </c>
    </row>
    <row r="65" spans="1:3" ht="22.5">
      <c r="A65" s="93"/>
      <c r="B65" s="96" t="s">
        <v>72</v>
      </c>
      <c r="C65" s="97" t="s">
        <v>761</v>
      </c>
    </row>
    <row r="66" spans="1:3" ht="12.75" customHeight="1">
      <c r="A66" s="93"/>
      <c r="B66" s="96"/>
      <c r="C66" s="97"/>
    </row>
    <row r="67" spans="1:3" ht="15.75">
      <c r="A67" s="93" t="s">
        <v>762</v>
      </c>
      <c r="B67" s="96"/>
      <c r="C67" s="98"/>
    </row>
    <row r="68" spans="1:3" ht="12.75" customHeight="1">
      <c r="A68" s="95"/>
      <c r="B68" s="96" t="s">
        <v>70</v>
      </c>
      <c r="C68" s="90" t="s">
        <v>763</v>
      </c>
    </row>
    <row r="69" spans="1:3" ht="12.75" customHeight="1">
      <c r="A69" s="95"/>
      <c r="B69" s="96" t="s">
        <v>72</v>
      </c>
      <c r="C69" s="90" t="s">
        <v>764</v>
      </c>
    </row>
    <row r="70" spans="1:3" ht="12.75">
      <c r="A70" s="95"/>
      <c r="B70" s="96"/>
      <c r="C70" s="97"/>
    </row>
    <row r="71" spans="1:3" ht="15.75">
      <c r="A71" s="93" t="s">
        <v>765</v>
      </c>
      <c r="B71" s="96"/>
      <c r="C71" s="98"/>
    </row>
    <row r="72" spans="1:3" ht="12.75">
      <c r="A72" s="95"/>
      <c r="B72" s="96" t="s">
        <v>70</v>
      </c>
      <c r="C72" s="90" t="s">
        <v>766</v>
      </c>
    </row>
    <row r="73" spans="1:3" ht="12.75">
      <c r="A73" s="95"/>
      <c r="B73" s="96" t="s">
        <v>72</v>
      </c>
      <c r="C73" s="90" t="s">
        <v>767</v>
      </c>
    </row>
    <row r="74" spans="1:3" ht="22.5">
      <c r="A74" s="95"/>
      <c r="B74" s="96" t="s">
        <v>74</v>
      </c>
      <c r="C74" s="90" t="s">
        <v>768</v>
      </c>
    </row>
    <row r="75" spans="1:3" ht="12.75">
      <c r="A75" s="95"/>
      <c r="B75" s="96" t="s">
        <v>76</v>
      </c>
      <c r="C75" s="90" t="s">
        <v>769</v>
      </c>
    </row>
    <row r="76" spans="1:3" ht="12.75">
      <c r="A76" s="95"/>
      <c r="B76" s="96" t="s">
        <v>78</v>
      </c>
      <c r="C76" s="90" t="s">
        <v>770</v>
      </c>
    </row>
    <row r="77" spans="1:3" ht="22.5">
      <c r="A77" s="95"/>
      <c r="B77" s="96" t="s">
        <v>615</v>
      </c>
      <c r="C77" s="90" t="s">
        <v>771</v>
      </c>
    </row>
    <row r="78" spans="1:3" ht="12.75">
      <c r="A78" s="95"/>
      <c r="B78" s="96" t="s">
        <v>617</v>
      </c>
      <c r="C78" s="90" t="s">
        <v>772</v>
      </c>
    </row>
    <row r="79" spans="1:3" ht="12.75">
      <c r="A79" s="95"/>
      <c r="B79" s="96" t="s">
        <v>619</v>
      </c>
      <c r="C79" s="90" t="s">
        <v>773</v>
      </c>
    </row>
    <row r="80" spans="1:3" ht="12.75">
      <c r="A80" s="95"/>
      <c r="B80" s="96"/>
      <c r="C80" s="98"/>
    </row>
    <row r="81" spans="1:3" ht="15.75">
      <c r="A81" s="99" t="s">
        <v>774</v>
      </c>
      <c r="B81" s="100"/>
      <c r="C81" s="98"/>
    </row>
    <row r="82" spans="1:3" ht="22.5">
      <c r="A82" s="101"/>
      <c r="B82" s="100" t="s">
        <v>269</v>
      </c>
      <c r="C82" s="90" t="s">
        <v>771</v>
      </c>
    </row>
    <row r="83" spans="1:3" ht="12.75">
      <c r="A83" s="101"/>
      <c r="B83" s="100" t="s">
        <v>775</v>
      </c>
      <c r="C83" s="90" t="s">
        <v>776</v>
      </c>
    </row>
    <row r="84" spans="1:3" ht="12.75">
      <c r="A84" s="101"/>
      <c r="B84" s="100" t="s">
        <v>777</v>
      </c>
      <c r="C84" s="90" t="s">
        <v>778</v>
      </c>
    </row>
    <row r="85" spans="1:3" ht="12.75">
      <c r="A85" s="101"/>
      <c r="B85" s="102">
        <v>12</v>
      </c>
      <c r="C85" s="90" t="s">
        <v>779</v>
      </c>
    </row>
    <row r="86" spans="1:3" ht="12.75">
      <c r="A86" s="101"/>
      <c r="B86" s="102">
        <v>13</v>
      </c>
      <c r="C86" s="90" t="s">
        <v>850</v>
      </c>
    </row>
    <row r="87" spans="1:3" ht="12.75">
      <c r="A87" s="101"/>
      <c r="B87" s="102">
        <v>14</v>
      </c>
      <c r="C87" s="90" t="s">
        <v>851</v>
      </c>
    </row>
    <row r="88" spans="2:3" ht="12.75">
      <c r="B88" s="102">
        <v>15</v>
      </c>
      <c r="C88" s="90" t="s">
        <v>852</v>
      </c>
    </row>
    <row r="89" spans="2:3" ht="12.75">
      <c r="B89" s="102">
        <v>16</v>
      </c>
      <c r="C89" s="90" t="s">
        <v>853</v>
      </c>
    </row>
    <row r="90" spans="2:3" ht="12.75">
      <c r="B90" s="102">
        <v>17</v>
      </c>
      <c r="C90" s="90" t="s">
        <v>854</v>
      </c>
    </row>
    <row r="91" spans="2:3" ht="12.75">
      <c r="B91" s="102">
        <v>18</v>
      </c>
      <c r="C91" s="90" t="s">
        <v>855</v>
      </c>
    </row>
    <row r="92" spans="2:3" ht="12.75">
      <c r="B92" s="102">
        <v>19</v>
      </c>
      <c r="C92" s="90" t="s">
        <v>856</v>
      </c>
    </row>
    <row r="93" spans="2:3" ht="12.75">
      <c r="B93" s="102">
        <v>20</v>
      </c>
      <c r="C93" s="90" t="s">
        <v>852</v>
      </c>
    </row>
    <row r="94" spans="2:3" ht="12.75">
      <c r="B94" s="102">
        <v>21</v>
      </c>
      <c r="C94" s="90" t="s">
        <v>857</v>
      </c>
    </row>
    <row r="95" spans="2:3" ht="12.75">
      <c r="B95" s="102">
        <v>22</v>
      </c>
      <c r="C95" s="90" t="s">
        <v>858</v>
      </c>
    </row>
    <row r="96" spans="2:3" ht="12.75">
      <c r="B96" s="102">
        <v>23</v>
      </c>
      <c r="C96" s="90" t="s">
        <v>859</v>
      </c>
    </row>
    <row r="97" spans="2:3" ht="12.75">
      <c r="B97" s="102">
        <v>24</v>
      </c>
      <c r="C97" s="90" t="s">
        <v>852</v>
      </c>
    </row>
    <row r="98" spans="2:3" ht="12.75">
      <c r="B98" s="102">
        <v>25</v>
      </c>
      <c r="C98" s="90" t="s">
        <v>283</v>
      </c>
    </row>
    <row r="99" spans="2:3" ht="12.75">
      <c r="B99" s="102">
        <v>26</v>
      </c>
      <c r="C99" s="90" t="s">
        <v>284</v>
      </c>
    </row>
    <row r="100" spans="2:3" ht="12.75">
      <c r="B100" s="102">
        <v>27</v>
      </c>
      <c r="C100" s="90" t="s">
        <v>285</v>
      </c>
    </row>
    <row r="101" spans="2:3" ht="12.75">
      <c r="B101" s="102">
        <v>28</v>
      </c>
      <c r="C101" s="90" t="s">
        <v>286</v>
      </c>
    </row>
    <row r="102" spans="2:3" ht="12.75">
      <c r="B102" s="102">
        <v>29</v>
      </c>
      <c r="C102" s="90" t="s">
        <v>287</v>
      </c>
    </row>
    <row r="103" spans="2:3" ht="12.75">
      <c r="B103" s="102">
        <v>30</v>
      </c>
      <c r="C103" s="90" t="s">
        <v>288</v>
      </c>
    </row>
    <row r="104" spans="2:3" ht="12.75">
      <c r="B104" s="102">
        <v>31</v>
      </c>
      <c r="C104" s="90" t="s">
        <v>289</v>
      </c>
    </row>
    <row r="105" spans="2:3" ht="12.75">
      <c r="B105" s="102">
        <v>32</v>
      </c>
      <c r="C105" s="90" t="s">
        <v>290</v>
      </c>
    </row>
    <row r="106" spans="2:3" ht="33.75">
      <c r="B106" s="102">
        <v>33</v>
      </c>
      <c r="C106" s="90" t="s">
        <v>291</v>
      </c>
    </row>
    <row r="107" spans="2:3" ht="22.5">
      <c r="B107" s="102">
        <v>34</v>
      </c>
      <c r="C107" s="103" t="s">
        <v>601</v>
      </c>
    </row>
    <row r="108" spans="2:3" ht="12.75">
      <c r="B108" s="102">
        <v>35</v>
      </c>
      <c r="C108" s="90" t="s">
        <v>602</v>
      </c>
    </row>
    <row r="109" spans="2:3" ht="12.75">
      <c r="B109" s="102">
        <v>36</v>
      </c>
      <c r="C109" s="90" t="s">
        <v>603</v>
      </c>
    </row>
    <row r="110" spans="2:3" ht="12.75">
      <c r="B110" s="102">
        <v>37</v>
      </c>
      <c r="C110" s="90" t="s">
        <v>604</v>
      </c>
    </row>
    <row r="111" spans="2:3" ht="12.75">
      <c r="B111" s="102"/>
      <c r="C111" s="98"/>
    </row>
    <row r="112" spans="1:3" ht="15.75">
      <c r="A112" s="92" t="s">
        <v>605</v>
      </c>
      <c r="B112" s="102"/>
      <c r="C112" s="98"/>
    </row>
    <row r="113" spans="2:3" ht="12.75">
      <c r="B113" s="102">
        <v>38</v>
      </c>
      <c r="C113" s="90" t="s">
        <v>606</v>
      </c>
    </row>
    <row r="114" spans="2:3" ht="12.75">
      <c r="B114" s="102">
        <v>39</v>
      </c>
      <c r="C114" s="90" t="s">
        <v>607</v>
      </c>
    </row>
    <row r="115" spans="2:3" ht="12.75">
      <c r="B115" s="102">
        <v>40</v>
      </c>
      <c r="C115" s="90" t="s">
        <v>608</v>
      </c>
    </row>
    <row r="116" spans="2:3" ht="12.75">
      <c r="B116" s="102">
        <v>41</v>
      </c>
      <c r="C116" s="90" t="s">
        <v>609</v>
      </c>
    </row>
    <row r="117" spans="2:3" ht="56.25">
      <c r="B117" s="102">
        <v>42</v>
      </c>
      <c r="C117" s="90" t="s">
        <v>620</v>
      </c>
    </row>
    <row r="118" spans="2:3" ht="33.75">
      <c r="B118" s="102">
        <v>43</v>
      </c>
      <c r="C118" s="103" t="s">
        <v>621</v>
      </c>
    </row>
    <row r="119" spans="2:3" ht="12.75">
      <c r="B119" s="102">
        <v>44</v>
      </c>
      <c r="C119" s="90" t="s">
        <v>622</v>
      </c>
    </row>
    <row r="120" spans="2:3" ht="12.75">
      <c r="B120" s="102">
        <v>45</v>
      </c>
      <c r="C120" s="90" t="s">
        <v>623</v>
      </c>
    </row>
    <row r="121" spans="2:3" ht="12.75">
      <c r="B121" s="102">
        <v>46</v>
      </c>
      <c r="C121" s="90" t="s">
        <v>624</v>
      </c>
    </row>
    <row r="122" spans="2:3" ht="12.75">
      <c r="B122" s="102">
        <v>47</v>
      </c>
      <c r="C122" s="90" t="s">
        <v>625</v>
      </c>
    </row>
    <row r="123" spans="2:3" ht="12.75">
      <c r="B123" s="102">
        <v>48</v>
      </c>
      <c r="C123" s="90" t="s">
        <v>626</v>
      </c>
    </row>
    <row r="124" spans="2:3" ht="12.75">
      <c r="B124" s="102">
        <v>49</v>
      </c>
      <c r="C124" s="90" t="s">
        <v>627</v>
      </c>
    </row>
    <row r="125" spans="2:3" ht="12.75">
      <c r="B125" s="102">
        <v>50</v>
      </c>
      <c r="C125" s="90" t="s">
        <v>628</v>
      </c>
    </row>
    <row r="126" spans="2:3" ht="12.75">
      <c r="B126" s="102">
        <v>51</v>
      </c>
      <c r="C126" s="90" t="s">
        <v>629</v>
      </c>
    </row>
    <row r="127" spans="2:3" ht="22.5">
      <c r="B127" s="102">
        <v>52</v>
      </c>
      <c r="C127" s="90" t="s">
        <v>630</v>
      </c>
    </row>
    <row r="128" spans="2:3" ht="12.75">
      <c r="B128" s="102">
        <v>53</v>
      </c>
      <c r="C128" s="90" t="s">
        <v>631</v>
      </c>
    </row>
    <row r="129" spans="2:3" ht="12.75">
      <c r="B129" s="102">
        <v>54</v>
      </c>
      <c r="C129" s="90" t="s">
        <v>632</v>
      </c>
    </row>
    <row r="130" spans="2:3" ht="12.75">
      <c r="B130" s="102">
        <v>55</v>
      </c>
      <c r="C130" s="90" t="s">
        <v>633</v>
      </c>
    </row>
    <row r="131" spans="2:3" ht="12.75">
      <c r="B131" s="102">
        <v>56</v>
      </c>
      <c r="C131" s="90" t="s">
        <v>634</v>
      </c>
    </row>
    <row r="132" spans="2:3" ht="12.75">
      <c r="B132" s="102">
        <v>57</v>
      </c>
      <c r="C132" s="90" t="s">
        <v>779</v>
      </c>
    </row>
    <row r="133" spans="2:3" ht="12.75">
      <c r="B133" s="102">
        <v>58</v>
      </c>
      <c r="C133" s="90" t="s">
        <v>93</v>
      </c>
    </row>
    <row r="134" spans="2:3" ht="12.75">
      <c r="B134" s="102">
        <v>59</v>
      </c>
      <c r="C134" s="90" t="s">
        <v>94</v>
      </c>
    </row>
    <row r="135" spans="2:3" ht="22.5">
      <c r="B135" s="102">
        <v>60</v>
      </c>
      <c r="C135" s="103" t="s">
        <v>95</v>
      </c>
    </row>
    <row r="136" spans="2:3" ht="12.75">
      <c r="B136" s="102">
        <v>61</v>
      </c>
      <c r="C136" s="90" t="s">
        <v>96</v>
      </c>
    </row>
    <row r="137" spans="2:3" ht="12.75">
      <c r="B137" s="102">
        <v>62</v>
      </c>
      <c r="C137" s="103" t="s">
        <v>97</v>
      </c>
    </row>
    <row r="138" spans="2:3" ht="12.75">
      <c r="B138" s="102">
        <v>63</v>
      </c>
      <c r="C138" s="103" t="s">
        <v>98</v>
      </c>
    </row>
    <row r="139" spans="2:3" ht="33.75">
      <c r="B139" s="102">
        <v>64</v>
      </c>
      <c r="C139" s="103" t="s">
        <v>211</v>
      </c>
    </row>
    <row r="140" spans="2:3" ht="22.5">
      <c r="B140" s="102">
        <v>65</v>
      </c>
      <c r="C140" s="103" t="s">
        <v>212</v>
      </c>
    </row>
    <row r="141" spans="2:3" ht="12.75">
      <c r="B141" s="102">
        <v>66</v>
      </c>
      <c r="C141" s="90" t="s">
        <v>213</v>
      </c>
    </row>
    <row r="142" spans="2:3" ht="12.75">
      <c r="B142" s="102">
        <v>67</v>
      </c>
      <c r="C142" s="90" t="s">
        <v>214</v>
      </c>
    </row>
    <row r="143" spans="2:3" ht="12.75">
      <c r="B143" s="102">
        <v>68</v>
      </c>
      <c r="C143" s="90" t="s">
        <v>215</v>
      </c>
    </row>
    <row r="144" spans="2:3" ht="12.75">
      <c r="B144" s="102">
        <v>69</v>
      </c>
      <c r="C144" s="90" t="s">
        <v>216</v>
      </c>
    </row>
    <row r="145" spans="1:3" ht="12.75" customHeight="1">
      <c r="A145" s="92"/>
      <c r="B145" s="102">
        <v>70</v>
      </c>
      <c r="C145" s="90" t="s">
        <v>217</v>
      </c>
    </row>
    <row r="146" spans="1:3" ht="12.75" customHeight="1">
      <c r="A146" s="92"/>
      <c r="B146" s="102">
        <v>71</v>
      </c>
      <c r="C146" s="98" t="s">
        <v>218</v>
      </c>
    </row>
    <row r="147" spans="1:3" ht="12.75" customHeight="1">
      <c r="A147" s="92"/>
      <c r="B147" s="102">
        <v>72</v>
      </c>
      <c r="C147" s="98" t="s">
        <v>219</v>
      </c>
    </row>
    <row r="148" spans="1:3" ht="12.75" customHeight="1">
      <c r="A148" s="92"/>
      <c r="B148" s="102">
        <v>73</v>
      </c>
      <c r="C148" s="98" t="s">
        <v>220</v>
      </c>
    </row>
    <row r="149" spans="1:3" ht="22.5">
      <c r="A149" s="92"/>
      <c r="B149" s="102">
        <v>74</v>
      </c>
      <c r="C149" s="98" t="s">
        <v>221</v>
      </c>
    </row>
    <row r="150" spans="1:3" ht="12.75" customHeight="1">
      <c r="A150" s="92"/>
      <c r="B150" s="102">
        <v>75</v>
      </c>
      <c r="C150" s="98" t="s">
        <v>222</v>
      </c>
    </row>
    <row r="151" spans="2:3" ht="12.75" customHeight="1">
      <c r="B151" s="102">
        <v>76</v>
      </c>
      <c r="C151" s="98" t="s">
        <v>223</v>
      </c>
    </row>
    <row r="152" spans="2:3" ht="12.75">
      <c r="B152" s="102">
        <v>77</v>
      </c>
      <c r="C152" s="98" t="s">
        <v>224</v>
      </c>
    </row>
    <row r="153" spans="2:3" ht="22.5">
      <c r="B153" s="102">
        <v>78</v>
      </c>
      <c r="C153" s="98" t="s">
        <v>225</v>
      </c>
    </row>
    <row r="154" spans="2:3" ht="12.75">
      <c r="B154" s="102">
        <v>79</v>
      </c>
      <c r="C154" s="98" t="s">
        <v>226</v>
      </c>
    </row>
    <row r="155" spans="2:3" ht="12.75">
      <c r="B155" s="102">
        <v>80</v>
      </c>
      <c r="C155" s="90" t="s">
        <v>227</v>
      </c>
    </row>
    <row r="156" spans="2:3" ht="12.75">
      <c r="B156" s="102"/>
      <c r="C156" s="98"/>
    </row>
  </sheetData>
  <mergeCells count="1">
    <mergeCell ref="A26:B26"/>
  </mergeCells>
  <printOptions/>
  <pageMargins left="0.75" right="0.75" top="1" bottom="1" header="0.5" footer="0.5"/>
  <pageSetup horizontalDpi="600" verticalDpi="600" orientation="portrait" r:id="rId1"/>
  <headerFooter alignWithMargins="0">
    <oddHeader>&amp;LMarch, 2008&amp;Rdoc.:IEEE 802.11-08/0277r4</oddHeader>
    <oddFooter>&amp;LSubmission&amp;RPeter Ecclesine (Cisco)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D8.0 comments spreadsheet</dc:title>
  <dc:subject/>
  <dc:creator>Peter Ecclesine</dc:creator>
  <cp:keywords/>
  <dc:description/>
  <cp:lastModifiedBy>Cisco Systems, Inc.</cp:lastModifiedBy>
  <cp:lastPrinted>2004-11-19T06:33:11Z</cp:lastPrinted>
  <dcterms:created xsi:type="dcterms:W3CDTF">2004-07-14T16:37:20Z</dcterms:created>
  <dcterms:modified xsi:type="dcterms:W3CDTF">2008-03-18T00:42:24Z</dcterms:modified>
  <cp:category/>
  <cp:version/>
  <cp:contentType/>
  <cp:contentStatus/>
</cp:coreProperties>
</file>