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activeTab="0"/>
  </bookViews>
  <sheets>
    <sheet name="Editorials" sheetId="1" r:id="rId1"/>
    <sheet name="CA Doc" sheetId="2" r:id="rId2"/>
  </sheets>
  <definedNames>
    <definedName name="_xlnm._FilterDatabase" localSheetId="0" hidden="1">'Editorials'!$A$1:$X$7</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<sst xmlns="http://schemas.openxmlformats.org/spreadsheetml/2006/main" count="390" uniqueCount="159">
  <si>
    <t>Editorial typo in LBT equation, but the analysis consistently uses 366 us</t>
  </si>
  <si>
    <t>Change all occurences of goodput to throughput, which is the actual basis of analysis</t>
  </si>
  <si>
    <t>Description provided in detail at end of page 17 and beginning of page 18</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</si>
  <si>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</si>
  <si>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</si>
  <si>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</si>
  <si>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</si>
  <si>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</si>
  <si>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</si>
  <si>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Correct typos in equation, but the figures show appropriate parameters.  TAG to provide further analysis of differences between two methods</t>
  </si>
  <si>
    <t>An A-MSDU only has a single FCS which will fail with a bit error anywhere in aggregate.  The issue only applies to A-MPDU at 2.4 GHz, and does not pertain to 5 GHz operation. The analysis provides a conservative estimate, but further study for the narrow 2.4 GHz A-MPDU case requires a level of analysis beyond the scope of this work; add clarifying text or rescale figure 10 to better explain this matter</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</si>
  <si>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</si>
  <si>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</si>
  <si>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</si>
  <si>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Text in analysis is based on [11].  A more worse case was chosen to bound the problem as 17 channel 0.1 W would show lower level of interference.  Note in CADoc that multiple handsets are accomodated in analysis by scaling the occupancy factor.</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</si>
  <si>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</si>
  <si>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</si>
  <si>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</si>
  <si>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</si>
  <si>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</si>
  <si>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</si>
  <si>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</si>
  <si>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</si>
  <si>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</si>
  <si>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</si>
  <si>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</si>
  <si>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</si>
  <si>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</si>
  <si>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</si>
  <si>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</si>
  <si>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</si>
  <si>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</si>
  <si>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</si>
  <si>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</si>
  <si>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</si>
  <si>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</si>
  <si>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</si>
  <si>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</si>
  <si>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</si>
  <si>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</si>
  <si>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</si>
  <si>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</si>
  <si>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</si>
  <si>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</si>
  <si>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</si>
  <si>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</si>
  <si>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</si>
  <si>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</si>
  <si>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</si>
  <si>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</si>
  <si>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</si>
  <si>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</si>
  <si>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</si>
  <si>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</si>
  <si>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</si>
  <si>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</si>
  <si>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</si>
  <si>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</si>
  <si>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</si>
  <si>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</si>
  <si>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</si>
  <si>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</si>
  <si>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</si>
  <si>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</si>
  <si>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</si>
  <si>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</si>
  <si>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</si>
  <si>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</si>
  <si>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</si>
  <si>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</si>
  <si>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</si>
  <si>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</si>
  <si>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</si>
  <si>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</si>
  <si>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</si>
  <si>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</si>
  <si>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</si>
  <si>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</si>
  <si>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</si>
  <si>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</si>
  <si>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</si>
  <si>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</si>
  <si>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</si>
  <si>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</si>
  <si>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</si>
  <si>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</si>
  <si>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</si>
  <si>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</si>
  <si>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</si>
  <si>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</si>
  <si>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</si>
  <si>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</si>
  <si>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</si>
  <si>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</si>
  <si>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</si>
  <si>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</si>
  <si>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</si>
  <si>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</si>
  <si>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</si>
  <si>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</si>
  <si>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</si>
  <si>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</si>
  <si>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</si>
  <si>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</si>
  <si>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</si>
  <si>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</si>
  <si>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</si>
  <si>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</si>
  <si>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</si>
  <si>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</si>
  <si>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</si>
  <si>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</si>
  <si>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</si>
  <si>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</si>
  <si>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</si>
  <si>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</si>
  <si>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</si>
  <si>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</si>
  <si>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</si>
  <si>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</si>
  <si>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</si>
  <si>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</si>
  <si>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</si>
  <si>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</si>
  <si>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</si>
  <si>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</si>
  <si>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</si>
  <si>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</si>
  <si>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</si>
  <si>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</si>
  <si>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</si>
  <si>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</si>
  <si>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</si>
  <si>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</si>
  <si>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</si>
  <si>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</si>
  <si>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</si>
  <si>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</si>
  <si>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</si>
  <si>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</si>
  <si>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</si>
  <si>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</si>
  <si>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</si>
  <si>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</si>
  <si>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</si>
  <si>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</si>
  <si>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</si>
  <si>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</si>
  <si>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</si>
  <si>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</si>
  <si>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</si>
  <si>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</si>
  <si>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</si>
  <si>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</si>
  <si>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</si>
  <si>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2.4 operation is optional later addition in 15.4, requires market availability per CA standards to prompt analysis</t>
  </si>
  <si>
    <t>Simulations not possible based on current information</t>
  </si>
  <si>
    <t>Resolved as rejection per dependency on CID 7846 and 7853</t>
  </si>
  <si>
    <t>TGn approval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</si>
</sst>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12">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b/>
      <sz val="8"/>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1">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0" fontId="0" fillId="0" borderId="1" xfId="0" applyNumberFormat="1" applyFont="1" applyFill="1" applyBorder="1" applyAlignment="1" applyProtection="1">
      <alignment wrapText="1"/>
      <protection/>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0" fillId="0" borderId="2" xfId="0" applyFont="1" applyFill="1" applyBorder="1" applyAlignment="1" applyProtection="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7">
    <tabColor indexed="11"/>
  </sheetPr>
  <dimension ref="A1:X7"/>
  <sheetViews>
    <sheetView tabSelected="1" workbookViewId="0" topLeftCell="A1">
      <selection activeCell="A1" sqref="A1"/>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45</v>
      </c>
      <c r="B1" s="3" t="s">
        <v>46</v>
      </c>
      <c r="C1" s="3" t="s">
        <v>47</v>
      </c>
      <c r="D1" s="3" t="s">
        <v>48</v>
      </c>
      <c r="E1" s="3" t="s">
        <v>49</v>
      </c>
      <c r="F1" s="3" t="s">
        <v>50</v>
      </c>
      <c r="G1" s="3" t="s">
        <v>51</v>
      </c>
      <c r="H1" s="3" t="s">
        <v>52</v>
      </c>
      <c r="I1" s="3" t="s">
        <v>53</v>
      </c>
      <c r="J1" s="3" t="s">
        <v>144</v>
      </c>
      <c r="K1" s="22" t="s">
        <v>150</v>
      </c>
      <c r="L1" s="3" t="s">
        <v>138</v>
      </c>
      <c r="M1" s="3" t="s">
        <v>54</v>
      </c>
      <c r="N1" s="3" t="s">
        <v>55</v>
      </c>
      <c r="O1" s="3" t="s">
        <v>56</v>
      </c>
      <c r="P1" s="3" t="s">
        <v>44</v>
      </c>
      <c r="Q1" s="3" t="s">
        <v>57</v>
      </c>
      <c r="R1" s="4" t="s">
        <v>58</v>
      </c>
      <c r="S1" s="4" t="s">
        <v>59</v>
      </c>
      <c r="T1" s="5" t="s">
        <v>60</v>
      </c>
      <c r="U1" s="4" t="s">
        <v>61</v>
      </c>
      <c r="V1" s="2" t="s">
        <v>111</v>
      </c>
      <c r="W1" s="2" t="s">
        <v>139</v>
      </c>
    </row>
    <row r="2" spans="1:24" s="18" customFormat="1" ht="25.5">
      <c r="A2" s="8">
        <v>7842</v>
      </c>
      <c r="B2" s="8" t="s">
        <v>63</v>
      </c>
      <c r="C2" s="9" t="s">
        <v>67</v>
      </c>
      <c r="D2" s="9" t="s">
        <v>142</v>
      </c>
      <c r="E2" s="9"/>
      <c r="F2" s="10" t="s">
        <v>21</v>
      </c>
      <c r="G2" s="10" t="s">
        <v>141</v>
      </c>
      <c r="H2" s="11">
        <v>6</v>
      </c>
      <c r="I2" s="11"/>
      <c r="J2" s="12">
        <f aca="true" t="shared" si="0" ref="J2:J7">IF(ISERROR(VLOOKUP(K2,HeadingsLookup,2,FALSE)),"",VLOOKUP(K2,HeadingsLookup,2,FALSE))</f>
      </c>
      <c r="K2" s="15" t="s">
        <v>64</v>
      </c>
      <c r="L2" s="12" t="s">
        <v>21</v>
      </c>
      <c r="M2" s="12"/>
      <c r="N2" s="16" t="s">
        <v>148</v>
      </c>
      <c r="O2" s="16" t="s">
        <v>17</v>
      </c>
      <c r="P2" s="16"/>
      <c r="Q2" s="16"/>
      <c r="R2" s="6" t="s">
        <v>68</v>
      </c>
      <c r="S2" s="8" t="s">
        <v>69</v>
      </c>
      <c r="T2" s="24" t="s">
        <v>16</v>
      </c>
      <c r="V2" s="13">
        <f aca="true" t="shared" si="1" ref="V2:V7">IF(ISBLANK(M2),IF(ISERROR(VLOOKUP(K2,HeadingsLookup,4,FALSE)),"",VLOOKUP(K2,HeadingsLookup,4,FALSE)),"Duplicate")</f>
      </c>
      <c r="W2" s="13">
        <f aca="true" t="shared" si="2" ref="W2:W7">IF(ISERROR(VLOOKUP(V2,TopicsLookup,2,FALSE)),"",VLOOKUP(V2,TopicsLookup,2,FALSE))</f>
      </c>
      <c r="X2" s="18" t="str">
        <f aca="true" t="shared" si="3" ref="X2:X7">CLEAN(K2)</f>
        <v>CA DOC</v>
      </c>
    </row>
    <row r="3" spans="1:24" s="18" customFormat="1" ht="25.5">
      <c r="A3" s="8">
        <v>7843</v>
      </c>
      <c r="B3" s="8" t="s">
        <v>63</v>
      </c>
      <c r="C3" s="9" t="s">
        <v>67</v>
      </c>
      <c r="D3" s="9" t="s">
        <v>70</v>
      </c>
      <c r="E3" s="9"/>
      <c r="F3" s="10" t="s">
        <v>21</v>
      </c>
      <c r="G3" s="10" t="s">
        <v>141</v>
      </c>
      <c r="H3" s="11">
        <v>6</v>
      </c>
      <c r="I3" s="11"/>
      <c r="J3" s="12">
        <f t="shared" si="0"/>
      </c>
      <c r="K3" s="15" t="s">
        <v>64</v>
      </c>
      <c r="L3" s="12" t="s">
        <v>21</v>
      </c>
      <c r="M3" s="12"/>
      <c r="N3" s="16" t="s">
        <v>148</v>
      </c>
      <c r="O3" s="16" t="s">
        <v>17</v>
      </c>
      <c r="P3" s="16"/>
      <c r="Q3" s="16"/>
      <c r="R3" s="6" t="s">
        <v>71</v>
      </c>
      <c r="S3" s="8" t="s">
        <v>72</v>
      </c>
      <c r="T3" s="24" t="s">
        <v>16</v>
      </c>
      <c r="V3" s="13">
        <f t="shared" si="1"/>
      </c>
      <c r="W3" s="13">
        <f t="shared" si="2"/>
      </c>
      <c r="X3" s="18" t="str">
        <f t="shared" si="3"/>
        <v>CA DOC</v>
      </c>
    </row>
    <row r="4" spans="1:24" s="18" customFormat="1" ht="25.5">
      <c r="A4" s="8">
        <v>7844</v>
      </c>
      <c r="B4" s="8" t="s">
        <v>63</v>
      </c>
      <c r="C4" s="9" t="s">
        <v>67</v>
      </c>
      <c r="D4" s="9" t="s">
        <v>143</v>
      </c>
      <c r="E4" s="9"/>
      <c r="F4" s="10" t="s">
        <v>21</v>
      </c>
      <c r="G4" s="10" t="s">
        <v>141</v>
      </c>
      <c r="H4" s="11">
        <v>7</v>
      </c>
      <c r="I4" s="11"/>
      <c r="J4" s="12">
        <f t="shared" si="0"/>
      </c>
      <c r="K4" s="15" t="s">
        <v>64</v>
      </c>
      <c r="L4" s="12" t="s">
        <v>21</v>
      </c>
      <c r="M4" s="12"/>
      <c r="N4" s="16" t="s">
        <v>148</v>
      </c>
      <c r="O4" s="16" t="s">
        <v>17</v>
      </c>
      <c r="P4" s="16"/>
      <c r="Q4" s="16"/>
      <c r="R4" s="6" t="s">
        <v>73</v>
      </c>
      <c r="S4" s="8" t="s">
        <v>74</v>
      </c>
      <c r="T4" s="24" t="s">
        <v>154</v>
      </c>
      <c r="V4" s="13">
        <f t="shared" si="1"/>
      </c>
      <c r="W4" s="13">
        <f t="shared" si="2"/>
      </c>
      <c r="X4" s="18" t="str">
        <f t="shared" si="3"/>
        <v>CA DOC</v>
      </c>
    </row>
    <row r="5" spans="1:24" s="18" customFormat="1" ht="114.75">
      <c r="A5" s="8">
        <v>7863</v>
      </c>
      <c r="B5" s="8" t="s">
        <v>63</v>
      </c>
      <c r="C5" s="9" t="s">
        <v>87</v>
      </c>
      <c r="D5" s="6">
        <v>23</v>
      </c>
      <c r="E5" s="8"/>
      <c r="F5" s="10" t="s">
        <v>21</v>
      </c>
      <c r="G5" s="8" t="s">
        <v>141</v>
      </c>
      <c r="H5" s="19">
        <v>23</v>
      </c>
      <c r="I5" s="19"/>
      <c r="J5" s="12">
        <f t="shared" si="0"/>
      </c>
      <c r="K5" s="15" t="s">
        <v>64</v>
      </c>
      <c r="L5" s="20" t="s">
        <v>21</v>
      </c>
      <c r="M5" s="20"/>
      <c r="N5" s="23" t="s">
        <v>148</v>
      </c>
      <c r="O5" s="16" t="s">
        <v>17</v>
      </c>
      <c r="P5" s="23"/>
      <c r="Q5" s="23"/>
      <c r="R5" s="17" t="s">
        <v>88</v>
      </c>
      <c r="S5" s="6" t="s">
        <v>109</v>
      </c>
      <c r="T5" s="24" t="s">
        <v>6</v>
      </c>
      <c r="V5" s="13">
        <f t="shared" si="1"/>
      </c>
      <c r="W5" s="13">
        <f t="shared" si="2"/>
      </c>
      <c r="X5" s="18" t="str">
        <f t="shared" si="3"/>
        <v>CA DOC</v>
      </c>
    </row>
    <row r="6" spans="1:24" s="1" customFormat="1" ht="25.5">
      <c r="A6" s="8">
        <v>7866</v>
      </c>
      <c r="B6" s="8" t="s">
        <v>63</v>
      </c>
      <c r="C6" s="9" t="s">
        <v>113</v>
      </c>
      <c r="D6" s="9" t="s">
        <v>24</v>
      </c>
      <c r="E6" s="9"/>
      <c r="F6" s="10" t="s">
        <v>21</v>
      </c>
      <c r="G6" s="10" t="s">
        <v>141</v>
      </c>
      <c r="H6" s="11">
        <v>23</v>
      </c>
      <c r="I6" s="11"/>
      <c r="J6" s="12">
        <f t="shared" si="0"/>
      </c>
      <c r="K6" s="15" t="s">
        <v>64</v>
      </c>
      <c r="L6" s="12" t="s">
        <v>21</v>
      </c>
      <c r="M6" s="12"/>
      <c r="N6" s="16" t="s">
        <v>148</v>
      </c>
      <c r="O6" s="16" t="s">
        <v>17</v>
      </c>
      <c r="P6" s="16"/>
      <c r="Q6" s="16"/>
      <c r="R6" s="6" t="s">
        <v>114</v>
      </c>
      <c r="S6" s="8" t="s">
        <v>115</v>
      </c>
      <c r="T6" s="24" t="s">
        <v>5</v>
      </c>
      <c r="U6" s="18"/>
      <c r="V6" s="13">
        <f t="shared" si="1"/>
      </c>
      <c r="W6" s="13">
        <f t="shared" si="2"/>
      </c>
      <c r="X6" s="18" t="str">
        <f t="shared" si="3"/>
        <v>CA DOC</v>
      </c>
    </row>
    <row r="7" spans="1:24" s="1" customFormat="1" ht="51">
      <c r="A7" s="8">
        <v>7869</v>
      </c>
      <c r="B7" s="8" t="s">
        <v>63</v>
      </c>
      <c r="C7" s="9" t="s">
        <v>64</v>
      </c>
      <c r="D7" s="9" t="s">
        <v>121</v>
      </c>
      <c r="E7" s="9" t="s">
        <v>121</v>
      </c>
      <c r="F7" s="10" t="s">
        <v>21</v>
      </c>
      <c r="G7" s="10" t="s">
        <v>141</v>
      </c>
      <c r="H7" s="11">
        <v>0</v>
      </c>
      <c r="I7" s="11">
        <v>0</v>
      </c>
      <c r="J7" s="12">
        <f t="shared" si="0"/>
      </c>
      <c r="K7" s="15" t="s">
        <v>64</v>
      </c>
      <c r="L7" s="12" t="s">
        <v>21</v>
      </c>
      <c r="M7" s="12"/>
      <c r="N7" s="16" t="s">
        <v>147</v>
      </c>
      <c r="O7" s="16" t="s">
        <v>17</v>
      </c>
      <c r="P7" s="16"/>
      <c r="Q7" s="16"/>
      <c r="R7" s="17" t="s">
        <v>122</v>
      </c>
      <c r="S7" s="17" t="s">
        <v>123</v>
      </c>
      <c r="T7" s="24" t="s">
        <v>152</v>
      </c>
      <c r="U7" s="1" t="s">
        <v>151</v>
      </c>
      <c r="V7" s="13">
        <f t="shared" si="1"/>
      </c>
      <c r="W7" s="13">
        <f t="shared" si="2"/>
      </c>
      <c r="X7" s="18" t="str">
        <f t="shared" si="3"/>
        <v>CA DOC</v>
      </c>
    </row>
  </sheetData>
  <autoFilter ref="A1:X7"/>
  <conditionalFormatting sqref="H2:H7">
    <cfRule type="expression" priority="1" dxfId="0" stopIfTrue="1">
      <formula>IF(CLEAN($H2)=CLEAN($D2),0,1)</formula>
    </cfRule>
  </conditionalFormatting>
  <conditionalFormatting sqref="I2:I7">
    <cfRule type="expression" priority="2" dxfId="0" stopIfTrue="1">
      <formula>IF(CLEAN($I2)=CLEAN($E2),0,1)</formula>
    </cfRule>
  </conditionalFormatting>
  <conditionalFormatting sqref="K2:K7">
    <cfRule type="expression" priority="3" dxfId="0" stopIfTrue="1">
      <formula>IF(CLEAN($K2)=CLEAN($C2),0,1)</formula>
    </cfRule>
  </conditionalFormatting>
  <conditionalFormatting sqref="L2:L7">
    <cfRule type="expression" priority="4" dxfId="0" stopIfTrue="1">
      <formula>IF(CLEAN($L2)=CLEAN($F2),0,1)</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11"/>
  <dimension ref="A1:W25"/>
  <sheetViews>
    <sheetView workbookViewId="0" topLeftCell="A1">
      <selection activeCell="A1" sqref="A1"/>
    </sheetView>
  </sheetViews>
  <sheetFormatPr defaultColWidth="9.140625" defaultRowHeight="12.75" outlineLevelCol="1"/>
  <cols>
    <col min="1" max="1" width="5.140625" style="0" bestFit="1" customWidth="1"/>
    <col min="2" max="2" width="16.421875" style="0" bestFit="1" customWidth="1" outlineLevel="1"/>
    <col min="3" max="3" width="8.140625" style="0" bestFit="1"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1" customWidth="1" outlineLevel="1"/>
    <col min="11" max="11" width="8.140625" style="0" customWidth="1"/>
    <col min="12" max="13" width="3.28125" style="0" customWidth="1"/>
    <col min="14" max="14" width="3.28125" style="0" customWidth="1" outlineLevel="1"/>
    <col min="15" max="15" width="8.00390625" style="0" customWidth="1" outlineLevel="1"/>
    <col min="16" max="17" width="3.28125" style="0" customWidth="1" outlineLevel="1"/>
    <col min="18" max="20" width="40.7109375" style="21" customWidth="1"/>
    <col min="21" max="21" width="3.28125" style="0" bestFit="1" customWidth="1"/>
    <col min="22" max="23" width="7.421875" style="0" bestFit="1" customWidth="1"/>
  </cols>
  <sheetData>
    <row r="1" spans="1:23" s="28" customFormat="1" ht="137.25">
      <c r="A1" s="25" t="s">
        <v>45</v>
      </c>
      <c r="B1" s="25" t="s">
        <v>35</v>
      </c>
      <c r="C1" s="25" t="s">
        <v>36</v>
      </c>
      <c r="D1" s="25" t="s">
        <v>37</v>
      </c>
      <c r="E1" s="25" t="s">
        <v>38</v>
      </c>
      <c r="F1" s="25" t="s">
        <v>27</v>
      </c>
      <c r="G1" s="25" t="s">
        <v>28</v>
      </c>
      <c r="H1" s="25" t="s">
        <v>29</v>
      </c>
      <c r="I1" s="25" t="s">
        <v>30</v>
      </c>
      <c r="J1" s="3" t="s">
        <v>31</v>
      </c>
      <c r="K1" s="26" t="s">
        <v>32</v>
      </c>
      <c r="L1" s="25" t="s">
        <v>153</v>
      </c>
      <c r="M1" s="25" t="s">
        <v>54</v>
      </c>
      <c r="N1" s="25" t="s">
        <v>33</v>
      </c>
      <c r="O1" s="25" t="s">
        <v>56</v>
      </c>
      <c r="P1" s="25" t="s">
        <v>44</v>
      </c>
      <c r="Q1" s="25" t="s">
        <v>158</v>
      </c>
      <c r="R1" s="2" t="s">
        <v>58</v>
      </c>
      <c r="S1" s="2" t="s">
        <v>59</v>
      </c>
      <c r="T1" s="29" t="s">
        <v>60</v>
      </c>
      <c r="U1" s="27" t="s">
        <v>34</v>
      </c>
      <c r="V1" s="27" t="s">
        <v>111</v>
      </c>
      <c r="W1" s="27" t="s">
        <v>139</v>
      </c>
    </row>
    <row r="2" spans="1:23" s="18" customFormat="1" ht="102">
      <c r="A2" s="8">
        <v>7845</v>
      </c>
      <c r="B2" s="8" t="s">
        <v>63</v>
      </c>
      <c r="C2" s="9" t="s">
        <v>67</v>
      </c>
      <c r="D2" s="9" t="s">
        <v>146</v>
      </c>
      <c r="E2" s="9"/>
      <c r="F2" s="10" t="s">
        <v>22</v>
      </c>
      <c r="G2" s="10" t="s">
        <v>141</v>
      </c>
      <c r="H2" s="11">
        <v>4</v>
      </c>
      <c r="I2" s="11"/>
      <c r="J2" s="12">
        <f aca="true" t="shared" si="0" ref="J2:J24">IF(ISERROR(VLOOKUP(K2,HeadingsLookup,2,FALSE)),"",VLOOKUP(K2,HeadingsLookup,2,FALSE))</f>
      </c>
      <c r="K2" s="15" t="s">
        <v>64</v>
      </c>
      <c r="L2" s="12" t="s">
        <v>40</v>
      </c>
      <c r="M2" s="12"/>
      <c r="N2" s="16" t="s">
        <v>149</v>
      </c>
      <c r="O2" s="16" t="s">
        <v>17</v>
      </c>
      <c r="P2" s="16"/>
      <c r="Q2" s="16"/>
      <c r="R2" s="17" t="s">
        <v>124</v>
      </c>
      <c r="S2" s="17" t="s">
        <v>125</v>
      </c>
      <c r="T2" s="24" t="s">
        <v>7</v>
      </c>
      <c r="V2" s="13">
        <f aca="true" t="shared" si="1" ref="V2:V24">IF(ISBLANK(M2),IF(ISERROR(VLOOKUP(K2,HeadingsLookup,4,FALSE)),"",VLOOKUP(K2,HeadingsLookup,4,FALSE)),"Duplicate")</f>
      </c>
      <c r="W2" s="13">
        <f aca="true" t="shared" si="2" ref="W2:W24">IF(ISERROR(VLOOKUP(V2,TopicsLookup,2,FALSE)),"",VLOOKUP(V2,TopicsLookup,2,FALSE))</f>
      </c>
    </row>
    <row r="3" spans="1:23" s="18" customFormat="1" ht="114.75">
      <c r="A3" s="8">
        <v>7846</v>
      </c>
      <c r="B3" s="8" t="s">
        <v>63</v>
      </c>
      <c r="C3" s="9" t="s">
        <v>67</v>
      </c>
      <c r="D3" s="14"/>
      <c r="E3" s="9"/>
      <c r="F3" s="10" t="s">
        <v>22</v>
      </c>
      <c r="G3" s="10" t="s">
        <v>145</v>
      </c>
      <c r="H3" s="11">
        <v>0</v>
      </c>
      <c r="I3" s="11"/>
      <c r="J3" s="12">
        <f t="shared" si="0"/>
      </c>
      <c r="K3" s="15" t="s">
        <v>64</v>
      </c>
      <c r="L3" s="12" t="s">
        <v>39</v>
      </c>
      <c r="M3" s="12"/>
      <c r="N3" s="16" t="s">
        <v>149</v>
      </c>
      <c r="O3" s="16" t="s">
        <v>17</v>
      </c>
      <c r="P3" s="16"/>
      <c r="Q3" s="16"/>
      <c r="R3" s="17" t="s">
        <v>126</v>
      </c>
      <c r="S3" s="17" t="s">
        <v>127</v>
      </c>
      <c r="T3" s="24" t="s">
        <v>156</v>
      </c>
      <c r="V3" s="13">
        <f t="shared" si="1"/>
      </c>
      <c r="W3" s="13">
        <f t="shared" si="2"/>
      </c>
    </row>
    <row r="4" spans="1:23" s="1" customFormat="1" ht="102">
      <c r="A4" s="8">
        <v>7847</v>
      </c>
      <c r="B4" s="8" t="s">
        <v>63</v>
      </c>
      <c r="C4" s="9" t="s">
        <v>67</v>
      </c>
      <c r="D4" s="9" t="s">
        <v>143</v>
      </c>
      <c r="E4" s="9"/>
      <c r="F4" s="10" t="s">
        <v>22</v>
      </c>
      <c r="G4" s="10" t="s">
        <v>141</v>
      </c>
      <c r="H4" s="11">
        <v>7</v>
      </c>
      <c r="I4" s="11"/>
      <c r="J4" s="12">
        <f t="shared" si="0"/>
      </c>
      <c r="K4" s="15" t="s">
        <v>64</v>
      </c>
      <c r="L4" s="12" t="s">
        <v>39</v>
      </c>
      <c r="M4" s="12"/>
      <c r="N4" s="16" t="s">
        <v>148</v>
      </c>
      <c r="O4" s="16" t="s">
        <v>17</v>
      </c>
      <c r="P4" s="16"/>
      <c r="Q4" s="16"/>
      <c r="R4" s="17" t="s">
        <v>128</v>
      </c>
      <c r="S4" s="17" t="s">
        <v>129</v>
      </c>
      <c r="T4" s="24" t="s">
        <v>20</v>
      </c>
      <c r="U4" s="18"/>
      <c r="V4" s="13">
        <f t="shared" si="1"/>
      </c>
      <c r="W4" s="13">
        <f t="shared" si="2"/>
      </c>
    </row>
    <row r="5" spans="1:23" s="1" customFormat="1" ht="102">
      <c r="A5" s="8">
        <v>7848</v>
      </c>
      <c r="B5" s="8" t="s">
        <v>63</v>
      </c>
      <c r="C5" s="9" t="s">
        <v>67</v>
      </c>
      <c r="D5" s="9" t="s">
        <v>143</v>
      </c>
      <c r="E5" s="9"/>
      <c r="F5" s="10" t="s">
        <v>22</v>
      </c>
      <c r="G5" s="10" t="s">
        <v>141</v>
      </c>
      <c r="H5" s="11">
        <v>7</v>
      </c>
      <c r="I5" s="11"/>
      <c r="J5" s="12">
        <f t="shared" si="0"/>
      </c>
      <c r="K5" s="15" t="s">
        <v>64</v>
      </c>
      <c r="L5" s="12" t="s">
        <v>39</v>
      </c>
      <c r="M5" s="12"/>
      <c r="N5" s="16" t="s">
        <v>148</v>
      </c>
      <c r="O5" s="16" t="s">
        <v>17</v>
      </c>
      <c r="P5" s="16"/>
      <c r="Q5" s="16"/>
      <c r="R5" s="17" t="s">
        <v>134</v>
      </c>
      <c r="S5" s="17" t="s">
        <v>135</v>
      </c>
      <c r="T5" s="24" t="s">
        <v>19</v>
      </c>
      <c r="U5" s="18"/>
      <c r="V5" s="13">
        <f t="shared" si="1"/>
      </c>
      <c r="W5" s="13">
        <f t="shared" si="2"/>
      </c>
    </row>
    <row r="6" spans="1:23" s="1" customFormat="1" ht="102">
      <c r="A6" s="8">
        <v>7849</v>
      </c>
      <c r="B6" s="8" t="s">
        <v>63</v>
      </c>
      <c r="C6" s="9" t="s">
        <v>67</v>
      </c>
      <c r="D6" s="9" t="s">
        <v>79</v>
      </c>
      <c r="E6" s="9"/>
      <c r="F6" s="10" t="s">
        <v>22</v>
      </c>
      <c r="G6" s="10" t="s">
        <v>141</v>
      </c>
      <c r="H6" s="11">
        <v>9</v>
      </c>
      <c r="I6" s="11"/>
      <c r="J6" s="12">
        <f t="shared" si="0"/>
      </c>
      <c r="K6" s="15" t="s">
        <v>64</v>
      </c>
      <c r="L6" s="12" t="s">
        <v>39</v>
      </c>
      <c r="M6" s="12"/>
      <c r="N6" s="16" t="s">
        <v>148</v>
      </c>
      <c r="O6" s="16" t="s">
        <v>17</v>
      </c>
      <c r="P6" s="16"/>
      <c r="Q6" s="16"/>
      <c r="R6" s="17" t="s">
        <v>136</v>
      </c>
      <c r="S6" s="17" t="s">
        <v>137</v>
      </c>
      <c r="T6" s="24" t="s">
        <v>8</v>
      </c>
      <c r="U6" s="18"/>
      <c r="V6" s="13">
        <f t="shared" si="1"/>
      </c>
      <c r="W6" s="13">
        <f t="shared" si="2"/>
      </c>
    </row>
    <row r="7" spans="1:23" s="18" customFormat="1" ht="102">
      <c r="A7" s="8">
        <v>7850</v>
      </c>
      <c r="B7" s="8" t="s">
        <v>63</v>
      </c>
      <c r="C7" s="9" t="s">
        <v>75</v>
      </c>
      <c r="D7" s="9" t="s">
        <v>62</v>
      </c>
      <c r="E7" s="9"/>
      <c r="F7" s="10" t="s">
        <v>22</v>
      </c>
      <c r="G7" s="10" t="s">
        <v>141</v>
      </c>
      <c r="H7" s="11">
        <v>10</v>
      </c>
      <c r="I7" s="11"/>
      <c r="J7" s="12">
        <f t="shared" si="0"/>
      </c>
      <c r="K7" s="15" t="s">
        <v>64</v>
      </c>
      <c r="L7" s="12" t="s">
        <v>39</v>
      </c>
      <c r="M7" s="12"/>
      <c r="N7" s="16" t="s">
        <v>148</v>
      </c>
      <c r="O7" s="16" t="s">
        <v>17</v>
      </c>
      <c r="P7" s="16"/>
      <c r="Q7" s="16"/>
      <c r="R7" s="6" t="s">
        <v>76</v>
      </c>
      <c r="S7" s="6" t="s">
        <v>77</v>
      </c>
      <c r="T7" s="24" t="s">
        <v>0</v>
      </c>
      <c r="V7" s="13">
        <f t="shared" si="1"/>
      </c>
      <c r="W7" s="13">
        <f t="shared" si="2"/>
      </c>
    </row>
    <row r="8" spans="1:23" s="18" customFormat="1" ht="102">
      <c r="A8" s="8">
        <v>7851</v>
      </c>
      <c r="B8" s="8" t="s">
        <v>63</v>
      </c>
      <c r="C8" s="9" t="s">
        <v>75</v>
      </c>
      <c r="D8" s="9" t="s">
        <v>78</v>
      </c>
      <c r="E8" s="9"/>
      <c r="F8" s="10" t="s">
        <v>22</v>
      </c>
      <c r="G8" s="10" t="s">
        <v>145</v>
      </c>
      <c r="H8" s="11">
        <v>12</v>
      </c>
      <c r="I8" s="11"/>
      <c r="J8" s="12">
        <f t="shared" si="0"/>
      </c>
      <c r="K8" s="15" t="s">
        <v>64</v>
      </c>
      <c r="L8" s="12" t="s">
        <v>39</v>
      </c>
      <c r="M8" s="12"/>
      <c r="N8" s="16" t="s">
        <v>148</v>
      </c>
      <c r="O8" s="16" t="s">
        <v>17</v>
      </c>
      <c r="P8" s="16"/>
      <c r="Q8" s="16"/>
      <c r="R8" s="6" t="s">
        <v>80</v>
      </c>
      <c r="S8" s="6" t="s">
        <v>81</v>
      </c>
      <c r="T8" s="24" t="s">
        <v>1</v>
      </c>
      <c r="V8" s="13">
        <f t="shared" si="1"/>
      </c>
      <c r="W8" s="13">
        <f t="shared" si="2"/>
      </c>
    </row>
    <row r="9" spans="1:23" s="18" customFormat="1" ht="102">
      <c r="A9" s="8">
        <v>7852</v>
      </c>
      <c r="B9" s="8" t="s">
        <v>63</v>
      </c>
      <c r="C9" s="9" t="s">
        <v>75</v>
      </c>
      <c r="D9" s="9" t="s">
        <v>43</v>
      </c>
      <c r="E9" s="9"/>
      <c r="F9" s="10" t="s">
        <v>22</v>
      </c>
      <c r="G9" s="10" t="s">
        <v>145</v>
      </c>
      <c r="H9" s="11">
        <v>11</v>
      </c>
      <c r="I9" s="11"/>
      <c r="J9" s="12">
        <f t="shared" si="0"/>
      </c>
      <c r="K9" s="15" t="s">
        <v>64</v>
      </c>
      <c r="L9" s="12" t="s">
        <v>39</v>
      </c>
      <c r="M9" s="12"/>
      <c r="N9" s="16" t="s">
        <v>148</v>
      </c>
      <c r="O9" s="16" t="s">
        <v>17</v>
      </c>
      <c r="P9" s="16"/>
      <c r="Q9" s="16"/>
      <c r="R9" s="17" t="s">
        <v>89</v>
      </c>
      <c r="S9" s="17" t="s">
        <v>108</v>
      </c>
      <c r="T9" s="24" t="s">
        <v>9</v>
      </c>
      <c r="V9" s="13">
        <f t="shared" si="1"/>
      </c>
      <c r="W9" s="13">
        <f t="shared" si="2"/>
      </c>
    </row>
    <row r="10" spans="1:23" s="18" customFormat="1" ht="114.75">
      <c r="A10" s="8">
        <v>7853</v>
      </c>
      <c r="B10" s="8" t="s">
        <v>63</v>
      </c>
      <c r="C10" s="9" t="s">
        <v>75</v>
      </c>
      <c r="D10" s="9" t="s">
        <v>42</v>
      </c>
      <c r="E10" s="9"/>
      <c r="F10" s="10" t="s">
        <v>22</v>
      </c>
      <c r="G10" s="10" t="s">
        <v>145</v>
      </c>
      <c r="H10" s="11">
        <v>12</v>
      </c>
      <c r="I10" s="11"/>
      <c r="J10" s="12">
        <f t="shared" si="0"/>
      </c>
      <c r="K10" s="15" t="s">
        <v>64</v>
      </c>
      <c r="L10" s="12" t="s">
        <v>39</v>
      </c>
      <c r="M10" s="12"/>
      <c r="N10" s="16" t="s">
        <v>147</v>
      </c>
      <c r="O10" s="16" t="s">
        <v>17</v>
      </c>
      <c r="P10" s="16"/>
      <c r="Q10" s="16"/>
      <c r="R10" s="17" t="s">
        <v>90</v>
      </c>
      <c r="S10" s="17" t="s">
        <v>91</v>
      </c>
      <c r="T10" s="24" t="s">
        <v>10</v>
      </c>
      <c r="V10" s="13">
        <f t="shared" si="1"/>
      </c>
      <c r="W10" s="13">
        <f t="shared" si="2"/>
      </c>
    </row>
    <row r="11" spans="1:23" s="18" customFormat="1" ht="102">
      <c r="A11" s="8">
        <v>7854</v>
      </c>
      <c r="B11" s="8" t="s">
        <v>63</v>
      </c>
      <c r="C11" s="9" t="s">
        <v>75</v>
      </c>
      <c r="D11" s="9" t="s">
        <v>92</v>
      </c>
      <c r="E11" s="9"/>
      <c r="F11" s="10" t="s">
        <v>22</v>
      </c>
      <c r="G11" s="10" t="s">
        <v>145</v>
      </c>
      <c r="H11" s="11">
        <v>13</v>
      </c>
      <c r="I11" s="11"/>
      <c r="J11" s="12">
        <f t="shared" si="0"/>
      </c>
      <c r="K11" s="15" t="s">
        <v>64</v>
      </c>
      <c r="L11" s="12" t="s">
        <v>39</v>
      </c>
      <c r="M11" s="12"/>
      <c r="N11" s="16" t="s">
        <v>147</v>
      </c>
      <c r="O11" s="16" t="s">
        <v>17</v>
      </c>
      <c r="P11" s="16"/>
      <c r="Q11" s="16"/>
      <c r="R11" s="17" t="s">
        <v>93</v>
      </c>
      <c r="S11" s="17" t="s">
        <v>94</v>
      </c>
      <c r="T11" s="24" t="s">
        <v>11</v>
      </c>
      <c r="V11" s="13">
        <f t="shared" si="1"/>
      </c>
      <c r="W11" s="13">
        <f t="shared" si="2"/>
      </c>
    </row>
    <row r="12" spans="1:23" s="1" customFormat="1" ht="204">
      <c r="A12" s="8">
        <v>7855</v>
      </c>
      <c r="B12" s="8" t="s">
        <v>63</v>
      </c>
      <c r="C12" s="9" t="s">
        <v>107</v>
      </c>
      <c r="D12" s="8">
        <v>12</v>
      </c>
      <c r="E12" s="8"/>
      <c r="F12" s="10" t="s">
        <v>22</v>
      </c>
      <c r="G12" s="8" t="s">
        <v>145</v>
      </c>
      <c r="H12" s="19">
        <v>12</v>
      </c>
      <c r="I12" s="19"/>
      <c r="J12" s="12">
        <f t="shared" si="0"/>
      </c>
      <c r="K12" s="15" t="s">
        <v>64</v>
      </c>
      <c r="L12" s="20" t="s">
        <v>39</v>
      </c>
      <c r="M12" s="20"/>
      <c r="N12" s="23" t="s">
        <v>149</v>
      </c>
      <c r="O12" s="16" t="s">
        <v>17</v>
      </c>
      <c r="P12" s="23"/>
      <c r="Q12" s="23"/>
      <c r="R12" s="17" t="s">
        <v>85</v>
      </c>
      <c r="S12" s="17" t="s">
        <v>86</v>
      </c>
      <c r="T12" s="24" t="s">
        <v>157</v>
      </c>
      <c r="U12" s="18"/>
      <c r="V12" s="13">
        <f t="shared" si="1"/>
      </c>
      <c r="W12" s="13">
        <f t="shared" si="2"/>
      </c>
    </row>
    <row r="13" spans="1:23" s="18" customFormat="1" ht="102">
      <c r="A13" s="8">
        <v>7856</v>
      </c>
      <c r="B13" s="8" t="s">
        <v>63</v>
      </c>
      <c r="C13" s="9" t="s">
        <v>82</v>
      </c>
      <c r="D13" s="9" t="s">
        <v>23</v>
      </c>
      <c r="E13" s="9"/>
      <c r="F13" s="10" t="s">
        <v>22</v>
      </c>
      <c r="G13" s="10" t="s">
        <v>145</v>
      </c>
      <c r="H13" s="11">
        <v>17</v>
      </c>
      <c r="I13" s="11"/>
      <c r="J13" s="12">
        <f t="shared" si="0"/>
      </c>
      <c r="K13" s="15" t="s">
        <v>64</v>
      </c>
      <c r="L13" s="12" t="s">
        <v>39</v>
      </c>
      <c r="M13" s="12"/>
      <c r="N13" s="16" t="s">
        <v>148</v>
      </c>
      <c r="O13" s="16" t="s">
        <v>17</v>
      </c>
      <c r="P13" s="16"/>
      <c r="Q13" s="16"/>
      <c r="R13" s="6" t="s">
        <v>83</v>
      </c>
      <c r="S13" s="6" t="s">
        <v>81</v>
      </c>
      <c r="T13" s="24" t="s">
        <v>18</v>
      </c>
      <c r="V13" s="13">
        <f t="shared" si="1"/>
      </c>
      <c r="W13" s="13">
        <f t="shared" si="2"/>
      </c>
    </row>
    <row r="14" spans="1:23" s="1" customFormat="1" ht="102">
      <c r="A14" s="8">
        <v>7857</v>
      </c>
      <c r="B14" s="8" t="s">
        <v>63</v>
      </c>
      <c r="C14" s="9" t="s">
        <v>82</v>
      </c>
      <c r="D14" s="9" t="s">
        <v>23</v>
      </c>
      <c r="E14" s="9"/>
      <c r="F14" s="10" t="s">
        <v>22</v>
      </c>
      <c r="G14" s="10" t="s">
        <v>145</v>
      </c>
      <c r="H14" s="11">
        <v>17</v>
      </c>
      <c r="I14" s="11"/>
      <c r="J14" s="12">
        <f t="shared" si="0"/>
      </c>
      <c r="K14" s="15" t="s">
        <v>64</v>
      </c>
      <c r="L14" s="12" t="s">
        <v>39</v>
      </c>
      <c r="M14" s="12"/>
      <c r="N14" s="16" t="s">
        <v>149</v>
      </c>
      <c r="O14" s="16" t="s">
        <v>17</v>
      </c>
      <c r="P14" s="16"/>
      <c r="Q14" s="16"/>
      <c r="R14" s="17" t="s">
        <v>95</v>
      </c>
      <c r="S14" s="17" t="s">
        <v>96</v>
      </c>
      <c r="T14" s="24" t="s">
        <v>2</v>
      </c>
      <c r="U14" s="18"/>
      <c r="V14" s="13">
        <f t="shared" si="1"/>
      </c>
      <c r="W14" s="13">
        <f t="shared" si="2"/>
      </c>
    </row>
    <row r="15" spans="1:23" s="1" customFormat="1" ht="102">
      <c r="A15" s="8">
        <v>7858</v>
      </c>
      <c r="B15" s="8" t="s">
        <v>63</v>
      </c>
      <c r="C15" s="9" t="s">
        <v>97</v>
      </c>
      <c r="D15" s="9" t="s">
        <v>41</v>
      </c>
      <c r="E15" s="9"/>
      <c r="F15" s="10" t="s">
        <v>22</v>
      </c>
      <c r="G15" s="10" t="s">
        <v>141</v>
      </c>
      <c r="H15" s="11">
        <v>19</v>
      </c>
      <c r="I15" s="11"/>
      <c r="J15" s="12">
        <f t="shared" si="0"/>
      </c>
      <c r="K15" s="15" t="s">
        <v>64</v>
      </c>
      <c r="L15" s="12" t="s">
        <v>22</v>
      </c>
      <c r="M15" s="12"/>
      <c r="N15" s="16" t="s">
        <v>148</v>
      </c>
      <c r="O15" s="16" t="s">
        <v>17</v>
      </c>
      <c r="P15" s="16"/>
      <c r="Q15" s="16"/>
      <c r="R15" s="17" t="s">
        <v>98</v>
      </c>
      <c r="S15" s="17" t="s">
        <v>99</v>
      </c>
      <c r="T15" s="24" t="s">
        <v>3</v>
      </c>
      <c r="U15" s="18"/>
      <c r="V15" s="13">
        <f t="shared" si="1"/>
      </c>
      <c r="W15" s="13">
        <f t="shared" si="2"/>
      </c>
    </row>
    <row r="16" spans="1:23" s="18" customFormat="1" ht="102">
      <c r="A16" s="8">
        <v>7859</v>
      </c>
      <c r="B16" s="8" t="s">
        <v>63</v>
      </c>
      <c r="C16" s="9" t="s">
        <v>97</v>
      </c>
      <c r="D16" s="9" t="s">
        <v>41</v>
      </c>
      <c r="E16" s="9"/>
      <c r="F16" s="10" t="s">
        <v>22</v>
      </c>
      <c r="G16" s="10" t="s">
        <v>145</v>
      </c>
      <c r="H16" s="11">
        <v>19</v>
      </c>
      <c r="I16" s="11"/>
      <c r="J16" s="12">
        <f t="shared" si="0"/>
      </c>
      <c r="K16" s="15" t="s">
        <v>64</v>
      </c>
      <c r="L16" s="12" t="s">
        <v>39</v>
      </c>
      <c r="M16" s="12"/>
      <c r="N16" s="16" t="s">
        <v>148</v>
      </c>
      <c r="O16" s="16" t="s">
        <v>17</v>
      </c>
      <c r="P16" s="16"/>
      <c r="Q16" s="16"/>
      <c r="R16" s="17" t="s">
        <v>100</v>
      </c>
      <c r="S16" s="17" t="s">
        <v>101</v>
      </c>
      <c r="T16" s="24" t="s">
        <v>4</v>
      </c>
      <c r="V16" s="13">
        <f t="shared" si="1"/>
      </c>
      <c r="W16" s="13">
        <f t="shared" si="2"/>
      </c>
    </row>
    <row r="17" spans="1:23" s="1" customFormat="1" ht="102">
      <c r="A17" s="8">
        <v>7860</v>
      </c>
      <c r="B17" s="8" t="s">
        <v>63</v>
      </c>
      <c r="C17" s="9" t="s">
        <v>102</v>
      </c>
      <c r="D17" s="9" t="s">
        <v>140</v>
      </c>
      <c r="E17" s="9"/>
      <c r="F17" s="10" t="s">
        <v>22</v>
      </c>
      <c r="G17" s="10" t="s">
        <v>141</v>
      </c>
      <c r="H17" s="11">
        <v>19</v>
      </c>
      <c r="I17" s="11"/>
      <c r="J17" s="12">
        <f t="shared" si="0"/>
      </c>
      <c r="K17" s="15" t="s">
        <v>64</v>
      </c>
      <c r="L17" s="12" t="s">
        <v>39</v>
      </c>
      <c r="M17" s="12"/>
      <c r="N17" s="16" t="s">
        <v>147</v>
      </c>
      <c r="O17" s="16" t="s">
        <v>17</v>
      </c>
      <c r="P17" s="16"/>
      <c r="Q17" s="16"/>
      <c r="R17" s="17" t="s">
        <v>103</v>
      </c>
      <c r="S17" s="17" t="s">
        <v>104</v>
      </c>
      <c r="T17" s="24" t="s">
        <v>12</v>
      </c>
      <c r="U17" s="18"/>
      <c r="V17" s="13">
        <f t="shared" si="1"/>
      </c>
      <c r="W17" s="13">
        <f t="shared" si="2"/>
      </c>
    </row>
    <row r="18" spans="1:23" s="1" customFormat="1" ht="102">
      <c r="A18" s="8">
        <v>7861</v>
      </c>
      <c r="B18" s="8" t="s">
        <v>63</v>
      </c>
      <c r="C18" s="9" t="s">
        <v>84</v>
      </c>
      <c r="D18" s="9" t="s">
        <v>133</v>
      </c>
      <c r="E18" s="9"/>
      <c r="F18" s="10" t="s">
        <v>22</v>
      </c>
      <c r="G18" s="10" t="s">
        <v>145</v>
      </c>
      <c r="H18" s="11">
        <v>20</v>
      </c>
      <c r="I18" s="11"/>
      <c r="J18" s="12">
        <f t="shared" si="0"/>
      </c>
      <c r="K18" s="15" t="s">
        <v>64</v>
      </c>
      <c r="L18" s="12" t="s">
        <v>39</v>
      </c>
      <c r="M18" s="12"/>
      <c r="N18" s="16" t="s">
        <v>148</v>
      </c>
      <c r="O18" s="16" t="s">
        <v>17</v>
      </c>
      <c r="P18" s="16"/>
      <c r="Q18" s="16"/>
      <c r="R18" s="6" t="s">
        <v>112</v>
      </c>
      <c r="S18" s="6" t="s">
        <v>81</v>
      </c>
      <c r="T18" s="24" t="s">
        <v>18</v>
      </c>
      <c r="U18" s="18"/>
      <c r="V18" s="13">
        <f t="shared" si="1"/>
      </c>
      <c r="W18" s="13">
        <f t="shared" si="2"/>
      </c>
    </row>
    <row r="19" spans="1:23" s="1" customFormat="1" ht="102">
      <c r="A19" s="8">
        <v>7862</v>
      </c>
      <c r="B19" s="8" t="s">
        <v>63</v>
      </c>
      <c r="C19" s="9" t="s">
        <v>84</v>
      </c>
      <c r="D19" s="9" t="s">
        <v>26</v>
      </c>
      <c r="E19" s="9"/>
      <c r="F19" s="10" t="s">
        <v>22</v>
      </c>
      <c r="G19" s="10" t="s">
        <v>145</v>
      </c>
      <c r="H19" s="11">
        <v>21</v>
      </c>
      <c r="I19" s="11"/>
      <c r="J19" s="12">
        <f t="shared" si="0"/>
      </c>
      <c r="K19" s="15" t="s">
        <v>64</v>
      </c>
      <c r="L19" s="12" t="s">
        <v>40</v>
      </c>
      <c r="M19" s="12"/>
      <c r="N19" s="16" t="s">
        <v>148</v>
      </c>
      <c r="O19" s="16" t="s">
        <v>17</v>
      </c>
      <c r="P19" s="16"/>
      <c r="Q19" s="16"/>
      <c r="R19" s="17" t="s">
        <v>105</v>
      </c>
      <c r="S19" s="17" t="s">
        <v>106</v>
      </c>
      <c r="T19" s="24" t="s">
        <v>13</v>
      </c>
      <c r="U19" s="18"/>
      <c r="V19" s="13">
        <f t="shared" si="1"/>
      </c>
      <c r="W19" s="13">
        <f t="shared" si="2"/>
      </c>
    </row>
    <row r="20" spans="1:23" s="18" customFormat="1" ht="216.75">
      <c r="A20" s="8">
        <v>7864</v>
      </c>
      <c r="B20" s="8" t="s">
        <v>63</v>
      </c>
      <c r="C20" s="6" t="s">
        <v>87</v>
      </c>
      <c r="D20" s="6">
        <v>23</v>
      </c>
      <c r="E20" s="8"/>
      <c r="F20" s="8" t="s">
        <v>22</v>
      </c>
      <c r="G20" s="8" t="s">
        <v>145</v>
      </c>
      <c r="H20" s="19">
        <v>23</v>
      </c>
      <c r="I20" s="19"/>
      <c r="J20" s="12">
        <f t="shared" si="0"/>
      </c>
      <c r="K20" s="15" t="s">
        <v>64</v>
      </c>
      <c r="L20" s="20" t="s">
        <v>39</v>
      </c>
      <c r="M20" s="20"/>
      <c r="N20" s="23" t="s">
        <v>147</v>
      </c>
      <c r="O20" s="16" t="s">
        <v>17</v>
      </c>
      <c r="P20" s="23"/>
      <c r="Q20" s="23"/>
      <c r="R20" s="6" t="s">
        <v>110</v>
      </c>
      <c r="S20" s="6" t="s">
        <v>130</v>
      </c>
      <c r="T20" s="24" t="s">
        <v>14</v>
      </c>
      <c r="V20" s="13">
        <f t="shared" si="1"/>
      </c>
      <c r="W20" s="13">
        <f t="shared" si="2"/>
      </c>
    </row>
    <row r="21" spans="1:23" s="18" customFormat="1" ht="102">
      <c r="A21" s="8">
        <v>7865</v>
      </c>
      <c r="B21" s="8" t="s">
        <v>63</v>
      </c>
      <c r="C21" s="6" t="s">
        <v>87</v>
      </c>
      <c r="D21" s="6">
        <v>23</v>
      </c>
      <c r="E21" s="8"/>
      <c r="F21" s="8" t="s">
        <v>22</v>
      </c>
      <c r="G21" s="8" t="s">
        <v>141</v>
      </c>
      <c r="H21" s="19">
        <v>23</v>
      </c>
      <c r="I21" s="19"/>
      <c r="J21" s="12">
        <f t="shared" si="0"/>
      </c>
      <c r="K21" s="15" t="s">
        <v>64</v>
      </c>
      <c r="L21" s="20" t="s">
        <v>39</v>
      </c>
      <c r="M21" s="20"/>
      <c r="N21" s="23" t="s">
        <v>147</v>
      </c>
      <c r="O21" s="16" t="s">
        <v>17</v>
      </c>
      <c r="P21" s="23"/>
      <c r="Q21" s="23"/>
      <c r="R21" s="6" t="s">
        <v>131</v>
      </c>
      <c r="S21" s="6" t="s">
        <v>132</v>
      </c>
      <c r="T21" s="24" t="s">
        <v>15</v>
      </c>
      <c r="V21" s="13">
        <f t="shared" si="1"/>
      </c>
      <c r="W21" s="13">
        <f t="shared" si="2"/>
      </c>
    </row>
    <row r="22" spans="1:23" s="18" customFormat="1" ht="102">
      <c r="A22" s="8">
        <v>7867</v>
      </c>
      <c r="B22" s="8" t="s">
        <v>63</v>
      </c>
      <c r="C22" s="9" t="s">
        <v>116</v>
      </c>
      <c r="D22" s="9" t="s">
        <v>117</v>
      </c>
      <c r="E22" s="9"/>
      <c r="F22" s="10" t="s">
        <v>22</v>
      </c>
      <c r="G22" s="10" t="s">
        <v>145</v>
      </c>
      <c r="H22" s="11">
        <v>24</v>
      </c>
      <c r="I22" s="11"/>
      <c r="J22" s="12">
        <f t="shared" si="0"/>
      </c>
      <c r="K22" s="15" t="s">
        <v>64</v>
      </c>
      <c r="L22" s="12" t="s">
        <v>39</v>
      </c>
      <c r="M22" s="12"/>
      <c r="N22" s="16" t="s">
        <v>148</v>
      </c>
      <c r="O22" s="16" t="s">
        <v>17</v>
      </c>
      <c r="P22" s="16"/>
      <c r="Q22" s="16"/>
      <c r="R22" s="6" t="s">
        <v>118</v>
      </c>
      <c r="S22" s="6" t="s">
        <v>81</v>
      </c>
      <c r="T22" s="24" t="s">
        <v>18</v>
      </c>
      <c r="V22" s="13">
        <f t="shared" si="1"/>
      </c>
      <c r="W22" s="13">
        <f t="shared" si="2"/>
      </c>
    </row>
    <row r="23" spans="1:23" s="1" customFormat="1" ht="102">
      <c r="A23" s="8">
        <v>7868</v>
      </c>
      <c r="B23" s="8" t="s">
        <v>63</v>
      </c>
      <c r="C23" s="9" t="s">
        <v>119</v>
      </c>
      <c r="D23" s="9" t="s">
        <v>25</v>
      </c>
      <c r="E23" s="9"/>
      <c r="F23" s="10" t="s">
        <v>22</v>
      </c>
      <c r="G23" s="10" t="s">
        <v>145</v>
      </c>
      <c r="H23" s="11">
        <v>27</v>
      </c>
      <c r="I23" s="11"/>
      <c r="J23" s="12">
        <f t="shared" si="0"/>
      </c>
      <c r="K23" s="15" t="s">
        <v>64</v>
      </c>
      <c r="L23" s="12" t="s">
        <v>39</v>
      </c>
      <c r="M23" s="12"/>
      <c r="N23" s="16" t="s">
        <v>148</v>
      </c>
      <c r="O23" s="16" t="s">
        <v>17</v>
      </c>
      <c r="P23" s="16"/>
      <c r="Q23" s="16"/>
      <c r="R23" s="6" t="s">
        <v>120</v>
      </c>
      <c r="S23" s="6" t="s">
        <v>81</v>
      </c>
      <c r="T23" s="24" t="s">
        <v>18</v>
      </c>
      <c r="U23" s="18"/>
      <c r="V23" s="13">
        <f t="shared" si="1"/>
      </c>
      <c r="W23" s="13">
        <f t="shared" si="2"/>
      </c>
    </row>
    <row r="24" spans="1:23" s="1" customFormat="1" ht="102">
      <c r="A24" s="8">
        <v>7870</v>
      </c>
      <c r="B24" s="8" t="s">
        <v>63</v>
      </c>
      <c r="C24" s="9" t="s">
        <v>64</v>
      </c>
      <c r="D24" s="14"/>
      <c r="E24" s="9"/>
      <c r="F24" s="10" t="s">
        <v>22</v>
      </c>
      <c r="G24" s="10" t="s">
        <v>145</v>
      </c>
      <c r="H24" s="11">
        <v>0</v>
      </c>
      <c r="I24" s="11"/>
      <c r="J24" s="12">
        <f t="shared" si="0"/>
      </c>
      <c r="K24" s="15" t="s">
        <v>64</v>
      </c>
      <c r="L24" s="12" t="s">
        <v>39</v>
      </c>
      <c r="M24" s="12"/>
      <c r="N24" s="16" t="s">
        <v>147</v>
      </c>
      <c r="O24" s="16" t="s">
        <v>17</v>
      </c>
      <c r="P24" s="16"/>
      <c r="Q24" s="16"/>
      <c r="R24" s="6" t="s">
        <v>65</v>
      </c>
      <c r="S24" s="6" t="s">
        <v>66</v>
      </c>
      <c r="T24" s="24" t="s">
        <v>155</v>
      </c>
      <c r="U24" s="18"/>
      <c r="V24" s="13">
        <f t="shared" si="1"/>
      </c>
      <c r="W24" s="13">
        <f t="shared" si="2"/>
      </c>
    </row>
    <row r="25" ht="12.75">
      <c r="A25" s="30"/>
    </row>
  </sheetData>
  <conditionalFormatting sqref="L2:L24">
    <cfRule type="expression" priority="1" dxfId="0" stopIfTrue="1">
      <formula>IF(CLEAN($L2)=CLEAN($F2),0,1)</formula>
    </cfRule>
  </conditionalFormatting>
  <conditionalFormatting sqref="H2:H24">
    <cfRule type="expression" priority="2" dxfId="0" stopIfTrue="1">
      <formula>IF(CLEAN($H2)=CLEAN($D2),0,1)</formula>
    </cfRule>
  </conditionalFormatting>
  <conditionalFormatting sqref="I2:I24">
    <cfRule type="expression" priority="3" dxfId="0" stopIfTrue="1">
      <formula>IF(CLEAN($I2)=CLEAN($E2),0,1)</formula>
    </cfRule>
  </conditionalFormatting>
  <conditionalFormatting sqref="K2:K24">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802.11-06/0541r0</dc:title>
  <dc:subject/>
  <dc:creator>Adrian Stephens</dc:creator>
  <cp:keywords/>
  <dc:description/>
  <cp:lastModifiedBy>Your User Name</cp:lastModifiedBy>
  <cp:lastPrinted>2006-02-10T13:17:22Z</cp:lastPrinted>
  <dcterms:created xsi:type="dcterms:W3CDTF">2004-07-14T16:37:20Z</dcterms:created>
  <dcterms:modified xsi:type="dcterms:W3CDTF">2006-05-16T17:49:37Z</dcterms:modified>
  <cp:category/>
  <cp:version/>
  <cp:contentType/>
  <cp:contentStatus/>
  <cp:revision>1</cp:revision>
</cp:coreProperties>
</file>