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5315" windowHeight="8490" tabRatio="783" activeTab="5"/>
  </bookViews>
  <sheets>
    <sheet name="Title" sheetId="1" r:id="rId1"/>
    <sheet name="Revision History" sheetId="2" r:id="rId2"/>
    <sheet name="Schema" sheetId="3" r:id="rId3"/>
    <sheet name="Headings" sheetId="4" r:id="rId4"/>
    <sheet name="TopicGroupings" sheetId="5" r:id="rId5"/>
    <sheet name="Coexistence" sheetId="6" r:id="rId6"/>
    <sheet name="E,D&amp;T Outbox" sheetId="7" r:id="rId7"/>
    <sheet name="Submission Assignments" sheetId="8" r:id="rId8"/>
    <sheet name="Remaining Topics" sheetId="9" r:id="rId9"/>
    <sheet name="Motion numbers" sheetId="10" r:id="rId10"/>
    <sheet name="Motion Tab 1" sheetId="11" r:id="rId11"/>
    <sheet name="Motion Tab 2" sheetId="12" r:id="rId12"/>
    <sheet name="Motion Tab 3" sheetId="13" r:id="rId13"/>
    <sheet name="Motion Tab 4" sheetId="14" r:id="rId14"/>
    <sheet name="Motion Tab 5" sheetId="15" r:id="rId15"/>
    <sheet name="Motion Tab 6" sheetId="16" r:id="rId16"/>
    <sheet name="Motion Tab 7" sheetId="17" r:id="rId17"/>
    <sheet name="Motion Tab 8" sheetId="18" r:id="rId18"/>
    <sheet name="Coexistence Summary" sheetId="19" r:id="rId19"/>
  </sheets>
  <definedNames>
    <definedName name="_xlnm._FilterDatabase" localSheetId="5" hidden="1">'Coexistence'!$A$1:$AG$178</definedName>
    <definedName name="_xlnm._FilterDatabase" localSheetId="6" hidden="1">'E,D&amp;T Outbox'!$A$1:$AB$1</definedName>
    <definedName name="_xlnm._FilterDatabase" localSheetId="3" hidden="1">'Headings'!$A$1:$E$663</definedName>
    <definedName name="_xlnm._FilterDatabase" localSheetId="4" hidden="1">'TopicGroupings'!$A$1:$B$60</definedName>
    <definedName name="HeadingsLookup">'Headings'!$B$2:$E$663</definedName>
    <definedName name="HID">'Headings'!$A$3:$D$656</definedName>
    <definedName name="OLE_LINK8" localSheetId="5">'Coexistence'!$T$39</definedName>
    <definedName name="Page____Ed">#REF!</definedName>
    <definedName name="Page_Ed">#REF!</definedName>
    <definedName name="TopicsLookup">'TopicGroupings'!$A$1:$B$60</definedName>
  </definedNames>
  <calcPr fullCalcOnLoad="1"/>
</workbook>
</file>

<file path=xl/comments3.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6.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7.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8.xml><?xml version="1.0" encoding="utf-8"?>
<comments xmlns="http://schemas.openxmlformats.org/spreadsheetml/2006/main">
  <authors>
    <author>Donald W. Schultz</author>
  </authors>
  <commentList>
    <comment ref="G32" authorId="0">
      <text>
        <r>
          <rPr>
            <b/>
            <sz val="10"/>
            <rFont val="Tahoma"/>
            <family val="0"/>
          </rPr>
          <t>Donald W. Schultz:</t>
        </r>
        <r>
          <rPr>
            <sz val="10"/>
            <rFont val="Tahoma"/>
            <family val="0"/>
          </rPr>
          <t xml:space="preserve">
This comment was missing from the latest revision of the Coex spreadsheet.</t>
        </r>
      </text>
    </comment>
    <comment ref="G34" authorId="0">
      <text>
        <r>
          <rPr>
            <b/>
            <sz val="10"/>
            <rFont val="Tahoma"/>
            <family val="0"/>
          </rPr>
          <t>Donald W. Schultz:</t>
        </r>
        <r>
          <rPr>
            <sz val="10"/>
            <rFont val="Tahoma"/>
            <family val="0"/>
          </rPr>
          <t xml:space="preserve">
This comment was missing from the latest revision of the Coex spreadsheet.</t>
        </r>
      </text>
    </comment>
    <comment ref="G37" authorId="0">
      <text>
        <r>
          <rPr>
            <b/>
            <sz val="10"/>
            <rFont val="Tahoma"/>
            <family val="0"/>
          </rPr>
          <t>Donald W. Schultz:</t>
        </r>
        <r>
          <rPr>
            <sz val="10"/>
            <rFont val="Tahoma"/>
            <family val="0"/>
          </rPr>
          <t xml:space="preserve">
This comment was missing from the latest revision of the Coex spreadsheet.</t>
        </r>
      </text>
    </comment>
    <comment ref="G38" authorId="0">
      <text>
        <r>
          <rPr>
            <b/>
            <sz val="10"/>
            <rFont val="Tahoma"/>
            <family val="0"/>
          </rPr>
          <t>Donald W. Schultz:</t>
        </r>
        <r>
          <rPr>
            <sz val="10"/>
            <rFont val="Tahoma"/>
            <family val="0"/>
          </rPr>
          <t xml:space="preserve">
This comment was missing from the latest revision of the Coex spreadsheet.</t>
        </r>
      </text>
    </comment>
    <comment ref="A62" authorId="0">
      <text>
        <r>
          <rPr>
            <b/>
            <sz val="10"/>
            <rFont val="Tahoma"/>
            <family val="0"/>
          </rPr>
          <t>Donald W. Schultz:</t>
        </r>
        <r>
          <rPr>
            <sz val="10"/>
            <rFont val="Tahoma"/>
            <family val="0"/>
          </rPr>
          <t xml:space="preserve">
1413r2</t>
        </r>
      </text>
    </comment>
    <comment ref="M6" authorId="0">
      <text>
        <r>
          <rPr>
            <b/>
            <sz val="10"/>
            <rFont val="Tahoma"/>
            <family val="0"/>
          </rPr>
          <t>Donald W. Schultz
1413r1</t>
        </r>
      </text>
    </comment>
    <comment ref="M7" authorId="0">
      <text>
        <r>
          <rPr>
            <b/>
            <sz val="10"/>
            <rFont val="Tahoma"/>
            <family val="0"/>
          </rPr>
          <t>Donald W. Schultz:</t>
        </r>
        <r>
          <rPr>
            <sz val="10"/>
            <rFont val="Tahoma"/>
            <family val="0"/>
          </rPr>
          <t xml:space="preserve">
1413r1</t>
        </r>
      </text>
    </comment>
    <comment ref="M8" authorId="0">
      <text>
        <r>
          <rPr>
            <b/>
            <sz val="10"/>
            <rFont val="Tahoma"/>
            <family val="0"/>
          </rPr>
          <t>Donald W. Schultz:</t>
        </r>
        <r>
          <rPr>
            <sz val="10"/>
            <rFont val="Tahoma"/>
            <family val="0"/>
          </rPr>
          <t xml:space="preserve">
1413r1</t>
        </r>
      </text>
    </comment>
    <comment ref="M9" authorId="0">
      <text>
        <r>
          <rPr>
            <b/>
            <sz val="10"/>
            <rFont val="Tahoma"/>
            <family val="0"/>
          </rPr>
          <t>Donald W. Schultz:</t>
        </r>
        <r>
          <rPr>
            <sz val="10"/>
            <rFont val="Tahoma"/>
            <family val="0"/>
          </rPr>
          <t xml:space="preserve">
1413r1</t>
        </r>
      </text>
    </comment>
    <comment ref="M10" authorId="0">
      <text>
        <r>
          <rPr>
            <b/>
            <sz val="10"/>
            <rFont val="Tahoma"/>
            <family val="0"/>
          </rPr>
          <t>Donald W. Schultz:</t>
        </r>
        <r>
          <rPr>
            <sz val="10"/>
            <rFont val="Tahoma"/>
            <family val="0"/>
          </rPr>
          <t xml:space="preserve">
1413r1</t>
        </r>
      </text>
    </comment>
    <comment ref="M11" authorId="0">
      <text>
        <r>
          <rPr>
            <b/>
            <sz val="10"/>
            <rFont val="Tahoma"/>
            <family val="0"/>
          </rPr>
          <t>Donald W. Schultz:</t>
        </r>
        <r>
          <rPr>
            <sz val="10"/>
            <rFont val="Tahoma"/>
            <family val="0"/>
          </rPr>
          <t xml:space="preserve">
1413r1</t>
        </r>
      </text>
    </comment>
    <comment ref="M12" authorId="0">
      <text>
        <r>
          <rPr>
            <b/>
            <sz val="10"/>
            <rFont val="Tahoma"/>
            <family val="0"/>
          </rPr>
          <t>Donald W. Schultz:</t>
        </r>
        <r>
          <rPr>
            <sz val="10"/>
            <rFont val="Tahoma"/>
            <family val="0"/>
          </rPr>
          <t xml:space="preserve">
1413r1</t>
        </r>
      </text>
    </comment>
    <comment ref="M13" authorId="0">
      <text>
        <r>
          <rPr>
            <b/>
            <sz val="10"/>
            <rFont val="Tahoma"/>
            <family val="0"/>
          </rPr>
          <t>Donald W. Schultz:</t>
        </r>
        <r>
          <rPr>
            <sz val="10"/>
            <rFont val="Tahoma"/>
            <family val="0"/>
          </rPr>
          <t xml:space="preserve">
1413r1</t>
        </r>
      </text>
    </comment>
    <comment ref="J8" authorId="0">
      <text>
        <r>
          <rPr>
            <b/>
            <sz val="10"/>
            <rFont val="Tahoma"/>
            <family val="0"/>
          </rPr>
          <t>Donald W. Schultz:</t>
        </r>
        <r>
          <rPr>
            <sz val="10"/>
            <rFont val="Tahoma"/>
            <family val="0"/>
          </rPr>
          <t xml:space="preserve">
1413r1</t>
        </r>
      </text>
    </comment>
    <comment ref="J9" authorId="0">
      <text>
        <r>
          <rPr>
            <b/>
            <sz val="10"/>
            <rFont val="Tahoma"/>
            <family val="0"/>
          </rPr>
          <t>Donald W. Schultz:</t>
        </r>
        <r>
          <rPr>
            <sz val="10"/>
            <rFont val="Tahoma"/>
            <family val="0"/>
          </rPr>
          <t xml:space="preserve">
1413r1</t>
        </r>
      </text>
    </comment>
    <comment ref="J10" authorId="0">
      <text>
        <r>
          <rPr>
            <b/>
            <sz val="10"/>
            <rFont val="Tahoma"/>
            <family val="0"/>
          </rPr>
          <t>Donald W. Schultz:</t>
        </r>
        <r>
          <rPr>
            <sz val="10"/>
            <rFont val="Tahoma"/>
            <family val="0"/>
          </rPr>
          <t xml:space="preserve">
1413r1</t>
        </r>
      </text>
    </comment>
    <comment ref="J11" authorId="0">
      <text>
        <r>
          <rPr>
            <b/>
            <sz val="10"/>
            <rFont val="Tahoma"/>
            <family val="0"/>
          </rPr>
          <t>Donald W. Schultz:</t>
        </r>
        <r>
          <rPr>
            <sz val="10"/>
            <rFont val="Tahoma"/>
            <family val="0"/>
          </rPr>
          <t xml:space="preserve">
1413r1</t>
        </r>
      </text>
    </comment>
    <comment ref="J12" authorId="0">
      <text>
        <r>
          <rPr>
            <b/>
            <sz val="10"/>
            <rFont val="Tahoma"/>
            <family val="0"/>
          </rPr>
          <t>Donald W. Schultz:</t>
        </r>
        <r>
          <rPr>
            <sz val="10"/>
            <rFont val="Tahoma"/>
            <family val="0"/>
          </rPr>
          <t xml:space="preserve">
1413r1</t>
        </r>
      </text>
    </comment>
    <comment ref="J13" authorId="0">
      <text>
        <r>
          <rPr>
            <b/>
            <sz val="10"/>
            <rFont val="Tahoma"/>
            <family val="0"/>
          </rPr>
          <t>Donald W. Schultz:</t>
        </r>
        <r>
          <rPr>
            <sz val="10"/>
            <rFont val="Tahoma"/>
            <family val="0"/>
          </rPr>
          <t xml:space="preserve">
1413r1</t>
        </r>
      </text>
    </comment>
    <comment ref="J14" authorId="0">
      <text>
        <r>
          <rPr>
            <b/>
            <sz val="10"/>
            <rFont val="Tahoma"/>
            <family val="0"/>
          </rPr>
          <t>Donald W. Schultz:</t>
        </r>
        <r>
          <rPr>
            <sz val="10"/>
            <rFont val="Tahoma"/>
            <family val="0"/>
          </rPr>
          <t xml:space="preserve">
1413r1</t>
        </r>
      </text>
    </comment>
    <comment ref="J15" authorId="0">
      <text>
        <r>
          <rPr>
            <b/>
            <sz val="10"/>
            <rFont val="Tahoma"/>
            <family val="0"/>
          </rPr>
          <t>Donald W. Schultz:</t>
        </r>
        <r>
          <rPr>
            <sz val="10"/>
            <rFont val="Tahoma"/>
            <family val="0"/>
          </rPr>
          <t xml:space="preserve">
1413r1</t>
        </r>
      </text>
    </comment>
    <comment ref="J16" authorId="0">
      <text>
        <r>
          <rPr>
            <b/>
            <sz val="10"/>
            <rFont val="Tahoma"/>
            <family val="0"/>
          </rPr>
          <t>Donald W. Schultz:</t>
        </r>
        <r>
          <rPr>
            <sz val="10"/>
            <rFont val="Tahoma"/>
            <family val="0"/>
          </rPr>
          <t xml:space="preserve">
1413r1</t>
        </r>
      </text>
    </comment>
    <comment ref="J17" authorId="0">
      <text>
        <r>
          <rPr>
            <b/>
            <sz val="10"/>
            <rFont val="Tahoma"/>
            <family val="0"/>
          </rPr>
          <t>Donald W. Schultz:</t>
        </r>
        <r>
          <rPr>
            <sz val="10"/>
            <rFont val="Tahoma"/>
            <family val="0"/>
          </rPr>
          <t xml:space="preserve">
1413r1</t>
        </r>
      </text>
    </comment>
    <comment ref="M16" authorId="0">
      <text>
        <r>
          <rPr>
            <b/>
            <sz val="10"/>
            <rFont val="Tahoma"/>
            <family val="0"/>
          </rPr>
          <t>Donald W. Schultz:</t>
        </r>
        <r>
          <rPr>
            <sz val="10"/>
            <rFont val="Tahoma"/>
            <family val="0"/>
          </rPr>
          <t xml:space="preserve">
1413r1</t>
        </r>
      </text>
    </comment>
    <comment ref="M15" authorId="0">
      <text>
        <r>
          <rPr>
            <b/>
            <sz val="10"/>
            <rFont val="Tahoma"/>
            <family val="0"/>
          </rPr>
          <t>Donald W. Schultz:</t>
        </r>
        <r>
          <rPr>
            <sz val="10"/>
            <rFont val="Tahoma"/>
            <family val="0"/>
          </rPr>
          <t xml:space="preserve">
1413r1</t>
        </r>
      </text>
    </comment>
  </commentList>
</comments>
</file>

<file path=xl/sharedStrings.xml><?xml version="1.0" encoding="utf-8"?>
<sst xmlns="http://schemas.openxmlformats.org/spreadsheetml/2006/main" count="5932" uniqueCount="2123">
  <si>
    <t>C</t>
  </si>
  <si>
    <t>r46</t>
  </si>
  <si>
    <t>resolved ER and EMR from 706r26</t>
  </si>
  <si>
    <t>Similar to CID52
07/0004 (MAC)</t>
  </si>
  <si>
    <t>07/0043r1</t>
  </si>
  <si>
    <t>will be resolved by the combination of 06/1896 and 06/1901</t>
  </si>
  <si>
    <t>06/1896 &amp; 06/1901</t>
  </si>
  <si>
    <t>r48</t>
  </si>
  <si>
    <t>added topics to "Technical Area" column</t>
  </si>
  <si>
    <t>doc.: IEEE 802.11-06/0724 r48</t>
  </si>
  <si>
    <t>January 2007</t>
  </si>
  <si>
    <t>2007-1-12</t>
  </si>
  <si>
    <t>Counter: In subclause 9.13.5.1,  page 118, line 9, replace "TXOP truncation shall not be used in the presence of non-HT STA (Ed: CID1306) in combination with L-SIG TXOP Protection, because the non-HT STA receiving state cannot be reset through the transmission of a MAC frame. This implies that CF-End frames shall not be transmitted to truncate a NAV that is established through the use of L-SIG TXOP Protection."
with
"TXOP truncation shall not be used when the BSS operating mode is 3 (Ed: CID1306) in combination with L-SIG TXOP Protection, because the non-HT STA receiving state cannot be reset through the transmission of a MAC frame. This implies that CF-End frames shall not be transmitted to truncate a NAV for non-HT STA that is established through the use of L-SIG TXOP Protection."
Edit Notes (D1.08) EMR: &lt;Made the edit as indicated.  However the following para reads:  "TXOP truncation shall not be used in the presence of non-HT STA (Ed: CID1306) in combination with L-SIG TXOP Protection, because the non-HT STA receiving state cannot be reset through the transmission of a MAC frame. This implies that CF-End frames shall not be transmitted to truncate a NAV that is established through the use of L-SIG TXOP Protection. This avoids potential unfairness or a capture effect involving non-HT STAs."
If there are non-HT STA *present*,  but the AP indicates an operating mode 0 (which is based on *association*),  we have conflicting normative statements (and, no,  you can't say "shall not" takes precidence over "may" - that's not how it works).&gt;, to resolution (D1.08):  Countered:  Eliminate first sentence in proposed change and only use the following:  "An HT STA may transmit a CF-End when the TXOP is not completely used by the TXOP owner, in a BSS whose beacon contains an HT information element with the operating mode field set to 0.  Note: This will reset the NAV at the HT-STA."
Edit Notes (D1.05) ER: &lt;Problems with this:
It is not clear whether this is an addition or a replacement of the referenced paragraph.
The quoted statement is woefully inadequate:  what does "use" mean?  How does it reset the NAV at HT STA (i.e. is it sent using an HT format?), if the txop is used less 1us,  the statement implies a reset,  but there is not time to transmit the CF-End, and what is a pure HT BSS (related to definitions in D1.04 or signalling)?&gt;, to resolution (D1.05):  Countered:  Eliminate first sentence in proposed change and only use the following:  "Use CF-End to reset the NAV at HT-STAs, when TXOP is not completely used by the TXOP owner, in a pure HT BSS."</t>
  </si>
  <si>
    <t xml:space="preserve">Add language to prohibit devices from contributing interference to communications in progress (FCC requirement for unlicensed operation) </t>
  </si>
  <si>
    <t>Srini</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</si>
  <si>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</si>
  <si>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</si>
  <si>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</si>
  <si>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</si>
  <si>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</si>
  <si>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</si>
  <si>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</si>
  <si>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</si>
  <si>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</si>
  <si>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</si>
  <si>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</si>
  <si>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</si>
  <si>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</si>
  <si>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</si>
  <si>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</si>
  <si>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</si>
  <si>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</si>
  <si>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</si>
  <si>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</si>
  <si>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</si>
  <si>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</si>
  <si>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</si>
  <si>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</si>
  <si>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</si>
  <si>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</si>
  <si>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</si>
  <si>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</si>
  <si>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</si>
  <si>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 xml:space="preserve">Allow the duplicated DSSS/CCK MAC protection frame to be transmitted in 25MHz separation between control and extension channels in 2.4GHz. </t>
  </si>
  <si>
    <t>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Also, a possible solution for duplicated non-HT OFDM frame is to allow for legacy part of the MM preamble (up to and including HT-SIG) to be  transmitted in 25MHz separation while operating in 2.4GHz band.</t>
  </si>
  <si>
    <t>Deferred for later submission by Srini/Assaf</t>
  </si>
  <si>
    <t>Deferred:  later submission and discussion</t>
  </si>
  <si>
    <t>Deferred:  later submission and discussion
ref. CID2730</t>
  </si>
  <si>
    <t>Coding and puncturing</t>
  </si>
  <si>
    <t>20.3.4.3.3</t>
  </si>
  <si>
    <t>Extension channel CCA should be mandated with a shall and possibly sensitivity threshold for the extension channel CCA should be reevaluated.</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</si>
  <si>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</si>
  <si>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</si>
  <si>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</si>
  <si>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</si>
  <si>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</si>
  <si>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</si>
  <si>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</si>
  <si>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</si>
  <si>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</si>
  <si>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</si>
  <si>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</si>
  <si>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</si>
  <si>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</si>
  <si>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</si>
  <si>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</si>
  <si>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</si>
  <si>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</si>
  <si>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</si>
  <si>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Scoreboard context control in full state</t>
  </si>
  <si>
    <t>9.10.7.4</t>
  </si>
  <si>
    <t>Scoreboard context control in partial state</t>
  </si>
  <si>
    <t>9.10.7.5</t>
  </si>
  <si>
    <t>Scoreboard context control of BlockAck</t>
  </si>
  <si>
    <t>9.10.7.6</t>
  </si>
  <si>
    <t>Scoreboard context control of BlockAckReq</t>
  </si>
  <si>
    <t>9.10.7.7</t>
  </si>
  <si>
    <t>11-12</t>
  </si>
  <si>
    <t>9.18.1.1.1</t>
  </si>
  <si>
    <t>Down Link Transmission</t>
  </si>
  <si>
    <t>9.18.1.1.2</t>
  </si>
  <si>
    <t>Up Link Transmission</t>
  </si>
  <si>
    <t>Information elements</t>
  </si>
  <si>
    <t>7.3.2.1</t>
  </si>
  <si>
    <t>Originator's behavior</t>
  </si>
  <si>
    <t>9.10.7.8</t>
  </si>
  <si>
    <t>Maintaining the BlockAck state at the originator</t>
  </si>
  <si>
    <t>9.10.7.9</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</si>
  <si>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</si>
  <si>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</si>
  <si>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</si>
  <si>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</si>
  <si>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</si>
  <si>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</si>
  <si>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</si>
  <si>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</si>
  <si>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</si>
  <si>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</si>
  <si>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</si>
  <si>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</si>
  <si>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</si>
  <si>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</si>
  <si>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</si>
  <si>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</si>
  <si>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</si>
  <si>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</si>
  <si>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</si>
  <si>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</si>
  <si>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</si>
  <si>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</si>
  <si>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</si>
  <si>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</si>
  <si>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</si>
  <si>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</si>
  <si>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</si>
  <si>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</si>
  <si>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</si>
  <si>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</si>
  <si>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</si>
  <si>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</si>
  <si>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</si>
  <si>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</si>
  <si>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</si>
  <si>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</si>
  <si>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</si>
  <si>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</si>
  <si>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</si>
  <si>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</si>
  <si>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</si>
  <si>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</si>
  <si>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</si>
  <si>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</si>
  <si>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</si>
  <si>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</si>
  <si>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</si>
  <si>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</si>
  <si>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 xml:space="preserve">Modify text to reflect that CCA testing on both the control and extension channels mandatory for 40 MHz transmissions. </t>
  </si>
  <si>
    <t>Can't mandate that a STA receive anything. Too many unknowns, like signal strength and interference</t>
  </si>
  <si>
    <t>R</t>
  </si>
  <si>
    <t>Reason for rejection: An HT device has no method to differentiate between a non-HT duplicate frame and two independent non-HT frames on both the primary and secondary channel.  In addition, the table has been removed.
Edit Notes (D1.08) ER: &lt;The resolution cannot refer to a future event.  If this is being treated with other similar comments,  approval of this comment needs to be delayed until the resolution to those comments is decided.  Or if it's a duplicate,  mark it as such.&gt;, to resolution (D1.08):  This will be resolved the same with other comments saying to remove 40 MHz in 2.4 GHz.</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</si>
  <si>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</si>
  <si>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</si>
  <si>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</si>
  <si>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</si>
  <si>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</si>
  <si>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</si>
  <si>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</si>
  <si>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</si>
  <si>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</si>
  <si>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</si>
  <si>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</si>
  <si>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</si>
  <si>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</si>
  <si>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</si>
  <si>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</si>
  <si>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</si>
  <si>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</si>
  <si>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</si>
  <si>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This is actually a requirement on an SME.  It should be described in terms of the MLME primitives.</t>
  </si>
  <si>
    <t>Regulatory Requirements</t>
  </si>
  <si>
    <t>20.3.8</t>
  </si>
  <si>
    <t>Channel Numbering and Channelization</t>
  </si>
  <si>
    <t>20.3.8.1</t>
  </si>
  <si>
    <t>Channel Allocation in the 5 GHz Band</t>
  </si>
  <si>
    <t>20.3.8.2</t>
  </si>
  <si>
    <t>Channel Allocation in the 2.4 GHz Band</t>
  </si>
  <si>
    <t>20.3.9</t>
  </si>
  <si>
    <t>High Throughput PMD receiver specification</t>
  </si>
  <si>
    <t>20.3.15.1</t>
  </si>
  <si>
    <t>Receiver minimum input sensitivity</t>
  </si>
  <si>
    <t>20.3.15.2</t>
  </si>
  <si>
    <t>Adjacent channel rejection</t>
  </si>
  <si>
    <t>20.3.15.3</t>
  </si>
  <si>
    <t>Wentink, Menzo</t>
  </si>
  <si>
    <t>Inoue, Yasuhiko</t>
  </si>
  <si>
    <t>If a STA doesn't set its NAV in response to 20Mhz frames received at the extension channel, collision could happen at extension channel</t>
  </si>
  <si>
    <t>Deferred:  40 MHz channelization problem is equally applicable to PCO or non PCO 20/40 operation. 
This will be resolved the same with other comments saying to remove 40 MHz in 2.4 GHz.</t>
  </si>
  <si>
    <t>see CID1521</t>
  </si>
  <si>
    <t>Non-HT duplicate transmission</t>
  </si>
  <si>
    <t>20.3.5</t>
  </si>
  <si>
    <t>Beamforming</t>
  </si>
  <si>
    <t>20.3.5.1</t>
  </si>
  <si>
    <t>Implicit Beamforming</t>
  </si>
  <si>
    <t>20.3.5.2</t>
  </si>
  <si>
    <t>Read write - only to transfer</t>
  </si>
  <si>
    <t>General description of HT Features</t>
  </si>
  <si>
    <t>5.2.8</t>
  </si>
  <si>
    <t>5.3</t>
  </si>
  <si>
    <t>Logical Service Interfaces</t>
  </si>
  <si>
    <t>5.3.1</t>
  </si>
  <si>
    <t>SS</t>
  </si>
  <si>
    <t>5.3.2</t>
  </si>
  <si>
    <t>DSS</t>
  </si>
  <si>
    <t>5.4</t>
  </si>
  <si>
    <t>Overview of the services</t>
  </si>
  <si>
    <t>5.4.9</t>
  </si>
  <si>
    <t>Radio link management</t>
  </si>
  <si>
    <t>5.4.9.1</t>
  </si>
  <si>
    <t>CCA on the 20MHz extension channel should be mandatory.</t>
  </si>
  <si>
    <t>Comment Key</t>
  </si>
  <si>
    <t>Low density parity check codes (optional ECC)</t>
  </si>
  <si>
    <t>20.3.4.3.3.1</t>
  </si>
  <si>
    <t>LDPCC Code Rates and Codeword Block Lengths</t>
  </si>
  <si>
    <t>20.3.4.3.3.2</t>
  </si>
  <si>
    <t>LDPCC Encoder</t>
  </si>
  <si>
    <t>20.3.4.3.3.3</t>
  </si>
  <si>
    <t>Parity check matrices</t>
  </si>
  <si>
    <t>Scheduling of Up Link Transmissions</t>
  </si>
  <si>
    <t>9.18.2</t>
  </si>
  <si>
    <t>Multi-phase PSMP</t>
  </si>
  <si>
    <t>Yamaura, Tomoya</t>
  </si>
  <si>
    <t>Leach, David</t>
  </si>
  <si>
    <t>15</t>
  </si>
  <si>
    <t>N-Immediate BlockAck extensions</t>
  </si>
  <si>
    <t>9.10.7.1</t>
  </si>
  <si>
    <t>BlockAck Extension Architecture</t>
  </si>
  <si>
    <t>Assaf</t>
  </si>
  <si>
    <t>Deferred for later submission &amp; discussion by Assaf</t>
  </si>
  <si>
    <t>151
152</t>
  </si>
  <si>
    <t xml:space="preserve">a station must sense CCA (and virtual NAV) on every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</si>
  <si>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 xml:space="preserve">Manual configuration ends up as "users chooses 40 MHz on their lucky number channel", and thus is not backwards compatible with OBSSs on the extension channel </t>
  </si>
  <si>
    <t xml:space="preserve">Table n57: using 40 MHz in 2.4 GHz is going to downgrade performance of legacy BSSs. 40 MHz should be moved from 2.4 GHz. </t>
  </si>
  <si>
    <t>Remove rows 5 and 6 from Table n57.</t>
  </si>
  <si>
    <t xml:space="preserve"> using 40 MHz in 2.4 GHz is going to downgrade performance of legacy BSSs. 40 MHz should be moved from 2.4 GHz. </t>
  </si>
  <si>
    <t>Remove 40/20 MHz and PCO operation for 2.4 GHz.</t>
  </si>
  <si>
    <t>Xhafa, Ariton</t>
  </si>
  <si>
    <t>Block Ack Request (BlockAckReq) frame format (compressed)</t>
  </si>
  <si>
    <t>Ito, Takumi</t>
  </si>
  <si>
    <t>The indicated "co-existence" is not sufficient. There is no guidance on how often the scanning should be done; how the scanning should be performed during large data transfer. All the text appears to say is "apple pie is good, be nice"</t>
  </si>
  <si>
    <t xml:space="preserve">Lojko, Peter </t>
  </si>
  <si>
    <t>This needs to be much more specific</t>
  </si>
  <si>
    <t>MAC Interface</t>
  </si>
  <si>
    <t>Frame Formats</t>
  </si>
  <si>
    <t>MAC Operation</t>
  </si>
  <si>
    <t>Protection Mechanisms</t>
  </si>
  <si>
    <t>ZLF</t>
  </si>
  <si>
    <t>MAC SDL</t>
  </si>
  <si>
    <t>MIB</t>
  </si>
  <si>
    <t>Topic lookup</t>
  </si>
  <si>
    <t xml:space="preserve">"This allows far away overlapping BSSs on the extension channel to be ignored or to inhibit 40MHz transmissions as a matter of policy" The success of 802.11 as a systems is largely thanks ot its robustness and its ability to share spectrum gracefully. This text ignores that and steers towards a bias favoring 40MHz transmissions. This may be understandable from a psychology point of view - it took ages to get this compromise worked out  - but the market is not waiting for this sort of unproductive features in the standard.  </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</si>
  <si>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</si>
  <si>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</si>
  <si>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</si>
  <si>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</si>
  <si>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</si>
  <si>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</si>
  <si>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</si>
  <si>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</si>
  <si>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</si>
  <si>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</si>
  <si>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</si>
  <si>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</si>
  <si>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</si>
  <si>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</si>
  <si>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</si>
  <si>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</si>
  <si>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</si>
  <si>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</si>
  <si>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</si>
  <si>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</si>
  <si>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</si>
  <si>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</si>
  <si>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The text seems to suggest a mandatory CCA on the 20MHz control channel and an optional CCA on the 20 MHz extension channel.  The explanation is "This allows far away overlapping BSSs on the extension channel to be ignored or to inhibit 40MHz transmissions as a matter of policy" Not only is this operation not compliant with the original and highly robust 802.11 standard, it is problematic when an OBSS is nearby.</t>
  </si>
  <si>
    <t xml:space="preserve">A station should sense CCA (and virtual NAV) on every channel it is about to transmit on. </t>
  </si>
  <si>
    <t>Optional scanning of an overlapped channel when the device cannot respect the CCA or virtual NAV of the overlapped channel is not backwards compatible with OBSSs on the extension channel.</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</si>
  <si>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</si>
  <si>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</si>
  <si>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</si>
  <si>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</si>
  <si>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20.3.4.3.3.4</t>
  </si>
  <si>
    <t>LDPCC PPDU encoding process</t>
  </si>
  <si>
    <t>20.3.4.3.3.5</t>
  </si>
  <si>
    <t>LDPC Parser</t>
  </si>
  <si>
    <t>Optional sensing on the extension channel will create huge problems when 802.11n devices are deployed along side existing (802.11a and 802.11b/g) devices.</t>
  </si>
  <si>
    <t>PHY Beamforming</t>
  </si>
  <si>
    <t>CCA</t>
  </si>
  <si>
    <t>Obtaining an EDCA TXOP</t>
  </si>
  <si>
    <t>9.9.1.4</t>
  </si>
  <si>
    <t>Multiple frame transmission in an EDCA TXOP</t>
  </si>
  <si>
    <t>9.9.1.6</t>
  </si>
  <si>
    <t>Retransmit procedures</t>
  </si>
  <si>
    <t>9.9.3</t>
  </si>
  <si>
    <t>9</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</si>
  <si>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</si>
  <si>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</si>
  <si>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</si>
  <si>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</si>
  <si>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</si>
  <si>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</si>
  <si>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</si>
  <si>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</si>
  <si>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</si>
  <si>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</si>
  <si>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</si>
  <si>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</si>
  <si>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</si>
  <si>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</si>
  <si>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</si>
  <si>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</si>
  <si>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</si>
  <si>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</si>
  <si>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</si>
  <si>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Sounding PPDU for calibration</t>
  </si>
  <si>
    <t>20.3.6.3</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</si>
  <si>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</si>
  <si>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Hiertz, Guido</t>
  </si>
  <si>
    <t>"may sense CCA on the 20 MHz extension channel". The 20MHz/40MHz procedure is interesting and definitely valuable to integrate. However, there seems to be uncertainty what policy as standard applies.</t>
  </si>
  <si>
    <t>Reassociation Request frame format</t>
  </si>
  <si>
    <t>7.2.3.7</t>
  </si>
  <si>
    <t>SUGAWARA, TSUTOMU</t>
  </si>
  <si>
    <t>Transmission of a 40 MHz PPDU shall sense CCA on both control and extension channels, or shall sense CCA on 40 MHz channel.</t>
  </si>
  <si>
    <t>Change the texts to reflect the comment.</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</si>
  <si>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</si>
  <si>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</si>
  <si>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</si>
  <si>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</si>
  <si>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</si>
  <si>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</si>
  <si>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</si>
  <si>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</si>
  <si>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</si>
  <si>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</si>
  <si>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</si>
  <si>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</si>
  <si>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</si>
  <si>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</si>
  <si>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</si>
  <si>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</si>
  <si>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</si>
  <si>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"may sense CCA on the 20 MHz extension channel". It is already bad enough that the NAV cannot be followed on the extension channel, so doing CCA should be the absolute minimum must.</t>
  </si>
  <si>
    <t>Let's wait for the corresponding adhoc group to finalize.</t>
  </si>
  <si>
    <t>CCA on the extension channel is required in order to avoid interference to/from OBSS.</t>
  </si>
  <si>
    <t>De Vegt, Rolf</t>
  </si>
  <si>
    <t>MAC protection mechanizm does not work efficiently because most of legacy devices use ch1, ch6 and ch11 (25 MHz separation) to minimize the interference each other.</t>
  </si>
  <si>
    <t>The resolution proposed by the comment resolution committee.  May contain other notes.</t>
  </si>
  <si>
    <t>Clarification should be added, at some point, to clearly explain how 40 MHz operation works with legacy equipment.</t>
  </si>
  <si>
    <t>Carrier sensing is indispensable to achieve high MAC efficiency. A STA transmitting a 40MHz PPDU shall sense CCA on both the 20MHz control channel and 20MHz extension channel.</t>
  </si>
  <si>
    <t>Mandate CCA on the extension channel.</t>
  </si>
  <si>
    <t>Admission Control at the HC</t>
  </si>
  <si>
    <t>9.9.3.2</t>
  </si>
  <si>
    <t>11.2.1.1</t>
  </si>
  <si>
    <t>Change "may sense CCA on the 20 MHz extension channel" to "shall sense CCA on the 20 MHz extension channel.  Also, language needs to be added that makes it clear that STA'a shall not transmit 40 MHz PPDU's unless CCA is clear on both the control AND extension channels</t>
  </si>
  <si>
    <t>Scarpa, Vincenzo</t>
  </si>
  <si>
    <t>Remove the sentence.</t>
  </si>
  <si>
    <t xml:space="preserve">Extension channel interference needs to be better addressed. This is being addressed by the 20/40MHz channelization adhoc committee, but I need to review the final changes to determine if vote should be changed to yes. </t>
  </si>
  <si>
    <t xml:space="preserve">Add extension channel interference handling changes from the 20/40MHz channelization adhoc committee. </t>
  </si>
  <si>
    <t>This comment was covered by 1413r2
but doc 1600r5 shows it countered
however it was not reflected in spreadsheet</t>
  </si>
  <si>
    <t>Deferred: same as CID1728</t>
  </si>
  <si>
    <t>X</t>
  </si>
  <si>
    <t>Raissinia, Ali</t>
  </si>
  <si>
    <t>40/20 is a PHY characteristic; most of these procedures belong in the PHY clause, not the MAC clause.</t>
  </si>
  <si>
    <t>152</t>
  </si>
  <si>
    <t>Table n57,4th row</t>
  </si>
  <si>
    <t>The control channel and extension channel CCA must expire before 40 MHz transmission can commennce or there will be interoperability issues with 20MHz clients.</t>
  </si>
  <si>
    <t>32</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</si>
  <si>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</si>
  <si>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</si>
  <si>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</si>
  <si>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</si>
  <si>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</si>
  <si>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</si>
  <si>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</si>
  <si>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</si>
  <si>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</si>
  <si>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</si>
  <si>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</si>
  <si>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</si>
  <si>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</si>
  <si>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</si>
  <si>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</si>
  <si>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</si>
  <si>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</si>
  <si>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</si>
  <si>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</si>
  <si>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</si>
  <si>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</si>
  <si>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</si>
  <si>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</si>
  <si>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</si>
  <si>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</si>
  <si>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</si>
  <si>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It is not clear how a STA in 40MHz mode respond to 20MHz RTS. It shall respond with 20MHz CTS.</t>
  </si>
  <si>
    <t>r26</t>
  </si>
  <si>
    <t>r27</t>
  </si>
  <si>
    <t>The 40/20 MHz protection mechanism is not adequately explained. For example, 9.23.2 makes it optional for STAs and APs to sense CCA on the extension channel. In this case, how can the RTS/CTS or CTS-to-self mechanisms possibly function properly on two channels? Further, should the STA maintain two sets of NAVs, one for each channel? In this case, can the STA ever gain access to the medium under busy situations? Finally, in the 2.4 GHz band the control and extension channels are spaced such that they do not coincide with the non-overlapping channels currently used (1, 6, 11); in this case, the existence of a 40/20 STA may render virtually the whole of the 2.4 GHz band unusable by legacy STA types.</t>
  </si>
  <si>
    <t>7.3.2.18</t>
  </si>
  <si>
    <t>TPC Report element</t>
  </si>
  <si>
    <t>7.3.2.19</t>
  </si>
  <si>
    <t>Supported Channels element</t>
  </si>
  <si>
    <t>7.3.2.2</t>
  </si>
  <si>
    <t>Moreton, Mike</t>
  </si>
  <si>
    <t>Delete this sentence</t>
  </si>
  <si>
    <t>105</t>
  </si>
  <si>
    <t>combine the result and do what with it?</t>
  </si>
  <si>
    <t>Define a HT control frame - a control frame that is sent at HT rates - but then I thought 9.6 says that all control frames are sent at non_HT Basic rates. Please clarify the intent</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</si>
  <si>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</si>
  <si>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Specify CCA rule to reflect the comment.</t>
  </si>
  <si>
    <t>Sensing the extension channel CCA must be madatory.  In addition, the statement that the CCA on the extension channel is "combined" with the CCA on the control channel lacks specificity.</t>
  </si>
  <si>
    <t>Table n57 does not address devices on overlapping channels such as the extension channel.</t>
  </si>
  <si>
    <t>20.5.5.12.2</t>
  </si>
  <si>
    <t>20.5.5.12.3</t>
  </si>
  <si>
    <t>20.5.5.12.4</t>
  </si>
  <si>
    <t>20.5.5.13</t>
  </si>
  <si>
    <t>PMD_FORMAT.indicate</t>
  </si>
  <si>
    <t>20.5.5.13.1</t>
  </si>
  <si>
    <t>20.5.5.13.2</t>
  </si>
  <si>
    <t>20.5.5.13.3</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</si>
  <si>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</si>
  <si>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</si>
  <si>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</si>
  <si>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</si>
  <si>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</si>
  <si>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</si>
  <si>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</si>
  <si>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</si>
  <si>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</si>
  <si>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</si>
  <si>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</si>
  <si>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</si>
  <si>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</si>
  <si>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</si>
  <si>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</si>
  <si>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Rules for Operation at PCO AP</t>
  </si>
  <si>
    <t>11.16.2</t>
  </si>
  <si>
    <t>Rules for Operation at the PCO non-AP STA</t>
  </si>
  <si>
    <t>11.2</t>
  </si>
  <si>
    <t>Power management</t>
  </si>
  <si>
    <t>11.2.1</t>
  </si>
  <si>
    <t>MAC Enhancements for Higher Throughput</t>
  </si>
  <si>
    <t>A4.15.2</t>
  </si>
  <si>
    <t>PHY Enhancements for Higher Throughput</t>
  </si>
  <si>
    <t>Annex C</t>
  </si>
  <si>
    <t>Formal description of MAC operation</t>
  </si>
  <si>
    <t>Bagby, David</t>
  </si>
  <si>
    <t>multiple</t>
  </si>
  <si>
    <t>Name of Commenter (Ed)</t>
  </si>
  <si>
    <t>Clause Number (C)</t>
  </si>
  <si>
    <t>Page # (C)</t>
  </si>
  <si>
    <t>Line # (C)</t>
  </si>
  <si>
    <t xml:space="preserve">Type of Comment T/E (C) </t>
  </si>
  <si>
    <t>Part of No Vote (Y/N)</t>
  </si>
  <si>
    <t>Page # (Ed)</t>
  </si>
  <si>
    <t>Clarify how this can be made to work compatibly with b/g stations</t>
  </si>
  <si>
    <t>40 MHz in the 2.4 GHz band is a mess.  It causes all kinds of interoperability problems with legacy 802.11b/g stations</t>
  </si>
  <si>
    <t>We probably want to specify that you must scan for beacons across the entire 40 MHz, and if you can't find a clean 40 MHz, you must fall back to 20 MHz modes</t>
  </si>
  <si>
    <t>Ponnuswamy, Subbu</t>
  </si>
  <si>
    <t>Table n79 shows a 40 MHz channel plan that is not fully compatible with the 25 MHz channelization typically used in 11b/g. How does this allow coexistence with 11b/g systems? Is there sufficient data to show that this does not cause interoperability problems  in a mixed 11n and non-overlapping 11b/g deployment?</t>
  </si>
  <si>
    <t xml:space="preserve">Include text to clarify the use of 40 MHz channelization in 2.4 GHz band and its coexistence with non-overlapping channel deployments in 11b/g </t>
  </si>
  <si>
    <t xml:space="preserve">Table n79 should use 25 MHz spacing between control channel and extension channel in the 2.4 GHz band </t>
  </si>
  <si>
    <t>229</t>
  </si>
  <si>
    <t>CCA mode seems to be poorly specified, especially during 40MHz operation.</t>
  </si>
  <si>
    <t>20.5.5.8.1</t>
  </si>
  <si>
    <t>20.5.5.8.2</t>
  </si>
  <si>
    <t>20.5.5.8.3</t>
  </si>
  <si>
    <t>20.5.5.8.4</t>
  </si>
  <si>
    <t>20.5.5.9</t>
  </si>
  <si>
    <t>PMD_TX_PARAMETERS.request</t>
  </si>
  <si>
    <t xml:space="preserve">For 40 Mhz transmissions, collisions can occur on 40 Mhz channels if CCA is not performed on the extension channel. </t>
  </si>
  <si>
    <t>For 40 Mhz transmissions, CCA (ED or CS or a combination of both) shall be done on the extension channel.</t>
  </si>
  <si>
    <t>7.1.3.5.3</t>
  </si>
  <si>
    <t>Ack Policy subfield</t>
  </si>
  <si>
    <t>7.1.3.5.6</t>
  </si>
  <si>
    <t>TXOP Duration Requested subfield</t>
  </si>
  <si>
    <t>7.1.3.6</t>
  </si>
  <si>
    <t>Frame Body field</t>
  </si>
  <si>
    <t>7.1.3.7</t>
  </si>
  <si>
    <t>FCS field</t>
  </si>
  <si>
    <t>7.1.3.8</t>
  </si>
  <si>
    <t>HT Control Field</t>
  </si>
  <si>
    <t>7.1.4</t>
  </si>
  <si>
    <t>Duration/ID field in data and management frames</t>
  </si>
  <si>
    <t>7.2</t>
  </si>
  <si>
    <t>Format of individual frame types</t>
  </si>
  <si>
    <t>7.2.1</t>
  </si>
  <si>
    <t>Control frames</t>
  </si>
  <si>
    <t>7.2.1.1</t>
  </si>
  <si>
    <t>RTS frame format</t>
  </si>
  <si>
    <t>7.2.1.2</t>
  </si>
  <si>
    <t>r41</t>
  </si>
  <si>
    <t>Revised Motion Tabs</t>
  </si>
  <si>
    <t>r42</t>
  </si>
  <si>
    <t>Deferred Motion Tab 1 comments for later adhoc approval</t>
  </si>
  <si>
    <t>Move most of this sub-clause to clause 20. Keep a statement that the MAC shall not transmit if PHY-CCA(idle) is not true (which hopefully already appears elsewhere, and should not need repetition)</t>
  </si>
  <si>
    <t>0</t>
  </si>
  <si>
    <t>Malinen, Jouni</t>
  </si>
  <si>
    <t>Sanjiv</t>
  </si>
  <si>
    <t>Proposed change</t>
  </si>
  <si>
    <t>Block Ack (BlockAck) frame format (compressed)</t>
  </si>
  <si>
    <t>158</t>
  </si>
  <si>
    <t>Sensing of the extension CCA should be a "shall" rather than a "may". Additionally, add text so that 40MHz transmission can only commence if both control and extension CCA are clear. The control channel uses the "normal" backoff procedure  while extension channel shall use at least PIFS idle time before any 40MHz transmission can occur.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</si>
  <si>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the stated text.
Also, see my comment (reference to section 11.15.1) regarding 25MHz separation for transmission of duplicated MAC protection frame in 2.4GHz band.</t>
  </si>
  <si>
    <t>SURINENI, SHRAVAN</t>
  </si>
  <si>
    <t>Gong, Michelle</t>
  </si>
  <si>
    <t>Reassociation Response frame format</t>
  </si>
  <si>
    <t>7.2.3.8</t>
  </si>
  <si>
    <t>Probe Request frame format</t>
  </si>
  <si>
    <t>7.2.3.9</t>
  </si>
  <si>
    <t>Probe Response frame format</t>
  </si>
  <si>
    <t>7.3</t>
  </si>
  <si>
    <t>Management frame body components</t>
  </si>
  <si>
    <t>7.3.1</t>
  </si>
  <si>
    <t>Fields that are not information elements</t>
  </si>
  <si>
    <t>7.3.1.1</t>
  </si>
  <si>
    <t>Authentication Algorithm Number field</t>
  </si>
  <si>
    <t>r33</t>
  </si>
  <si>
    <t>Housekeeping cleanup of missing status fields and assignee names</t>
  </si>
  <si>
    <t>r34</t>
  </si>
  <si>
    <t>Read write.  The comment identified by this field should match in comment and recommended change.
The comment identified in this field should not itself be a duplicate.</t>
  </si>
  <si>
    <t>Read write</t>
  </si>
  <si>
    <t>The computation of the extension channel CCA should be mandated with a "shall" rather than a "may" and should be separate from the control channel CCA.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</si>
  <si>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 xml:space="preserve">Modify/add text to specify the mandatory requirement for CCA computation and checking before transmission of 40MHz MAC frame. </t>
  </si>
  <si>
    <t>Tablen57</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</si>
  <si>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</si>
  <si>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</si>
  <si>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</si>
  <si>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</si>
  <si>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</si>
  <si>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</si>
  <si>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</si>
  <si>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</si>
  <si>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</si>
  <si>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</si>
  <si>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</si>
  <si>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</si>
  <si>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</si>
  <si>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</si>
  <si>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</si>
  <si>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</si>
  <si>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</si>
  <si>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</si>
  <si>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</si>
  <si>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</si>
  <si>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</si>
  <si>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Asai, Yusuke</t>
  </si>
  <si>
    <t>I feel slightly embarrassed to make this comment, as one of the people who initially argued against the need to run CCA on the secondary channel within WWiSE.  However, I've since been convinced that while this may be theoretically correct, it doesn't work well in practice.  Firstly even if implemented correctly it can cause significant impact to a legacy OLBSS (that could have QoS streams active...) during the period before switch over occurs.  Secondly it's going to encourage lower quality manufacturers to ignore the issue altogether, which could have a even more drastic effect on OLBSS.</t>
  </si>
  <si>
    <t>deferred</t>
  </si>
  <si>
    <t>Bjorn Bjerke
Sanjiv Nanda</t>
  </si>
  <si>
    <t>Srinivas
Kandala</t>
  </si>
  <si>
    <t>Srini
Assaf</t>
  </si>
  <si>
    <t>Richard
van Nee</t>
  </si>
  <si>
    <t>Assaf
Kasher</t>
  </si>
  <si>
    <t>individual</t>
  </si>
  <si>
    <t>Extended Supported Rates element</t>
  </si>
  <si>
    <t>7.3.2.15</t>
  </si>
  <si>
    <t>Power Constraint element</t>
  </si>
  <si>
    <t>7.3.2.16</t>
  </si>
  <si>
    <t>7.3.2.17</t>
  </si>
  <si>
    <t>TPC Request element</t>
  </si>
  <si>
    <t>It seems to me that since 802.11 is based on CSMA we need to make carrier sensing a mandatory requirement; it does not seem rational that a STA could just start transmitting on the extension channel without first determining its status. I realize there is a special committee looking into this and I will await its decision and rationale before considering changing my vote to yes.</t>
  </si>
  <si>
    <t>wait for the special committee to render its recommendation and, carefully listen to the rationale if the decision is not to change may to shall.</t>
  </si>
  <si>
    <t>Hartman, Chris</t>
  </si>
  <si>
    <t xml:space="preserve">Transmission on the extension channel should not begin unless the CCA for the extension channel is idle.  Add text so that 40MHz transmission can only begin once CCA is clear, whether it is both the CCA for the extension and control channel or a CCA of the composite 40MHz. </t>
  </si>
  <si>
    <t>Add this requirment.</t>
  </si>
  <si>
    <t>For maximum fairness, there should be two backoff engines which compute the allowable time to contend on the control and extension channel independently.  These backoff engines will use different CCA signals from the control and extension channel.  This gives maximum fairness to the legacy stations on the extension channel once a collision occurs between an HT-40 transmission and a legacy station on the extension channel.</t>
  </si>
  <si>
    <t>11-13</t>
  </si>
  <si>
    <t>Move much of this to clause 20. Remainder seems to be a collection of various special cases of existing MAC procedures, where the MAC procedure may not be quite correct in general. But collecting all these in a PHY-specific sub-clause seems to me to be a bad idea; it would be better to adjust the procedures where they are explained normally, and note exceptions in those sub-clauses when the PHY is capable of multiple modes of operation.</t>
  </si>
  <si>
    <t>CCA is part of PHY procedures, and told to MAC via PHY-CCA()</t>
  </si>
  <si>
    <t>I cannot make sense of the phrase: "Given a choice of 40MHz channel selections recommended transmission by the previous rules,"</t>
  </si>
  <si>
    <t>help!</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</si>
  <si>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</si>
  <si>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</si>
  <si>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</si>
  <si>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</si>
  <si>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</si>
  <si>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</si>
  <si>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</si>
  <si>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</si>
  <si>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</si>
  <si>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</si>
  <si>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</si>
  <si>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</si>
  <si>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</si>
  <si>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</si>
  <si>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</si>
  <si>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</si>
  <si>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</si>
  <si>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</si>
  <si>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</si>
  <si>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</si>
  <si>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</si>
  <si>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r2</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</si>
  <si>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</si>
  <si>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</si>
  <si>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</si>
  <si>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</si>
  <si>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</si>
  <si>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</si>
  <si>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</si>
  <si>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</si>
  <si>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</si>
  <si>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</si>
  <si>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</si>
  <si>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</si>
  <si>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</si>
  <si>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</si>
  <si>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</si>
  <si>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</si>
  <si>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</si>
  <si>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r32</t>
  </si>
  <si>
    <t>Takagi, Eiji</t>
  </si>
  <si>
    <t>06/543r0</t>
  </si>
  <si>
    <t>Note: comment refers to submission 06/543r0, not 06/542r0 
[EP] which is regarding 40/20 coexistence in 2.4GHz.</t>
  </si>
  <si>
    <t>06/1027r2</t>
  </si>
  <si>
    <t>I recommend to replace the text with the following.
"A STA transmitting a 40MHz PPDU (either a 40MHz HT PPDU or a non-HT duplicate PPDU) shall sense CCA on the 20MHz control channel and shall sense CCA on the 20MHz extension channel and combine the result with that from the control channel. This combination scheme is alternatively achieved by CCA on one 40MHz channel"</t>
  </si>
  <si>
    <t>"A STA transmitting a 20MHz PPDU shall sense CCA of the control channel only" may cause a problem. 40MHz Upper/Lower Mode follow 40MHz spectrum mask in PHY spec due to the local leak and image signal. In such mode, CCA on both the control channel and the extension channel will be required as far as 40MHz spectrum mask is applied.</t>
  </si>
  <si>
    <t>Accepted</t>
  </si>
  <si>
    <t>7.3.1.10</t>
  </si>
  <si>
    <t>Timestamp field</t>
  </si>
  <si>
    <t>7.3.1.11</t>
  </si>
  <si>
    <t>Action field</t>
  </si>
  <si>
    <t>20.3.3.3.4</t>
  </si>
  <si>
    <t>Long training field</t>
  </si>
  <si>
    <t>20.3.4</t>
  </si>
  <si>
    <t>The Data Field</t>
  </si>
  <si>
    <t>20.3.4.1</t>
  </si>
  <si>
    <t>The service field</t>
  </si>
  <si>
    <t>20.3.4.2</t>
  </si>
  <si>
    <t>Scrambler</t>
  </si>
  <si>
    <t>20.3.4.3</t>
  </si>
  <si>
    <t>Coding</t>
  </si>
  <si>
    <t>20.3.4.3.1</t>
  </si>
  <si>
    <t>Encoder Parsing operation</t>
  </si>
  <si>
    <t>20.3.4.3.2</t>
  </si>
  <si>
    <t>Deferred for later discussion with CCA topic.</t>
  </si>
  <si>
    <t>Srini/Assaf</t>
  </si>
  <si>
    <t>Bjorn</t>
  </si>
  <si>
    <t>Deferred for later submission by Richard vanNee</t>
  </si>
  <si>
    <t xml:space="preserve">The fourth row in table 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</si>
  <si>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doc</t>
  </si>
  <si>
    <t>06/1413</t>
  </si>
  <si>
    <t>dup of 12112</t>
  </si>
  <si>
    <t>06/1699</t>
  </si>
  <si>
    <t>eldad</t>
  </si>
  <si>
    <t>06/1699 or 06/1027</t>
  </si>
  <si>
    <t>add to 06/1699</t>
  </si>
  <si>
    <t xml:space="preserve">Add a legacy duplicate mode which allows for 25MHz channel spacing instead of 20MHz channel spacing for use in 2.4GHz.  This mode would be optional since 40MHz itself is optional.  This mode would not preclude the 20MHz separation duplicate mode from being transmitted in 5GHz. </t>
  </si>
  <si>
    <t xml:space="preserve">DSSS and CCK modes need to be allowed to be used with the legacy duplicate format.  Additionally, a different frequency spacing needs to be added for 2.4GHz operation in order to allow 11b packets to be sent at 25MHz separation in order to address most of the existing channel deployments. </t>
  </si>
  <si>
    <t xml:space="preserve">In the 2.4 GHz band, spacing between extension channel and control channel is 20 MHz, which will result in extension and control channel pairs seperatred by 3 channels (i.e. 1/5, 6/2, 11/7 ....).  The vast majority of installed 2.4GHz networks use 2.4 GHz channels 1, 6, and 11 (this is even tru for networks outside of the FCC regualtory domain).  This channelization may results in cases where neighboring legacy networks can not receive the legacy part of a MM preamble or a legacy duplicate transmission. </t>
  </si>
  <si>
    <t>Use 25 MHz spacing in the 2.4 GHz band between the control and extension channel for the legacy portion of a MM preamble and for legacy duplicate mode.</t>
  </si>
  <si>
    <t xml:space="preserve">Current draft specification for the channel spacing between control and extension channel is only desined for 5GHz band channelization. However, 11n specifies to use not only 5GHz band but also 2.4GHz band. When 20MHz channel spacing is used for 2.4GHz band, MM preambles in control and extension channels, which has compatibility to 11b standard, will overlapped with each other. It will cause serious adjacent channel interference and it will result in serious performance degradation. </t>
  </si>
  <si>
    <t xml:space="preserve">In 2.4GHz band operation, specify to use 25MHz channel spacing when MM preamble is transmitted and to use 20MHz channel spacing when 11n compatible part is transmitted. </t>
  </si>
  <si>
    <t xml:space="preserve">Non-HT duplicate mode should use 25 MHz spacing between control channel and extension channel in the 2.4 GHz band </t>
  </si>
  <si>
    <t>06/1775</t>
  </si>
  <si>
    <t>table 57 row 4 calls for DSSS/CCK beacons in 40 MHz mode for 2.4GHz band.  But DSSS transmission frequency specification not compatible with 40MHz. Single transmission not wide enough to cover 40 MHz, double transmission waveform overlaping with each other.</t>
  </si>
  <si>
    <t xml:space="preserve">Specify how to transmit DSSS/CCK in 40 MHz for 2.4G band, or redefine 40 MHz operation using 25 MHz channel spacing for 2.4 GHz band.  </t>
  </si>
  <si>
    <t>Determination of ZLF source</t>
  </si>
  <si>
    <t>Shao, Huai-Rong</t>
  </si>
  <si>
    <t xml:space="preserve">"A STA transmitting a 40 MHz PPDU (either a 40 MHz HT PPDU or a non-HT duplicate PPDU) shall sense CCA on the 20 MHz control channel and may sense CCA on the 20 MHz extension channel and combine the results with that from the control channel." The word "may" for CCA in the extension channel leads to unfairness (if CCA is not used for the extension channel)for OBSS that operate in the extension channel. </t>
  </si>
  <si>
    <t xml:space="preserve">Manual configuration of 40 MHz must be disallowed without a prior gating scan of the overlapping channels, and subsequent in-service scanning of the overlapping channels, including the requirement to vacate busy channels whose CCA and virtual NAV cannot be respected. </t>
  </si>
  <si>
    <t>Prior and in-service scanning must be mandatory. Testable performance requirements for this scanning must be provided.</t>
  </si>
  <si>
    <t>"The AP should reselect new parameters if an HT BSS that does not have the same control channel, extension channel offset starts operating on an overlapped channel". This will cause thrashing and does not promote a good frequency pan</t>
  </si>
  <si>
    <t>make sensing on the extension channel mandatory, at least to the level of detecting energy, although I would support more advanced sensing too (although burdening the extension channel sensing mechanism with a complete second receive chain is (I believe) too onerous)).</t>
  </si>
  <si>
    <t>resolutions from 10/17/06 ad hoc meetings + recycled comments from editor</t>
  </si>
  <si>
    <t>&amp;</t>
  </si>
  <si>
    <t>Eldad Perahia</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</si>
  <si>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</si>
  <si>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</si>
  <si>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</si>
  <si>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20.3.3.2.2.3</t>
  </si>
  <si>
    <t>The HT STF training symbol</t>
  </si>
  <si>
    <t>20.3.3.2.2.4</t>
  </si>
  <si>
    <t>The HT-LTF long training Field</t>
  </si>
  <si>
    <t>20.3.3.3</t>
  </si>
  <si>
    <t>Greenfield preamble and header fields</t>
  </si>
  <si>
    <t>20.3.3.3.1</t>
  </si>
  <si>
    <t>7.4.7</t>
  </si>
  <si>
    <t>HT Management Action Frames details</t>
  </si>
  <si>
    <t>7.4.7.1</t>
  </si>
  <si>
    <t>Repaired Motion Tab 4, created Motion Tab 4 Index and grouped comments for motions in TGn</t>
  </si>
  <si>
    <t xml:space="preserve">      Coexistence Comment Tally for 724r40</t>
  </si>
  <si>
    <t>40/20</t>
  </si>
  <si>
    <t>40/20 in 2.4GHz</t>
  </si>
  <si>
    <t>CCA on secondary</t>
  </si>
  <si>
    <t>channel selection</t>
  </si>
  <si>
    <t>Misc</t>
  </si>
  <si>
    <t>Added Topics sheet &amp; transfers
Revised Submission Assignments tab and updated Coexistence Summary tab</t>
  </si>
  <si>
    <t>Ji, Lusheng</t>
  </si>
  <si>
    <t>Grouping</t>
  </si>
  <si>
    <t>Topic Group Lookup</t>
  </si>
  <si>
    <t>33</t>
  </si>
  <si>
    <t>STA may combine CCA on control cand extension channels. This does not allow STA to transmit on 20 MHz if the extension channel is sensed busy.</t>
  </si>
  <si>
    <t>8-10</t>
  </si>
  <si>
    <t>40 MHz (non-PCO) devices must perform CCA detection in the extension band for existing traffic and defer to it.</t>
  </si>
  <si>
    <t xml:space="preserve">Add normative text that prohibits devices from contributing interference to communications in progress (FCC requirement for unlicensed operation) </t>
  </si>
  <si>
    <t>Part of No Vote(Y/N)</t>
  </si>
  <si>
    <t>Page(Ed)</t>
  </si>
  <si>
    <t>Line(Ed)</t>
  </si>
  <si>
    <t>Clause Title(Ed)</t>
  </si>
  <si>
    <t>Clause(Ed)</t>
  </si>
  <si>
    <t>Devices should be advised to attempt to measure CCA on the extension channel as well as they do on the control channel.</t>
  </si>
  <si>
    <t>why 90%?</t>
  </si>
  <si>
    <t>shouldn't this be 99%?</t>
  </si>
  <si>
    <t>To align with the 1% PER of section 20.3.15.1, this should be a 99% probability</t>
  </si>
  <si>
    <t>Replace 90% by 99%</t>
  </si>
  <si>
    <t>fixed additional truncated comments in motion tab 3</t>
  </si>
  <si>
    <t>updated Motion Tab 3 and Coexistence tab to reflect changes made during final TGn motion #?</t>
  </si>
  <si>
    <t xml:space="preserve">The calculation for the extension channel CCA should be mandatory feature. In addition, The calculation for control and extention channel CCA should be done separately for interoperability between 40MHz HT-STAs and 20MHz Legacy/HT STAs. </t>
  </si>
  <si>
    <t xml:space="preserve">Modify text to specify the mandatory feature for extension CCA calculation prior to transmission of 40MHz packet and to spesify individual calculation for control and extension channel CCAs as mandatory feature. </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</si>
  <si>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</si>
  <si>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</si>
  <si>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</si>
  <si>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</si>
  <si>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</si>
  <si>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</si>
  <si>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</si>
  <si>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</si>
  <si>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</si>
  <si>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</si>
  <si>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</si>
  <si>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</si>
  <si>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</si>
  <si>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</si>
  <si>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</si>
  <si>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</si>
  <si>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</si>
  <si>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</si>
  <si>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</si>
  <si>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</si>
  <si>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</si>
  <si>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</si>
  <si>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</si>
  <si>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</si>
  <si>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</si>
  <si>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</si>
  <si>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</si>
  <si>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</si>
  <si>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</si>
  <si>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</si>
  <si>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</si>
  <si>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</si>
  <si>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</si>
  <si>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</si>
  <si>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</si>
  <si>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</si>
  <si>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</si>
  <si>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</si>
  <si>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</si>
  <si>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</si>
  <si>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</si>
  <si>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</si>
  <si>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</si>
  <si>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</si>
  <si>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</si>
  <si>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</si>
  <si>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</si>
  <si>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</si>
  <si>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</si>
  <si>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</si>
  <si>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10.4.3.2</t>
  </si>
  <si>
    <t>11</t>
  </si>
  <si>
    <t>MLME</t>
  </si>
  <si>
    <t>11.1</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</si>
  <si>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</si>
  <si>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</si>
  <si>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</si>
  <si>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</si>
  <si>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</si>
  <si>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</si>
  <si>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</si>
  <si>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</si>
  <si>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</si>
  <si>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</si>
  <si>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</si>
  <si>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7.2.1.7.3</t>
  </si>
  <si>
    <t>Deferred for later submission by Assaf Kasher at October'06 F2F Adhoc</t>
  </si>
  <si>
    <t>Deferred for later submission by Sanjiv Nanda at October'06 F2F Adhoc</t>
  </si>
  <si>
    <t>this is the state of the Co-Existence Ad hoc group after PM1</t>
  </si>
  <si>
    <t>14</t>
  </si>
  <si>
    <t>7.3.2.25.1</t>
  </si>
  <si>
    <t>Cipher suites</t>
  </si>
  <si>
    <t>7.3.2.25.2</t>
  </si>
  <si>
    <t>AKM suites</t>
  </si>
  <si>
    <t>7.3.2.25.3</t>
  </si>
  <si>
    <t>RSN capabilities</t>
  </si>
  <si>
    <t>Replace with "STA may combine the result of CCA on the extension channel or may elect to make a 20 MHz transmission on the control channel if it senses the extension channel to be busy."</t>
  </si>
  <si>
    <t>130</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</si>
  <si>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</si>
  <si>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</si>
  <si>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</si>
  <si>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r28</t>
  </si>
  <si>
    <t>Winters, Jack</t>
  </si>
  <si>
    <t>r38</t>
  </si>
  <si>
    <t>D1.06</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</si>
  <si>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</si>
  <si>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</si>
  <si>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</si>
  <si>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</si>
  <si>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</si>
  <si>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</si>
  <si>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</si>
  <si>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</si>
  <si>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</si>
  <si>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</si>
  <si>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</si>
  <si>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</si>
  <si>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</si>
  <si>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</si>
  <si>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</si>
  <si>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</si>
  <si>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Concensus of resolution</t>
  </si>
  <si>
    <t>U</t>
  </si>
  <si>
    <t>Takagi, Masahiro</t>
  </si>
  <si>
    <t>Resolution of comments received during IEEE 802.11 Letter Ballot 84</t>
  </si>
  <si>
    <t>Field</t>
  </si>
  <si>
    <t>Description</t>
  </si>
  <si>
    <t>Description of Fields used on the Comments Tab</t>
  </si>
  <si>
    <t>Signal Field for 20 MHz operation</t>
  </si>
  <si>
    <t>20.3.3.3.3.2</t>
  </si>
  <si>
    <t>Signal Field for 40 MHz operation</t>
  </si>
  <si>
    <t>Benko, John</t>
  </si>
  <si>
    <t>Bjerke, Bjorn</t>
  </si>
  <si>
    <t>Calhoun, Pat</t>
  </si>
  <si>
    <t xml:space="preserve">It may be difficult to find a free 40 MHz channel in 2.4 GHz. Protection mechanisms using control frames in duplicate mode are useless in presence of 11b/g OBSS. It is difficult for an AP to scan for an OBSS interferer and to quickly react while preserving the QoS of its associated flows.  </t>
  </si>
  <si>
    <t>06/1901</t>
  </si>
  <si>
    <t xml:space="preserve">06/1901 or 06/1699 or 06/1027 </t>
  </si>
  <si>
    <t xml:space="preserve">06/1901 or  06/1027 </t>
  </si>
  <si>
    <t>Line # (Ed)</t>
  </si>
  <si>
    <t>Duplicate of CID</t>
  </si>
  <si>
    <t>Resn. Status</t>
  </si>
  <si>
    <t>Assignee</t>
  </si>
  <si>
    <t>TGn 
approval ?</t>
  </si>
  <si>
    <t>Comment</t>
  </si>
  <si>
    <t>Proposed Change</t>
  </si>
  <si>
    <t>Resolution</t>
  </si>
  <si>
    <t>Edited in draft:</t>
  </si>
  <si>
    <t xml:space="preserve"> </t>
  </si>
  <si>
    <t>Hopping Pattern Parameters information element</t>
  </si>
  <si>
    <t>7.3.2.11</t>
  </si>
  <si>
    <t>Hopping Pattern Table information element</t>
  </si>
  <si>
    <t>7.3.2.12</t>
  </si>
  <si>
    <t>Request information element</t>
  </si>
  <si>
    <t>7.3.2.13</t>
  </si>
  <si>
    <t>Rework the 20/20 interoperability mechanisms to remove negative impact on legacy devices. One solution which would be acceptable to this reviewer is to restrict TGn to only 20 MHz operation in the 2.4 GHz band and to allow 40MHz operation only in the 5Ghz band(s). Yes this could result in some impact to .11a devices - however the market share of .11a is small enough that this would be acceptable to this reviewer.</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</si>
  <si>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</si>
  <si>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</si>
  <si>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</si>
  <si>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</si>
  <si>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</si>
  <si>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</si>
  <si>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</si>
  <si>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</si>
  <si>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</si>
  <si>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</si>
  <si>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</si>
  <si>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</si>
  <si>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</si>
  <si>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</si>
  <si>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</si>
  <si>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Petrick, Al</t>
  </si>
  <si>
    <t>20.5.5.13.4</t>
  </si>
  <si>
    <t>20.5.5.2</t>
  </si>
  <si>
    <t>PMD_DATA.indicate</t>
  </si>
  <si>
    <t>20.5.5.2.1</t>
  </si>
  <si>
    <t>20.5.5.2.2</t>
  </si>
  <si>
    <t>20.5.5.2.3</t>
  </si>
  <si>
    <t>20.5.5.2.4</t>
  </si>
  <si>
    <t>20.5.5.3</t>
  </si>
  <si>
    <t>PMD_TXSTART.request</t>
  </si>
  <si>
    <t>20.5.5.3.1</t>
  </si>
  <si>
    <t>20.5.5.3.2</t>
  </si>
  <si>
    <t>20.5.5.3.3</t>
  </si>
  <si>
    <t>20.5.5.3.4</t>
  </si>
  <si>
    <t>20.5.5.4</t>
  </si>
  <si>
    <t>R22</t>
  </si>
  <si>
    <t>131</t>
  </si>
  <si>
    <t>Morioka, Yuichi</t>
  </si>
  <si>
    <t>No performance requirements are mentioned</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</si>
  <si>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</si>
  <si>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</si>
  <si>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</si>
  <si>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</si>
  <si>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</si>
  <si>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</si>
  <si>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</si>
  <si>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</si>
  <si>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</si>
  <si>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</si>
  <si>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</si>
  <si>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</si>
  <si>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</si>
  <si>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</si>
  <si>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</si>
  <si>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</si>
  <si>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</si>
  <si>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</si>
  <si>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</si>
  <si>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</si>
  <si>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</si>
  <si>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Resn Status</t>
  </si>
  <si>
    <t>Edited in draft</t>
  </si>
  <si>
    <t>Name of Commenter(Ed)</t>
  </si>
  <si>
    <t>Clause Number(C)</t>
  </si>
  <si>
    <t>Page(C)</t>
  </si>
  <si>
    <t>Line(C)</t>
  </si>
  <si>
    <t>ST</t>
  </si>
  <si>
    <t>DT</t>
  </si>
  <si>
    <t>Heubaum, Karl</t>
  </si>
  <si>
    <t>Sensing CCA on the extension channel must be mandatory to avoid interfering with legacy 802.11a/b/g and 20MHz 802.11n BSSs.</t>
  </si>
  <si>
    <t>Change “may sense CCA on the 20MHz extension channel” to “shall sense CCA on the 20MHz extension channel”. Language also needs to be added indicating that STAs shall not transmit 40MHz PPDUs unless CCA is clear on both the control and extension channels.</t>
  </si>
  <si>
    <t xml:space="preserve">When transmitting a 40 MHz PPDU, a STA shall sense CCA on both 20 MHz control channel and 20 MHz extension channel, or shall sense CCA on 40 MHz channel. </t>
  </si>
  <si>
    <t xml:space="preserve">Change this paragraph. </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</si>
  <si>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</si>
  <si>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</si>
  <si>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</si>
  <si>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</si>
  <si>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</si>
  <si>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</si>
  <si>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</si>
  <si>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</si>
  <si>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</si>
  <si>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</si>
  <si>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</si>
  <si>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</si>
  <si>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</si>
  <si>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</si>
  <si>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</si>
  <si>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</si>
  <si>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Mandate that all stations maintain a extension channel CCA and will combine it with control channel CCA for their backoff counter decrement and transmission decisions. Further mandate that the AP should monitor traffic periodically (by scanning the channel at least once every dot11ScanPeriod) on the extension channel and use DFS based on the amount of load on the extension channel.
Of course, I would greatly appreciate if a more thorugh mechanism is put in, but the above is a minimum.</t>
  </si>
  <si>
    <t>r35</t>
  </si>
  <si>
    <t xml:space="preserve">It should be required that a station must sense CCA (and virtual NAV) on an extension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</si>
  <si>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Due to the limited number of non-overlapping channels in the 2.4 GHz band (ie 3 channels) I am concernded about the potential interference caused to legacy 802.11b/g devices operating in either the expanded channel or in the adjacent channel to a HT STA operating in 40 MHz mode.</t>
  </si>
  <si>
    <t>Restrict 40 MHz operation to the 5 GHz channel only.</t>
  </si>
  <si>
    <t xml:space="preserve">Modify text to require mandatory CCA computation in both control and extension channel before transmission of 40MHz MAC frame. </t>
  </si>
  <si>
    <t>Clarify the 40/20 MHz protection mechanism, with particular reference to coexistence with legacy STAs operating on currently non-overlapping channels. Also provide normative text to indicate how the CCA mechanism is supposed to work with a 40 MHz STA. Subclause 9.23.2 is extremely vague, mainly consisting of hints and allegations, and is sure to lead to large amounts of interoperability issues.</t>
  </si>
  <si>
    <t>STA Capabilities (Informative)</t>
  </si>
  <si>
    <t>CA DOC</t>
  </si>
  <si>
    <t>Annex A</t>
  </si>
  <si>
    <t>Hedberg, David</t>
  </si>
  <si>
    <t>223</t>
  </si>
  <si>
    <t>Ogawa, Masakatsu</t>
  </si>
  <si>
    <t>How can the AP do "background scanning"? This places a requirement for the AP to have multiple radios.</t>
  </si>
  <si>
    <t>Specify rules that the AP must follow to ensure that power-save STAs are informed about the channel transition</t>
  </si>
  <si>
    <t>CCA sensing on the 20MHz extension channel is necessary to ensure compatible operation with non-HT 802.11 devices operating on the extension channel</t>
  </si>
  <si>
    <t>Change "may sense CCA on the 20 MHz extension channel" to "shall sense CCA on the 20 MHz extension channel.</t>
  </si>
  <si>
    <t>It appears that 40 MHz operation is not very clearly explained when operating with legacy (i.e. non-HT) equipment.  Although there is much detail within the draft about the mixed mode 20/40 MHz operation, there is lack of clarity about this issue</t>
  </si>
  <si>
    <t xml:space="preserve"> The legacy rates that TGn specifies are not always really legacy compatible. See paper 542 from airgo for additional background. The "legacy" modes must either be truly interoperable at the phy level or they should be removed from TGN as duplicative and the real legacy modes used instead.</t>
  </si>
  <si>
    <t>Make legacy PHY modes truly legacy compatible or remove the duplicative "TGn legacy" modes and specify usage of the actual legacy modes instead.</t>
  </si>
  <si>
    <t>Topic: Legacy PHY modes</t>
  </si>
  <si>
    <t>Order</t>
  </si>
  <si>
    <t>Operating Mode</t>
  </si>
  <si>
    <t>20.2</t>
  </si>
  <si>
    <t>11.16</t>
  </si>
  <si>
    <t>Phased Coexistence Operation</t>
  </si>
  <si>
    <t>11.16.1</t>
  </si>
  <si>
    <t>8.8</t>
  </si>
  <si>
    <t>Security for HT STA</t>
  </si>
  <si>
    <t>Originator's support of Responder's partial state</t>
  </si>
  <si>
    <t>9.10.8</t>
  </si>
  <si>
    <t>Controlled-access admission control</t>
  </si>
  <si>
    <t>9.9.4</t>
  </si>
  <si>
    <t>PSMP NAV operation</t>
  </si>
  <si>
    <t>A.4</t>
  </si>
  <si>
    <t>it is not clear that an AP "has" a channel when it powers up, but I think that I can see the intent here - but there is no period of time specified, so the statement is sort of pointless as written</t>
  </si>
  <si>
    <t>Require devices to perform CCA on the extension channel (in addition to the already reqired CCA on the control channel).  If the CCA indicates the extension channel is currently busy but the control channel is not, the STA must transmit in 20 MHz mode on the control channel.  (This proposed solution is perhaps too simplistic and is proposed as a guideline and not a complete solution.)</t>
  </si>
  <si>
    <t>Engwer, Darwin</t>
  </si>
  <si>
    <t>Duplicate</t>
  </si>
  <si>
    <t>ACK frame format</t>
  </si>
  <si>
    <t>7.2.1.4</t>
  </si>
  <si>
    <t>PS-Poll frame format</t>
  </si>
  <si>
    <t>7.2.1.5</t>
  </si>
  <si>
    <t>CF-End frame format</t>
  </si>
  <si>
    <t>7.2.1.6</t>
  </si>
  <si>
    <t>CF-End+CF-Ack frame format</t>
  </si>
  <si>
    <t>7.2.1.7</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</si>
  <si>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</si>
  <si>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</si>
  <si>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</si>
  <si>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</si>
  <si>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</si>
  <si>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</si>
  <si>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</si>
  <si>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</si>
  <si>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</si>
  <si>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</si>
  <si>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</si>
  <si>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</si>
  <si>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</si>
  <si>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</si>
  <si>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</si>
  <si>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</si>
  <si>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</si>
  <si>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</si>
  <si>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</si>
  <si>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</si>
  <si>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</si>
  <si>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</si>
  <si>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</si>
  <si>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</si>
  <si>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</si>
  <si>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</si>
  <si>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</si>
  <si>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</si>
  <si>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</si>
  <si>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</si>
  <si>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</si>
  <si>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</si>
  <si>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</si>
  <si>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</si>
  <si>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</si>
  <si>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</si>
  <si>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</si>
  <si>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</si>
  <si>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</si>
  <si>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</si>
  <si>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</si>
  <si>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129</t>
  </si>
  <si>
    <t>27-30</t>
  </si>
  <si>
    <t>"Back-off and AIFS are derived from the corresponding CCA used for transmission."  - this is opaque, what does "derived from" mean</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</si>
  <si>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</si>
  <si>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</si>
  <si>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</si>
  <si>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</si>
  <si>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</si>
  <si>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</si>
  <si>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</si>
  <si>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</si>
  <si>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</si>
  <si>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</si>
  <si>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</si>
  <si>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 xml:space="preserve">Maintain separate NAVs at control and extension channel, and a STA transmitting a 40Mhz PPDU (either a 40Mhz HT PPDU or a non-HT duplicate PPDU ) could encounter collision with transmission on the extension channel. </t>
  </si>
  <si>
    <t>OFDM PHY Spec for 5GHz</t>
  </si>
  <si>
    <t>Type and Subtype Fields</t>
  </si>
  <si>
    <t>ERP Specification</t>
  </si>
  <si>
    <t>PICS</t>
  </si>
  <si>
    <t>CA Document</t>
  </si>
  <si>
    <t>The computation of both the control and extension channel CCA should be mandated.</t>
  </si>
  <si>
    <t xml:space="preserve">Mandate the independent computation of two CCA signals representing the control and extension channel. </t>
  </si>
  <si>
    <t>Fischer, Matthew</t>
  </si>
  <si>
    <t>Reuss, Edward</t>
  </si>
  <si>
    <t>Ignoring overlapping BSSs as a "matter of policy" is very dangerous and open-ended.</t>
  </si>
  <si>
    <t>Establish more explicit limits and terms by which an overlapping BSS on the extension channel may be ignored.</t>
  </si>
  <si>
    <t>This is a license to commit murder. It's also likely to be counterproductive if there are strong signal STAs in the OBSS on the extension channel, as they will constantly corrupt the data transmitted in the 40 MHz packet. See also 11.15.1, page 152, line 13.</t>
  </si>
  <si>
    <t>Recommend a more cautious approach to the NAV in the extension channel. Alternatives include monitoring the extension channel activity either directly or via TGk statistics. If the extension channel is heaviliy used and includes devices with a strong signal streangth (actual numbers TBD), then the NAV on the extension channel OBSS must be read and enforced. Otherwise, the OBSS on the extension channel may be safely ignored.</t>
  </si>
  <si>
    <t>Marshall, Bill</t>
  </si>
  <si>
    <t>Annex D</t>
  </si>
  <si>
    <t>ASN.1 encoding of the MAC and PHY MIB</t>
  </si>
  <si>
    <t>Annex P</t>
  </si>
  <si>
    <t>LDPC Matrix Definitions</t>
  </si>
  <si>
    <t>C.3</t>
  </si>
  <si>
    <t>State machines for MAC stations</t>
  </si>
  <si>
    <t>Clause Title (Ed)</t>
  </si>
  <si>
    <t>Carney, Bill</t>
  </si>
  <si>
    <t>Y</t>
  </si>
  <si>
    <t>similar to CID 423</t>
  </si>
  <si>
    <t>This is the title of the clause, determined by table lookup in the "Headings" tab using the Clause (Ed) field.</t>
  </si>
  <si>
    <t>STA not updating NAV in response to 20 MHz frames received on the extension channel may lead to collisions. The STA should not attempt to make a 40 MHz transmission in such case.</t>
  </si>
  <si>
    <t>Deferred for later submission by Srini Kandala at October'06 F2F Adhoc</t>
  </si>
  <si>
    <t>SSID element</t>
  </si>
  <si>
    <t>7.3.2.10</t>
  </si>
  <si>
    <t>ERP Information element</t>
  </si>
  <si>
    <t>7.3.2.14</t>
  </si>
  <si>
    <t>84</t>
  </si>
  <si>
    <t>20.1.2.3</t>
  </si>
  <si>
    <t>PHY management entity (PLME)</t>
  </si>
  <si>
    <t>20.1.2.4</t>
  </si>
  <si>
    <t>106</t>
  </si>
  <si>
    <t>34</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</si>
  <si>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</si>
  <si>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</si>
  <si>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</si>
  <si>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</si>
  <si>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</si>
  <si>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</si>
  <si>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</si>
  <si>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</si>
  <si>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</si>
  <si>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</si>
  <si>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</si>
  <si>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</si>
  <si>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</si>
  <si>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</si>
  <si>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</si>
  <si>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</si>
  <si>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</si>
  <si>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Link adaptation</t>
  </si>
  <si>
    <t>5.4.9.2</t>
  </si>
  <si>
    <t>Transmit beamforming</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</si>
  <si>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</si>
  <si>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</si>
  <si>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</si>
  <si>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</si>
  <si>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</si>
  <si>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</si>
  <si>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</si>
  <si>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</si>
  <si>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</si>
  <si>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</si>
  <si>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</si>
  <si>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</si>
  <si>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</si>
  <si>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</si>
  <si>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</si>
  <si>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</si>
  <si>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</si>
  <si>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</si>
  <si>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</si>
  <si>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</si>
  <si>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</si>
  <si>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</si>
  <si>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</si>
  <si>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</si>
  <si>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</si>
  <si>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</si>
  <si>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</si>
  <si>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</si>
  <si>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</si>
  <si>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</si>
  <si>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</si>
  <si>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</si>
  <si>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</si>
  <si>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</si>
  <si>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</si>
  <si>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</si>
  <si>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</si>
  <si>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</si>
  <si>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</si>
  <si>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</si>
  <si>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r25</t>
  </si>
  <si>
    <t>fixed truncation in motion 3 tab</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</si>
  <si>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</si>
  <si>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</si>
  <si>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</si>
  <si>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</si>
  <si>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</si>
  <si>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</si>
  <si>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</si>
  <si>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</si>
  <si>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</si>
  <si>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</si>
  <si>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</si>
  <si>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</si>
  <si>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</si>
  <si>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</si>
  <si>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</si>
  <si>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</si>
  <si>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</si>
  <si>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</si>
  <si>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</si>
  <si>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</si>
  <si>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Keys and key distribution</t>
  </si>
  <si>
    <t>8.6</t>
  </si>
  <si>
    <t>Mapping EAPOL keys to IEEE 802.11 keys</t>
  </si>
  <si>
    <t>8.7</t>
  </si>
  <si>
    <t>Per-frame pseudo-code</t>
  </si>
  <si>
    <t>27-34</t>
  </si>
  <si>
    <t>Extension channel CCA should be ruled in the spec and mandated for granting fairness and interoperability with legacy stations for 40MHz operation.</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</si>
  <si>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</si>
  <si>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</si>
  <si>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</si>
  <si>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</si>
  <si>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</si>
  <si>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</si>
  <si>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</si>
  <si>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</si>
  <si>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</si>
  <si>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</si>
  <si>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</si>
  <si>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</si>
  <si>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</si>
  <si>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</si>
  <si>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</si>
  <si>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</si>
  <si>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</si>
  <si>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</si>
  <si>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</si>
  <si>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</si>
  <si>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</si>
  <si>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D</t>
  </si>
  <si>
    <t>Alexander, Thomas</t>
  </si>
  <si>
    <t>change the sentence beginning with "An HT AP" to "An HT AP shall receive the beacons of other HT BSSs on its desired channel of operation for ProbeDelay time before starting a BSS."</t>
  </si>
  <si>
    <t>seems like it is not necessary for a STA to dissociate - why is it not possible for the STA to simply also switch to the 20MHz mode?</t>
  </si>
  <si>
    <t>change "The STA" to "A STA" change "de-associate" to "disassociate" and change the "shall" to "may"</t>
  </si>
  <si>
    <t>CTS frame format</t>
  </si>
  <si>
    <t>7.2.1.3</t>
  </si>
  <si>
    <t>Rudolf, Marian</t>
  </si>
  <si>
    <t>271</t>
  </si>
  <si>
    <t>156-158</t>
  </si>
  <si>
    <t>Haisch, Fred</t>
  </si>
  <si>
    <t>This table does not acknowledge that at 2.4 GHz there may be overlapping BSSs in channels other than the extension channel, particularly a channel 25 MHz offset</t>
  </si>
  <si>
    <t>Identify all OBSS cases, or disallow 40MHz operation at 2.4 GHz</t>
  </si>
  <si>
    <t>Wong, Timothy</t>
  </si>
  <si>
    <t>6-7</t>
  </si>
  <si>
    <t>Stephens, Adrian</t>
  </si>
  <si>
    <t>153</t>
  </si>
  <si>
    <t>As suggested</t>
  </si>
  <si>
    <t>r3</t>
  </si>
  <si>
    <t>Remove the two lines and change to "If A STA has the capability to receive 20MHz frames on extension channel, it will not attempt a 40MHz transmission when the CCA/NAV in the extension channel indicates a busy medium"</t>
  </si>
  <si>
    <t>Update from first day of face2face adhoc meetings in Dallas
Includes comments resolved by submissions: 1679r0 and 1600r3.</t>
  </si>
  <si>
    <t>Included comments resolved by submissions: 1632r2, 1635r1, 1413r2 &amp; 1598r1
and the restoration of erroneously excluded duplicate comments.</t>
  </si>
  <si>
    <t>Revision History</t>
  </si>
  <si>
    <t>Revision</t>
  </si>
  <si>
    <t>Date</t>
  </si>
  <si>
    <t>Summary of Changes</t>
  </si>
  <si>
    <t>35</t>
  </si>
  <si>
    <t>19</t>
  </si>
  <si>
    <t>22</t>
  </si>
  <si>
    <t>Petranovich, James</t>
  </si>
  <si>
    <t>Not addressed (NA)</t>
  </si>
  <si>
    <t>similar to 7320</t>
  </si>
  <si>
    <t>similar to 7283 which was already resolved</t>
  </si>
  <si>
    <t>similar to CID 12114</t>
  </si>
  <si>
    <t>Similar to CID286</t>
  </si>
  <si>
    <t>Similar to CID1728</t>
  </si>
  <si>
    <t>similar to CID 286</t>
  </si>
  <si>
    <t>similar to CID286</t>
  </si>
  <si>
    <t>Zeira, Eldad</t>
  </si>
  <si>
    <t>Calls out 40MHz Channel operation in the 2.4GHz band. This interfers with legacy 20MHz .11b/g channels. Its not an efficient use of the 2.4GHz spectrum.</t>
  </si>
  <si>
    <t>Restrict 20MHz channel operation in the 2.4GHz band and allow 20/40MHz operating channels in the 5GHz  band.</t>
  </si>
  <si>
    <t>TAMAKI, Tsuyoshi</t>
  </si>
  <si>
    <t>Compressed Steering Matrices Feedback frame</t>
  </si>
  <si>
    <t>7.4.7.9</t>
  </si>
  <si>
    <t>Antenna Selection Indices Feedback Frame</t>
  </si>
  <si>
    <t>7.4A</t>
  </si>
  <si>
    <t>Aggregated MPDU frames</t>
  </si>
  <si>
    <t>7.4A.1</t>
  </si>
  <si>
    <t>If the CCA "may" be sensed on the extension channel, then this causes interoperability issues with the stations of which the control/communication channel is in the extension channel. So this effects both legacy and 11n devices that operate in the extension channel.</t>
  </si>
  <si>
    <t xml:space="preserve">Modify/add text to specify the mandatory requirement, before a 40 MHz packet is to be sent, to compute and check the CCAs on both the control and the extension channel. </t>
  </si>
  <si>
    <t>Gifford, Ian</t>
  </si>
  <si>
    <t>7.4A.2</t>
  </si>
  <si>
    <t>A-MPDU Contents</t>
  </si>
  <si>
    <t>7.5</t>
  </si>
  <si>
    <t>Frame usage</t>
  </si>
  <si>
    <t>8</t>
  </si>
  <si>
    <t>Security</t>
  </si>
  <si>
    <t>8.1</t>
  </si>
  <si>
    <t>Framework</t>
  </si>
  <si>
    <t>8.2</t>
  </si>
  <si>
    <t>Why specify 40 MHz in the 2.4 GHz band?  This seems to cause interoperability problems with legacy 802.11b/g stations</t>
  </si>
  <si>
    <t xml:space="preserve">Do not allow 40MHz transmissions at 2.4 GHz. </t>
  </si>
  <si>
    <t>CCA shall also indicate busy in a 40MHz for a signal in the extension channel</t>
  </si>
  <si>
    <t>add "or extension channel" to the end of sentence in line 29.</t>
  </si>
  <si>
    <t xml:space="preserve">40MHz CCA is not used in MAC part (9.23.2). If it should be used, it shall be sensitive for both the control cahennel and the extension channel. </t>
  </si>
  <si>
    <t xml:space="preserve">Remove inconsistency between MAC and PHY. </t>
  </si>
  <si>
    <t>Not only control channel but also extension channel should be considered in order to indicate 40MHz channel CCA.</t>
  </si>
  <si>
    <t>I recommend to replace the text with the following.
"In a 40MHz channel CCA shall be indicated for a signal at that level at both the control channel and the extension channel."</t>
  </si>
  <si>
    <t>Thrasher, Jerry</t>
  </si>
  <si>
    <t>CCA should be REQUIRED for the entire 40 Mhz channel for all STAs that support 40 Mhz channelization.</t>
  </si>
  <si>
    <t>Require a mechanism that can support CCA of 20 Mhz activity in both halves of the 40 Mhz channel, regardless if the extension channel is above or below the control channel.</t>
  </si>
  <si>
    <t>Wallace, Brad</t>
  </si>
  <si>
    <t>"In a 40MHz channel CCA shall be indicated for a signal at that level at the control channel."</t>
  </si>
  <si>
    <t>Delete</t>
  </si>
  <si>
    <t>The control channel is referenced in the CCA requirements.  The PHY does not have any knowledge  which channel is the control channel</t>
  </si>
  <si>
    <t>Add the control channel signal to the MAC-PHY interface (TXVECTOR ?)</t>
  </si>
  <si>
    <t>E</t>
  </si>
  <si>
    <t>CS is wrong acronym (Cyclic Shift).</t>
  </si>
  <si>
    <t>Change to CCA that is being held busy</t>
  </si>
  <si>
    <t>Needs to be ok'd by the coexistence or PHY ad hoc</t>
  </si>
  <si>
    <t>30</t>
  </si>
  <si>
    <t>"If the preamble portion was missed,". There is no way to know this.</t>
  </si>
  <si>
    <t>Change to e.g. "If the frame cannot be decoded,"</t>
  </si>
  <si>
    <t>"If the preamble portion of the packet is missed"</t>
  </si>
  <si>
    <t>"If the preamble portion was missed" leads to ambiguity or absurdity. If it was missed, how can we know we have a packet? (OK, it is possible but harder and no one bothers). To be properly compliant, a receiver must then assert CCA for all transmissions above -60 dBm. However, others may have just ignored this part of the spec, treating it as absurd.</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</si>
  <si>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</si>
  <si>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</si>
  <si>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</si>
  <si>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</si>
  <si>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</si>
  <si>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</si>
  <si>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</si>
  <si>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</si>
  <si>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</si>
  <si>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</si>
  <si>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</si>
  <si>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</si>
  <si>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</si>
  <si>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</si>
  <si>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</si>
  <si>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</si>
  <si>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The 2.4GHz band is far to crowded with legacy devices to allow a single device to use 40MHz of it.  The concerns about the impact of 40MHz on a legacy OBSS also seem to be valid, even if (in my personal opinion) slightly exagerated.</t>
  </si>
  <si>
    <t>Disallow 40MHz operation in the 2.4GHz band.</t>
  </si>
  <si>
    <t>Aggregated MPDU format (A-MPDU)</t>
  </si>
  <si>
    <t>7.4A.1.1</t>
  </si>
  <si>
    <t>CRC</t>
  </si>
  <si>
    <t>7.4A.1.2</t>
  </si>
  <si>
    <t>De-aggregation (Informative)</t>
  </si>
  <si>
    <t>155</t>
  </si>
  <si>
    <t>Liu, Der-Zheng</t>
  </si>
  <si>
    <t>226</t>
  </si>
  <si>
    <t>PHY Characteristics</t>
  </si>
  <si>
    <t>PLCP Preamble</t>
  </si>
  <si>
    <t>PLCP Data</t>
  </si>
  <si>
    <t>PLCP Coding</t>
  </si>
  <si>
    <t>PLCP Interleaver</t>
  </si>
  <si>
    <t>PLCP OFDM</t>
  </si>
  <si>
    <t>PLCP Regulatory</t>
  </si>
  <si>
    <t>PMD</t>
  </si>
  <si>
    <t>PMD Interface</t>
  </si>
  <si>
    <t>Features</t>
  </si>
  <si>
    <t>MCS</t>
  </si>
  <si>
    <t>add the sentence "Back-off and AIFS are derived from the corresponding CCA used for transmission." to the end of the paragraph</t>
  </si>
  <si>
    <t>in addition to what? Compare to what?</t>
  </si>
  <si>
    <t>delete the sentence</t>
  </si>
  <si>
    <t>20.5.5.6</t>
  </si>
  <si>
    <t>PMD_RATE.request</t>
  </si>
  <si>
    <t>20.5.5.6.1</t>
  </si>
  <si>
    <t>20.5.5.6.2</t>
  </si>
  <si>
    <t>20.5.5.6.3</t>
  </si>
  <si>
    <t>20.5.5.6.4</t>
  </si>
  <si>
    <t>20.5.5.7</t>
  </si>
  <si>
    <t>PMD_RSSI.indicate</t>
  </si>
  <si>
    <t>20.5.5.7.1</t>
  </si>
  <si>
    <t>20.5.5.7.2</t>
  </si>
  <si>
    <t>20.5.5.7.3</t>
  </si>
  <si>
    <t>20.5.5.7.4</t>
  </si>
  <si>
    <t>20.5.5.8</t>
  </si>
  <si>
    <t>PMD_RCPI.indicate</t>
  </si>
  <si>
    <t>Table n58 discusses other overlapping BSSs that sit in the extension channel in 2.4G band; yet channelization in 2.4G band is conventionally on 25 MHz centers. The entire issue of operation with respect to (partially) overlapping BSSs that are centered 25 MHz away from the control channel should be clarified in the spec. e.g. should there be an adjacent channel interference spec specifically for an interferer 25 MHz away?</t>
  </si>
  <si>
    <t>Clarify the 40/20 mode operation for the 2.4G band with respect to (partially) overlapping BSSs that may be centered 25 MHz away from the control channel.</t>
  </si>
  <si>
    <t>Resolution Status</t>
  </si>
  <si>
    <t>Countered</t>
  </si>
  <si>
    <t>Rejected</t>
  </si>
  <si>
    <t>Withdrawn</t>
  </si>
  <si>
    <t>Transferred</t>
  </si>
  <si>
    <t>Total Comments</t>
  </si>
  <si>
    <t>Number of Comments</t>
  </si>
  <si>
    <t>% Complete</t>
  </si>
  <si>
    <t>Tokubo, Eric</t>
  </si>
  <si>
    <t>A-MSDU</t>
  </si>
  <si>
    <t>Management Frames</t>
  </si>
  <si>
    <t>HT Elements</t>
  </si>
  <si>
    <t>HT Action Frames</t>
  </si>
  <si>
    <t>Interfaces</t>
  </si>
  <si>
    <t>Beamforming &amp; Adaptation</t>
  </si>
  <si>
    <t>Frame Format</t>
  </si>
  <si>
    <t>Hayes, Kevin</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</si>
  <si>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</si>
  <si>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</si>
  <si>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</si>
  <si>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</si>
  <si>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</si>
  <si>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</si>
  <si>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</si>
  <si>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</si>
  <si>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</si>
  <si>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</si>
  <si>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</si>
  <si>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</si>
  <si>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</si>
  <si>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</si>
  <si>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</si>
  <si>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</si>
  <si>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7.1.3.1.10</t>
  </si>
  <si>
    <t>Order field</t>
  </si>
  <si>
    <t>7.1.3.1.5</t>
  </si>
  <si>
    <t>More Fragments field</t>
  </si>
  <si>
    <t>7.1.3.2</t>
  </si>
  <si>
    <t>Duration/ID field</t>
  </si>
  <si>
    <t>7.1.3.3</t>
  </si>
  <si>
    <t>Address Fields</t>
  </si>
  <si>
    <t>7.1.3.4</t>
  </si>
  <si>
    <t>Sequence Control Field</t>
  </si>
  <si>
    <t>7.1.3.5</t>
  </si>
  <si>
    <t>QoS Control Field</t>
  </si>
  <si>
    <t>Experiments, existing implementations and simulations have been shown (and can be provided to the group) that not sensing the extension channel CCA is not an option and that the extension channel should be sensed to ensure at least certain level of fairness on the transmissions on the secondary channel. This seriously affects the operation of legacy and non-legacy devices (20 MHz only) on the extension channel.</t>
  </si>
  <si>
    <t>Replace the "may" with "shall" - delete Note 1 (which is a meaningless note anyway)</t>
  </si>
  <si>
    <t>Conventions</t>
  </si>
  <si>
    <t>7.1.2</t>
  </si>
  <si>
    <t>General frame format</t>
  </si>
  <si>
    <t>7.1.3</t>
  </si>
  <si>
    <t>Frame fields</t>
  </si>
  <si>
    <t>7.1.3.1</t>
  </si>
  <si>
    <t>Frame Control field</t>
  </si>
  <si>
    <t>Multiple TID Block Acknowledgement Request</t>
  </si>
  <si>
    <t>7.2.1.8</t>
  </si>
  <si>
    <t>Block Ack (BlockAck) frame format</t>
  </si>
  <si>
    <t>7.2.1.8.1</t>
  </si>
  <si>
    <t>Simple Block Ack (Simple BlockAck)</t>
  </si>
  <si>
    <t>7.2.1.8.2</t>
  </si>
  <si>
    <t>Malek, Majid</t>
  </si>
  <si>
    <t xml:space="preserve">It is not clear how a 40/20 STA in 40 MHz mode shall respond to a 20 MHz RTS. It shall respond with a 20 MHz CTS, not a duplicate mode because of the danger of interfering other transmission in the extension channel. </t>
  </si>
  <si>
    <t xml:space="preserve">Add a text to reflect the comment. </t>
  </si>
  <si>
    <t>1-2</t>
  </si>
  <si>
    <t>151</t>
  </si>
  <si>
    <t>Approved Unanimously</t>
  </si>
  <si>
    <t>Data and acknowledgement transfer</t>
  </si>
  <si>
    <t>9.10.4</t>
  </si>
  <si>
    <t>Receive Buffer Operation</t>
  </si>
  <si>
    <t>9.10.5</t>
  </si>
  <si>
    <t>Teardown of the Block Ack mechanism</t>
  </si>
  <si>
    <t>9.10.6</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</si>
  <si>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</si>
  <si>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t>
  </si>
  <si>
    <t>7.2.1.8.3</t>
  </si>
  <si>
    <t>Multiple TID Block Acknowledgement</t>
  </si>
  <si>
    <t>7.2.2</t>
  </si>
  <si>
    <t>Data frames</t>
  </si>
  <si>
    <t>7.2.2.1</t>
  </si>
  <si>
    <t>Aggregated MSDU Format (A-MSDU)</t>
  </si>
  <si>
    <t>7.2.2.2</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</si>
  <si>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</si>
  <si>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</si>
  <si>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</si>
  <si>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</si>
  <si>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</si>
  <si>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</si>
  <si>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</si>
  <si>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</si>
  <si>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</si>
  <si>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</si>
  <si>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</si>
  <si>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</si>
  <si>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</si>
  <si>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</si>
  <si>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</si>
  <si>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</si>
  <si>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</si>
  <si>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</si>
  <si>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</si>
  <si>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</si>
  <si>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</si>
  <si>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</si>
  <si>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</si>
  <si>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</si>
  <si>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Doi, Yoshiharu</t>
  </si>
  <si>
    <t>Takahashi, Seiichiro</t>
  </si>
  <si>
    <t>Transmitter modulation accuracy (EVM) test</t>
  </si>
  <si>
    <t>20.3.15</t>
  </si>
  <si>
    <t>One idea is to separate the control channel and extension channel by 25MHz in 2.4GHz band.</t>
  </si>
  <si>
    <t>Boilerplate</t>
  </si>
  <si>
    <t>Table of Contents</t>
  </si>
  <si>
    <t>CCA should be mandatory on both 20 MHz channels, when in 40 MHz mode.  Without this mechanism, the AP will not be "neighbor friendly" and will degrade the performance of neighboring Aps.</t>
  </si>
  <si>
    <t>Make checking CCA on both 20 MHz channels before transmission in 40MHz mandatory</t>
  </si>
  <si>
    <t>NOTES</t>
  </si>
  <si>
    <t>T</t>
  </si>
  <si>
    <t>25</t>
  </si>
  <si>
    <t>29</t>
  </si>
  <si>
    <t>31</t>
  </si>
  <si>
    <t>17</t>
  </si>
  <si>
    <t>23</t>
  </si>
  <si>
    <t>27</t>
  </si>
  <si>
    <t>21</t>
  </si>
  <si>
    <t>Kwak, Joe</t>
  </si>
  <si>
    <t>267</t>
  </si>
  <si>
    <t>HTM7</t>
  </si>
  <si>
    <t>General</t>
  </si>
  <si>
    <t>9.23.8</t>
  </si>
  <si>
    <t>ACK and BlockAck in non-HT duplicated mode</t>
  </si>
  <si>
    <t>9.23.9</t>
  </si>
  <si>
    <t>STA switching from 40MHz to 20MHz in 40/20MHz BSS</t>
  </si>
  <si>
    <t>9.3</t>
  </si>
  <si>
    <t>20.3.4.4</t>
  </si>
  <si>
    <t>Data Interleaver</t>
  </si>
  <si>
    <t>20.3.4.4.1</t>
  </si>
  <si>
    <t>20.3.4.4.2</t>
  </si>
  <si>
    <t>Stream Parser</t>
  </si>
  <si>
    <t>Data service</t>
  </si>
  <si>
    <t>6.1.2</t>
  </si>
  <si>
    <t xml:space="preserve">Change this paragraph to reflect the comment. </t>
  </si>
  <si>
    <t>20.5.5.9.1</t>
  </si>
  <si>
    <t>20.5.5.9.2</t>
  </si>
  <si>
    <t>20.5.5.9.3</t>
  </si>
  <si>
    <t>20.5.5.9.4</t>
  </si>
  <si>
    <t>20.6</t>
  </si>
  <si>
    <t>Optional Features</t>
  </si>
  <si>
    <t>20.7</t>
  </si>
  <si>
    <t>Block Ack Request (BlockAckReq) frame format</t>
  </si>
  <si>
    <t>7.2.1.7.1</t>
  </si>
  <si>
    <t>Simple Block Ack Request (Simple BlockAckReq)</t>
  </si>
  <si>
    <t>7.2.1.7.2</t>
  </si>
  <si>
    <t>There is only 20MHz spacing between the control channel and extention channel, causing interference on the control channel that legacy devices can not handle.</t>
  </si>
  <si>
    <t>A 25 MHz spacing between the control channel and the extension channel should be used, as this will prevent the legacy stations from not being able to receive the frame transmitted on the primary channel.</t>
  </si>
  <si>
    <t>Deferred for later submission
reason for transfer: Related to 20/40 coexistenace</t>
  </si>
  <si>
    <t>213
214
215</t>
  </si>
  <si>
    <t xml:space="preserve">In 2.4GHz band operation, most legacy devices use channel 1, 6 and 11. Since they have 25MHz frequency spacing, Non-HT portion of mixed mode preamble is not consistent with legacy devices. </t>
  </si>
  <si>
    <t>Support 25MHz frequency spacing between control and extension channels in 2.4GHz band operation.</t>
  </si>
  <si>
    <t>214</t>
  </si>
  <si>
    <t xml:space="preserve">20 MHz spacing between control and extension channels in 2.4 GHz is not sufficient. </t>
  </si>
  <si>
    <t>In the 2.4 GHz band, change spacing to 25 MHz for the legacy portion of a mixed-mode preamble</t>
  </si>
  <si>
    <t xml:space="preserve">Current draft specifies that the channel spacing between control and extension channel is 20MHz, which is independent to the frequency band (2.4 or 5GHz). For example, 1ch and 5ch is used for 40MHz transmission in 2.4GHz. In this case, the main robe of legacy .11b spectrum in 1ch is overllaped to the 5ch spectrum because .11b spectrum has 22MHz bandwidth. The adjacent channel interference causes serious performance degradation. </t>
  </si>
  <si>
    <t xml:space="preserve">Specify to use 25MHz channel spacing when .11b compatible packet is transmitted (including mixed-mode preamble both 20MHz and 40MHz.) Other packet (.11g OFDM mode or .11n compatible packet) shall be transmitted by 20MHz channel spacing. </t>
  </si>
  <si>
    <t>Batra, Anuj</t>
  </si>
  <si>
    <t>Spacing between extension channel (20 MHz) and default non-overlaping channel (25 MHz) spacing is inconsistent</t>
  </si>
  <si>
    <t>For the non-HT portions of MM preamble and legacy duplicate mode, use a 25 MHz in the 2.4 GHz, instead of 20 MHz</t>
  </si>
  <si>
    <t xml:space="preserve">In the 2.4 GHz band, the spacing between extension channel and control channel is 20 MHz, so it will use for instance channels 1 and 5. Most legacy networks use channels 1, 6, and 11, so there will be many cases where neighbour legacy networks will not be able to receive the legacy part of a mixed-mode preamble or a legacy duplicate transmission. </t>
  </si>
  <si>
    <t>Use a spacing of 25 MHz in the 2.4 GHz band between the control channel and the extension channel for the legacy portion of a mixed-mode preamble and for legacy duplicate mode.</t>
  </si>
  <si>
    <t xml:space="preserve">In the 2.4 GHz band, the spacing between extension channel and control channel is 20 MHz, so it will use for instance channels 1 and 5. Most legacy networks use channels 1, 6, and 11, so there will be many cases where neighbor legacy networks will not be able to receive the legacy part of a mixed-mode preamble or a legacy duplicate transmission. </t>
  </si>
  <si>
    <t xml:space="preserve">A different frequency spacing needs to be added for 2.4GHz operation in order to allow 11g packets to be sent at 25MHz separation in order to address most of the existing channel deployments. </t>
  </si>
  <si>
    <t>TXVECTOR SHORT_GI</t>
  </si>
  <si>
    <t>Use a 25MHz spacing in the 2.4GHz band between control and extension channel.</t>
  </si>
  <si>
    <t>PLME_SAP sublayer management primitives</t>
  </si>
  <si>
    <t>20.4.2</t>
  </si>
  <si>
    <t>PHY management information base</t>
  </si>
  <si>
    <t>20.4.3</t>
  </si>
  <si>
    <t>20.3.16</t>
  </si>
  <si>
    <t>PLCP transmit procedure</t>
  </si>
  <si>
    <t>20.3.17</t>
  </si>
  <si>
    <t>20.3.14.8.3</t>
  </si>
  <si>
    <t>222</t>
  </si>
  <si>
    <t>Deferred for later submission</t>
  </si>
  <si>
    <t>Transmit Power</t>
  </si>
  <si>
    <t>20.3.14.4</t>
  </si>
  <si>
    <t>Transmit center frequency tolerance</t>
  </si>
  <si>
    <t>20.3.14.5</t>
  </si>
  <si>
    <t>Packet alignment</t>
  </si>
  <si>
    <t>20.3.14.6</t>
  </si>
  <si>
    <t>Reduced Interframe Space (RIFS)</t>
  </si>
  <si>
    <t>20.3.14.7</t>
  </si>
  <si>
    <t>CCA mechanism for 40MHz transmission is not acceptable. If there are no requirements on CCA on the extension channel and if 40MHz operation is regarded as a harmful operation mode to legacy and other systems operating on the extension channel, 40 MHz operation is very unlikely to be allowed in some regulatory regions.</t>
  </si>
  <si>
    <t>CCA on the extension channel should be mandatory.</t>
  </si>
  <si>
    <t>Motion</t>
  </si>
  <si>
    <t>approved</t>
  </si>
  <si>
    <t>TGn approval</t>
  </si>
  <si>
    <t>STAs transmitting 40MHz PPDUs are not currently required to sense CCA on the extension channel</t>
  </si>
  <si>
    <t>Change text so that STAs transmitting 40MHz PPDUs shall sense CCA on the extension channel.</t>
  </si>
  <si>
    <t>Symbol clock frequency tolerance</t>
  </si>
  <si>
    <t>20.3.14.8</t>
  </si>
  <si>
    <t>Modulation accuracy</t>
  </si>
  <si>
    <t>Van Nee, Richard</t>
  </si>
  <si>
    <t xml:space="preserve">For 40 MHz transmissions, the legacy duplicate mode can be used to send an RTS-CTS to make legacy devices defer. This does not work however for legacy 11b devices as the standard does not specify the use of legacy duplicate 11b transmissions. </t>
  </si>
  <si>
    <t>Include 11b rates in the legacy duplicate mode.</t>
  </si>
  <si>
    <t>Deferred for later submission and discussion.
Hinges on resolution 40MHz channelization in 2.4GHz</t>
  </si>
  <si>
    <t xml:space="preserve">Although the legacy duplicate mode can be used to send an RTS-CTS on two adjacent 20 MHz channels to make legacy devices defer, this does not work for legacy 11b devices as the standard does not specify the use of legacy duplicate 11b transmissions. </t>
  </si>
  <si>
    <t>Besides 20 MHz spacing, include 25 MHz spacing and 11b rates in the legacy duplicate mode.</t>
  </si>
  <si>
    <t>The channelization rules will lead to a mishmash of 20 and 40 MHz devices, and overall reduced throughput</t>
  </si>
  <si>
    <t>Preferred 40 MHz channels and control channels should be identified in the standard. When BSSs overlap, in the absence of radar, the devices on the non-preferred channels should change to preferred values. This ensures that the system converges over time to a well planned network of 40MHz devices</t>
  </si>
  <si>
    <t>A 40/20 topic for future dicsussion by Srini &amp; Assaf</t>
  </si>
  <si>
    <t>See item 13</t>
  </si>
  <si>
    <t>The separation between the control and extension channels currently does not match the existing channel separations for commonly deployed equipment (e.g. 1, 6 and 11 in 2.4 GHz).  This can cause substaintial cross channel interference effects that are easily mitigated by instead separating the control and extension channels by 25 MHz rather than 20 MHz.</t>
  </si>
  <si>
    <t>change the control/ extension channel spearation to more closely align with commonly deployed exisiting equipment configurations (e.g. 25 MHz rather than 20 MHz).</t>
  </si>
  <si>
    <t>This table seems inconsistent with the procedures in 11.9.5.2</t>
  </si>
  <si>
    <t>please clarify</t>
  </si>
  <si>
    <t>Channel operation in the 2.4 GHz band should overlay existing channels, including extensions.</t>
  </si>
  <si>
    <t>Modify channel center frequencies for extension channel to coincide with existing channel occupancies.</t>
  </si>
  <si>
    <t>Operation in the 2.4 GHz band should use existing channels, including extensions.</t>
  </si>
  <si>
    <t>Make the channel center frequencies of the extension channel coincide with the existing channel occupancies.</t>
  </si>
  <si>
    <t>Cam-Winget, Nancy</t>
  </si>
  <si>
    <t xml:space="preserve">We should define preferred 40MHz bands, and preferred control channels. In the absence of radar, the HT AP that does not conform to the preferred channelization must be the AP that must reselect its parameters.  </t>
  </si>
  <si>
    <t>r0</t>
  </si>
  <si>
    <t>this is the state of the Co-Existence Ad hoc group after AM1</t>
  </si>
  <si>
    <t>Don Schultz</t>
  </si>
  <si>
    <t>Don Schultz (Boeing)</t>
  </si>
  <si>
    <t>Boeing</t>
  </si>
  <si>
    <t>Phone: +1-425-239-9674</t>
  </si>
  <si>
    <t>donald.w.schultz@boeing.com</t>
  </si>
  <si>
    <t>r1</t>
  </si>
  <si>
    <t>this is the state of the Co-Existence Ad hoc group after AM2</t>
  </si>
  <si>
    <t>do you mean "BSSs" instead of "devices"</t>
  </si>
  <si>
    <t>change "devices" to "BSSs"</t>
  </si>
  <si>
    <t>9.23</t>
  </si>
  <si>
    <t>40/20 Functional description</t>
  </si>
  <si>
    <t>9.23.1</t>
  </si>
  <si>
    <t>Rules for operation in 40/20Mhz BSS</t>
  </si>
  <si>
    <t>9.23.2</t>
  </si>
  <si>
    <t>STA CCA sensing 40/20MHz BSS</t>
  </si>
  <si>
    <t>9.23.3</t>
  </si>
  <si>
    <t>AP CCA sensing in 40/20Mhz BSS</t>
  </si>
  <si>
    <t>9.23.4</t>
  </si>
  <si>
    <t>NAV assertion in 40/20Mhz BSS</t>
  </si>
  <si>
    <t>11.10.8</t>
  </si>
  <si>
    <t>van Nee</t>
  </si>
  <si>
    <t>Table n18</t>
  </si>
  <si>
    <t>PSMP sequence</t>
  </si>
  <si>
    <t>9.23.2, 9.23.4</t>
  </si>
  <si>
    <t>129, 130</t>
  </si>
  <si>
    <t>CCA and NAV setting in 40/20MHz BSS should be better defined.</t>
  </si>
  <si>
    <t>I recommend to replace the text with the following.
"A STA transmitting a 20MHz PPDU shall sense CCA of the control channel only but shall sense CCA of the extension channel when 40MHz Upper/Lower Mode is applied for the transmission"</t>
  </si>
  <si>
    <t>9.18.1.1.2.1</t>
  </si>
  <si>
    <t>CIDs Approved Unanimously</t>
  </si>
  <si>
    <t>Clause Title</t>
  </si>
  <si>
    <t>r43</t>
  </si>
  <si>
    <t>Removed deferral status from Motion Tab 1, added Motion Tab 8 and moved adhoc approved comments to Motion Tab Comments sheet.  Also moved comments for transfer to E,D&amp;T Outbox for editor.</t>
  </si>
  <si>
    <t>PMD_TXEND.request</t>
  </si>
  <si>
    <t>20.5.5.4.1</t>
  </si>
  <si>
    <t>20.5.5.4.2</t>
  </si>
  <si>
    <t>20.5.5.4.3</t>
  </si>
  <si>
    <t>20.5.5.4.4</t>
  </si>
  <si>
    <t>20.5.5.5</t>
  </si>
  <si>
    <t>PMD_TXPWRLVL.request</t>
  </si>
  <si>
    <t>20.5.5.5.1</t>
  </si>
  <si>
    <t>20.5.5.5.2</t>
  </si>
  <si>
    <t>20.5.5.5.3</t>
  </si>
  <si>
    <t>Block Ack</t>
  </si>
  <si>
    <t>DLS</t>
  </si>
  <si>
    <t>PHY Interface</t>
  </si>
  <si>
    <t>PHY Management</t>
  </si>
  <si>
    <t>PHY</t>
  </si>
  <si>
    <t>PHY General</t>
  </si>
  <si>
    <t>PLCP</t>
  </si>
  <si>
    <t>5.4.9.3</t>
  </si>
  <si>
    <t>Antenna selection</t>
  </si>
  <si>
    <t>5.6</t>
  </si>
  <si>
    <t>Relationship between services</t>
  </si>
  <si>
    <t>6</t>
  </si>
  <si>
    <t>MAC service definition</t>
  </si>
  <si>
    <t>6.1</t>
  </si>
  <si>
    <t>Overview of MAC services</t>
  </si>
  <si>
    <t>6.1.1</t>
  </si>
  <si>
    <t>Edit text to make CCA extention channel mandatory.</t>
  </si>
  <si>
    <t>7.3.1.16</t>
  </si>
  <si>
    <t>DELBA Parameter Set field</t>
  </si>
  <si>
    <t>7.3.1.17</t>
  </si>
  <si>
    <t>In 2.4 GHz, use 25 MHz spacing between control channel and extension channel for legacy duplicate mode. In 2.4 GHz, use 25 MHz spacing between control channel and extension channel for the legacy part of a 40 MHz mixed mode preamble up to and including HT-SIG.</t>
  </si>
  <si>
    <t>r12</t>
  </si>
  <si>
    <t>156</t>
  </si>
  <si>
    <t>157</t>
  </si>
  <si>
    <t>Change "and may sense CCA on the 20 MHz extension channel" to "and shall sense CCA on the 20 MHz extension channel".</t>
  </si>
  <si>
    <t>r16</t>
  </si>
  <si>
    <t>Non-adjacent channel rejection</t>
  </si>
  <si>
    <t>20.3.15.4</t>
  </si>
  <si>
    <t>Receiver maximum input level</t>
  </si>
  <si>
    <t>20.3.15.5</t>
  </si>
  <si>
    <t>9.10.7.2</t>
  </si>
  <si>
    <t>7.3.2.22.1</t>
  </si>
  <si>
    <t>Basic report</t>
  </si>
  <si>
    <t>7.3.2.22.2</t>
  </si>
  <si>
    <t>CCA report</t>
  </si>
  <si>
    <t>7.3.2.22.3</t>
  </si>
  <si>
    <t>RPI histogram report</t>
  </si>
  <si>
    <t>7.3.2.23</t>
  </si>
  <si>
    <t>Quiet element</t>
  </si>
  <si>
    <t>7.3.2.24</t>
  </si>
  <si>
    <t>IBSS DFS element</t>
  </si>
  <si>
    <t>7.3.2.25</t>
  </si>
  <si>
    <t>RSN information element</t>
  </si>
  <si>
    <t>Deferred for later submission by Srini
Deferred for later submission and discussion by Mathilde Benveniste on Sept 19, 2006
Straw Poll (ref 06/1521r1)  24 yes, 18 no</t>
  </si>
  <si>
    <t>Transmit and receive in-band and out-of-band spurious transmissions</t>
  </si>
  <si>
    <t>20.4</t>
  </si>
  <si>
    <t>High Throughput PLME</t>
  </si>
  <si>
    <t>20.4.1</t>
  </si>
  <si>
    <t>There needs to be clear policy whether IEEE 802.11 shall be based in general on CSMA/CA (then the current approach is not applicable) or if amendments may change the behavior of the MAC towards more efficient schemes (HCCA, MDA, PCF etc.) where sensing is not necessarily part of the medium access.</t>
  </si>
  <si>
    <t>Johnson, Todd</t>
  </si>
  <si>
    <t>7-12</t>
  </si>
  <si>
    <t>20.3.3.2.2</t>
  </si>
  <si>
    <t>The High Throughput portion of mixed mode preamble</t>
  </si>
  <si>
    <t>20.3.14.8.1</t>
  </si>
  <si>
    <t>Transmit center frequency leakage</t>
  </si>
  <si>
    <t>20.3.14.8.2</t>
  </si>
  <si>
    <t>Transmitter constellation error</t>
  </si>
  <si>
    <t>Clause (Ed)</t>
  </si>
  <si>
    <t>Kerry, Stuart</t>
  </si>
  <si>
    <t>Kandala, Srinivas</t>
  </si>
  <si>
    <t>McNamara, Darren</t>
  </si>
  <si>
    <t>42-44</t>
  </si>
  <si>
    <t>15-18</t>
  </si>
  <si>
    <t>Non-HT Long Training Field</t>
  </si>
  <si>
    <t>20.3.3.2.1.4</t>
  </si>
  <si>
    <t>The Non-HT Signal Field</t>
  </si>
  <si>
    <t>Add the following: "A 40/20 MHz capable STA that receives a non-HT duplicate frame and can correctly decode the control channel portion of the frame and detects interference in the extension channel, shall reply with a non-HT 20 MHz frame. The initiator may continue transmission in 20 MHz control channel or may abort continuation of the TXOP."</t>
  </si>
  <si>
    <t>Hillman, Garth</t>
  </si>
  <si>
    <t>Channel Management at the AP</t>
  </si>
  <si>
    <t>12</t>
  </si>
  <si>
    <t>PHY service specification</t>
  </si>
  <si>
    <t>12.3.4.4</t>
  </si>
  <si>
    <t>Vector descriptions</t>
  </si>
  <si>
    <t>13</t>
  </si>
  <si>
    <t>PHY management</t>
  </si>
  <si>
    <t>2</t>
  </si>
  <si>
    <t>Normative references</t>
  </si>
  <si>
    <t>20</t>
  </si>
  <si>
    <t>Sounding PPDU for channel quality assessment</t>
  </si>
  <si>
    <t>20.3.7</t>
  </si>
  <si>
    <t xml:space="preserve">"This allows far away overlapping BSSs on the extension channel to be ignored or to inhibit 40MHz transmissions as a matter of policy" yet (a) no mechanism is provided to assure us that they are indeed far away, and (b) this inefficiency arises in normal 20/20 transmissions too. If this inefficiency were that easy to fully fix, it would have been fully fixed a long time ago. If the authors believe that they have fully fixed this inefficiency then they should bring their solution to 802.11, and allow every device - 20 MHz devices included - to gain the benefit of this fix. Conversely, if the authors have not fully fixed this inefficiency, then why is it being allowed for 40 MHz? </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</si>
  <si>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</si>
  <si>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</si>
  <si>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</si>
  <si>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</si>
  <si>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</si>
  <si>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</si>
  <si>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</si>
  <si>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</si>
  <si>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</si>
  <si>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 xml:space="preserve">"The AP should reselect new parameters if an HT BSS that does not have the same control channel, extension channel offset starts operating on an overlapped channel". Simple statements like this do not solve the very complex issue of channel management in a hererogenous channel environment </t>
  </si>
  <si>
    <t>Remove all statements regarding how to solve channel management. Omly leave the requirement to avoid collisions on the extension channel.</t>
  </si>
  <si>
    <t>40MHz operation should be limited to the 5 GHz band.</t>
  </si>
  <si>
    <t>MTBA rules in scheduled PSMP sequence</t>
  </si>
  <si>
    <t>9.18.3.1</t>
  </si>
  <si>
    <t xml:space="preserve">Current Draft define Control and Extension channels for 40MHz operations with 20 MHz separation. They cannot be centered on the widely-used adjacent 2.4GHz channels that have 25 MHz separation. Basically, everything is broken for channel 1,6,11 deployment, including "legacy duplicate" mode and
802.11b non-OFDM modes. </t>
  </si>
  <si>
    <t>9.21.5</t>
  </si>
  <si>
    <t>21.4.14.2</t>
  </si>
  <si>
    <t>9.2.5.5a</t>
  </si>
  <si>
    <t>11.9.8.2</t>
  </si>
  <si>
    <t>11.9.8.1</t>
  </si>
  <si>
    <t>11.9.8</t>
  </si>
  <si>
    <t>11.9.8.3</t>
  </si>
  <si>
    <t>21.4.2</t>
  </si>
  <si>
    <t>21.4.9</t>
  </si>
  <si>
    <t>21.4.10</t>
  </si>
  <si>
    <t>21.4.14</t>
  </si>
  <si>
    <t>21.4.21</t>
  </si>
  <si>
    <t>9.21.3</t>
  </si>
  <si>
    <t>9.21.2, 9.21.3</t>
  </si>
  <si>
    <t>r31</t>
  </si>
  <si>
    <t>updated to include resolutions from 11-06-1592-01-000n-LB84-l-sig-txop-remaining-comments.doc</t>
  </si>
  <si>
    <t>eldad.perahia@intel.com</t>
  </si>
  <si>
    <t>D1.0</t>
  </si>
  <si>
    <t>All deferred comments assigned and comments for transfer to General, Editor, MAC and PHY were moved to E,D&amp;T Outbox.
Submission Assignment tab created</t>
  </si>
  <si>
    <t>Duplicates</t>
  </si>
  <si>
    <t>Deferred (w/assignees)</t>
  </si>
  <si>
    <t>Pre-RSNA security methods</t>
  </si>
  <si>
    <t>8.3</t>
  </si>
  <si>
    <t>RSNA data confidentiality protocols</t>
  </si>
  <si>
    <t>8.4</t>
  </si>
  <si>
    <t>RSNA security association management</t>
  </si>
  <si>
    <t>8.5</t>
  </si>
  <si>
    <t>Type E/HE/T/ST/DT(Ed)</t>
  </si>
  <si>
    <t>7.3.1.12</t>
  </si>
  <si>
    <t>Dialog Token field</t>
  </si>
  <si>
    <t>7.3.1.13</t>
  </si>
  <si>
    <t>DLS Timeout Value field</t>
  </si>
  <si>
    <t>7.3.1.14</t>
  </si>
  <si>
    <t>Block Ack Parameter Set field</t>
  </si>
  <si>
    <t>7.3.1.15</t>
  </si>
  <si>
    <t>Block Ack Timeout Value field</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</si>
  <si>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</si>
  <si>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</si>
  <si>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</si>
  <si>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</si>
  <si>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</si>
  <si>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</si>
  <si>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</si>
  <si>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</si>
  <si>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</si>
  <si>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</si>
  <si>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</si>
  <si>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</si>
  <si>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Require devices to perform CCA on the extension channel (in addition to the already reqired CCA on the control channel).</t>
  </si>
  <si>
    <t>Godfrey, Tim</t>
  </si>
  <si>
    <t>7.1.3.1.2</t>
  </si>
  <si>
    <t>ULT payload retransmission</t>
  </si>
  <si>
    <t>9.18.4</t>
  </si>
  <si>
    <t>Unscheduled PSMP</t>
  </si>
  <si>
    <t>9.19</t>
  </si>
  <si>
    <t>Link Adaptation</t>
  </si>
  <si>
    <t>9.19.1</t>
  </si>
  <si>
    <t>Introduction (informative)</t>
  </si>
  <si>
    <t>9.19.2</t>
  </si>
  <si>
    <t>Title</t>
  </si>
  <si>
    <t>Nanda, Sanjiv</t>
  </si>
  <si>
    <t>Takeda, Daisuke</t>
  </si>
  <si>
    <t>r37</t>
  </si>
  <si>
    <t>Deferred for later submission and discussion by Assaf</t>
  </si>
  <si>
    <t>See previous</t>
  </si>
  <si>
    <t>duplicate of CID 12112</t>
  </si>
  <si>
    <t>Same as CID1521</t>
  </si>
  <si>
    <t>Same as CID12115</t>
  </si>
  <si>
    <t xml:space="preserve">Too vague. </t>
  </si>
  <si>
    <t>duplicate of CID 4533</t>
  </si>
  <si>
    <t>Current text does not describe mandatory  behavior to ensure the integrity of CSMA/CA in the extension channel in 40Mhz operation. If this does not get fixed then there is a high risk that 802.11n compliant devices will enter the market that will cause severe interoperability problems and fairness problems vis a vis legacy devices and other .11n devices.</t>
  </si>
  <si>
    <t>Transfers in/out</t>
  </si>
  <si>
    <t>RCPI</t>
  </si>
  <si>
    <t>PLCP Frame Format</t>
  </si>
  <si>
    <t>PLCP MCS</t>
  </si>
  <si>
    <t>PLCP Header</t>
  </si>
  <si>
    <t>PLCP Greenfield</t>
  </si>
  <si>
    <t>PLCP STBC</t>
  </si>
  <si>
    <t>PHY Sounding</t>
  </si>
  <si>
    <t>16</t>
  </si>
  <si>
    <t>24</t>
  </si>
  <si>
    <t>221</t>
  </si>
  <si>
    <t>van Zelst, Allert</t>
  </si>
  <si>
    <t>Type 
E/HE/T/HT (Ed)</t>
  </si>
  <si>
    <t>Transmitter Block Diagram (informative)</t>
  </si>
  <si>
    <t>20.3.2.2</t>
  </si>
  <si>
    <t>Overview of the PPDU encoding process</t>
  </si>
  <si>
    <t>20.3.2.3</t>
  </si>
  <si>
    <t>Modulation and Coding Scheme (MCS)</t>
  </si>
  <si>
    <t>20.3.2.4</t>
  </si>
  <si>
    <t>24-26</t>
  </si>
  <si>
    <t>Needs informative introduction like clause 9.19, 9.20 and 9.21</t>
  </si>
  <si>
    <t>Add informative introduction</t>
  </si>
  <si>
    <t>Without sensing CCA on the 20MHz extension channel, a 40MHz STA will potentially collide with traffic of the 20MHz extension channel network.</t>
  </si>
  <si>
    <t>Change "may" to "shall"</t>
  </si>
  <si>
    <t>Clear channel assessment (CCA) sensitivity</t>
  </si>
  <si>
    <t>20.3.15.6</t>
  </si>
  <si>
    <t>Received Channel Power Indicator (RCPI) Measurement</t>
  </si>
  <si>
    <t>20.3.3.2.2.1</t>
  </si>
  <si>
    <t>Cyclic shift for the High Throughput portion of Mixed Mode preamble</t>
  </si>
  <si>
    <t>20.3.3.2.2.2</t>
  </si>
  <si>
    <t>The High Throughput Signal Field</t>
  </si>
  <si>
    <t>20.3.3.2.2.2.1</t>
  </si>
  <si>
    <t>CRC calculation</t>
  </si>
  <si>
    <t>07/0004 (MAC)</t>
  </si>
  <si>
    <t>Counter: new text in 1896r2 avoids problem</t>
  </si>
  <si>
    <t>06/1896r2</t>
  </si>
  <si>
    <t>Counter: new text in 1896r2 mandates scanning prior to starting a BSS</t>
  </si>
  <si>
    <t>Counter: new text in 1896r2 mandates scanning prior to starting a BSS. In-service scanning covered elsewhere. Testable performance requirements considered out of scope of standard.</t>
  </si>
  <si>
    <t>Reject: too restrictive. New text in 1896r2 mandates scanning prior to starting a BSS as well channel allocation that aligns with existing OBSS primary/secondary channel allocation</t>
  </si>
  <si>
    <t>Reject: Channel management procedures needed. New text in 1896r2 mandates  scanning and channel management procedures</t>
  </si>
  <si>
    <t>A</t>
  </si>
  <si>
    <t>Accept: new text  in 1896r2 avoids problem</t>
  </si>
  <si>
    <t>Counter: new text  in 1896r2 eliminates inconsistency</t>
  </si>
  <si>
    <t>07/1951r0</t>
  </si>
  <si>
    <t xml:space="preserve">(1) Following the precedence for the bands, the draft allows for overlapping 40MHz channel allocation in 2.4GHz and non-overlapping 40MHz channel allocation in 5GHz.  </t>
  </si>
  <si>
    <t>(2) To allow for more flexibility in adaption to interference (radar, OBSS…), it is preferable to allow either 20MHz channel of a 40MHz channel to be primary.</t>
  </si>
  <si>
    <t>Reject:
(1) Following the precedence for the bands, the draft allows for overlapping 40MHz channel allocation in 2.4GHz and non-overlapping 40MHz channel allocation in 5GHz.  
(2) To allow for more flexibility in adaption to interference (radar, OBSS…), it is preferable to allow either 20MHz channel of a 40MHz channel to be primary.</t>
  </si>
  <si>
    <t>Reject:
17.3.10.5 uses the term "valid"
18.4.8.4 item b) uses the term "valid"
19.4.6 item a) uses the term "valid"
all in essentially identical context, i.e. the use of the term "valid" in this context is well-established.</t>
  </si>
  <si>
    <t>Counter: In  clause 21.2.21.1, 21.2.21.2, and 21.2.21.3 in D1.07, PER has been changed to 10%.</t>
  </si>
  <si>
    <t>CIDs resolved from 07/1951r0 and 06/1896r2</t>
  </si>
  <si>
    <t>r47</t>
  </si>
  <si>
    <t>Need to require CCA on the extension channel and the control channel before a 40MHz STA transmission. If the CCA on either channel fails, then the STA shall not transmit the packet.</t>
  </si>
  <si>
    <t>25-32</t>
  </si>
  <si>
    <t>Need to clarify CCA mechanism during 40MHz operation.</t>
  </si>
  <si>
    <t>Need to require CCA on the extension channel prior to a 40MHz STA transmission. If the CCA on either channel (control or extension) fails, then the STA shall not transmit the packet.</t>
  </si>
  <si>
    <t>26-32</t>
  </si>
  <si>
    <t xml:space="preserve">When transmitting a 40 MHz PPDU, a STA shall sense CCA on both 20 MHz control channel and 20 MHz extension channel, or shall sense CCA on 40 MHz channel. The sensitivity for 20 MHz channel shall apply to both 20 MHz control channel and 20 MHz extension channel. </t>
  </si>
  <si>
    <t>The CCA on the extension channel should be mandated with a "shall" rather than a "may" and should be separate from the control channel CCA. Additionally, text should be added so that a 40MHz transmission can start only if both the control and extension CCA expires.  This is an interoperability issue with ALL 20MHz STAs (legacy and 11.n) that operate in extension channel.</t>
  </si>
  <si>
    <t xml:space="preserve">Modify and add text to specify that calculation of the CCA is mandatory in the extension channel before transmitting a 40 MHz frame. </t>
  </si>
  <si>
    <t>in a 40MHz/20MHz mixed mode operation, the 20MHz device has a lower CCA threshold than a 40MHz device. The CCA of the 40MHz device might not be triggered by a 20MHz transmission</t>
  </si>
  <si>
    <t>Modify the test to say for the 40MHz CCA should indicate busy for any signal  &gt; -60dBm in each individual 20MHz portion</t>
  </si>
  <si>
    <t>Hinsz, Christopher</t>
  </si>
  <si>
    <t>This seems to leave CCA on the extention channel completely undefined.  This allows for all manner of collisions and lost packets on the extension channel.</t>
  </si>
  <si>
    <t>Add a CCA mechanism to the extension channel, ideally following the same or similar mechanism to the control channel.</t>
  </si>
  <si>
    <t>CCA shouldn't need to check whether it’s a valid transmission or not.</t>
  </si>
  <si>
    <t>delete "valid" from line 26</t>
  </si>
  <si>
    <t>26</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</si>
  <si>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(or 40MHz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</si>
  <si>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Drop "valid" from line 26</t>
  </si>
  <si>
    <t xml:space="preserve">This clause makes no mention of attempting to detect packets on the extension or overlapping channels. </t>
  </si>
  <si>
    <t>W</t>
  </si>
  <si>
    <t>withdrawn by commenter</t>
  </si>
  <si>
    <t>withdrawn</t>
  </si>
  <si>
    <t>STA Capabilities (40/20MHz)</t>
  </si>
  <si>
    <t>Operating Modes (40/20MHz)</t>
  </si>
  <si>
    <t>Approved by Majority</t>
  </si>
  <si>
    <t>Regulatory Requirements (HT PLCP)</t>
  </si>
  <si>
    <t>Channel Numbering and Channelization (HT PLCP)</t>
  </si>
  <si>
    <t>Channel Allocation in the 5 GHz Band (HT PLCP)</t>
  </si>
  <si>
    <t>Channel Allocation in the 2.4 GHz Band (PLCP)</t>
  </si>
  <si>
    <t>PCO Phase Request Management Action Frame</t>
  </si>
  <si>
    <t>20.5.5.5.4</t>
  </si>
  <si>
    <t>High Throughput PHY specification</t>
  </si>
  <si>
    <t>20.1</t>
  </si>
  <si>
    <t>20.1.1</t>
  </si>
  <si>
    <t>Scope</t>
  </si>
  <si>
    <t>20.1.2</t>
  </si>
  <si>
    <t>High Throughput PHY functions</t>
  </si>
  <si>
    <t>20.1.2.1</t>
  </si>
  <si>
    <t>High Throughput PLCP sublayer</t>
  </si>
  <si>
    <t>20.1.2.2</t>
  </si>
  <si>
    <t>High Throughput PMD sublayer</t>
  </si>
  <si>
    <t xml:space="preserve">Change the spec for 2.4GHz band in order to allow the duplicated DSSS/CCK MAC protection frame to be transmitted in 25MHz separation between control and extension channels. </t>
  </si>
  <si>
    <t>Ecclesine, Peter</t>
  </si>
  <si>
    <t>PLCP receive procedure</t>
  </si>
  <si>
    <t>20.3.2</t>
  </si>
  <si>
    <t>PLCP frame format</t>
  </si>
  <si>
    <t>20.3.2.1</t>
  </si>
  <si>
    <t>"In any transition of channel width, the AP should take in consideration any STAs that asleep. "
Considerate APs are nice.  But what this means is opaque.
Unlike the channel switch announcement,  the channel width change takes place immediately.  It is not clear how the AP can be considerate.</t>
  </si>
  <si>
    <t>28</t>
  </si>
  <si>
    <t>9.20</t>
  </si>
  <si>
    <t>The interoperation of the 20 MHZ and 40 MHZ modes of operation are inadequate and are considered not to work effectively. There are serious concerns over the impact of 40 MHZ operation on legacy 20 MHz devices - this is evidenced by the TG's own ad-hoc group which is debating these issues. This reviewer requires that TGn not have significant negative impact on legacy devices. Yes, I realize that "significant" is a value call - I will consider technical solutions proposed and adopted by TGn to see if they satisfy this requirement.</t>
  </si>
  <si>
    <t>40MHz operation in 2.4GHz is not appropriate considering that there are so many devices only capable of DSSS/CCK are operating.</t>
  </si>
  <si>
    <t>Change to "An HT AP shall listen for Beacons of other…"</t>
  </si>
  <si>
    <t>N</t>
  </si>
  <si>
    <t>9,23.2</t>
  </si>
  <si>
    <t>QoS Action frame details</t>
  </si>
  <si>
    <t>7.4.2.1</t>
  </si>
  <si>
    <t>ADDTS Request frame format</t>
  </si>
  <si>
    <t>7.4.2.2</t>
  </si>
  <si>
    <t>ADDTS Response frame format</t>
  </si>
  <si>
    <t>7.4.2.3</t>
  </si>
  <si>
    <t>DELTS frame format</t>
  </si>
  <si>
    <t>7.4.2.4</t>
  </si>
  <si>
    <t>154</t>
  </si>
  <si>
    <t>Basson, Gal</t>
  </si>
  <si>
    <t>Douglas, Brett</t>
  </si>
  <si>
    <t>Hart, Brian</t>
  </si>
  <si>
    <t>Kruys, Jan</t>
  </si>
  <si>
    <t>r30</t>
  </si>
  <si>
    <t>r29</t>
  </si>
  <si>
    <t>Intel</t>
  </si>
  <si>
    <t>Second Author</t>
  </si>
  <si>
    <t>Eldad Perahia (Intel)</t>
  </si>
  <si>
    <t>Add text to reflect the comment.</t>
  </si>
  <si>
    <t>Frederiks, Guido</t>
  </si>
  <si>
    <t>Power management in an infrastructure network</t>
  </si>
  <si>
    <t>I disagree with the use of 40MHz channels in the 2.4 space, given the backward compatibility issues it creates</t>
  </si>
  <si>
    <t>40MHz operation should be restricted to the 5 GHz band.</t>
  </si>
  <si>
    <t>de Courville, Marc</t>
  </si>
  <si>
    <t>Prescribe normative behavior that makes sure that the throughput benefits of 40MHz modes can be achieved on a dynamic basiis, while an acceptable level of fairness vis a vis legacy devices and other .11n devices can be maintained. Recommend specification of mandatory CCA computation in the extension channel and checking before transmitting in 40MHz mode</t>
  </si>
  <si>
    <t>5-7</t>
  </si>
  <si>
    <t>Lefkowitz, Martin</t>
  </si>
  <si>
    <t>Perahia, Eldad</t>
  </si>
  <si>
    <t>9.23.5</t>
  </si>
  <si>
    <t>Frame transmission in 40/20Mhz BSS</t>
  </si>
  <si>
    <t>9.23.6</t>
  </si>
  <si>
    <t>Protection in 40/20MHz BSS</t>
  </si>
  <si>
    <t>9.23.7</t>
  </si>
  <si>
    <t>CF-End in duplicated mode</t>
  </si>
  <si>
    <t>Service specification method</t>
  </si>
  <si>
    <t>20.1.3</t>
  </si>
  <si>
    <t>High Throughput PHY specific service parameter list</t>
  </si>
  <si>
    <t>Change to "A STA transmitting a 40 MHz PPDU (either a 40 MHz HT PPDU or a non-HT duplicate PPDU) shall sense CCA on the 20 MHz control channel and shall sense CCA on the 20 MHz extension channel and combine the results with that from the control channel. A 20/40 capable STA that gains access of the 20 MHz control channel, can transmits a 40 MHz PPDU only if the CCA in the extension channel has been idle for at least SIFS time period "</t>
  </si>
  <si>
    <t xml:space="preserve">Detection of interference in the extension channel can be beneficial, especially if the HT STA receives a non-HT duplicate frame; e.g., RTS/CTS. </t>
  </si>
  <si>
    <t>Benveniste, Mathilde</t>
  </si>
  <si>
    <t>r18</t>
  </si>
  <si>
    <t>McCann, Stephen</t>
  </si>
  <si>
    <t>r11</t>
  </si>
  <si>
    <t>IBSS ATIM frame format</t>
  </si>
  <si>
    <t>7.2.3.3</t>
  </si>
  <si>
    <t>Disassociation frame format</t>
  </si>
  <si>
    <t>7.2.3.4</t>
  </si>
  <si>
    <t>Association Request frame format</t>
  </si>
  <si>
    <t>7.2.3.5</t>
  </si>
  <si>
    <t>Association Response frame format</t>
  </si>
  <si>
    <t>7.2.3.6</t>
  </si>
  <si>
    <t>Hassan, Amer</t>
  </si>
  <si>
    <t>Computing of the extension channel CCA should be mandatory.  From text it seems to be optional and this can cause interoperability problems</t>
  </si>
  <si>
    <t xml:space="preserve">specify the mandatory requirement for CCA on the 20MHz extension channel before transmission of 40MHz MAC frame. </t>
  </si>
  <si>
    <t>Topic</t>
  </si>
  <si>
    <t>PLME</t>
  </si>
  <si>
    <t>MAC</t>
  </si>
  <si>
    <t>A-MPDU</t>
  </si>
  <si>
    <t>PCO</t>
  </si>
  <si>
    <t>MAC Management</t>
  </si>
  <si>
    <t>Coexistence</t>
  </si>
  <si>
    <t>Power Management</t>
  </si>
  <si>
    <t>TSPEC</t>
  </si>
  <si>
    <t>9.13.4</t>
  </si>
  <si>
    <t>11.17.1</t>
  </si>
  <si>
    <t>21.4.20.6</t>
  </si>
  <si>
    <t>21.4.13</t>
  </si>
  <si>
    <t>21.4.14.1</t>
  </si>
  <si>
    <t>7.3.2.46.8</t>
  </si>
  <si>
    <t>7.4.8.6</t>
  </si>
  <si>
    <t>9.13.4.2</t>
  </si>
  <si>
    <t>9.21.7</t>
  </si>
  <si>
    <t>A.4.17.2</t>
  </si>
  <si>
    <t>D1.0 Clause Title</t>
  </si>
  <si>
    <t>Generally (9.16.1)</t>
  </si>
  <si>
    <t>Page 267</t>
  </si>
  <si>
    <t>r39</t>
  </si>
  <si>
    <t>r40</t>
  </si>
  <si>
    <t>PSMP Power management</t>
  </si>
  <si>
    <t>9.18.3</t>
  </si>
  <si>
    <t>PO Box 3707 Seattle, WA</t>
  </si>
  <si>
    <t>Resolution status:
A - accepted
R - rejected
C - counter (provided in proposed change field)
D - Deferred
X - No consensus reached in the ad-hoc
T - Pending Transfer to another ad-hoc
N - New Duplicate comment
W - Withdrawn by commentor</t>
  </si>
  <si>
    <t>Related Comment</t>
  </si>
  <si>
    <t>Technical Area</t>
  </si>
  <si>
    <t>Chaplin, Clint</t>
  </si>
  <si>
    <t>Cyclic shift for the Green Field preamble and header fields</t>
  </si>
  <si>
    <t>20.3.3.3.2</t>
  </si>
  <si>
    <t>Short training field</t>
  </si>
  <si>
    <t>20.3.3.3.3</t>
  </si>
  <si>
    <t>Signal field</t>
  </si>
  <si>
    <t>20.3.3.3.3.1</t>
  </si>
  <si>
    <t>Reconciled with all other spreadsheets (Adrian Stephens)</t>
  </si>
  <si>
    <t>PICS proforma-IEEE Std 802.11, 2006 Edition9</t>
  </si>
  <si>
    <t>A.4.15</t>
  </si>
  <si>
    <t>Enhancements for Higher Throughput</t>
  </si>
  <si>
    <t>A.4.3</t>
  </si>
  <si>
    <t>IUT configuration</t>
  </si>
  <si>
    <t>A4.15.1</t>
  </si>
  <si>
    <t>Jones, VK</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</si>
  <si>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</si>
  <si>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10-12</t>
  </si>
  <si>
    <t>CYPHER, DAVID</t>
  </si>
  <si>
    <t xml:space="preserve">Adjecent 20MHz channels in 40 MHz mode creates alignment problem in 2.4GHz band since most legacy deployments use channel 1,6,11. </t>
  </si>
  <si>
    <t>Deferred for later submission  van Nee ref 06/0972r1</t>
  </si>
  <si>
    <t>20.3.2.5, 20.3.4.8</t>
  </si>
  <si>
    <t>In 2.4 GHz band, legacy networks are mostly using channels 1, 6, and 11, meaning 25 MHz spacing between the channels. So there will be many cases where a legacy device in the neighbour network will not receive the legacy part of a 40 MHz mixed-mode preamble or a legacy duplicate transmission.</t>
  </si>
  <si>
    <t>Specify, besides a spacing of 20 MHz, also the use of a spacing of 25 MHz in the 2.4 GHz band between the control channel and the extension channel for the legacy portion of a mixed-mode preamble and for legacy duplicate mode. If possible make the devices sense whether to use 20 MHz or 25 MHz spacing.</t>
  </si>
  <si>
    <t>in the 2.4GHz band, the upper/lower channel should be spaced +- 15MHz fro the control channel, in order to coexist with 11g systems</t>
  </si>
  <si>
    <t>Change 10 to 15 at end of line 3 for 2.4GHz, leave as 10MHz for 5GHz</t>
  </si>
  <si>
    <t>The spacing between extension channel and control channel is 20 MHz, so it will use for instance channels 1 and 5. Most legacy networks use channels 1, 6, and 11.  What is needed is the compatibility portion of the MM preamble to be separated by 25MHz so that legacy networks will properly defer and fairness can be assured.</t>
  </si>
  <si>
    <t>Add an optional mode for the compatibility portion of the MM preamble (L-STF, L-LTF, L-SIG, HT-SIG) to have 25MHz separation instead of 20MHz separation.</t>
  </si>
  <si>
    <t>Hayase, Shigenori</t>
  </si>
  <si>
    <t>In 2.4GHz band operation, most legacy devices use channel 1, 6 and 11. Since they have 25MHz frequency spacing, Non-HT portion of mixed mode preamble is not consistent with legacy devices.</t>
  </si>
  <si>
    <t>Support 25MHz frequency spacing of channels in 2.4GHz band operation.</t>
  </si>
  <si>
    <t>Repice, Joseph</t>
  </si>
  <si>
    <t>188</t>
  </si>
  <si>
    <t>Do not agree with the 20 MHz spacing between the control and extension channel in the 2.4 GHz band (refer to document by 06/543ro by Richard VanNee)</t>
  </si>
  <si>
    <t xml:space="preserve">Legacy part of a 40 MHz Mixed-Mode preamble should use 25 MHz spacing between control channel and extension channel in the 2.4 GHz band for short training symbol, long training symbol, legacy signal field, and HT-signal field. </t>
  </si>
  <si>
    <t>189</t>
  </si>
  <si>
    <t>192</t>
  </si>
  <si>
    <t xml:space="preserve">If there is an 11n device which do not make CCA in extention channel, severe interference occurs with legacy (or other 11n) device which uses the same channel. Current draft violates "Listen before talk algorithm". </t>
  </si>
  <si>
    <t>Use the word "shall" instead of "may" for sensing CCA on the extension channel.</t>
  </si>
  <si>
    <t>20.3.4.8, 20.3.4.7.3</t>
  </si>
  <si>
    <t>213, 214</t>
  </si>
  <si>
    <t>Globallly, the majority of legacy .11b and .11b/g network are deployed in either Ch1, 6 or 11. These channels are separated by 25MHz. However, in 40MHz operation not both the Control channel and Extension channel can be centered on one of the widely used channels (due to the 20MHz separation). This 5Mhz offset, can cause significant coexistence and interoperability problems with 11b and/or .11g devices. For broad market acceptance purposes of .11n devices in the 2.4GHz band, the spec needs to be changed to address this issue.</t>
  </si>
  <si>
    <t xml:space="preserve">Allow the use of 25MHz separation for the legacy part of the mixed mode preamble. Allow the use of 25MHz separation for the legacy duplicate mode so MAC control messages can be sent using the channelization in the most common network deployments. </t>
  </si>
  <si>
    <t>Deferred</t>
  </si>
  <si>
    <t>20.3.4.7.3, 20.3.4.8</t>
  </si>
  <si>
    <t>"An HT AP shall receive the beacons of other HT BSSs on its channel when it first powers up. "
This doesn't say how long,  or what "first powers up" means.</t>
  </si>
  <si>
    <t xml:space="preserve">On the subject of STA CCA sensing 40/20MHz BSS, the draft states: "A STA transmitting a 40MHz PPDU (either a 40MHz HT PPDU or a legacy duplicate PPDU) shall sense CCA on the 20 MHz control channel and may sense CCA on the 20 MHz extension channel and combine the result with that from the control channel."  CCA on the extension channel is important for coexistence with other 11n BSSs with overlapping coverage areas and for backward compatibility.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CCA, it will have a negative impact on the performance of these devices.  
</t>
  </si>
  <si>
    <t>Require that a station perform CCA before transmitting on the extension channel.</t>
  </si>
  <si>
    <t xml:space="preserve">9.23.4 </t>
  </si>
  <si>
    <t>Extension channel CCA should be required to protect stations using 20MHz transmission</t>
  </si>
  <si>
    <t>9.23.2, 9.23.3</t>
  </si>
  <si>
    <t>40 MHz (non-PCO) devices must perform CCA and CFP detection in the extension band for existing traffic and defer (including CFP respect).</t>
  </si>
  <si>
    <t>9.18.2.1</t>
  </si>
  <si>
    <t>The comment made by the commenter.   Minor fixups were made to remove embedded objects.</t>
  </si>
  <si>
    <t>The result of the lookup of the Topic Lookup in the Topic Groupings column.
This is used to partition the comments into topic groups,  with the assumption as this is written that there is a mapping from topic groups onto comment resolution ad-hocs.</t>
  </si>
  <si>
    <t>Cheng, Hong</t>
  </si>
  <si>
    <t>EMR</t>
  </si>
  <si>
    <t>96</t>
  </si>
  <si>
    <t>L-SIG TXOP can suppress non-HT transmissions and could cause bandwidth waste when the initiator is not able to correctly predict the TXOP duration.</t>
  </si>
  <si>
    <t>Do not allow L-SIG TXOP protection in mixed Legacy-HT BSS. Use CF-End to reset the NAV at HT-STAs when TXOP is not completely used by the TXOP owner (this makes sense in a pure HT BSS).</t>
  </si>
  <si>
    <t>ER</t>
  </si>
  <si>
    <t>Shravan</t>
  </si>
  <si>
    <t>06/1600r5</t>
  </si>
  <si>
    <t>103</t>
  </si>
  <si>
    <t>20/40 MHz capable STAs should be able to receive non-HT duplicate frames in both, control and extension channel.</t>
  </si>
  <si>
    <t>Change the intersection of Rows 2,5, and 6 with Column 6 to "cntrl and extension chann".</t>
  </si>
  <si>
    <t>r44</t>
  </si>
  <si>
    <t>r45</t>
  </si>
  <si>
    <t>added ER and EMR from 706r26</t>
  </si>
  <si>
    <t>How are 'far-away overlapping' BSSs actually characterized. This parameter requires some clarification</t>
  </si>
  <si>
    <t>Clarification is required for 'far away'</t>
  </si>
  <si>
    <t>5-11</t>
  </si>
  <si>
    <t>150</t>
  </si>
  <si>
    <t xml:space="preserve">To keep backward compatility and interoperability between 40MHz HT-STAs and 20MHz Legacy/HT STAs, the calculation for the extension channel CCA and the individual calculation for control and extention channel CCA should be mandatory features.  </t>
  </si>
  <si>
    <t xml:space="preserve">Modify text to specify the mandatory feature for extension CCA calculation prior to transmission of 40MHz packet. </t>
  </si>
  <si>
    <t>AOKI, TSUGUHIDE</t>
  </si>
  <si>
    <t>Details TBD.  Perhaps a motion reference and an outcome affecting the approval of the motion.  e.g. M12 implies approved by motion 12,  R implies rejected in TGn.  However, to do this requires a means of referencing TGn motions, which we don't currently have.</t>
  </si>
  <si>
    <t>To increase the efficiency of the MAC protection mechanizm, change the spec from 20 MHz to 25 MHz for channel separation between control and extension channels.</t>
  </si>
  <si>
    <t>11.10.8.1
page 136, line 40</t>
  </si>
  <si>
    <t>11.10.8.2
page 136, line 51-52</t>
  </si>
  <si>
    <t>11.10.8.2
page 136, line 55</t>
  </si>
  <si>
    <t>11.10.8.2
page 136, line 60</t>
  </si>
  <si>
    <t>11.10.8.2
page 136, line 64</t>
  </si>
  <si>
    <t>11.10.8.2
page 137, line 10</t>
  </si>
  <si>
    <t>11.10.8.2
page 137, line 12</t>
  </si>
  <si>
    <t>11.10.8.2
page 137, line 19</t>
  </si>
  <si>
    <t>11.10.8.2
page 137, line 21</t>
  </si>
  <si>
    <t>11.10.8.2
page 137</t>
  </si>
  <si>
    <t>11.16.1
pages 137-138</t>
  </si>
  <si>
    <t>11.16.1
page 139</t>
  </si>
  <si>
    <t>Clause Number</t>
  </si>
  <si>
    <t>Clause Number (D1.03)</t>
  </si>
  <si>
    <t>Operation across regulatory domains</t>
  </si>
  <si>
    <t>9.9</t>
  </si>
  <si>
    <t>HCF</t>
  </si>
  <si>
    <t>9.9.1</t>
  </si>
  <si>
    <t>HCF contention-based channel access (EDCA)</t>
  </si>
  <si>
    <t>9.9.1.1</t>
  </si>
  <si>
    <t>Reference Implementation</t>
  </si>
  <si>
    <t>9.9.1.2</t>
  </si>
  <si>
    <t>EDCA TXOPs</t>
  </si>
  <si>
    <t>9.9.1.3</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</si>
  <si>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</si>
  <si>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</si>
  <si>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</si>
  <si>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</si>
  <si>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</si>
  <si>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</si>
  <si>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</si>
  <si>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</si>
  <si>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</si>
  <si>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</si>
  <si>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</si>
  <si>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</si>
  <si>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</si>
  <si>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</si>
  <si>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</si>
  <si>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</si>
  <si>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</si>
  <si>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</si>
  <si>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</si>
  <si>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</si>
  <si>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</si>
  <si>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</si>
  <si>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</si>
  <si>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</si>
  <si>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</si>
  <si>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</si>
  <si>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</si>
  <si>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</si>
  <si>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Moved remaining resolved comments to Motion Tab 4, updated Coexistence Summary and Submission Assignment tabs.</t>
  </si>
  <si>
    <t>Change text to require CCA checking before transmission of 40MHz packet</t>
  </si>
  <si>
    <t>Mujtaba, Syed Aon</t>
  </si>
  <si>
    <t>The interactions of 20 MHz legacy or HT devices with 40 MHz devices is complex and needs more consideration.  The standard as written is likely to be unfair to 20 MHz devices.</t>
  </si>
  <si>
    <t>In the 2.4GHz band the channel spacing between the primary and extension channel for 40MHz operation is set to 20MHz which is not consistent with the usual 25MHz spacing (channel 1/6/11). This channel spacing prevents preamble based CCA due to the 5MHz offset mismatch.</t>
  </si>
  <si>
    <t>Use of Compressed bitmap</t>
  </si>
  <si>
    <t>9.10.7</t>
  </si>
  <si>
    <t>Rx reordering buffer control</t>
  </si>
  <si>
    <t>9.10.7.3</t>
  </si>
  <si>
    <t>This problem is being discussed in an ad-hoc group. Make CCA sensingand NAV setting mandatory in extension channel.</t>
  </si>
  <si>
    <t>Emeott, Stephen</t>
  </si>
  <si>
    <t>There are lagacy interoperability issues if the extension channel CCA is not properly observered to be idle, before a 40Mhz transmission starts. Unnecessary collisions happen and which would totally kill the legacy transsmissions and is also bad for the 40MHz HT transmissions, which will also get corrupted.</t>
  </si>
  <si>
    <t>Make and specify a mandatory scheme for handling the extention channel CCA.</t>
  </si>
  <si>
    <t xml:space="preserve">CCA for both channels should be mandatory.  40 MHz transmission should consider CCA of both channels, not just control channel. 
</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</si>
  <si>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</si>
  <si>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IEEE P802.11 Wireless LANs</t>
  </si>
  <si>
    <t>Submission</t>
  </si>
  <si>
    <t>Designator:</t>
  </si>
  <si>
    <t>Venue Date:</t>
  </si>
  <si>
    <t>First Author:</t>
  </si>
  <si>
    <t>Subject:</t>
  </si>
  <si>
    <t>Full Date:</t>
  </si>
  <si>
    <t>Author(s):</t>
  </si>
  <si>
    <t>Abstract:</t>
  </si>
  <si>
    <t>CID</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</si>
  <si>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</si>
  <si>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</si>
  <si>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</si>
  <si>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</si>
  <si>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</si>
  <si>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</si>
  <si>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</si>
  <si>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</si>
  <si>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</si>
  <si>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</si>
  <si>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</si>
  <si>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</si>
  <si>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Remove any ambiguity or absurdity. Make it a simple energy detect at -60 dBm.</t>
  </si>
  <si>
    <t>We need different thresholds for 5GHz and 2.4GHz</t>
  </si>
  <si>
    <t>CS threshold -80dBm for 20MHz channel in 5GHz band, CS threshold -</t>
  </si>
  <si>
    <t>The maximum range of devices will be much greater with multiple antennas (either at the TX or RX).  Therefore, the level at which the CCA should be accurately determined should be lower than previous amendments.  Otherwise, there will be significantly more hidden nodes in HT networks.</t>
  </si>
  <si>
    <t>Improve the CCA requirement to at least -85dBm in 20MHz and -82dBm in 40MHz (3dB better than 802.11a).  Likewise improve the CCA sensitivity values for the case where the preamble is missed.</t>
  </si>
  <si>
    <t>There should be a CCA sensitivity definition for both the control and extension channel.</t>
  </si>
  <si>
    <t>Add separate specifications for CCA on the control channel and CCA on the extension channel.</t>
  </si>
  <si>
    <t>CCA text is unclear about whether energy detection is required or not. In 40 MHz mode, CCA does not take into account the extension channel.</t>
  </si>
  <si>
    <t xml:space="preserve">Make it clear that energy detection is required. Delete the words "If  the preamble portion was missed." In 40 MHz mode, CCA should also include the extension channel. </t>
  </si>
  <si>
    <t>260</t>
  </si>
  <si>
    <t>Most 11b/g networks use non-overlapping channels 1, 6, and 11.  Because the channel spacing is 20 MHz, 40 MHz mode will use channels 1 and 5, 2 and 6, up to 7 and 11 for the control and extension channels.  There will be many cases where networks composed of legacy devices cannot receive the legacy part of a mixed-mode preamble.  This is a non-issue if channel spacing is changed to 25 MHz for the control and extension channels in the 2.4 GHz band.</t>
  </si>
  <si>
    <t>Make the spacing between the control and extension channel in the 2.4 GHz band equal to 25 MHz for the legacy portion of a mixed-mode preamble.</t>
  </si>
  <si>
    <t xml:space="preserve">Table n57, row 4 does not allow the use of DSSS/CCK MAC protection frame since 40MHz transmission of two DSSS/CCK waveform overlaps one another. Not supporting any MAC protection frame during the 40MHz transmission causes interoperability issue with the legacy 11.b devices. </t>
  </si>
  <si>
    <t>Row 4 of Table n 57 does not permit DSS/CCK protection (as is allowed in rows 5 and 6).  Not supporting a MAC protection frame during 40MHz transmission will cause interoperability issues with 11b.</t>
  </si>
  <si>
    <t>Kleindl, Guenter</t>
  </si>
  <si>
    <t>Soomro, Amjad</t>
  </si>
  <si>
    <t>RXVECTOR FORMAT</t>
  </si>
  <si>
    <t>20.2.3.6</t>
  </si>
  <si>
    <t>RXVECTOR MCS</t>
  </si>
  <si>
    <t>20.2.3.7</t>
  </si>
  <si>
    <t>RXVECTOR BW</t>
  </si>
  <si>
    <t>20.2.3.8</t>
  </si>
  <si>
    <t>RXVECTOR CH_OFFSET</t>
  </si>
  <si>
    <t>20.2.3.9</t>
  </si>
  <si>
    <t xml:space="preserve">Note 2 in line 33-34 says "compare from both control and extension channels". What does this mean? What to compare? </t>
  </si>
  <si>
    <t>Needs to be clarified.</t>
  </si>
  <si>
    <t xml:space="preserve">The statement in line 31-32 is not correct. A 20/40 MHz capable STA may transmit a 20 MHz PPDU because it sensed that the extension channel was busy. </t>
  </si>
  <si>
    <t>Issue needs to be resolved</t>
  </si>
  <si>
    <t>Matsuo, Ryoko</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</si>
</sst>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29">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u val="single"/>
      <sz val="10"/>
      <color indexed="12"/>
      <name val="Arial"/>
      <family val="0"/>
    </font>
    <font>
      <u val="single"/>
      <sz val="10"/>
      <color indexed="36"/>
      <name val="Arial"/>
      <family val="0"/>
    </font>
    <font>
      <b/>
      <sz val="18"/>
      <name val="Arial"/>
      <family val="2"/>
    </font>
    <font>
      <sz val="16"/>
      <name val="Arial"/>
      <family val="0"/>
    </font>
    <font>
      <b/>
      <sz val="20"/>
      <name val="Arial"/>
      <family val="2"/>
    </font>
    <font>
      <b/>
      <sz val="22"/>
      <name val="Arial"/>
      <family val="2"/>
    </font>
    <font>
      <b/>
      <sz val="22"/>
      <color indexed="10"/>
      <name val="Arial"/>
      <family val="2"/>
    </font>
    <font>
      <b/>
      <sz val="28"/>
      <name val="Arial"/>
      <family val="2"/>
    </font>
    <font>
      <b/>
      <sz val="20"/>
      <color indexed="10"/>
      <name val="Arial"/>
      <family val="2"/>
    </font>
    <font>
      <b/>
      <sz val="10"/>
      <name val="Tahoma"/>
      <family val="0"/>
    </font>
    <font>
      <b/>
      <sz val="11"/>
      <name val="Times New Roman"/>
      <family val="1"/>
    </font>
    <font>
      <b/>
      <i/>
      <sz val="10"/>
      <name val="Arial"/>
      <family val="2"/>
    </font>
    <font>
      <b/>
      <sz val="12"/>
      <name val="Arial"/>
      <family val="2"/>
    </font>
    <font>
      <sz val="10"/>
      <color indexed="18"/>
      <name val="Arial"/>
      <family val="2"/>
    </font>
    <font>
      <b/>
      <sz val="8"/>
      <name val="Arial"/>
      <family val="2"/>
    </font>
  </fonts>
  <fills count="1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15"/>
        <bgColor indexed="64"/>
      </patternFill>
    </fill>
    <fill>
      <patternFill patternType="solid">
        <fgColor indexed="10"/>
        <bgColor indexed="64"/>
      </patternFill>
    </fill>
    <fill>
      <patternFill patternType="solid">
        <fgColor indexed="11"/>
        <bgColor indexed="64"/>
      </patternFill>
    </fill>
    <fill>
      <patternFill patternType="solid">
        <fgColor indexed="41"/>
        <bgColor indexed="64"/>
      </patternFill>
    </fill>
    <fill>
      <patternFill patternType="solid">
        <fgColor indexed="46"/>
        <bgColor indexed="64"/>
      </patternFill>
    </fill>
    <fill>
      <patternFill patternType="solid">
        <fgColor indexed="43"/>
        <bgColor indexed="64"/>
      </patternFill>
    </fill>
    <fill>
      <patternFill patternType="solid">
        <fgColor indexed="44"/>
        <bgColor indexed="64"/>
      </patternFill>
    </fill>
    <fill>
      <patternFill patternType="solid">
        <fgColor indexed="14"/>
        <bgColor indexed="64"/>
      </patternFill>
    </fill>
  </fills>
  <borders count="33">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color indexed="63"/>
      </bottom>
    </border>
    <border>
      <left style="medium"/>
      <right style="medium"/>
      <top style="medium"/>
      <bottom>
        <color indexed="63"/>
      </bottom>
    </border>
    <border>
      <left>
        <color indexed="63"/>
      </left>
      <right style="thin"/>
      <top style="thin"/>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thin"/>
      <right style="thin"/>
      <top style="medium"/>
      <bottom style="thin"/>
    </border>
    <border>
      <left style="medium"/>
      <right style="thin"/>
      <top>
        <color indexed="63"/>
      </top>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370">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0" fillId="0" borderId="4" xfId="0" applyBorder="1" applyAlignment="1">
      <alignment wrapText="1"/>
    </xf>
    <xf numFmtId="0" fontId="0" fillId="0" borderId="4" xfId="21" applyNumberFormat="1" applyFont="1" applyFill="1" applyBorder="1" applyAlignment="1">
      <alignment wrapText="1"/>
      <protection/>
    </xf>
    <xf numFmtId="0" fontId="12" fillId="0" borderId="4"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0" fontId="0" fillId="0" borderId="4" xfId="0" applyBorder="1" applyAlignment="1">
      <alignment/>
    </xf>
    <xf numFmtId="0" fontId="7" fillId="0" borderId="0" xfId="0" applyFont="1" applyAlignment="1">
      <alignment/>
    </xf>
    <xf numFmtId="0" fontId="16" fillId="0" borderId="0" xfId="0" applyFont="1" applyAlignment="1">
      <alignment/>
    </xf>
    <xf numFmtId="0" fontId="0" fillId="0" borderId="0" xfId="0" applyAlignment="1">
      <alignment wrapText="1"/>
    </xf>
    <xf numFmtId="0" fontId="16" fillId="0" borderId="0" xfId="0" applyFont="1" applyAlignment="1">
      <alignment wrapText="1"/>
    </xf>
    <xf numFmtId="0" fontId="7" fillId="0" borderId="0" xfId="0" applyFont="1" applyAlignment="1">
      <alignment wrapText="1"/>
    </xf>
    <xf numFmtId="0" fontId="14" fillId="0" borderId="0" xfId="20" applyAlignment="1">
      <alignment/>
    </xf>
    <xf numFmtId="15" fontId="0" fillId="0" borderId="0" xfId="0" applyNumberFormat="1" applyAlignment="1">
      <alignment/>
    </xf>
    <xf numFmtId="0" fontId="0" fillId="0" borderId="3" xfId="0" applyFill="1" applyBorder="1" applyAlignment="1">
      <alignment/>
    </xf>
    <xf numFmtId="0" fontId="7" fillId="0" borderId="0" xfId="21" applyNumberFormat="1" applyFont="1" applyFill="1" applyBorder="1" applyAlignment="1" applyProtection="1">
      <alignment textRotation="90"/>
      <protection locked="0"/>
    </xf>
    <xf numFmtId="0" fontId="7" fillId="2" borderId="0" xfId="21" applyNumberFormat="1" applyFont="1" applyFill="1" applyBorder="1" applyAlignment="1" applyProtection="1">
      <alignment horizontal="left" textRotation="90"/>
      <protection/>
    </xf>
    <xf numFmtId="0" fontId="7" fillId="2" borderId="0" xfId="21" applyNumberFormat="1" applyFont="1" applyFill="1" applyBorder="1" applyAlignment="1" applyProtection="1">
      <alignment horizontal="left" textRotation="90" wrapText="1"/>
      <protection/>
    </xf>
    <xf numFmtId="0" fontId="7" fillId="2" borderId="0" xfId="21" applyNumberFormat="1" applyFont="1" applyFill="1" applyBorder="1" applyAlignment="1" applyProtection="1">
      <alignment textRotation="90" wrapText="1"/>
      <protection/>
    </xf>
    <xf numFmtId="0" fontId="0" fillId="2" borderId="4" xfId="0" applyFont="1" applyFill="1" applyBorder="1" applyAlignment="1" applyProtection="1">
      <alignment/>
      <protection/>
    </xf>
    <xf numFmtId="49" fontId="0" fillId="2" borderId="4" xfId="0" applyNumberFormat="1" applyFont="1" applyFill="1" applyBorder="1" applyAlignment="1" applyProtection="1">
      <alignment wrapText="1"/>
      <protection/>
    </xf>
    <xf numFmtId="0" fontId="0" fillId="2" borderId="4" xfId="0" applyFont="1" applyFill="1" applyBorder="1" applyAlignment="1" applyProtection="1">
      <alignment wrapText="1"/>
      <protection/>
    </xf>
    <xf numFmtId="0" fontId="0" fillId="2" borderId="4" xfId="0" applyFont="1" applyFill="1" applyBorder="1" applyAlignment="1" applyProtection="1">
      <alignment wrapText="1"/>
      <protection locked="0"/>
    </xf>
    <xf numFmtId="0" fontId="12" fillId="2" borderId="4" xfId="0" applyFont="1" applyFill="1" applyBorder="1" applyAlignment="1" applyProtection="1">
      <alignment horizontal="center" wrapText="1"/>
      <protection locked="0"/>
    </xf>
    <xf numFmtId="0" fontId="12" fillId="2" borderId="4" xfId="0" applyFont="1" applyFill="1" applyBorder="1" applyAlignment="1" applyProtection="1">
      <alignment horizontal="justify" wrapText="1"/>
      <protection/>
    </xf>
    <xf numFmtId="0" fontId="0" fillId="2" borderId="4" xfId="0" applyNumberFormat="1" applyFont="1" applyFill="1" applyBorder="1" applyAlignment="1" applyProtection="1">
      <alignment wrapText="1"/>
      <protection/>
    </xf>
    <xf numFmtId="0" fontId="0" fillId="2" borderId="4" xfId="0" applyFill="1" applyBorder="1" applyAlignment="1">
      <alignment/>
    </xf>
    <xf numFmtId="0" fontId="7" fillId="0" borderId="0" xfId="21" applyNumberFormat="1" applyFont="1" applyFill="1" applyBorder="1" applyAlignment="1" applyProtection="1">
      <alignment horizontal="left" textRotation="90"/>
      <protection/>
    </xf>
    <xf numFmtId="0" fontId="7" fillId="3" borderId="0" xfId="21" applyNumberFormat="1" applyFont="1" applyFill="1" applyBorder="1" applyAlignment="1" applyProtection="1">
      <alignment horizontal="left" textRotation="90"/>
      <protection/>
    </xf>
    <xf numFmtId="1" fontId="0" fillId="3" borderId="4" xfId="0" applyNumberFormat="1" applyFont="1" applyFill="1" applyBorder="1" applyAlignment="1" applyProtection="1">
      <alignment wrapText="1"/>
      <protection locked="0"/>
    </xf>
    <xf numFmtId="49" fontId="7" fillId="3" borderId="0" xfId="21" applyNumberFormat="1" applyFont="1" applyFill="1" applyBorder="1" applyAlignment="1" applyProtection="1">
      <alignment horizontal="left" textRotation="90"/>
      <protection/>
    </xf>
    <xf numFmtId="49" fontId="0" fillId="3" borderId="4" xfId="0" applyNumberFormat="1" applyFont="1" applyFill="1" applyBorder="1" applyAlignment="1" applyProtection="1">
      <alignment wrapText="1"/>
      <protection locked="0"/>
    </xf>
    <xf numFmtId="0" fontId="0" fillId="3" borderId="4" xfId="0" applyFont="1" applyFill="1" applyBorder="1" applyAlignment="1" applyProtection="1">
      <alignment wrapText="1"/>
      <protection locked="0"/>
    </xf>
    <xf numFmtId="0" fontId="7" fillId="2" borderId="0" xfId="21" applyNumberFormat="1" applyFont="1" applyFill="1" applyBorder="1" applyAlignment="1" applyProtection="1">
      <alignment textRotation="90"/>
      <protection/>
    </xf>
    <xf numFmtId="0" fontId="7" fillId="3" borderId="0" xfId="21" applyNumberFormat="1" applyFont="1" applyFill="1" applyBorder="1" applyAlignment="1" applyProtection="1">
      <alignment textRotation="90"/>
      <protection/>
    </xf>
    <xf numFmtId="0" fontId="12" fillId="3" borderId="4" xfId="0" applyFont="1" applyFill="1" applyBorder="1" applyAlignment="1" applyProtection="1">
      <alignment horizontal="center" wrapText="1"/>
      <protection locked="0"/>
    </xf>
    <xf numFmtId="49" fontId="14" fillId="0" borderId="0" xfId="20" applyNumberFormat="1" applyAlignment="1">
      <alignment/>
    </xf>
    <xf numFmtId="0" fontId="7" fillId="0" borderId="0" xfId="21" applyNumberFormat="1" applyFont="1" applyFill="1" applyBorder="1" applyAlignment="1" applyProtection="1">
      <alignment textRotation="90"/>
      <protection/>
    </xf>
    <xf numFmtId="0" fontId="0" fillId="0" borderId="4" xfId="0" applyBorder="1" applyAlignment="1">
      <alignment/>
    </xf>
    <xf numFmtId="0" fontId="7" fillId="2" borderId="0" xfId="0" applyNumberFormat="1" applyFont="1" applyFill="1" applyBorder="1" applyAlignment="1" applyProtection="1">
      <alignment textRotation="90" wrapText="1"/>
      <protection/>
    </xf>
    <xf numFmtId="0" fontId="0" fillId="0" borderId="4" xfId="0" applyNumberFormat="1" applyBorder="1" applyAlignment="1">
      <alignment/>
    </xf>
    <xf numFmtId="0" fontId="19" fillId="0" borderId="5" xfId="0" applyFont="1" applyBorder="1" applyAlignment="1">
      <alignment/>
    </xf>
    <xf numFmtId="0" fontId="20" fillId="0" borderId="5" xfId="0" applyFont="1" applyBorder="1" applyAlignment="1">
      <alignment/>
    </xf>
    <xf numFmtId="0" fontId="19" fillId="0" borderId="5" xfId="0" applyFont="1" applyFill="1" applyBorder="1" applyAlignment="1">
      <alignment/>
    </xf>
    <xf numFmtId="0" fontId="19" fillId="0" borderId="6" xfId="0" applyFont="1" applyFill="1" applyBorder="1" applyAlignment="1">
      <alignment/>
    </xf>
    <xf numFmtId="0" fontId="19" fillId="0" borderId="7" xfId="0" applyFont="1" applyBorder="1" applyAlignment="1">
      <alignment/>
    </xf>
    <xf numFmtId="0" fontId="20" fillId="0" borderId="7" xfId="0" applyFont="1" applyBorder="1" applyAlignment="1">
      <alignment/>
    </xf>
    <xf numFmtId="1" fontId="19" fillId="0" borderId="8" xfId="0" applyNumberFormat="1" applyFont="1" applyBorder="1" applyAlignment="1">
      <alignment/>
    </xf>
    <xf numFmtId="0" fontId="21" fillId="0" borderId="0" xfId="0" applyFont="1" applyAlignment="1">
      <alignment/>
    </xf>
    <xf numFmtId="0" fontId="19" fillId="0" borderId="9" xfId="0" applyFont="1" applyBorder="1" applyAlignment="1">
      <alignment/>
    </xf>
    <xf numFmtId="0" fontId="19" fillId="0" borderId="10" xfId="0" applyFont="1" applyBorder="1" applyAlignment="1">
      <alignment/>
    </xf>
    <xf numFmtId="0" fontId="18" fillId="0" borderId="11" xfId="0" applyFont="1" applyBorder="1" applyAlignment="1">
      <alignment/>
    </xf>
    <xf numFmtId="0" fontId="20" fillId="0" borderId="5" xfId="0" applyFont="1" applyFill="1" applyBorder="1" applyAlignment="1">
      <alignment/>
    </xf>
    <xf numFmtId="2" fontId="18" fillId="0" borderId="12" xfId="0" applyNumberFormat="1" applyFont="1" applyBorder="1" applyAlignment="1">
      <alignment/>
    </xf>
    <xf numFmtId="2" fontId="22" fillId="0" borderId="12" xfId="0" applyNumberFormat="1" applyFont="1" applyBorder="1" applyAlignment="1">
      <alignment/>
    </xf>
    <xf numFmtId="2" fontId="18" fillId="0" borderId="13" xfId="0" applyNumberFormat="1" applyFont="1" applyBorder="1" applyAlignment="1">
      <alignment/>
    </xf>
    <xf numFmtId="0" fontId="0" fillId="4" borderId="4" xfId="21" applyNumberFormat="1" applyFont="1" applyFill="1" applyBorder="1" applyAlignment="1">
      <alignment wrapText="1"/>
      <protection/>
    </xf>
    <xf numFmtId="0" fontId="0" fillId="2" borderId="4" xfId="0" applyFill="1" applyBorder="1" applyAlignment="1">
      <alignment/>
    </xf>
    <xf numFmtId="0" fontId="0" fillId="0" borderId="4" xfId="0" applyNumberFormat="1" applyBorder="1" applyAlignment="1">
      <alignment vertical="top" wrapText="1"/>
    </xf>
    <xf numFmtId="0" fontId="7" fillId="2"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horizontal="left" textRotation="90" wrapText="1"/>
      <protection/>
    </xf>
    <xf numFmtId="0" fontId="7" fillId="3" borderId="4" xfId="21" applyNumberFormat="1" applyFont="1" applyFill="1" applyBorder="1" applyAlignment="1" applyProtection="1">
      <alignment horizontal="left" textRotation="90"/>
      <protection/>
    </xf>
    <xf numFmtId="49" fontId="7" fillId="3" borderId="4" xfId="21" applyNumberFormat="1" applyFont="1" applyFill="1" applyBorder="1" applyAlignment="1" applyProtection="1">
      <alignment horizontal="left" textRotation="90"/>
      <protection/>
    </xf>
    <xf numFmtId="0" fontId="7" fillId="0"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textRotation="90" wrapText="1"/>
      <protection/>
    </xf>
    <xf numFmtId="0" fontId="7" fillId="2" borderId="4" xfId="0" applyNumberFormat="1" applyFont="1" applyFill="1" applyBorder="1" applyAlignment="1" applyProtection="1">
      <alignment textRotation="90" wrapText="1"/>
      <protection/>
    </xf>
    <xf numFmtId="0" fontId="7" fillId="2" borderId="4" xfId="21" applyNumberFormat="1" applyFont="1" applyFill="1" applyBorder="1" applyAlignment="1" applyProtection="1">
      <alignment textRotation="90"/>
      <protection/>
    </xf>
    <xf numFmtId="0" fontId="7" fillId="3"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locked="0"/>
    </xf>
    <xf numFmtId="0" fontId="0" fillId="2" borderId="4" xfId="0" applyFont="1" applyFill="1" applyBorder="1" applyAlignment="1">
      <alignment/>
    </xf>
    <xf numFmtId="0" fontId="0" fillId="0" borderId="4" xfId="0" applyFont="1" applyBorder="1" applyAlignment="1">
      <alignment/>
    </xf>
    <xf numFmtId="0" fontId="0" fillId="3" borderId="4" xfId="0" applyFill="1" applyBorder="1" applyAlignment="1">
      <alignment/>
    </xf>
    <xf numFmtId="0" fontId="0" fillId="2" borderId="4" xfId="0" applyFill="1" applyBorder="1" applyAlignment="1">
      <alignment wrapText="1"/>
    </xf>
    <xf numFmtId="0" fontId="0" fillId="0" borderId="4" xfId="0" applyFill="1" applyBorder="1" applyAlignment="1">
      <alignment/>
    </xf>
    <xf numFmtId="0" fontId="0" fillId="0" borderId="4" xfId="0" applyFill="1" applyBorder="1" applyAlignment="1">
      <alignment wrapText="1"/>
    </xf>
    <xf numFmtId="49" fontId="0" fillId="0" borderId="4" xfId="0" applyNumberFormat="1" applyFont="1" applyFill="1" applyBorder="1" applyAlignment="1" applyProtection="1">
      <alignment horizontal="right" wrapText="1"/>
      <protection/>
    </xf>
    <xf numFmtId="0" fontId="0" fillId="0" borderId="0" xfId="0" applyFont="1" applyAlignment="1">
      <alignment/>
    </xf>
    <xf numFmtId="49" fontId="0" fillId="0" borderId="4" xfId="0" applyNumberFormat="1" applyFont="1" applyFill="1" applyBorder="1" applyAlignment="1" applyProtection="1">
      <alignment horizontal="right" wrapText="1"/>
      <protection/>
    </xf>
    <xf numFmtId="49" fontId="0" fillId="0" borderId="4" xfId="0" applyNumberFormat="1" applyFont="1" applyFill="1" applyBorder="1" applyAlignment="1" applyProtection="1">
      <alignment horizontal="right" wrapText="1"/>
      <protection/>
    </xf>
    <xf numFmtId="49" fontId="0" fillId="0" borderId="4" xfId="0" applyNumberFormat="1" applyFill="1" applyBorder="1" applyAlignment="1">
      <alignment horizontal="right" vertical="top" wrapText="1"/>
    </xf>
    <xf numFmtId="0" fontId="0" fillId="0" borderId="4" xfId="0" applyNumberFormat="1" applyFill="1" applyBorder="1" applyAlignment="1">
      <alignment horizontal="right" vertical="top" wrapText="1"/>
    </xf>
    <xf numFmtId="0" fontId="0" fillId="0" borderId="0" xfId="0" applyFont="1" applyFill="1" applyAlignment="1">
      <alignment horizontal="right"/>
    </xf>
    <xf numFmtId="49" fontId="0" fillId="0" borderId="14" xfId="0" applyNumberFormat="1" applyFont="1" applyFill="1" applyBorder="1" applyAlignment="1" applyProtection="1">
      <alignment horizontal="right" wrapText="1"/>
      <protection/>
    </xf>
    <xf numFmtId="49" fontId="0" fillId="0" borderId="14" xfId="0" applyNumberFormat="1" applyFont="1" applyFill="1" applyBorder="1" applyAlignment="1" applyProtection="1">
      <alignment horizontal="right" wrapText="1"/>
      <protection/>
    </xf>
    <xf numFmtId="0" fontId="7" fillId="0" borderId="4" xfId="0" applyFont="1" applyBorder="1" applyAlignment="1">
      <alignment horizontal="right"/>
    </xf>
    <xf numFmtId="0" fontId="19" fillId="0" borderId="15" xfId="0" applyFont="1" applyBorder="1" applyAlignment="1">
      <alignment/>
    </xf>
    <xf numFmtId="0" fontId="19" fillId="0" borderId="16" xfId="0" applyFont="1" applyBorder="1" applyAlignment="1">
      <alignment/>
    </xf>
    <xf numFmtId="2" fontId="18" fillId="0" borderId="17" xfId="0" applyNumberFormat="1" applyFont="1" applyBorder="1" applyAlignment="1">
      <alignment/>
    </xf>
    <xf numFmtId="0" fontId="0" fillId="0" borderId="18" xfId="21" applyNumberFormat="1" applyFont="1" applyFill="1" applyBorder="1" applyAlignment="1">
      <alignment wrapText="1"/>
      <protection/>
    </xf>
    <xf numFmtId="0" fontId="0" fillId="5" borderId="4" xfId="0" applyNumberFormat="1" applyFill="1" applyBorder="1" applyAlignment="1" quotePrefix="1">
      <alignment wrapText="1"/>
    </xf>
    <xf numFmtId="0" fontId="0" fillId="5" borderId="4" xfId="0" applyFill="1" applyBorder="1" applyAlignment="1">
      <alignment wrapText="1"/>
    </xf>
    <xf numFmtId="14" fontId="0" fillId="5" borderId="4" xfId="0" applyNumberFormat="1" applyFill="1" applyBorder="1" applyAlignment="1">
      <alignment wrapText="1"/>
    </xf>
    <xf numFmtId="0" fontId="7" fillId="0" borderId="4" xfId="21" applyNumberFormat="1" applyFont="1" applyFill="1" applyBorder="1" applyAlignment="1" applyProtection="1">
      <alignment horizontal="center" textRotation="90"/>
      <protection/>
    </xf>
    <xf numFmtId="0" fontId="0" fillId="0" borderId="4" xfId="0" applyNumberFormat="1" applyBorder="1" applyAlignment="1">
      <alignment horizontal="center" vertical="top" wrapText="1"/>
    </xf>
    <xf numFmtId="0" fontId="0" fillId="0" borderId="4" xfId="0" applyFill="1" applyBorder="1" applyAlignment="1">
      <alignment horizontal="center"/>
    </xf>
    <xf numFmtId="0" fontId="0" fillId="5" borderId="4" xfId="0" applyFill="1" applyBorder="1" applyAlignment="1">
      <alignment horizontal="center" wrapText="1"/>
    </xf>
    <xf numFmtId="0" fontId="0" fillId="6" borderId="4" xfId="0" applyNumberFormat="1" applyFill="1" applyBorder="1" applyAlignment="1">
      <alignment vertical="top" wrapText="1"/>
    </xf>
    <xf numFmtId="0" fontId="0" fillId="0" borderId="4" xfId="0" applyBorder="1" applyAlignment="1">
      <alignment horizontal="center"/>
    </xf>
    <xf numFmtId="0" fontId="0" fillId="7" borderId="4" xfId="0" applyFont="1" applyFill="1" applyBorder="1" applyAlignment="1" applyProtection="1">
      <alignment/>
      <protection/>
    </xf>
    <xf numFmtId="49" fontId="0" fillId="7" borderId="4" xfId="0" applyNumberFormat="1" applyFont="1" applyFill="1" applyBorder="1" applyAlignment="1" applyProtection="1">
      <alignment wrapText="1"/>
      <protection/>
    </xf>
    <xf numFmtId="0" fontId="0" fillId="7" borderId="4" xfId="0" applyNumberFormat="1" applyFont="1" applyFill="1" applyBorder="1" applyAlignment="1" applyProtection="1">
      <alignment wrapText="1"/>
      <protection/>
    </xf>
    <xf numFmtId="0" fontId="0" fillId="7" borderId="4" xfId="0" applyFont="1" applyFill="1" applyBorder="1" applyAlignment="1" applyProtection="1">
      <alignment wrapText="1"/>
      <protection/>
    </xf>
    <xf numFmtId="1" fontId="0" fillId="7" borderId="4" xfId="0" applyNumberFormat="1" applyFont="1" applyFill="1" applyBorder="1" applyAlignment="1" applyProtection="1">
      <alignment wrapText="1"/>
      <protection locked="0"/>
    </xf>
    <xf numFmtId="0" fontId="0" fillId="7" borderId="4" xfId="0" applyFont="1" applyFill="1" applyBorder="1" applyAlignment="1" applyProtection="1">
      <alignment wrapText="1"/>
      <protection locked="0"/>
    </xf>
    <xf numFmtId="49" fontId="0" fillId="7" borderId="4" xfId="0" applyNumberFormat="1" applyFont="1" applyFill="1" applyBorder="1" applyAlignment="1" applyProtection="1">
      <alignment wrapText="1"/>
      <protection locked="0"/>
    </xf>
    <xf numFmtId="0" fontId="12" fillId="7" borderId="4" xfId="0" applyFont="1" applyFill="1" applyBorder="1" applyAlignment="1" applyProtection="1">
      <alignment horizontal="center" wrapText="1"/>
      <protection locked="0"/>
    </xf>
    <xf numFmtId="0" fontId="12" fillId="7" borderId="4" xfId="0" applyFont="1" applyFill="1" applyBorder="1" applyAlignment="1" applyProtection="1">
      <alignment horizontal="justify" wrapText="1"/>
      <protection/>
    </xf>
    <xf numFmtId="0" fontId="0" fillId="7" borderId="4" xfId="0" applyFont="1" applyFill="1" applyBorder="1" applyAlignment="1">
      <alignment wrapText="1"/>
    </xf>
    <xf numFmtId="0" fontId="0" fillId="7" borderId="4" xfId="0" applyFill="1" applyBorder="1" applyAlignment="1">
      <alignment/>
    </xf>
    <xf numFmtId="0" fontId="0" fillId="7" borderId="4" xfId="21" applyNumberFormat="1" applyFont="1" applyFill="1" applyBorder="1" applyAlignment="1">
      <alignment wrapText="1"/>
      <protection/>
    </xf>
    <xf numFmtId="0" fontId="0" fillId="7" borderId="4" xfId="0" applyFont="1" applyFill="1" applyBorder="1" applyAlignment="1" applyProtection="1">
      <alignment horizontal="center" wrapText="1"/>
      <protection locked="0"/>
    </xf>
    <xf numFmtId="0" fontId="0" fillId="7" borderId="4" xfId="0" applyFill="1" applyBorder="1" applyAlignment="1">
      <alignment wrapText="1"/>
    </xf>
    <xf numFmtId="0" fontId="0" fillId="7" borderId="4" xfId="0" applyFont="1" applyFill="1" applyBorder="1" applyAlignment="1">
      <alignment/>
    </xf>
    <xf numFmtId="0" fontId="5" fillId="0" borderId="0" xfId="0" applyFont="1" applyAlignment="1">
      <alignment horizontal="justify"/>
    </xf>
    <xf numFmtId="0" fontId="24" fillId="0" borderId="0" xfId="0" applyFont="1" applyAlignment="1">
      <alignment horizontal="justify"/>
    </xf>
    <xf numFmtId="0" fontId="24" fillId="0" borderId="0" xfId="0" applyFont="1" applyAlignment="1">
      <alignment/>
    </xf>
    <xf numFmtId="0" fontId="0" fillId="0" borderId="4" xfId="0" applyFont="1" applyBorder="1" applyAlignment="1">
      <alignment/>
    </xf>
    <xf numFmtId="0" fontId="0" fillId="2" borderId="4" xfId="0" applyFont="1" applyFill="1" applyBorder="1" applyAlignment="1" applyProtection="1">
      <alignment vertical="top" wrapText="1"/>
      <protection/>
    </xf>
    <xf numFmtId="0" fontId="0" fillId="8" borderId="14" xfId="0" applyFont="1" applyFill="1" applyBorder="1" applyAlignment="1" applyProtection="1">
      <alignment/>
      <protection/>
    </xf>
    <xf numFmtId="0" fontId="0" fillId="8" borderId="4" xfId="0" applyNumberFormat="1" applyFill="1" applyBorder="1" applyAlignment="1">
      <alignment vertical="top" wrapText="1"/>
    </xf>
    <xf numFmtId="0" fontId="0" fillId="8" borderId="4" xfId="0" applyFont="1" applyFill="1" applyBorder="1" applyAlignment="1" applyProtection="1">
      <alignment/>
      <protection/>
    </xf>
    <xf numFmtId="0" fontId="0" fillId="8" borderId="4" xfId="0" applyFont="1" applyFill="1" applyBorder="1" applyAlignment="1">
      <alignment/>
    </xf>
    <xf numFmtId="0" fontId="0" fillId="8" borderId="14" xfId="0" applyFont="1" applyFill="1" applyBorder="1" applyAlignment="1" applyProtection="1">
      <alignment/>
      <protection/>
    </xf>
    <xf numFmtId="0" fontId="0" fillId="8" borderId="4" xfId="0" applyFont="1" applyFill="1" applyBorder="1" applyAlignment="1" applyProtection="1">
      <alignment/>
      <protection/>
    </xf>
    <xf numFmtId="0" fontId="25" fillId="8" borderId="4" xfId="0" applyFont="1" applyFill="1" applyBorder="1" applyAlignment="1">
      <alignment horizontal="center"/>
    </xf>
    <xf numFmtId="0" fontId="25" fillId="9" borderId="4" xfId="0" applyFont="1" applyFill="1" applyBorder="1" applyAlignment="1">
      <alignment horizontal="center"/>
    </xf>
    <xf numFmtId="0" fontId="0" fillId="0" borderId="4" xfId="0" applyFont="1" applyBorder="1" applyAlignment="1">
      <alignment horizontal="right"/>
    </xf>
    <xf numFmtId="0" fontId="7" fillId="0" borderId="4" xfId="0" applyFont="1" applyBorder="1" applyAlignment="1">
      <alignment wrapText="1"/>
    </xf>
    <xf numFmtId="0" fontId="7" fillId="0" borderId="19" xfId="0" applyFont="1" applyBorder="1" applyAlignment="1">
      <alignment/>
    </xf>
    <xf numFmtId="0" fontId="0" fillId="8" borderId="20" xfId="0" applyFont="1" applyFill="1" applyBorder="1" applyAlignment="1" applyProtection="1">
      <alignment/>
      <protection/>
    </xf>
    <xf numFmtId="0" fontId="0" fillId="0" borderId="4" xfId="0" applyFont="1" applyBorder="1" applyAlignment="1">
      <alignment horizontal="right"/>
    </xf>
    <xf numFmtId="0" fontId="0" fillId="0" borderId="4" xfId="0" applyFont="1" applyFill="1" applyBorder="1" applyAlignment="1" applyProtection="1">
      <alignment horizontal="right"/>
      <protection/>
    </xf>
    <xf numFmtId="0" fontId="0" fillId="8" borderId="20" xfId="0" applyFont="1" applyFill="1" applyBorder="1" applyAlignment="1" applyProtection="1">
      <alignment/>
      <protection/>
    </xf>
    <xf numFmtId="0" fontId="0" fillId="8" borderId="20" xfId="0" applyFont="1" applyFill="1" applyBorder="1" applyAlignment="1" applyProtection="1">
      <alignment/>
      <protection/>
    </xf>
    <xf numFmtId="0" fontId="0" fillId="0" borderId="4" xfId="0" applyFont="1" applyFill="1" applyBorder="1" applyAlignment="1" applyProtection="1">
      <alignment/>
      <protection/>
    </xf>
    <xf numFmtId="0" fontId="0" fillId="8" borderId="21" xfId="0" applyFont="1" applyFill="1" applyBorder="1" applyAlignment="1" applyProtection="1">
      <alignment/>
      <protection/>
    </xf>
    <xf numFmtId="0" fontId="0" fillId="0" borderId="22" xfId="0" applyBorder="1" applyAlignment="1">
      <alignment/>
    </xf>
    <xf numFmtId="0" fontId="17" fillId="0" borderId="23" xfId="0" applyFont="1" applyBorder="1" applyAlignment="1">
      <alignment horizontal="left"/>
    </xf>
    <xf numFmtId="0" fontId="0" fillId="0" borderId="0" xfId="0" applyAlignment="1">
      <alignment horizontal="right"/>
    </xf>
    <xf numFmtId="0" fontId="17" fillId="0" borderId="22" xfId="0" applyFont="1" applyBorder="1" applyAlignment="1">
      <alignment/>
    </xf>
    <xf numFmtId="0" fontId="17" fillId="0" borderId="24" xfId="0" applyFont="1" applyBorder="1" applyAlignment="1">
      <alignment horizontal="center"/>
    </xf>
    <xf numFmtId="0" fontId="0" fillId="5" borderId="4" xfId="0" applyFont="1" applyFill="1" applyBorder="1" applyAlignment="1" applyProtection="1">
      <alignment/>
      <protection/>
    </xf>
    <xf numFmtId="0" fontId="0" fillId="10" borderId="4" xfId="0" applyFont="1" applyFill="1" applyBorder="1" applyAlignment="1" applyProtection="1">
      <alignment/>
      <protection/>
    </xf>
    <xf numFmtId="0" fontId="0" fillId="11" borderId="4" xfId="0" applyFont="1" applyFill="1" applyBorder="1" applyAlignment="1" applyProtection="1">
      <alignment/>
      <protection/>
    </xf>
    <xf numFmtId="0" fontId="0" fillId="12" borderId="4" xfId="0" applyFont="1" applyFill="1" applyBorder="1" applyAlignment="1" applyProtection="1">
      <alignment/>
      <protection/>
    </xf>
    <xf numFmtId="0" fontId="0" fillId="13" borderId="4" xfId="0" applyFont="1" applyFill="1" applyBorder="1" applyAlignment="1" applyProtection="1">
      <alignment/>
      <protection/>
    </xf>
    <xf numFmtId="0" fontId="0" fillId="6" borderId="4" xfId="0" applyFont="1" applyFill="1" applyBorder="1" applyAlignment="1" applyProtection="1">
      <alignment/>
      <protection/>
    </xf>
    <xf numFmtId="0" fontId="0" fillId="11" borderId="15" xfId="0" applyFont="1" applyFill="1" applyBorder="1" applyAlignment="1" applyProtection="1">
      <alignment/>
      <protection/>
    </xf>
    <xf numFmtId="0" fontId="0" fillId="11" borderId="25" xfId="0" applyFont="1" applyFill="1" applyBorder="1" applyAlignment="1" applyProtection="1">
      <alignment/>
      <protection/>
    </xf>
    <xf numFmtId="0" fontId="0" fillId="11" borderId="5" xfId="0" applyFont="1" applyFill="1" applyBorder="1" applyAlignment="1" applyProtection="1">
      <alignment/>
      <protection/>
    </xf>
    <xf numFmtId="0" fontId="0" fillId="11" borderId="26" xfId="0" applyNumberFormat="1" applyFill="1" applyBorder="1" applyAlignment="1">
      <alignment vertical="top" wrapText="1"/>
    </xf>
    <xf numFmtId="0" fontId="0" fillId="11" borderId="14" xfId="0" applyNumberFormat="1" applyFill="1" applyBorder="1" applyAlignment="1">
      <alignment vertical="top" wrapText="1"/>
    </xf>
    <xf numFmtId="0" fontId="0" fillId="11" borderId="5" xfId="0" applyNumberFormat="1" applyFill="1" applyBorder="1" applyAlignment="1">
      <alignment vertical="top" wrapText="1"/>
    </xf>
    <xf numFmtId="0" fontId="0" fillId="11" borderId="4" xfId="0" applyNumberFormat="1" applyFill="1" applyBorder="1" applyAlignment="1">
      <alignment vertical="top" wrapText="1"/>
    </xf>
    <xf numFmtId="0" fontId="0" fillId="11" borderId="6" xfId="0" applyNumberFormat="1" applyFill="1" applyBorder="1" applyAlignment="1">
      <alignment vertical="top" wrapText="1"/>
    </xf>
    <xf numFmtId="0" fontId="0" fillId="11" borderId="27" xfId="0" applyNumberFormat="1" applyFill="1" applyBorder="1" applyAlignment="1">
      <alignment vertical="top" wrapText="1"/>
    </xf>
    <xf numFmtId="0" fontId="0" fillId="11" borderId="4" xfId="0" applyFill="1" applyBorder="1" applyAlignment="1">
      <alignment/>
    </xf>
    <xf numFmtId="0" fontId="0" fillId="13" borderId="4" xfId="0" applyNumberFormat="1" applyFill="1" applyBorder="1" applyAlignment="1">
      <alignment vertical="top" wrapText="1"/>
    </xf>
    <xf numFmtId="0" fontId="0" fillId="13" borderId="4" xfId="0" applyFill="1" applyBorder="1" applyAlignment="1">
      <alignment/>
    </xf>
    <xf numFmtId="0" fontId="0" fillId="10" borderId="4" xfId="0" applyFont="1" applyFill="1" applyBorder="1" applyAlignment="1" applyProtection="1">
      <alignment vertical="top" wrapText="1"/>
      <protection/>
    </xf>
    <xf numFmtId="0" fontId="0" fillId="10" borderId="4" xfId="0" applyFill="1" applyBorder="1" applyAlignment="1">
      <alignment/>
    </xf>
    <xf numFmtId="0" fontId="0" fillId="3" borderId="4" xfId="0" applyFont="1" applyFill="1" applyBorder="1" applyAlignment="1" applyProtection="1">
      <alignment/>
      <protection/>
    </xf>
    <xf numFmtId="0" fontId="0" fillId="3" borderId="15" xfId="0" applyFont="1" applyFill="1" applyBorder="1" applyAlignment="1" applyProtection="1">
      <alignment/>
      <protection/>
    </xf>
    <xf numFmtId="0" fontId="0" fillId="3" borderId="25" xfId="0" applyFont="1" applyFill="1" applyBorder="1" applyAlignment="1" applyProtection="1">
      <alignment/>
      <protection/>
    </xf>
    <xf numFmtId="0" fontId="0" fillId="3" borderId="25" xfId="0" applyFill="1" applyBorder="1" applyAlignment="1">
      <alignment/>
    </xf>
    <xf numFmtId="0" fontId="0" fillId="3" borderId="17" xfId="0" applyFill="1" applyBorder="1" applyAlignment="1">
      <alignment horizontal="right"/>
    </xf>
    <xf numFmtId="0" fontId="0" fillId="3" borderId="5" xfId="0" applyFont="1" applyFill="1" applyBorder="1" applyAlignment="1" applyProtection="1">
      <alignment/>
      <protection/>
    </xf>
    <xf numFmtId="0" fontId="0" fillId="3" borderId="12" xfId="0" applyFill="1" applyBorder="1" applyAlignment="1">
      <alignment horizontal="right"/>
    </xf>
    <xf numFmtId="0" fontId="0" fillId="3" borderId="6" xfId="0" applyFont="1" applyFill="1" applyBorder="1" applyAlignment="1" applyProtection="1">
      <alignment/>
      <protection/>
    </xf>
    <xf numFmtId="0" fontId="0" fillId="3" borderId="27" xfId="0" applyFont="1" applyFill="1" applyBorder="1" applyAlignment="1" applyProtection="1">
      <alignment/>
      <protection/>
    </xf>
    <xf numFmtId="0" fontId="0" fillId="3" borderId="27" xfId="0" applyFill="1" applyBorder="1" applyAlignment="1">
      <alignment/>
    </xf>
    <xf numFmtId="0" fontId="0" fillId="3" borderId="13" xfId="0" applyFill="1" applyBorder="1" applyAlignment="1">
      <alignment horizontal="right"/>
    </xf>
    <xf numFmtId="0" fontId="0" fillId="10" borderId="15" xfId="0" applyFont="1" applyFill="1" applyBorder="1" applyAlignment="1" applyProtection="1">
      <alignment/>
      <protection/>
    </xf>
    <xf numFmtId="0" fontId="0" fillId="10" borderId="25" xfId="0" applyFont="1" applyFill="1" applyBorder="1" applyAlignment="1" applyProtection="1">
      <alignment/>
      <protection/>
    </xf>
    <xf numFmtId="0" fontId="0" fillId="10" borderId="25" xfId="0" applyFill="1" applyBorder="1" applyAlignment="1">
      <alignment/>
    </xf>
    <xf numFmtId="0" fontId="0" fillId="10" borderId="17" xfId="0" applyFill="1" applyBorder="1" applyAlignment="1">
      <alignment horizontal="right"/>
    </xf>
    <xf numFmtId="0" fontId="0" fillId="10" borderId="5" xfId="0" applyFont="1" applyFill="1" applyBorder="1" applyAlignment="1" applyProtection="1">
      <alignment/>
      <protection/>
    </xf>
    <xf numFmtId="0" fontId="0" fillId="10" borderId="12" xfId="0" applyFill="1" applyBorder="1" applyAlignment="1">
      <alignment horizontal="right"/>
    </xf>
    <xf numFmtId="0" fontId="0" fillId="10" borderId="5" xfId="0" applyFont="1" applyFill="1" applyBorder="1" applyAlignment="1" applyProtection="1">
      <alignment vertical="top" wrapText="1"/>
      <protection/>
    </xf>
    <xf numFmtId="0" fontId="0" fillId="10" borderId="6" xfId="0" applyFont="1" applyFill="1" applyBorder="1" applyAlignment="1" applyProtection="1">
      <alignment/>
      <protection/>
    </xf>
    <xf numFmtId="0" fontId="0" fillId="10" borderId="27" xfId="0" applyFont="1" applyFill="1" applyBorder="1" applyAlignment="1" applyProtection="1">
      <alignment/>
      <protection/>
    </xf>
    <xf numFmtId="0" fontId="0" fillId="10" borderId="27" xfId="0" applyFill="1" applyBorder="1" applyAlignment="1">
      <alignment/>
    </xf>
    <xf numFmtId="0" fontId="0" fillId="10" borderId="13" xfId="0" applyFill="1" applyBorder="1" applyAlignment="1">
      <alignment horizontal="right"/>
    </xf>
    <xf numFmtId="0" fontId="0" fillId="13" borderId="15" xfId="0" applyNumberFormat="1" applyFill="1" applyBorder="1" applyAlignment="1">
      <alignment vertical="top" wrapText="1"/>
    </xf>
    <xf numFmtId="0" fontId="0" fillId="13" borderId="25" xfId="0" applyNumberFormat="1" applyFill="1" applyBorder="1" applyAlignment="1">
      <alignment vertical="top" wrapText="1"/>
    </xf>
    <xf numFmtId="0" fontId="0" fillId="13" borderId="25" xfId="0" applyFill="1" applyBorder="1" applyAlignment="1">
      <alignment/>
    </xf>
    <xf numFmtId="0" fontId="0" fillId="13" borderId="17" xfId="0" applyFill="1" applyBorder="1" applyAlignment="1">
      <alignment/>
    </xf>
    <xf numFmtId="0" fontId="0" fillId="13" borderId="5" xfId="0" applyFont="1" applyFill="1" applyBorder="1" applyAlignment="1" applyProtection="1">
      <alignment/>
      <protection/>
    </xf>
    <xf numFmtId="0" fontId="0" fillId="13" borderId="12" xfId="0" applyFill="1" applyBorder="1" applyAlignment="1">
      <alignment horizontal="right"/>
    </xf>
    <xf numFmtId="0" fontId="0" fillId="13" borderId="5" xfId="0" applyNumberFormat="1" applyFill="1" applyBorder="1" applyAlignment="1">
      <alignment vertical="top" wrapText="1"/>
    </xf>
    <xf numFmtId="0" fontId="0" fillId="13" borderId="6" xfId="0" applyFont="1" applyFill="1" applyBorder="1" applyAlignment="1" applyProtection="1">
      <alignment/>
      <protection/>
    </xf>
    <xf numFmtId="0" fontId="0" fillId="13" borderId="27" xfId="0" applyFont="1" applyFill="1" applyBorder="1" applyAlignment="1" applyProtection="1">
      <alignment/>
      <protection/>
    </xf>
    <xf numFmtId="0" fontId="0" fillId="13" borderId="27" xfId="0" applyFill="1" applyBorder="1" applyAlignment="1">
      <alignment/>
    </xf>
    <xf numFmtId="0" fontId="0" fillId="13" borderId="13" xfId="0" applyFill="1" applyBorder="1" applyAlignment="1">
      <alignment horizontal="right"/>
    </xf>
    <xf numFmtId="0" fontId="0" fillId="11" borderId="25" xfId="0" applyFill="1" applyBorder="1" applyAlignment="1">
      <alignment/>
    </xf>
    <xf numFmtId="0" fontId="0" fillId="11" borderId="17" xfId="0" applyFill="1" applyBorder="1" applyAlignment="1">
      <alignment horizontal="right"/>
    </xf>
    <xf numFmtId="0" fontId="0" fillId="11" borderId="12" xfId="0" applyFill="1" applyBorder="1" applyAlignment="1">
      <alignment horizontal="right"/>
    </xf>
    <xf numFmtId="0" fontId="0" fillId="11" borderId="12" xfId="0" applyFill="1" applyBorder="1" applyAlignment="1">
      <alignment/>
    </xf>
    <xf numFmtId="0" fontId="0" fillId="11" borderId="27" xfId="0" applyFill="1" applyBorder="1" applyAlignment="1">
      <alignment/>
    </xf>
    <xf numFmtId="0" fontId="0" fillId="11" borderId="13" xfId="0" applyFill="1" applyBorder="1" applyAlignment="1">
      <alignment horizontal="right"/>
    </xf>
    <xf numFmtId="0" fontId="0" fillId="12" borderId="4" xfId="21" applyNumberFormat="1" applyFont="1" applyFill="1" applyBorder="1" applyAlignment="1" applyProtection="1">
      <alignment wrapText="1"/>
      <protection/>
    </xf>
    <xf numFmtId="0" fontId="0" fillId="12" borderId="15" xfId="0" applyFont="1" applyFill="1" applyBorder="1" applyAlignment="1" applyProtection="1">
      <alignment/>
      <protection/>
    </xf>
    <xf numFmtId="0" fontId="0" fillId="12" borderId="25" xfId="0" applyFont="1" applyFill="1" applyBorder="1" applyAlignment="1" applyProtection="1">
      <alignment/>
      <protection/>
    </xf>
    <xf numFmtId="0" fontId="0" fillId="12" borderId="5" xfId="0" applyFont="1" applyFill="1" applyBorder="1" applyAlignment="1" applyProtection="1">
      <alignment/>
      <protection/>
    </xf>
    <xf numFmtId="0" fontId="0" fillId="12" borderId="6" xfId="0" applyFont="1" applyFill="1" applyBorder="1" applyAlignment="1" applyProtection="1">
      <alignment/>
      <protection/>
    </xf>
    <xf numFmtId="0" fontId="0" fillId="12" borderId="27" xfId="0" applyFont="1" applyFill="1" applyBorder="1" applyAlignment="1" applyProtection="1">
      <alignment/>
      <protection/>
    </xf>
    <xf numFmtId="0" fontId="0" fillId="12" borderId="4" xfId="0" applyFill="1" applyBorder="1" applyAlignment="1">
      <alignment/>
    </xf>
    <xf numFmtId="0" fontId="0" fillId="12" borderId="25" xfId="0" applyFill="1" applyBorder="1" applyAlignment="1">
      <alignment/>
    </xf>
    <xf numFmtId="0" fontId="0" fillId="12" borderId="17" xfId="0" applyFill="1" applyBorder="1" applyAlignment="1">
      <alignment/>
    </xf>
    <xf numFmtId="0" fontId="0" fillId="12" borderId="12" xfId="0" applyFill="1" applyBorder="1" applyAlignment="1">
      <alignment/>
    </xf>
    <xf numFmtId="0" fontId="0" fillId="12" borderId="12" xfId="0" applyFill="1" applyBorder="1" applyAlignment="1">
      <alignment horizontal="right"/>
    </xf>
    <xf numFmtId="0" fontId="0" fillId="12" borderId="27" xfId="0" applyFill="1" applyBorder="1" applyAlignment="1">
      <alignment/>
    </xf>
    <xf numFmtId="0" fontId="0" fillId="12" borderId="13" xfId="0" applyFill="1" applyBorder="1" applyAlignment="1">
      <alignment horizontal="right"/>
    </xf>
    <xf numFmtId="0" fontId="0" fillId="0" borderId="28" xfId="0" applyBorder="1" applyAlignment="1">
      <alignment/>
    </xf>
    <xf numFmtId="0" fontId="17" fillId="0" borderId="29" xfId="0" applyFont="1" applyBorder="1" applyAlignment="1">
      <alignment horizontal="left"/>
    </xf>
    <xf numFmtId="0" fontId="17" fillId="0" borderId="28" xfId="0" applyFont="1" applyBorder="1" applyAlignment="1">
      <alignment/>
    </xf>
    <xf numFmtId="0" fontId="17" fillId="0" borderId="19" xfId="0" applyFont="1" applyBorder="1" applyAlignment="1">
      <alignment horizontal="center"/>
    </xf>
    <xf numFmtId="0" fontId="0" fillId="6" borderId="15" xfId="0" applyFont="1" applyFill="1" applyBorder="1" applyAlignment="1" applyProtection="1">
      <alignment/>
      <protection/>
    </xf>
    <xf numFmtId="0" fontId="0" fillId="6" borderId="25" xfId="0" applyFont="1" applyFill="1" applyBorder="1" applyAlignment="1" applyProtection="1">
      <alignment/>
      <protection/>
    </xf>
    <xf numFmtId="0" fontId="0" fillId="6" borderId="25" xfId="0" applyFill="1" applyBorder="1" applyAlignment="1">
      <alignment/>
    </xf>
    <xf numFmtId="0" fontId="0" fillId="6" borderId="17" xfId="0" applyFill="1" applyBorder="1" applyAlignment="1">
      <alignment/>
    </xf>
    <xf numFmtId="0" fontId="0" fillId="6" borderId="5" xfId="0" applyFont="1" applyFill="1" applyBorder="1" applyAlignment="1" applyProtection="1">
      <alignment/>
      <protection/>
    </xf>
    <xf numFmtId="0" fontId="0" fillId="6" borderId="4" xfId="0" applyFill="1" applyBorder="1" applyAlignment="1">
      <alignment/>
    </xf>
    <xf numFmtId="0" fontId="0" fillId="6" borderId="12" xfId="0" applyFill="1" applyBorder="1" applyAlignment="1">
      <alignment/>
    </xf>
    <xf numFmtId="0" fontId="0" fillId="6" borderId="5" xfId="0" applyNumberFormat="1" applyFill="1" applyBorder="1" applyAlignment="1" quotePrefix="1">
      <alignment wrapText="1"/>
    </xf>
    <xf numFmtId="0" fontId="0" fillId="6" borderId="4" xfId="0" applyNumberFormat="1" applyFill="1" applyBorder="1" applyAlignment="1" quotePrefix="1">
      <alignment wrapText="1"/>
    </xf>
    <xf numFmtId="0" fontId="0" fillId="6" borderId="6" xfId="0" applyFont="1" applyFill="1" applyBorder="1" applyAlignment="1" applyProtection="1">
      <alignment/>
      <protection/>
    </xf>
    <xf numFmtId="0" fontId="0" fillId="6" borderId="27" xfId="0" applyFont="1" applyFill="1" applyBorder="1" applyAlignment="1" applyProtection="1">
      <alignment/>
      <protection/>
    </xf>
    <xf numFmtId="0" fontId="0" fillId="6" borderId="27" xfId="0" applyFill="1" applyBorder="1" applyAlignment="1">
      <alignment/>
    </xf>
    <xf numFmtId="0" fontId="0" fillId="6" borderId="13" xfId="0" applyFill="1" applyBorder="1" applyAlignment="1">
      <alignment/>
    </xf>
    <xf numFmtId="0" fontId="0" fillId="0" borderId="23" xfId="0" applyBorder="1" applyAlignment="1">
      <alignment horizontal="right"/>
    </xf>
    <xf numFmtId="0" fontId="0" fillId="0" borderId="30" xfId="0" applyBorder="1" applyAlignment="1">
      <alignment horizontal="right"/>
    </xf>
    <xf numFmtId="49" fontId="0" fillId="12" borderId="25" xfId="0" applyNumberFormat="1" applyFont="1" applyFill="1" applyBorder="1" applyAlignment="1" applyProtection="1">
      <alignment horizontal="right" wrapText="1"/>
      <protection/>
    </xf>
    <xf numFmtId="49" fontId="0" fillId="12" borderId="4" xfId="0" applyNumberFormat="1" applyFont="1" applyFill="1" applyBorder="1" applyAlignment="1" applyProtection="1">
      <alignment horizontal="right" wrapText="1"/>
      <protection/>
    </xf>
    <xf numFmtId="0" fontId="0" fillId="12" borderId="4" xfId="0" applyNumberFormat="1" applyFont="1" applyFill="1" applyBorder="1" applyAlignment="1" applyProtection="1">
      <alignment horizontal="right" wrapText="1"/>
      <protection/>
    </xf>
    <xf numFmtId="0" fontId="0" fillId="12" borderId="4" xfId="0" applyFont="1" applyFill="1" applyBorder="1" applyAlignment="1" applyProtection="1">
      <alignment horizontal="right" wrapText="1"/>
      <protection/>
    </xf>
    <xf numFmtId="49" fontId="0" fillId="12" borderId="4" xfId="21" applyNumberFormat="1" applyFont="1" applyFill="1" applyBorder="1" applyAlignment="1" applyProtection="1">
      <alignment horizontal="right" wrapText="1"/>
      <protection/>
    </xf>
    <xf numFmtId="0" fontId="0" fillId="12" borderId="4" xfId="21" applyNumberFormat="1" applyFont="1" applyFill="1" applyBorder="1" applyAlignment="1" applyProtection="1">
      <alignment horizontal="right" wrapText="1"/>
      <protection/>
    </xf>
    <xf numFmtId="49" fontId="0" fillId="12" borderId="27" xfId="0" applyNumberFormat="1" applyFont="1" applyFill="1" applyBorder="1" applyAlignment="1" applyProtection="1">
      <alignment horizontal="right" wrapText="1"/>
      <protection/>
    </xf>
    <xf numFmtId="0" fontId="0" fillId="0" borderId="29" xfId="0" applyBorder="1" applyAlignment="1">
      <alignment horizontal="right"/>
    </xf>
    <xf numFmtId="0" fontId="0" fillId="0" borderId="31" xfId="0" applyBorder="1" applyAlignment="1">
      <alignment horizontal="right"/>
    </xf>
    <xf numFmtId="49" fontId="0" fillId="6" borderId="25" xfId="0" applyNumberFormat="1" applyFont="1" applyFill="1" applyBorder="1" applyAlignment="1" applyProtection="1">
      <alignment horizontal="right" wrapText="1"/>
      <protection/>
    </xf>
    <xf numFmtId="49" fontId="0" fillId="6" borderId="4" xfId="0" applyNumberFormat="1" applyFont="1" applyFill="1" applyBorder="1" applyAlignment="1" applyProtection="1">
      <alignment horizontal="right" wrapText="1"/>
      <protection/>
    </xf>
    <xf numFmtId="0" fontId="0" fillId="6" borderId="4" xfId="0" applyNumberFormat="1" applyFill="1" applyBorder="1" applyAlignment="1" quotePrefix="1">
      <alignment horizontal="right" wrapText="1"/>
    </xf>
    <xf numFmtId="0" fontId="0" fillId="6" borderId="4" xfId="0" applyFill="1" applyBorder="1" applyAlignment="1">
      <alignment horizontal="right" wrapText="1"/>
    </xf>
    <xf numFmtId="49" fontId="0" fillId="6" borderId="27" xfId="0" applyNumberFormat="1" applyFont="1" applyFill="1" applyBorder="1" applyAlignment="1" applyProtection="1">
      <alignment horizontal="right" wrapText="1"/>
      <protection/>
    </xf>
    <xf numFmtId="49" fontId="0" fillId="3" borderId="25" xfId="0" applyNumberFormat="1" applyFont="1" applyFill="1" applyBorder="1" applyAlignment="1" applyProtection="1">
      <alignment horizontal="right" wrapText="1"/>
      <protection/>
    </xf>
    <xf numFmtId="49" fontId="0" fillId="3" borderId="4" xfId="0" applyNumberFormat="1" applyFont="1" applyFill="1" applyBorder="1" applyAlignment="1" applyProtection="1">
      <alignment horizontal="right" wrapText="1"/>
      <protection/>
    </xf>
    <xf numFmtId="49" fontId="0" fillId="3" borderId="27" xfId="0" applyNumberFormat="1" applyFont="1" applyFill="1" applyBorder="1" applyAlignment="1" applyProtection="1">
      <alignment horizontal="right" wrapText="1"/>
      <protection/>
    </xf>
    <xf numFmtId="0" fontId="0" fillId="13" borderId="25" xfId="0" applyNumberFormat="1" applyFill="1" applyBorder="1" applyAlignment="1">
      <alignment horizontal="right" vertical="top" wrapText="1"/>
    </xf>
    <xf numFmtId="49" fontId="0" fillId="13" borderId="4" xfId="0" applyNumberFormat="1" applyFont="1" applyFill="1" applyBorder="1" applyAlignment="1" applyProtection="1">
      <alignment horizontal="right" wrapText="1"/>
      <protection/>
    </xf>
    <xf numFmtId="0" fontId="0" fillId="13" borderId="4" xfId="0" applyNumberFormat="1" applyFill="1" applyBorder="1" applyAlignment="1">
      <alignment horizontal="right" vertical="top" wrapText="1"/>
    </xf>
    <xf numFmtId="0" fontId="0" fillId="13" borderId="27" xfId="0" applyFill="1" applyBorder="1" applyAlignment="1">
      <alignment horizontal="right"/>
    </xf>
    <xf numFmtId="0" fontId="0" fillId="13" borderId="27" xfId="0" applyNumberFormat="1" applyFont="1" applyFill="1" applyBorder="1" applyAlignment="1" applyProtection="1">
      <alignment horizontal="right" wrapText="1"/>
      <protection/>
    </xf>
    <xf numFmtId="49" fontId="0" fillId="13" borderId="27" xfId="0" applyNumberFormat="1" applyFont="1" applyFill="1" applyBorder="1" applyAlignment="1" applyProtection="1">
      <alignment horizontal="right" wrapText="1"/>
      <protection/>
    </xf>
    <xf numFmtId="49" fontId="0" fillId="11" borderId="25" xfId="0" applyNumberFormat="1" applyFont="1" applyFill="1" applyBorder="1" applyAlignment="1" applyProtection="1">
      <alignment horizontal="right" wrapText="1"/>
      <protection/>
    </xf>
    <xf numFmtId="49" fontId="0" fillId="11" borderId="4" xfId="0" applyNumberFormat="1" applyFont="1" applyFill="1" applyBorder="1" applyAlignment="1" applyProtection="1">
      <alignment horizontal="right" wrapText="1"/>
      <protection/>
    </xf>
    <xf numFmtId="0" fontId="0" fillId="11" borderId="14" xfId="0" applyNumberFormat="1" applyFill="1" applyBorder="1" applyAlignment="1">
      <alignment horizontal="right" vertical="top" wrapText="1"/>
    </xf>
    <xf numFmtId="0" fontId="0" fillId="11" borderId="4" xfId="0" applyNumberFormat="1" applyFill="1" applyBorder="1" applyAlignment="1">
      <alignment horizontal="right" vertical="top" wrapText="1"/>
    </xf>
    <xf numFmtId="0" fontId="0" fillId="11" borderId="27" xfId="0" applyNumberFormat="1" applyFill="1" applyBorder="1" applyAlignment="1">
      <alignment horizontal="right" vertical="top" wrapText="1"/>
    </xf>
    <xf numFmtId="49" fontId="0" fillId="10" borderId="25" xfId="0" applyNumberFormat="1" applyFont="1" applyFill="1" applyBorder="1" applyAlignment="1" applyProtection="1">
      <alignment horizontal="right" wrapText="1"/>
      <protection/>
    </xf>
    <xf numFmtId="49" fontId="0" fillId="10" borderId="4" xfId="0" applyNumberFormat="1" applyFont="1" applyFill="1" applyBorder="1" applyAlignment="1" applyProtection="1">
      <alignment horizontal="right" wrapText="1"/>
      <protection/>
    </xf>
    <xf numFmtId="49" fontId="0" fillId="10" borderId="4" xfId="0" applyNumberFormat="1" applyFont="1" applyFill="1" applyBorder="1" applyAlignment="1" applyProtection="1">
      <alignment horizontal="right" vertical="top" wrapText="1"/>
      <protection/>
    </xf>
    <xf numFmtId="49" fontId="0" fillId="10" borderId="27" xfId="0" applyNumberFormat="1" applyFont="1" applyFill="1" applyBorder="1" applyAlignment="1" applyProtection="1">
      <alignment horizontal="right" wrapText="1"/>
      <protection/>
    </xf>
    <xf numFmtId="0" fontId="0" fillId="5" borderId="15" xfId="0" applyFont="1" applyFill="1" applyBorder="1" applyAlignment="1" applyProtection="1">
      <alignment/>
      <protection/>
    </xf>
    <xf numFmtId="0" fontId="0" fillId="5" borderId="25" xfId="0" applyFont="1" applyFill="1" applyBorder="1" applyAlignment="1" applyProtection="1">
      <alignment/>
      <protection/>
    </xf>
    <xf numFmtId="49" fontId="0" fillId="5" borderId="25" xfId="0" applyNumberFormat="1" applyFont="1" applyFill="1" applyBorder="1" applyAlignment="1" applyProtection="1">
      <alignment horizontal="right" wrapText="1"/>
      <protection/>
    </xf>
    <xf numFmtId="0" fontId="0" fillId="5" borderId="25" xfId="0" applyFill="1" applyBorder="1" applyAlignment="1">
      <alignment/>
    </xf>
    <xf numFmtId="0" fontId="0" fillId="5" borderId="17" xfId="0" applyFill="1" applyBorder="1" applyAlignment="1">
      <alignment horizontal="right"/>
    </xf>
    <xf numFmtId="0" fontId="0" fillId="5" borderId="5" xfId="0" applyFont="1" applyFill="1" applyBorder="1" applyAlignment="1" applyProtection="1">
      <alignment/>
      <protection/>
    </xf>
    <xf numFmtId="49" fontId="0" fillId="5" borderId="4" xfId="0" applyNumberFormat="1" applyFont="1" applyFill="1" applyBorder="1" applyAlignment="1" applyProtection="1">
      <alignment horizontal="right" wrapText="1"/>
      <protection/>
    </xf>
    <xf numFmtId="0" fontId="0" fillId="5" borderId="4" xfId="0" applyFill="1" applyBorder="1" applyAlignment="1">
      <alignment/>
    </xf>
    <xf numFmtId="0" fontId="0" fillId="5" borderId="12" xfId="0" applyFill="1" applyBorder="1" applyAlignment="1">
      <alignment horizontal="right"/>
    </xf>
    <xf numFmtId="0" fontId="0" fillId="5" borderId="6" xfId="0" applyFont="1" applyFill="1" applyBorder="1" applyAlignment="1" applyProtection="1">
      <alignment/>
      <protection/>
    </xf>
    <xf numFmtId="0" fontId="0" fillId="5" borderId="27" xfId="0" applyFont="1" applyFill="1" applyBorder="1" applyAlignment="1" applyProtection="1">
      <alignment/>
      <protection/>
    </xf>
    <xf numFmtId="49" fontId="0" fillId="5" borderId="27" xfId="0" applyNumberFormat="1" applyFont="1" applyFill="1" applyBorder="1" applyAlignment="1" applyProtection="1">
      <alignment horizontal="right" wrapText="1"/>
      <protection/>
    </xf>
    <xf numFmtId="0" fontId="0" fillId="5" borderId="27" xfId="0" applyFill="1" applyBorder="1" applyAlignment="1">
      <alignment/>
    </xf>
    <xf numFmtId="0" fontId="0" fillId="5" borderId="13" xfId="0" applyFill="1" applyBorder="1" applyAlignment="1">
      <alignment horizontal="right"/>
    </xf>
    <xf numFmtId="0" fontId="0" fillId="2" borderId="14" xfId="0" applyFont="1" applyFill="1" applyBorder="1" applyAlignment="1" applyProtection="1">
      <alignment/>
      <protection/>
    </xf>
    <xf numFmtId="49" fontId="0" fillId="2" borderId="14" xfId="0" applyNumberFormat="1" applyFont="1" applyFill="1" applyBorder="1" applyAlignment="1" applyProtection="1">
      <alignment wrapText="1"/>
      <protection/>
    </xf>
    <xf numFmtId="1" fontId="0" fillId="3" borderId="14" xfId="0" applyNumberFormat="1" applyFont="1" applyFill="1" applyBorder="1" applyAlignment="1" applyProtection="1">
      <alignment wrapText="1"/>
      <protection locked="0"/>
    </xf>
    <xf numFmtId="0" fontId="0" fillId="2" borderId="14" xfId="0" applyFont="1" applyFill="1" applyBorder="1" applyAlignment="1" applyProtection="1">
      <alignment wrapText="1"/>
      <protection locked="0"/>
    </xf>
    <xf numFmtId="49" fontId="0" fillId="3" borderId="14" xfId="0" applyNumberFormat="1" applyFont="1" applyFill="1" applyBorder="1" applyAlignment="1" applyProtection="1">
      <alignment wrapText="1"/>
      <protection locked="0"/>
    </xf>
    <xf numFmtId="0" fontId="26" fillId="0" borderId="24" xfId="0" applyFont="1" applyBorder="1" applyAlignment="1">
      <alignment/>
    </xf>
    <xf numFmtId="0" fontId="26" fillId="0" borderId="23" xfId="0" applyFont="1" applyBorder="1" applyAlignment="1">
      <alignment/>
    </xf>
    <xf numFmtId="0" fontId="26" fillId="0" borderId="30" xfId="0" applyFont="1" applyBorder="1" applyAlignment="1">
      <alignment/>
    </xf>
    <xf numFmtId="0" fontId="26" fillId="0" borderId="22" xfId="0" applyFont="1" applyBorder="1" applyAlignment="1">
      <alignment/>
    </xf>
    <xf numFmtId="0" fontId="0" fillId="0" borderId="4" xfId="0" applyFont="1" applyFill="1" applyBorder="1" applyAlignment="1" applyProtection="1">
      <alignment wrapText="1"/>
      <protection locked="0"/>
    </xf>
    <xf numFmtId="0" fontId="27" fillId="2" borderId="4" xfId="0" applyFont="1" applyFill="1" applyBorder="1" applyAlignment="1" applyProtection="1">
      <alignment wrapText="1"/>
      <protection/>
    </xf>
    <xf numFmtId="0" fontId="0" fillId="0" borderId="4" xfId="21" applyNumberFormat="1" applyFont="1" applyFill="1" applyBorder="1" applyAlignment="1">
      <alignment horizontal="center" wrapText="1"/>
      <protection/>
    </xf>
    <xf numFmtId="0" fontId="12" fillId="4" borderId="4" xfId="0" applyFont="1" applyFill="1" applyBorder="1" applyAlignment="1" applyProtection="1">
      <alignment horizontal="center" wrapText="1"/>
      <protection locked="0"/>
    </xf>
    <xf numFmtId="0" fontId="0" fillId="0" borderId="32" xfId="0" applyBorder="1" applyAlignment="1">
      <alignment wrapText="1"/>
    </xf>
    <xf numFmtId="0" fontId="0" fillId="6" borderId="4" xfId="0" applyFill="1" applyBorder="1" applyAlignment="1">
      <alignment/>
    </xf>
    <xf numFmtId="0" fontId="0" fillId="6" borderId="4" xfId="21" applyNumberFormat="1" applyFont="1" applyFill="1" applyBorder="1" applyAlignment="1">
      <alignment wrapText="1"/>
      <protection/>
    </xf>
    <xf numFmtId="0" fontId="0" fillId="2" borderId="7" xfId="0" applyFont="1" applyFill="1" applyBorder="1" applyAlignment="1" applyProtection="1">
      <alignment/>
      <protection/>
    </xf>
    <xf numFmtId="0" fontId="0" fillId="0" borderId="0" xfId="0" applyFill="1" applyBorder="1" applyAlignment="1">
      <alignment/>
    </xf>
    <xf numFmtId="0" fontId="0" fillId="0" borderId="0" xfId="0" applyNumberFormat="1" applyFill="1" applyBorder="1" applyAlignment="1">
      <alignment vertical="top" wrapText="1"/>
    </xf>
    <xf numFmtId="0" fontId="0" fillId="0" borderId="0" xfId="0" applyFont="1" applyFill="1" applyBorder="1" applyAlignment="1" applyProtection="1">
      <alignment vertical="top" wrapText="1"/>
      <protection/>
    </xf>
    <xf numFmtId="0" fontId="0" fillId="0" borderId="0" xfId="0" applyFont="1" applyFill="1" applyBorder="1" applyAlignment="1" applyProtection="1">
      <alignment/>
      <protection/>
    </xf>
    <xf numFmtId="0" fontId="0" fillId="0" borderId="0" xfId="0" applyNumberFormat="1" applyFill="1" applyBorder="1" applyAlignment="1" quotePrefix="1">
      <alignment wrapText="1"/>
    </xf>
    <xf numFmtId="0" fontId="0" fillId="2" borderId="18" xfId="0" applyFont="1" applyFill="1" applyBorder="1" applyAlignment="1" applyProtection="1">
      <alignment/>
      <protection/>
    </xf>
    <xf numFmtId="49" fontId="0" fillId="2" borderId="18" xfId="0" applyNumberFormat="1" applyFont="1" applyFill="1" applyBorder="1" applyAlignment="1" applyProtection="1">
      <alignment wrapText="1"/>
      <protection/>
    </xf>
    <xf numFmtId="49" fontId="0" fillId="2" borderId="4" xfId="0" applyNumberFormat="1" applyFont="1" applyFill="1" applyBorder="1" applyAlignment="1" applyProtection="1">
      <alignment vertical="top" wrapText="1"/>
      <protection/>
    </xf>
    <xf numFmtId="0" fontId="0" fillId="2" borderId="18" xfId="0" applyFont="1" applyFill="1" applyBorder="1" applyAlignment="1" applyProtection="1">
      <alignment wrapText="1"/>
      <protection/>
    </xf>
    <xf numFmtId="1" fontId="0" fillId="3" borderId="18" xfId="0" applyNumberFormat="1" applyFont="1" applyFill="1" applyBorder="1" applyAlignment="1" applyProtection="1">
      <alignment wrapText="1"/>
      <protection locked="0"/>
    </xf>
    <xf numFmtId="1" fontId="0" fillId="3" borderId="4" xfId="0" applyNumberFormat="1" applyFont="1" applyFill="1" applyBorder="1" applyAlignment="1" applyProtection="1">
      <alignment vertical="top" wrapText="1"/>
      <protection locked="0"/>
    </xf>
    <xf numFmtId="0" fontId="0" fillId="2" borderId="18" xfId="0" applyFont="1" applyFill="1" applyBorder="1" applyAlignment="1" applyProtection="1">
      <alignment wrapText="1"/>
      <protection locked="0"/>
    </xf>
    <xf numFmtId="0" fontId="0" fillId="2" borderId="4" xfId="0" applyFont="1" applyFill="1" applyBorder="1" applyAlignment="1" applyProtection="1">
      <alignment vertical="top" wrapText="1"/>
      <protection locked="0"/>
    </xf>
    <xf numFmtId="49" fontId="0" fillId="3" borderId="18" xfId="0" applyNumberFormat="1" applyFont="1" applyFill="1" applyBorder="1" applyAlignment="1" applyProtection="1">
      <alignment wrapText="1"/>
      <protection locked="0"/>
    </xf>
    <xf numFmtId="49" fontId="0" fillId="3" borderId="4" xfId="0" applyNumberFormat="1" applyFont="1" applyFill="1" applyBorder="1" applyAlignment="1" applyProtection="1">
      <alignment vertical="top" wrapText="1"/>
      <protection locked="0"/>
    </xf>
    <xf numFmtId="0" fontId="0" fillId="3" borderId="18" xfId="0" applyFont="1" applyFill="1" applyBorder="1" applyAlignment="1" applyProtection="1">
      <alignment wrapText="1"/>
      <protection locked="0"/>
    </xf>
    <xf numFmtId="0" fontId="0" fillId="0" borderId="4" xfId="0" applyFont="1" applyFill="1" applyBorder="1" applyAlignment="1" applyProtection="1">
      <alignment vertical="top" wrapText="1"/>
      <protection locked="0"/>
    </xf>
    <xf numFmtId="0" fontId="0" fillId="3" borderId="4" xfId="0" applyFont="1" applyFill="1" applyBorder="1" applyAlignment="1" applyProtection="1">
      <alignment vertical="top" wrapText="1"/>
      <protection locked="0"/>
    </xf>
    <xf numFmtId="0" fontId="12" fillId="0" borderId="4" xfId="0" applyFont="1" applyFill="1" applyBorder="1" applyAlignment="1" applyProtection="1">
      <alignment horizontal="center" vertical="top" wrapText="1"/>
      <protection locked="0"/>
    </xf>
    <xf numFmtId="0" fontId="12" fillId="0" borderId="18" xfId="0" applyFont="1" applyFill="1" applyBorder="1" applyAlignment="1" applyProtection="1">
      <alignment horizontal="center" wrapText="1"/>
      <protection locked="0"/>
    </xf>
    <xf numFmtId="0" fontId="12" fillId="2" borderId="18" xfId="0" applyFont="1" applyFill="1" applyBorder="1" applyAlignment="1" applyProtection="1">
      <alignment horizontal="center" wrapText="1"/>
      <protection locked="0"/>
    </xf>
    <xf numFmtId="0" fontId="12" fillId="2" borderId="4" xfId="0" applyFont="1" applyFill="1" applyBorder="1" applyAlignment="1" applyProtection="1">
      <alignment horizontal="center" vertical="top" wrapText="1"/>
      <protection locked="0"/>
    </xf>
    <xf numFmtId="0" fontId="12" fillId="2" borderId="18" xfId="0" applyFont="1" applyFill="1" applyBorder="1" applyAlignment="1" applyProtection="1">
      <alignment horizontal="justify" wrapText="1"/>
      <protection/>
    </xf>
    <xf numFmtId="0" fontId="12" fillId="2" borderId="4" xfId="0" applyFont="1" applyFill="1" applyBorder="1" applyAlignment="1" applyProtection="1">
      <alignment horizontal="justify" vertical="top" wrapText="1"/>
      <protection/>
    </xf>
    <xf numFmtId="0" fontId="0" fillId="0" borderId="18" xfId="0" applyBorder="1" applyAlignment="1">
      <alignment wrapText="1"/>
    </xf>
    <xf numFmtId="0" fontId="0" fillId="0" borderId="4" xfId="0" applyFont="1" applyBorder="1" applyAlignment="1">
      <alignment horizontal="left" vertical="top" wrapText="1"/>
    </xf>
    <xf numFmtId="0" fontId="5" fillId="0" borderId="4" xfId="0" applyFont="1" applyBorder="1" applyAlignment="1">
      <alignment wrapText="1"/>
    </xf>
    <xf numFmtId="0" fontId="0" fillId="2" borderId="18" xfId="0" applyFill="1" applyBorder="1" applyAlignment="1">
      <alignment/>
    </xf>
    <xf numFmtId="0" fontId="0" fillId="2" borderId="4" xfId="0" applyFill="1" applyBorder="1" applyAlignment="1">
      <alignment vertical="top" wrapText="1"/>
    </xf>
    <xf numFmtId="0" fontId="12" fillId="3" borderId="18" xfId="0" applyFont="1" applyFill="1" applyBorder="1" applyAlignment="1" applyProtection="1">
      <alignment horizontal="center" wrapText="1"/>
      <protection locked="0"/>
    </xf>
    <xf numFmtId="0" fontId="12" fillId="3" borderId="4" xfId="0" applyFont="1" applyFill="1" applyBorder="1" applyAlignment="1" applyProtection="1">
      <alignment horizontal="center" vertical="top" wrapText="1"/>
      <protection locked="0"/>
    </xf>
    <xf numFmtId="0" fontId="0" fillId="0" borderId="4" xfId="0" applyBorder="1" applyAlignment="1">
      <alignment vertical="top" wrapText="1"/>
    </xf>
    <xf numFmtId="0" fontId="0" fillId="0" borderId="4" xfId="21" applyNumberFormat="1" applyFont="1" applyFill="1" applyBorder="1" applyAlignment="1">
      <alignment horizontal="center" vertical="top" wrapText="1"/>
      <protection/>
    </xf>
    <xf numFmtId="0" fontId="0" fillId="0" borderId="4" xfId="21" applyNumberFormat="1" applyFont="1" applyFill="1" applyBorder="1" applyAlignment="1">
      <alignment vertical="top" wrapText="1"/>
      <protection/>
    </xf>
    <xf numFmtId="0" fontId="0" fillId="0" borderId="0" xfId="21" applyNumberFormat="1" applyFont="1" applyFill="1" applyBorder="1" applyAlignment="1">
      <alignment wrapText="1"/>
      <protection/>
    </xf>
    <xf numFmtId="0" fontId="7" fillId="0" borderId="7" xfId="0" applyFont="1" applyBorder="1" applyAlignment="1">
      <alignment horizontal="right"/>
    </xf>
    <xf numFmtId="0" fontId="0" fillId="0" borderId="7" xfId="0" applyFont="1" applyBorder="1" applyAlignment="1">
      <alignment/>
    </xf>
    <xf numFmtId="49" fontId="0" fillId="0" borderId="0" xfId="0" applyNumberFormat="1" applyFont="1" applyFill="1" applyBorder="1" applyAlignment="1" applyProtection="1">
      <alignment horizontal="right" wrapText="1"/>
      <protection/>
    </xf>
    <xf numFmtId="0" fontId="7" fillId="0" borderId="0" xfId="0" applyFont="1" applyFill="1" applyBorder="1" applyAlignment="1">
      <alignment wrapText="1"/>
    </xf>
    <xf numFmtId="0" fontId="7" fillId="0" borderId="0" xfId="0" applyFont="1" applyFill="1" applyBorder="1" applyAlignment="1">
      <alignment horizontal="right"/>
    </xf>
    <xf numFmtId="0" fontId="0" fillId="0" borderId="0" xfId="0" applyFont="1" applyFill="1" applyBorder="1" applyAlignment="1" applyProtection="1">
      <alignment/>
      <protection/>
    </xf>
    <xf numFmtId="0" fontId="0" fillId="0" borderId="0" xfId="0" applyFont="1" applyFill="1" applyBorder="1" applyAlignment="1">
      <alignment horizontal="right"/>
    </xf>
    <xf numFmtId="0" fontId="0" fillId="0" borderId="0" xfId="0" applyFont="1" applyFill="1" applyBorder="1" applyAlignment="1">
      <alignment/>
    </xf>
    <xf numFmtId="49" fontId="0" fillId="0" borderId="0" xfId="0" applyNumberFormat="1" applyFont="1" applyFill="1" applyBorder="1" applyAlignment="1" applyProtection="1">
      <alignment horizontal="right" wrapText="1"/>
      <protection/>
    </xf>
    <xf numFmtId="0" fontId="0" fillId="0" borderId="0" xfId="0" applyFont="1" applyFill="1" applyBorder="1" applyAlignment="1" applyProtection="1">
      <alignment/>
      <protection/>
    </xf>
    <xf numFmtId="0" fontId="0" fillId="14" borderId="4" xfId="0" applyFont="1" applyFill="1" applyBorder="1" applyAlignment="1" applyProtection="1">
      <alignment/>
      <protection/>
    </xf>
    <xf numFmtId="0" fontId="0" fillId="5" borderId="4" xfId="0" applyFont="1" applyFill="1" applyBorder="1" applyAlignment="1" applyProtection="1">
      <alignment vertical="top" wrapText="1"/>
      <protection/>
    </xf>
    <xf numFmtId="17" fontId="0" fillId="0" borderId="0" xfId="0" applyNumberFormat="1" applyAlignment="1" quotePrefix="1">
      <alignment/>
    </xf>
    <xf numFmtId="0" fontId="0" fillId="5" borderId="18" xfId="0" applyFont="1" applyFill="1" applyBorder="1" applyAlignment="1" applyProtection="1">
      <alignment/>
      <protection/>
    </xf>
    <xf numFmtId="0" fontId="0" fillId="14" borderId="4" xfId="0" applyNumberFormat="1" applyFill="1" applyBorder="1" applyAlignment="1">
      <alignment vertical="top" wrapText="1"/>
    </xf>
    <xf numFmtId="0" fontId="0" fillId="2" borderId="0" xfId="0" applyFont="1" applyFill="1" applyBorder="1" applyAlignment="1" applyProtection="1">
      <alignment/>
      <protection/>
    </xf>
    <xf numFmtId="0" fontId="0" fillId="0" borderId="0" xfId="0" applyFont="1" applyFill="1" applyBorder="1" applyAlignment="1" applyProtection="1">
      <alignment/>
      <protection/>
    </xf>
    <xf numFmtId="0" fontId="4" fillId="0" borderId="0" xfId="0" applyFont="1" applyBorder="1" applyAlignment="1">
      <alignment horizontal="justify" vertical="top" wrapText="1"/>
    </xf>
    <xf numFmtId="0" fontId="4" fillId="0" borderId="0" xfId="0" applyFont="1" applyBorder="1" applyAlignment="1">
      <alignment horizontal="left" vertical="top" wrapText="1"/>
    </xf>
    <xf numFmtId="0" fontId="0" fillId="0" borderId="0" xfId="0" applyFill="1" applyAlignment="1">
      <alignment wrapText="1"/>
    </xf>
    <xf numFmtId="0" fontId="12" fillId="0" borderId="4" xfId="0" applyFont="1" applyBorder="1" applyAlignment="1">
      <alignment horizontal="justify" wrapText="1"/>
    </xf>
    <xf numFmtId="0" fontId="12" fillId="0" borderId="4" xfId="0" applyFont="1" applyBorder="1" applyAlignment="1">
      <alignment/>
    </xf>
    <xf numFmtId="0" fontId="12" fillId="0" borderId="4" xfId="0" applyFont="1" applyBorder="1" applyAlignment="1">
      <alignment horizontal="justify"/>
    </xf>
    <xf numFmtId="0" fontId="0" fillId="0" borderId="0" xfId="0" applyFont="1" applyAlignment="1">
      <alignment/>
    </xf>
    <xf numFmtId="0" fontId="12" fillId="0" borderId="4" xfId="0" applyFont="1" applyBorder="1" applyAlignment="1">
      <alignment wrapText="1"/>
    </xf>
    <xf numFmtId="0" fontId="0" fillId="5" borderId="0" xfId="0" applyFill="1" applyAlignment="1">
      <alignment wrapText="1"/>
    </xf>
    <xf numFmtId="0" fontId="0" fillId="7" borderId="0" xfId="0" applyFill="1" applyAlignment="1">
      <alignment/>
    </xf>
    <xf numFmtId="0" fontId="0" fillId="0" borderId="18" xfId="0" applyFont="1"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952500"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related to coexistence that were received during Letter Ballot 84, and their resolutions.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952500"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ald.w.schultz@boeing.com" TargetMode="External" /><Relationship Id="rId2" Type="http://schemas.openxmlformats.org/officeDocument/2006/relationships/hyperlink" Target="mailto:eldad.perahia@inte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B9" sqref="B9"/>
    </sheetView>
  </sheetViews>
  <sheetFormatPr defaultColWidth="9.140625" defaultRowHeight="12.75"/>
  <cols>
    <col min="1" max="1" width="14.28125" style="1" bestFit="1" customWidth="1"/>
    <col min="2" max="16384" width="9.140625" style="1" customWidth="1"/>
  </cols>
  <sheetData>
    <row r="1" ht="18.75">
      <c r="B1" s="2" t="s">
        <v>2072</v>
      </c>
    </row>
    <row r="2" ht="18.75">
      <c r="B2" s="2" t="s">
        <v>2073</v>
      </c>
    </row>
    <row r="3" spans="1:2" ht="18.75">
      <c r="A3" s="1" t="s">
        <v>2074</v>
      </c>
      <c r="B3" s="2" t="s">
        <v>9</v>
      </c>
    </row>
    <row r="4" spans="1:6" ht="18.75">
      <c r="A4" s="1" t="s">
        <v>2075</v>
      </c>
      <c r="B4" s="3" t="s">
        <v>10</v>
      </c>
      <c r="F4" s="3"/>
    </row>
    <row r="5" spans="1:2" ht="15.75">
      <c r="A5" s="1" t="s">
        <v>2076</v>
      </c>
      <c r="B5" s="4" t="s">
        <v>1530</v>
      </c>
    </row>
    <row r="6" spans="1:2" s="5" customFormat="1" ht="15.75">
      <c r="A6" s="5" t="s">
        <v>1860</v>
      </c>
      <c r="B6" s="5" t="s">
        <v>1861</v>
      </c>
    </row>
    <row r="7" spans="1:2" s="6" customFormat="1" ht="18">
      <c r="A7" s="6" t="s">
        <v>2077</v>
      </c>
      <c r="B7" s="7" t="s">
        <v>802</v>
      </c>
    </row>
    <row r="8" spans="1:2" ht="15.75">
      <c r="A8" s="1" t="s">
        <v>2078</v>
      </c>
      <c r="B8" s="4" t="s">
        <v>11</v>
      </c>
    </row>
    <row r="9" spans="1:9" ht="15.75">
      <c r="A9" s="1" t="s">
        <v>2079</v>
      </c>
      <c r="B9" s="4" t="s">
        <v>1529</v>
      </c>
      <c r="C9" s="4"/>
      <c r="D9" s="4" t="s">
        <v>653</v>
      </c>
      <c r="E9" s="4" t="s">
        <v>654</v>
      </c>
      <c r="F9" s="4"/>
      <c r="G9" s="4"/>
      <c r="H9" s="4"/>
      <c r="I9" s="4"/>
    </row>
    <row r="10" spans="2:9" ht="15.75">
      <c r="B10" s="4" t="s">
        <v>1531</v>
      </c>
      <c r="C10" s="4"/>
      <c r="D10" s="4"/>
      <c r="E10" s="4" t="s">
        <v>1859</v>
      </c>
      <c r="F10" s="4"/>
      <c r="G10" s="4"/>
      <c r="H10" s="4"/>
      <c r="I10" s="4"/>
    </row>
    <row r="11" spans="2:9" ht="15.75">
      <c r="B11" s="4" t="s">
        <v>1924</v>
      </c>
      <c r="C11" s="4"/>
      <c r="D11" s="4"/>
      <c r="E11" s="4"/>
      <c r="F11" s="4"/>
      <c r="G11" s="4"/>
      <c r="H11" s="4"/>
      <c r="I11" s="4"/>
    </row>
    <row r="12" spans="2:9" ht="15.75">
      <c r="B12" s="4" t="s">
        <v>1532</v>
      </c>
      <c r="C12" s="4"/>
      <c r="D12" s="4"/>
      <c r="E12" s="4"/>
      <c r="F12" s="4"/>
      <c r="G12" s="4"/>
      <c r="H12" s="4"/>
      <c r="I12" s="4"/>
    </row>
    <row r="13" spans="2:9" ht="15.75">
      <c r="B13" s="4"/>
      <c r="C13" s="4"/>
      <c r="D13" s="4"/>
      <c r="E13" s="4"/>
      <c r="F13" s="4"/>
      <c r="G13" s="4"/>
      <c r="H13" s="4"/>
      <c r="I13" s="4"/>
    </row>
    <row r="14" spans="2:9" ht="15.75">
      <c r="B14" s="47" t="s">
        <v>1533</v>
      </c>
      <c r="C14" s="4"/>
      <c r="D14" s="4"/>
      <c r="E14" s="47" t="s">
        <v>1683</v>
      </c>
      <c r="F14" s="4"/>
      <c r="G14" s="4"/>
      <c r="H14" s="4"/>
      <c r="I14" s="4"/>
    </row>
    <row r="15" ht="15.75">
      <c r="A15" s="1" t="s">
        <v>2080</v>
      </c>
    </row>
    <row r="27" spans="1:5" ht="15.75" customHeight="1">
      <c r="A27" s="8"/>
      <c r="B27" s="359"/>
      <c r="C27" s="359"/>
      <c r="D27" s="359"/>
      <c r="E27" s="359"/>
    </row>
    <row r="28" spans="1:12" ht="15.75" customHeight="1">
      <c r="A28" s="6"/>
      <c r="B28" s="9"/>
      <c r="C28" s="9"/>
      <c r="D28" s="9"/>
      <c r="E28" s="9"/>
      <c r="L28" s="23"/>
    </row>
    <row r="29" spans="1:5" ht="15.75" customHeight="1">
      <c r="A29" s="6"/>
      <c r="B29" s="360"/>
      <c r="C29" s="360"/>
      <c r="D29" s="360"/>
      <c r="E29" s="360"/>
    </row>
    <row r="30" spans="1:5" ht="15.75" customHeight="1">
      <c r="A30" s="6"/>
      <c r="B30" s="9"/>
      <c r="C30" s="9"/>
      <c r="D30" s="9"/>
      <c r="E30" s="9"/>
    </row>
    <row r="31" spans="1:5" ht="15.75" customHeight="1">
      <c r="A31" s="6"/>
      <c r="B31" s="360"/>
      <c r="C31" s="360"/>
      <c r="D31" s="360"/>
      <c r="E31" s="360"/>
    </row>
    <row r="32" spans="2:5" ht="15.75" customHeight="1">
      <c r="B32" s="360"/>
      <c r="C32" s="360"/>
      <c r="D32" s="360"/>
      <c r="E32" s="360"/>
    </row>
    <row r="33" ht="15.75" customHeight="1"/>
    <row r="34" ht="15.75" customHeight="1"/>
    <row r="35" ht="15.75" customHeight="1"/>
  </sheetData>
  <mergeCells count="3">
    <mergeCell ref="B27:E27"/>
    <mergeCell ref="B29:E29"/>
    <mergeCell ref="B31:E32"/>
  </mergeCells>
  <hyperlinks>
    <hyperlink ref="B14" r:id="rId1" display="donald.w.schultz@boeing.com"/>
    <hyperlink ref="E14" r:id="rId2" display="eldad.perahia@intel.com"/>
  </hyperlinks>
  <printOptions/>
  <pageMargins left="0.7480314960629921" right="0.7480314960629921" top="0.984251968503937" bottom="0.984251968503937" header="0.5118110236220472" footer="0.5118110236220472"/>
  <pageSetup horizontalDpi="300" verticalDpi="300" orientation="portrait" r:id="rId4"/>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3"/>
</worksheet>
</file>

<file path=xl/worksheets/sheet10.xml><?xml version="1.0" encoding="utf-8"?>
<worksheet xmlns="http://schemas.openxmlformats.org/spreadsheetml/2006/main" xmlns:r="http://schemas.openxmlformats.org/officeDocument/2006/relationships">
  <dimension ref="A1:B120"/>
  <sheetViews>
    <sheetView workbookViewId="0" topLeftCell="A1">
      <selection activeCell="D4" sqref="D4"/>
    </sheetView>
  </sheetViews>
  <sheetFormatPr defaultColWidth="9.140625" defaultRowHeight="12.75"/>
  <sheetData>
    <row r="1" spans="1:2" ht="13.5" thickBot="1">
      <c r="A1" t="s">
        <v>2081</v>
      </c>
      <c r="B1" t="s">
        <v>1499</v>
      </c>
    </row>
    <row r="2" spans="1:2" ht="12.75">
      <c r="A2" s="229">
        <v>7770</v>
      </c>
      <c r="B2">
        <v>103</v>
      </c>
    </row>
    <row r="3" spans="1:2" ht="12.75">
      <c r="A3" s="233">
        <v>7772</v>
      </c>
      <c r="B3">
        <v>103</v>
      </c>
    </row>
    <row r="4" spans="1:2" ht="12.75">
      <c r="A4" s="233">
        <v>1049</v>
      </c>
      <c r="B4">
        <v>103</v>
      </c>
    </row>
    <row r="5" spans="1:2" ht="12.75">
      <c r="A5" s="233">
        <v>1050</v>
      </c>
      <c r="B5">
        <v>103</v>
      </c>
    </row>
    <row r="6" spans="1:2" ht="12.75">
      <c r="A6" s="233">
        <v>1051</v>
      </c>
      <c r="B6">
        <v>103</v>
      </c>
    </row>
    <row r="7" spans="1:2" ht="12.75">
      <c r="A7" s="233">
        <v>9887</v>
      </c>
      <c r="B7">
        <v>103</v>
      </c>
    </row>
    <row r="8" spans="1:2" ht="12.75">
      <c r="A8" s="233">
        <v>6866</v>
      </c>
      <c r="B8">
        <v>103</v>
      </c>
    </row>
    <row r="9" spans="1:2" ht="12.75">
      <c r="A9" s="233">
        <v>6867</v>
      </c>
      <c r="B9">
        <v>103</v>
      </c>
    </row>
    <row r="10" spans="1:2" ht="12.75">
      <c r="A10" s="233">
        <v>439</v>
      </c>
      <c r="B10">
        <v>103</v>
      </c>
    </row>
    <row r="11" spans="1:2" ht="12.75">
      <c r="A11" s="233">
        <v>823</v>
      </c>
      <c r="B11">
        <v>103</v>
      </c>
    </row>
    <row r="12" spans="1:2" ht="12.75">
      <c r="A12" s="233">
        <v>12118</v>
      </c>
      <c r="B12">
        <v>103</v>
      </c>
    </row>
    <row r="13" spans="1:2" ht="12.75">
      <c r="A13" s="233">
        <v>1052</v>
      </c>
      <c r="B13">
        <v>103</v>
      </c>
    </row>
    <row r="14" spans="1:2" ht="12.75">
      <c r="A14" s="233">
        <v>7483</v>
      </c>
      <c r="B14">
        <v>103</v>
      </c>
    </row>
    <row r="15" spans="1:2" ht="12.75">
      <c r="A15" s="233">
        <v>7485</v>
      </c>
      <c r="B15">
        <v>103</v>
      </c>
    </row>
    <row r="16" spans="1:2" ht="12.75">
      <c r="A16" s="233">
        <v>7484</v>
      </c>
      <c r="B16">
        <v>103</v>
      </c>
    </row>
    <row r="17" spans="1:2" ht="12.75">
      <c r="A17" s="233">
        <v>7486</v>
      </c>
      <c r="B17">
        <v>103</v>
      </c>
    </row>
    <row r="18" spans="1:2" ht="12.75">
      <c r="A18" s="233">
        <v>6869</v>
      </c>
      <c r="B18">
        <v>103</v>
      </c>
    </row>
    <row r="19" spans="1:2" ht="12.75">
      <c r="A19" s="233">
        <v>6868</v>
      </c>
      <c r="B19">
        <v>103</v>
      </c>
    </row>
    <row r="20" spans="1:2" ht="12.75">
      <c r="A20" s="233">
        <v>9889</v>
      </c>
      <c r="B20">
        <v>103</v>
      </c>
    </row>
    <row r="21" spans="1:2" ht="12.75">
      <c r="A21" s="233">
        <v>824</v>
      </c>
      <c r="B21">
        <v>103</v>
      </c>
    </row>
    <row r="22" spans="1:2" ht="12.75">
      <c r="A22" s="233">
        <v>440</v>
      </c>
      <c r="B22">
        <v>103</v>
      </c>
    </row>
    <row r="23" spans="1:2" ht="12.75">
      <c r="A23" s="233">
        <v>9890</v>
      </c>
      <c r="B23">
        <v>103</v>
      </c>
    </row>
    <row r="24" spans="1:2" ht="12.75">
      <c r="A24" s="233">
        <v>9891</v>
      </c>
      <c r="B24">
        <v>103</v>
      </c>
    </row>
    <row r="25" spans="1:2" ht="12.75">
      <c r="A25" s="233">
        <v>4579</v>
      </c>
      <c r="B25">
        <v>103</v>
      </c>
    </row>
    <row r="26" spans="1:2" ht="12.75">
      <c r="A26" s="233">
        <v>7038</v>
      </c>
      <c r="B26">
        <v>103</v>
      </c>
    </row>
    <row r="27" spans="1:2" ht="12.75">
      <c r="A27" s="236">
        <v>8042</v>
      </c>
      <c r="B27">
        <v>103</v>
      </c>
    </row>
    <row r="28" spans="1:2" ht="12.75">
      <c r="A28" s="233">
        <v>2853</v>
      </c>
      <c r="B28">
        <v>103</v>
      </c>
    </row>
    <row r="29" spans="1:2" ht="12.75">
      <c r="A29" s="236">
        <v>10600</v>
      </c>
      <c r="B29">
        <v>103</v>
      </c>
    </row>
    <row r="30" spans="1:2" ht="13.5" thickBot="1">
      <c r="A30" s="238">
        <v>9892</v>
      </c>
      <c r="B30">
        <v>103</v>
      </c>
    </row>
    <row r="31" spans="1:2" ht="12.75">
      <c r="A31" s="213">
        <v>1556</v>
      </c>
      <c r="B31">
        <v>94</v>
      </c>
    </row>
    <row r="32" spans="1:2" ht="12.75">
      <c r="A32" s="215">
        <v>4277</v>
      </c>
      <c r="B32">
        <v>94</v>
      </c>
    </row>
    <row r="33" spans="1:2" ht="12.75">
      <c r="A33" s="215">
        <v>7774</v>
      </c>
      <c r="B33">
        <v>94</v>
      </c>
    </row>
    <row r="34" spans="1:2" ht="12.75">
      <c r="A34" s="215">
        <v>7775</v>
      </c>
      <c r="B34">
        <v>94</v>
      </c>
    </row>
    <row r="35" spans="1:2" ht="12.75">
      <c r="A35" s="215">
        <v>5</v>
      </c>
      <c r="B35">
        <v>94</v>
      </c>
    </row>
    <row r="36" spans="1:2" ht="12.75">
      <c r="A36" s="215">
        <v>7490</v>
      </c>
      <c r="B36">
        <v>94</v>
      </c>
    </row>
    <row r="37" spans="1:2" ht="12.75">
      <c r="A37" s="215">
        <v>7491</v>
      </c>
      <c r="B37">
        <v>94</v>
      </c>
    </row>
    <row r="38" spans="1:2" ht="12.75">
      <c r="A38" s="215">
        <v>4650</v>
      </c>
      <c r="B38">
        <v>94</v>
      </c>
    </row>
    <row r="39" spans="1:2" ht="12.75">
      <c r="A39" s="215">
        <v>7779</v>
      </c>
      <c r="B39">
        <v>94</v>
      </c>
    </row>
    <row r="40" spans="1:2" ht="12.75">
      <c r="A40" s="215">
        <v>7197</v>
      </c>
      <c r="B40">
        <v>94</v>
      </c>
    </row>
    <row r="41" spans="1:2" ht="12.75">
      <c r="A41" s="215">
        <v>7780</v>
      </c>
      <c r="B41">
        <v>94</v>
      </c>
    </row>
    <row r="42" spans="1:2" ht="12.75">
      <c r="A42" s="215">
        <v>4530</v>
      </c>
      <c r="B42">
        <v>94</v>
      </c>
    </row>
    <row r="43" spans="1:2" ht="12.75">
      <c r="A43" s="215">
        <v>7778</v>
      </c>
      <c r="B43">
        <v>94</v>
      </c>
    </row>
    <row r="44" spans="1:2" ht="12.75">
      <c r="A44" s="215">
        <v>7492</v>
      </c>
      <c r="B44">
        <v>94</v>
      </c>
    </row>
    <row r="45" spans="1:2" ht="12.75">
      <c r="A45" s="215">
        <v>7875</v>
      </c>
      <c r="B45">
        <v>94</v>
      </c>
    </row>
    <row r="46" spans="1:2" ht="12.75">
      <c r="A46" s="215">
        <v>7876</v>
      </c>
      <c r="B46">
        <v>94</v>
      </c>
    </row>
    <row r="47" spans="1:2" ht="12.75">
      <c r="A47" s="215">
        <v>7877</v>
      </c>
      <c r="B47">
        <v>94</v>
      </c>
    </row>
    <row r="48" spans="1:2" ht="12.75">
      <c r="A48" s="215">
        <v>10</v>
      </c>
      <c r="B48">
        <v>94</v>
      </c>
    </row>
    <row r="49" spans="1:2" ht="12.75">
      <c r="A49" s="215">
        <v>7765</v>
      </c>
      <c r="B49">
        <v>94</v>
      </c>
    </row>
    <row r="50" spans="1:2" ht="12.75">
      <c r="A50" s="215">
        <v>7907</v>
      </c>
      <c r="B50">
        <v>94</v>
      </c>
    </row>
    <row r="51" spans="1:2" ht="12.75">
      <c r="A51" s="215">
        <v>11</v>
      </c>
      <c r="B51">
        <v>94</v>
      </c>
    </row>
    <row r="52" spans="1:2" ht="12.75">
      <c r="A52" s="215">
        <v>7908</v>
      </c>
      <c r="B52">
        <v>94</v>
      </c>
    </row>
    <row r="53" spans="1:2" ht="12.75">
      <c r="A53" s="215">
        <v>4633</v>
      </c>
      <c r="B53">
        <v>94</v>
      </c>
    </row>
    <row r="54" spans="1:2" ht="12.75">
      <c r="A54" s="215">
        <v>7766</v>
      </c>
      <c r="B54">
        <v>94</v>
      </c>
    </row>
    <row r="55" spans="1:2" ht="12.75">
      <c r="A55" s="215">
        <v>7782</v>
      </c>
      <c r="B55">
        <v>94</v>
      </c>
    </row>
    <row r="56" spans="1:2" ht="12.75">
      <c r="A56" s="215">
        <v>7781</v>
      </c>
      <c r="B56">
        <v>94</v>
      </c>
    </row>
    <row r="57" spans="1:2" ht="12.75">
      <c r="A57" s="215">
        <v>1060</v>
      </c>
      <c r="B57">
        <v>94</v>
      </c>
    </row>
    <row r="58" spans="1:2" ht="12.75">
      <c r="A58" s="215">
        <v>7783</v>
      </c>
      <c r="B58">
        <v>94</v>
      </c>
    </row>
    <row r="59" spans="1:2" ht="12.75">
      <c r="A59" s="215">
        <v>4532</v>
      </c>
      <c r="B59">
        <v>94</v>
      </c>
    </row>
    <row r="60" spans="1:2" ht="12.75">
      <c r="A60" s="215">
        <v>11377</v>
      </c>
      <c r="B60">
        <v>94</v>
      </c>
    </row>
    <row r="61" spans="1:2" ht="13.5" thickBot="1">
      <c r="A61" s="216">
        <v>1232</v>
      </c>
      <c r="B61">
        <v>94</v>
      </c>
    </row>
    <row r="62" spans="1:2" ht="12.75">
      <c r="A62" s="174">
        <v>3100</v>
      </c>
      <c r="B62">
        <v>95</v>
      </c>
    </row>
    <row r="63" spans="1:2" ht="12.75">
      <c r="A63" s="178">
        <v>7116</v>
      </c>
      <c r="B63">
        <v>95</v>
      </c>
    </row>
    <row r="64" spans="1:2" ht="12.75">
      <c r="A64" s="178">
        <v>3104</v>
      </c>
      <c r="B64">
        <v>95</v>
      </c>
    </row>
    <row r="65" spans="1:2" ht="12.75">
      <c r="A65" s="178">
        <v>7170</v>
      </c>
      <c r="B65">
        <v>95</v>
      </c>
    </row>
    <row r="66" spans="1:2" ht="12.75">
      <c r="A66" s="178">
        <v>400</v>
      </c>
      <c r="B66">
        <v>95</v>
      </c>
    </row>
    <row r="67" spans="1:2" ht="12.75">
      <c r="A67" s="178">
        <v>456</v>
      </c>
      <c r="B67">
        <v>95</v>
      </c>
    </row>
    <row r="68" spans="1:2" ht="12.75">
      <c r="A68" s="178">
        <v>8051</v>
      </c>
      <c r="B68">
        <v>95</v>
      </c>
    </row>
    <row r="69" spans="1:2" ht="12.75">
      <c r="A69" s="178">
        <v>12036</v>
      </c>
      <c r="B69">
        <v>95</v>
      </c>
    </row>
    <row r="70" spans="1:2" ht="12.75">
      <c r="A70" s="178">
        <v>12054</v>
      </c>
      <c r="B70">
        <v>95</v>
      </c>
    </row>
    <row r="71" spans="1:2" ht="12.75">
      <c r="A71" s="178">
        <v>3101</v>
      </c>
      <c r="B71">
        <v>95</v>
      </c>
    </row>
    <row r="72" spans="1:2" ht="12.75">
      <c r="A72" s="178">
        <v>10381</v>
      </c>
      <c r="B72">
        <v>95</v>
      </c>
    </row>
    <row r="73" spans="1:2" ht="12.75">
      <c r="A73" s="178">
        <v>10895</v>
      </c>
      <c r="B73">
        <v>95</v>
      </c>
    </row>
    <row r="74" spans="1:2" ht="12.75">
      <c r="A74" s="178">
        <v>7542</v>
      </c>
      <c r="B74">
        <v>95</v>
      </c>
    </row>
    <row r="75" spans="1:2" ht="12.75">
      <c r="A75" s="178">
        <v>7543</v>
      </c>
      <c r="B75">
        <v>95</v>
      </c>
    </row>
    <row r="76" spans="1:2" ht="12.75">
      <c r="A76" s="178">
        <v>1754</v>
      </c>
      <c r="B76">
        <v>95</v>
      </c>
    </row>
    <row r="77" spans="1:2" ht="12.75">
      <c r="A77" s="178">
        <v>10383</v>
      </c>
      <c r="B77">
        <v>95</v>
      </c>
    </row>
    <row r="78" spans="1:2" ht="12.75">
      <c r="A78" s="178">
        <v>10382</v>
      </c>
      <c r="B78">
        <v>95</v>
      </c>
    </row>
    <row r="79" spans="1:2" ht="12.75">
      <c r="A79" s="178">
        <v>1545</v>
      </c>
      <c r="B79">
        <v>95</v>
      </c>
    </row>
    <row r="80" spans="1:2" ht="12.75">
      <c r="A80" s="178">
        <v>8052</v>
      </c>
      <c r="B80">
        <v>95</v>
      </c>
    </row>
    <row r="81" spans="1:2" ht="12.75">
      <c r="A81" s="178">
        <v>10384</v>
      </c>
      <c r="B81">
        <v>95</v>
      </c>
    </row>
    <row r="82" spans="1:2" ht="13.5" thickBot="1">
      <c r="A82" s="180">
        <v>1546</v>
      </c>
      <c r="B82">
        <v>95</v>
      </c>
    </row>
    <row r="83" spans="1:2" ht="12.75">
      <c r="A83" s="195">
        <v>4341</v>
      </c>
      <c r="B83">
        <v>96</v>
      </c>
    </row>
    <row r="84" spans="1:2" ht="12.75">
      <c r="A84" s="199">
        <v>3837</v>
      </c>
      <c r="B84">
        <v>96</v>
      </c>
    </row>
    <row r="85" spans="1:2" ht="12.75">
      <c r="A85" s="199">
        <v>870</v>
      </c>
      <c r="B85">
        <v>96</v>
      </c>
    </row>
    <row r="86" spans="1:2" ht="12.75">
      <c r="A86" s="199">
        <v>869</v>
      </c>
      <c r="B86">
        <v>96</v>
      </c>
    </row>
    <row r="87" spans="1:2" ht="12.75">
      <c r="A87" s="199">
        <v>3843</v>
      </c>
      <c r="B87">
        <v>96</v>
      </c>
    </row>
    <row r="88" spans="1:2" ht="12.75">
      <c r="A88" s="201">
        <v>7365</v>
      </c>
      <c r="B88">
        <v>96</v>
      </c>
    </row>
    <row r="89" spans="1:2" ht="12.75">
      <c r="A89" s="199">
        <v>8277</v>
      </c>
      <c r="B89">
        <v>96</v>
      </c>
    </row>
    <row r="90" spans="1:2" ht="12.75">
      <c r="A90" s="199">
        <v>6784</v>
      </c>
      <c r="B90">
        <v>96</v>
      </c>
    </row>
    <row r="91" spans="1:2" ht="12.75">
      <c r="A91" s="199">
        <v>11999</v>
      </c>
      <c r="B91">
        <v>96</v>
      </c>
    </row>
    <row r="92" spans="1:2" ht="12.75">
      <c r="A92" s="199">
        <v>8278</v>
      </c>
      <c r="B92">
        <v>96</v>
      </c>
    </row>
    <row r="93" spans="1:2" ht="13.5" thickBot="1">
      <c r="A93" s="202">
        <v>7374</v>
      </c>
      <c r="B93">
        <v>96</v>
      </c>
    </row>
    <row r="94" spans="1:2" ht="12.75">
      <c r="A94" s="159">
        <v>7348</v>
      </c>
      <c r="B94">
        <v>97</v>
      </c>
    </row>
    <row r="95" spans="1:2" ht="12.75">
      <c r="A95" s="161">
        <v>10229</v>
      </c>
      <c r="B95">
        <v>97</v>
      </c>
    </row>
    <row r="96" spans="1:2" ht="12.75">
      <c r="A96" s="162">
        <v>570</v>
      </c>
      <c r="B96">
        <v>97</v>
      </c>
    </row>
    <row r="97" spans="1:2" ht="12.75">
      <c r="A97" s="164">
        <v>1077</v>
      </c>
      <c r="B97">
        <v>97</v>
      </c>
    </row>
    <row r="98" spans="1:2" ht="12.75">
      <c r="A98" s="164">
        <v>7236</v>
      </c>
      <c r="B98">
        <v>97</v>
      </c>
    </row>
    <row r="99" spans="1:2" ht="12.75">
      <c r="A99" s="164">
        <v>3874</v>
      </c>
      <c r="B99">
        <v>97</v>
      </c>
    </row>
    <row r="100" spans="1:2" ht="12.75">
      <c r="A100" s="164">
        <v>3873</v>
      </c>
      <c r="B100">
        <v>97</v>
      </c>
    </row>
    <row r="101" spans="1:2" ht="12.75">
      <c r="A101" s="164">
        <v>7659</v>
      </c>
      <c r="B101">
        <v>97</v>
      </c>
    </row>
    <row r="102" spans="1:2" ht="12.75">
      <c r="A102" s="164">
        <v>7900</v>
      </c>
      <c r="B102">
        <v>97</v>
      </c>
    </row>
    <row r="103" spans="1:2" ht="12.75">
      <c r="A103" s="164">
        <v>3890</v>
      </c>
      <c r="B103">
        <v>97</v>
      </c>
    </row>
    <row r="104" spans="1:2" ht="13.5" thickBot="1">
      <c r="A104" s="166">
        <v>53</v>
      </c>
      <c r="B104">
        <v>97</v>
      </c>
    </row>
    <row r="105" spans="1:2" ht="12.75">
      <c r="A105" s="184">
        <v>713</v>
      </c>
      <c r="B105">
        <v>98</v>
      </c>
    </row>
    <row r="106" spans="1:2" ht="12.75">
      <c r="A106" s="188">
        <v>4432</v>
      </c>
      <c r="B106">
        <v>98</v>
      </c>
    </row>
    <row r="107" spans="1:2" ht="12.75">
      <c r="A107" s="188">
        <v>7905</v>
      </c>
      <c r="B107">
        <v>98</v>
      </c>
    </row>
    <row r="108" spans="1:2" ht="12.75">
      <c r="A108" s="188">
        <v>10036</v>
      </c>
      <c r="B108">
        <v>98</v>
      </c>
    </row>
    <row r="109" spans="1:2" ht="12.75">
      <c r="A109" s="188">
        <v>10295</v>
      </c>
      <c r="B109">
        <v>98</v>
      </c>
    </row>
    <row r="110" spans="1:2" ht="12.75">
      <c r="A110" s="188">
        <v>8044</v>
      </c>
      <c r="B110">
        <v>98</v>
      </c>
    </row>
    <row r="111" spans="1:2" ht="12.75">
      <c r="A111" s="188">
        <v>3449</v>
      </c>
      <c r="B111">
        <v>98</v>
      </c>
    </row>
    <row r="112" spans="1:2" ht="12.75">
      <c r="A112" s="190">
        <v>10037</v>
      </c>
      <c r="B112">
        <v>98</v>
      </c>
    </row>
    <row r="113" spans="1:2" ht="13.5" thickBot="1">
      <c r="A113" s="191">
        <v>7521</v>
      </c>
      <c r="B113">
        <v>98</v>
      </c>
    </row>
    <row r="114" spans="1:2" ht="12.75">
      <c r="A114" s="276">
        <v>1516</v>
      </c>
      <c r="B114">
        <v>99</v>
      </c>
    </row>
    <row r="115" spans="1:2" ht="12.75">
      <c r="A115" s="281">
        <v>3605</v>
      </c>
      <c r="B115">
        <v>99</v>
      </c>
    </row>
    <row r="116" spans="1:2" ht="13.5" thickBot="1">
      <c r="A116" s="285">
        <v>10315</v>
      </c>
      <c r="B116">
        <v>99</v>
      </c>
    </row>
    <row r="117" spans="1:2" ht="12.75">
      <c r="A117" s="290">
        <v>91</v>
      </c>
      <c r="B117">
        <v>105</v>
      </c>
    </row>
    <row r="118" spans="1:2" ht="12.75">
      <c r="A118" s="30">
        <v>12110</v>
      </c>
      <c r="B118">
        <v>105</v>
      </c>
    </row>
    <row r="119" spans="1:2" ht="12.75">
      <c r="A119" s="30">
        <v>12220</v>
      </c>
      <c r="B119">
        <v>105</v>
      </c>
    </row>
    <row r="120" spans="1:2" ht="12.75">
      <c r="A120" s="30">
        <v>12244</v>
      </c>
      <c r="B120">
        <v>105</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3"/>
  <dimension ref="B1:H30"/>
  <sheetViews>
    <sheetView workbookViewId="0" topLeftCell="A1">
      <selection activeCell="C35" sqref="C35"/>
    </sheetView>
  </sheetViews>
  <sheetFormatPr defaultColWidth="9.140625" defaultRowHeight="12.75"/>
  <cols>
    <col min="2" max="2" width="6.00390625" style="0" bestFit="1" customWidth="1"/>
    <col min="3" max="3" width="32.28125" style="0" bestFit="1" customWidth="1"/>
    <col min="4" max="4" width="7.140625" style="0" bestFit="1" customWidth="1"/>
    <col min="5" max="5" width="4.00390625" style="0" bestFit="1" customWidth="1"/>
    <col min="6" max="6" width="3.00390625" style="0" bestFit="1" customWidth="1"/>
    <col min="7" max="7" width="37.28125" style="0" bestFit="1" customWidth="1"/>
    <col min="8" max="8" width="9.421875" style="0" bestFit="1" customWidth="1"/>
  </cols>
  <sheetData>
    <row r="1" spans="2:8" ht="21" thickBot="1">
      <c r="B1" s="225"/>
      <c r="C1" s="226" t="s">
        <v>1373</v>
      </c>
      <c r="D1" s="251"/>
      <c r="E1" s="251"/>
      <c r="F1" s="252"/>
      <c r="G1" s="227" t="s">
        <v>1917</v>
      </c>
      <c r="H1" s="228" t="s">
        <v>782</v>
      </c>
    </row>
    <row r="2" spans="2:8" ht="12.75">
      <c r="B2" s="229">
        <v>7770</v>
      </c>
      <c r="C2" s="230" t="s">
        <v>491</v>
      </c>
      <c r="D2" s="253" t="s">
        <v>1406</v>
      </c>
      <c r="E2" s="253" t="s">
        <v>1183</v>
      </c>
      <c r="F2" s="253" t="s">
        <v>1704</v>
      </c>
      <c r="G2" s="231" t="s">
        <v>1407</v>
      </c>
      <c r="H2" s="232">
        <v>11.16</v>
      </c>
    </row>
    <row r="3" spans="2:8" ht="12.75">
      <c r="B3" s="233">
        <v>7772</v>
      </c>
      <c r="C3" s="158" t="s">
        <v>491</v>
      </c>
      <c r="D3" s="254" t="s">
        <v>1406</v>
      </c>
      <c r="E3" s="254" t="s">
        <v>1852</v>
      </c>
      <c r="F3" s="254" t="s">
        <v>1704</v>
      </c>
      <c r="G3" s="234" t="s">
        <v>1407</v>
      </c>
      <c r="H3" s="235">
        <v>11.16</v>
      </c>
    </row>
    <row r="4" spans="2:8" ht="12.75">
      <c r="B4" s="233">
        <v>1049</v>
      </c>
      <c r="C4" s="158" t="s">
        <v>1027</v>
      </c>
      <c r="D4" s="254" t="s">
        <v>1408</v>
      </c>
      <c r="E4" s="254" t="s">
        <v>1372</v>
      </c>
      <c r="F4" s="254" t="s">
        <v>1195</v>
      </c>
      <c r="G4" s="234" t="s">
        <v>1409</v>
      </c>
      <c r="H4" s="235">
        <v>11.16</v>
      </c>
    </row>
    <row r="5" spans="2:8" ht="12.75">
      <c r="B5" s="233">
        <v>1050</v>
      </c>
      <c r="C5" s="158" t="s">
        <v>1027</v>
      </c>
      <c r="D5" s="254" t="s">
        <v>1408</v>
      </c>
      <c r="E5" s="254" t="s">
        <v>1372</v>
      </c>
      <c r="F5" s="254" t="s">
        <v>1747</v>
      </c>
      <c r="G5" s="234" t="s">
        <v>1409</v>
      </c>
      <c r="H5" s="235">
        <v>11.16</v>
      </c>
    </row>
    <row r="6" spans="2:8" ht="12.75">
      <c r="B6" s="233">
        <v>1051</v>
      </c>
      <c r="C6" s="158" t="s">
        <v>1027</v>
      </c>
      <c r="D6" s="254" t="s">
        <v>1408</v>
      </c>
      <c r="E6" s="254" t="s">
        <v>1372</v>
      </c>
      <c r="F6" s="254" t="s">
        <v>1424</v>
      </c>
      <c r="G6" s="234" t="s">
        <v>1409</v>
      </c>
      <c r="H6" s="235">
        <v>11.16</v>
      </c>
    </row>
    <row r="7" spans="2:8" ht="12.75">
      <c r="B7" s="233">
        <v>9887</v>
      </c>
      <c r="C7" s="158" t="s">
        <v>225</v>
      </c>
      <c r="D7" s="254" t="s">
        <v>1408</v>
      </c>
      <c r="E7" s="254" t="s">
        <v>1372</v>
      </c>
      <c r="F7" s="254" t="s">
        <v>1424</v>
      </c>
      <c r="G7" s="234" t="s">
        <v>1409</v>
      </c>
      <c r="H7" s="235">
        <v>11.16</v>
      </c>
    </row>
    <row r="8" spans="2:8" ht="12.75">
      <c r="B8" s="233">
        <v>6866</v>
      </c>
      <c r="C8" s="158" t="s">
        <v>1727</v>
      </c>
      <c r="D8" s="254" t="s">
        <v>1408</v>
      </c>
      <c r="E8" s="254" t="s">
        <v>351</v>
      </c>
      <c r="F8" s="254" t="s">
        <v>1708</v>
      </c>
      <c r="G8" s="234" t="s">
        <v>1409</v>
      </c>
      <c r="H8" s="235">
        <v>11.16</v>
      </c>
    </row>
    <row r="9" spans="2:8" ht="12.75">
      <c r="B9" s="233">
        <v>6867</v>
      </c>
      <c r="C9" s="158" t="s">
        <v>1727</v>
      </c>
      <c r="D9" s="254" t="s">
        <v>1408</v>
      </c>
      <c r="E9" s="254" t="s">
        <v>351</v>
      </c>
      <c r="F9" s="254" t="s">
        <v>1644</v>
      </c>
      <c r="G9" s="234" t="s">
        <v>1409</v>
      </c>
      <c r="H9" s="235">
        <v>11.16</v>
      </c>
    </row>
    <row r="10" spans="2:8" ht="12.75">
      <c r="B10" s="233">
        <v>439</v>
      </c>
      <c r="C10" s="158" t="s">
        <v>1928</v>
      </c>
      <c r="D10" s="254" t="s">
        <v>1408</v>
      </c>
      <c r="E10" s="254" t="s">
        <v>351</v>
      </c>
      <c r="F10" s="254" t="s">
        <v>212</v>
      </c>
      <c r="G10" s="234" t="s">
        <v>1409</v>
      </c>
      <c r="H10" s="235">
        <v>11.16</v>
      </c>
    </row>
    <row r="11" spans="2:8" ht="12.75">
      <c r="B11" s="233">
        <v>823</v>
      </c>
      <c r="C11" s="158" t="s">
        <v>1831</v>
      </c>
      <c r="D11" s="254" t="s">
        <v>1408</v>
      </c>
      <c r="E11" s="254" t="s">
        <v>351</v>
      </c>
      <c r="F11" s="254" t="s">
        <v>212</v>
      </c>
      <c r="G11" s="234" t="s">
        <v>1409</v>
      </c>
      <c r="H11" s="235">
        <v>11.16</v>
      </c>
    </row>
    <row r="12" spans="2:8" ht="12.75">
      <c r="B12" s="233">
        <v>12118</v>
      </c>
      <c r="C12" s="158" t="s">
        <v>1855</v>
      </c>
      <c r="D12" s="254" t="s">
        <v>1408</v>
      </c>
      <c r="E12" s="254" t="s">
        <v>351</v>
      </c>
      <c r="F12" s="254" t="s">
        <v>212</v>
      </c>
      <c r="G12" s="234" t="s">
        <v>1409</v>
      </c>
      <c r="H12" s="235">
        <v>11.16</v>
      </c>
    </row>
    <row r="13" spans="2:8" ht="12.75">
      <c r="B13" s="233">
        <v>1052</v>
      </c>
      <c r="C13" s="158" t="s">
        <v>1027</v>
      </c>
      <c r="D13" s="254" t="s">
        <v>1408</v>
      </c>
      <c r="E13" s="254" t="s">
        <v>351</v>
      </c>
      <c r="F13" s="254"/>
      <c r="G13" s="234" t="s">
        <v>1409</v>
      </c>
      <c r="H13" s="235">
        <v>11.16</v>
      </c>
    </row>
    <row r="14" spans="2:8" ht="12.75">
      <c r="B14" s="233">
        <v>7483</v>
      </c>
      <c r="C14" s="158" t="s">
        <v>1182</v>
      </c>
      <c r="D14" s="254" t="s">
        <v>1408</v>
      </c>
      <c r="E14" s="254"/>
      <c r="F14" s="254"/>
      <c r="G14" s="234" t="s">
        <v>1409</v>
      </c>
      <c r="H14" s="235">
        <v>11.16</v>
      </c>
    </row>
    <row r="15" spans="2:8" ht="12.75">
      <c r="B15" s="233">
        <v>7485</v>
      </c>
      <c r="C15" s="158" t="s">
        <v>1182</v>
      </c>
      <c r="D15" s="254" t="s">
        <v>1408</v>
      </c>
      <c r="E15" s="254"/>
      <c r="F15" s="254"/>
      <c r="G15" s="234" t="s">
        <v>1409</v>
      </c>
      <c r="H15" s="235">
        <v>11.16</v>
      </c>
    </row>
    <row r="16" spans="2:8" ht="12.75">
      <c r="B16" s="233">
        <v>7484</v>
      </c>
      <c r="C16" s="158" t="s">
        <v>1182</v>
      </c>
      <c r="D16" s="254" t="s">
        <v>1408</v>
      </c>
      <c r="E16" s="254"/>
      <c r="F16" s="254"/>
      <c r="G16" s="234" t="s">
        <v>1409</v>
      </c>
      <c r="H16" s="235">
        <v>11.16</v>
      </c>
    </row>
    <row r="17" spans="2:8" ht="12.75">
      <c r="B17" s="233">
        <v>7486</v>
      </c>
      <c r="C17" s="158" t="s">
        <v>1182</v>
      </c>
      <c r="D17" s="254" t="s">
        <v>1408</v>
      </c>
      <c r="E17" s="254"/>
      <c r="F17" s="254"/>
      <c r="G17" s="234" t="s">
        <v>1409</v>
      </c>
      <c r="H17" s="235">
        <v>11.16</v>
      </c>
    </row>
    <row r="18" spans="2:8" ht="12.75">
      <c r="B18" s="233">
        <v>6869</v>
      </c>
      <c r="C18" s="158" t="s">
        <v>1727</v>
      </c>
      <c r="D18" s="254" t="s">
        <v>1410</v>
      </c>
      <c r="E18" s="254" t="s">
        <v>351</v>
      </c>
      <c r="F18" s="254" t="s">
        <v>1746</v>
      </c>
      <c r="G18" s="234" t="s">
        <v>1812</v>
      </c>
      <c r="H18" s="235">
        <v>11.16</v>
      </c>
    </row>
    <row r="19" spans="2:8" ht="12.75">
      <c r="B19" s="233">
        <v>6868</v>
      </c>
      <c r="C19" s="158" t="s">
        <v>1727</v>
      </c>
      <c r="D19" s="254" t="s">
        <v>1410</v>
      </c>
      <c r="E19" s="254" t="s">
        <v>351</v>
      </c>
      <c r="F19" s="254" t="s">
        <v>1746</v>
      </c>
      <c r="G19" s="234" t="s">
        <v>1812</v>
      </c>
      <c r="H19" s="235">
        <v>11.16</v>
      </c>
    </row>
    <row r="20" spans="2:8" ht="12.75">
      <c r="B20" s="233">
        <v>9889</v>
      </c>
      <c r="C20" s="158" t="s">
        <v>225</v>
      </c>
      <c r="D20" s="254" t="s">
        <v>1410</v>
      </c>
      <c r="E20" s="254">
        <v>152</v>
      </c>
      <c r="F20" s="254">
        <v>19</v>
      </c>
      <c r="G20" s="234" t="s">
        <v>1812</v>
      </c>
      <c r="H20" s="235">
        <v>11.16</v>
      </c>
    </row>
    <row r="21" spans="2:8" ht="12.75">
      <c r="B21" s="233">
        <v>824</v>
      </c>
      <c r="C21" s="158" t="s">
        <v>1831</v>
      </c>
      <c r="D21" s="254" t="s">
        <v>1410</v>
      </c>
      <c r="E21" s="254" t="s">
        <v>1183</v>
      </c>
      <c r="F21" s="254" t="s">
        <v>1704</v>
      </c>
      <c r="G21" s="234" t="s">
        <v>1812</v>
      </c>
      <c r="H21" s="235">
        <v>11.16</v>
      </c>
    </row>
    <row r="22" spans="2:8" ht="12.75">
      <c r="B22" s="233">
        <v>440</v>
      </c>
      <c r="C22" s="158" t="s">
        <v>1928</v>
      </c>
      <c r="D22" s="254" t="s">
        <v>1410</v>
      </c>
      <c r="E22" s="254" t="s">
        <v>1183</v>
      </c>
      <c r="F22" s="254" t="s">
        <v>1704</v>
      </c>
      <c r="G22" s="234" t="s">
        <v>1812</v>
      </c>
      <c r="H22" s="235">
        <v>11.16</v>
      </c>
    </row>
    <row r="23" spans="2:8" ht="12.75">
      <c r="B23" s="233">
        <v>9890</v>
      </c>
      <c r="C23" s="158" t="s">
        <v>225</v>
      </c>
      <c r="D23" s="254" t="s">
        <v>1410</v>
      </c>
      <c r="E23" s="254" t="s">
        <v>1183</v>
      </c>
      <c r="F23" s="254" t="s">
        <v>1704</v>
      </c>
      <c r="G23" s="234" t="s">
        <v>1812</v>
      </c>
      <c r="H23" s="235">
        <v>11.16</v>
      </c>
    </row>
    <row r="24" spans="2:8" ht="12.75">
      <c r="B24" s="233">
        <v>9891</v>
      </c>
      <c r="C24" s="158" t="s">
        <v>225</v>
      </c>
      <c r="D24" s="254" t="s">
        <v>1410</v>
      </c>
      <c r="E24" s="254" t="s">
        <v>1183</v>
      </c>
      <c r="F24" s="254" t="s">
        <v>1704</v>
      </c>
      <c r="G24" s="234" t="s">
        <v>1812</v>
      </c>
      <c r="H24" s="235">
        <v>11.16</v>
      </c>
    </row>
    <row r="25" spans="2:8" ht="12.75">
      <c r="B25" s="233">
        <v>4579</v>
      </c>
      <c r="C25" s="158" t="s">
        <v>484</v>
      </c>
      <c r="D25" s="254" t="s">
        <v>1410</v>
      </c>
      <c r="E25" s="254" t="s">
        <v>1183</v>
      </c>
      <c r="F25" s="254"/>
      <c r="G25" s="234" t="s">
        <v>1812</v>
      </c>
      <c r="H25" s="235">
        <v>11.16</v>
      </c>
    </row>
    <row r="26" spans="2:8" ht="12.75">
      <c r="B26" s="233">
        <v>7038</v>
      </c>
      <c r="C26" s="158" t="s">
        <v>1871</v>
      </c>
      <c r="D26" s="254" t="s">
        <v>1410</v>
      </c>
      <c r="E26" s="254" t="s">
        <v>1852</v>
      </c>
      <c r="F26" s="254" t="s">
        <v>1704</v>
      </c>
      <c r="G26" s="234" t="s">
        <v>1812</v>
      </c>
      <c r="H26" s="235">
        <v>11.16</v>
      </c>
    </row>
    <row r="27" spans="2:8" ht="12.75">
      <c r="B27" s="236">
        <v>8042</v>
      </c>
      <c r="C27" s="237" t="s">
        <v>1316</v>
      </c>
      <c r="D27" s="255" t="s">
        <v>1410</v>
      </c>
      <c r="E27" s="256"/>
      <c r="F27" s="256"/>
      <c r="G27" s="234" t="s">
        <v>1812</v>
      </c>
      <c r="H27" s="235">
        <v>11.16</v>
      </c>
    </row>
    <row r="28" spans="2:8" ht="12.75">
      <c r="B28" s="233">
        <v>2853</v>
      </c>
      <c r="C28" s="158" t="s">
        <v>676</v>
      </c>
      <c r="D28" s="254" t="s">
        <v>1412</v>
      </c>
      <c r="E28" s="254">
        <v>155</v>
      </c>
      <c r="F28" s="254">
        <v>6</v>
      </c>
      <c r="G28" s="234" t="s">
        <v>1811</v>
      </c>
      <c r="H28" s="235">
        <v>11.16</v>
      </c>
    </row>
    <row r="29" spans="2:8" ht="12.75">
      <c r="B29" s="236">
        <v>10600</v>
      </c>
      <c r="C29" s="237" t="s">
        <v>1033</v>
      </c>
      <c r="D29" s="255" t="s">
        <v>1412</v>
      </c>
      <c r="E29" s="255" t="s">
        <v>1275</v>
      </c>
      <c r="F29" s="255" t="s">
        <v>1582</v>
      </c>
      <c r="G29" s="234" t="s">
        <v>1811</v>
      </c>
      <c r="H29" s="235">
        <v>11.16</v>
      </c>
    </row>
    <row r="30" spans="2:8" ht="13.5" thickBot="1">
      <c r="B30" s="238">
        <v>9892</v>
      </c>
      <c r="C30" s="239" t="s">
        <v>225</v>
      </c>
      <c r="D30" s="257" t="s">
        <v>1412</v>
      </c>
      <c r="E30" s="257" t="s">
        <v>1275</v>
      </c>
      <c r="F30" s="257"/>
      <c r="G30" s="240" t="s">
        <v>1811</v>
      </c>
      <c r="H30" s="241">
        <v>11.16</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4"/>
  <dimension ref="A1:G32"/>
  <sheetViews>
    <sheetView workbookViewId="0" topLeftCell="A1">
      <selection activeCell="A2" sqref="A2:A32"/>
    </sheetView>
  </sheetViews>
  <sheetFormatPr defaultColWidth="9.140625" defaultRowHeight="12.75"/>
  <cols>
    <col min="1" max="1" width="6.00390625" style="0" bestFit="1" customWidth="1"/>
    <col min="2" max="2" width="32.28125" style="0" bestFit="1" customWidth="1"/>
    <col min="3" max="3" width="7.140625" style="0" bestFit="1" customWidth="1"/>
    <col min="4" max="4" width="7.57421875" style="0" bestFit="1" customWidth="1"/>
    <col min="5" max="5" width="5.57421875" style="0" bestFit="1" customWidth="1"/>
    <col min="6" max="6" width="42.421875" style="0" bestFit="1" customWidth="1"/>
    <col min="7" max="7" width="9.421875" style="0" bestFit="1" customWidth="1"/>
  </cols>
  <sheetData>
    <row r="1" spans="1:7" ht="21" thickBot="1">
      <c r="A1" s="148"/>
      <c r="B1" s="149" t="s">
        <v>1373</v>
      </c>
      <c r="C1" s="242"/>
      <c r="D1" s="242"/>
      <c r="E1" s="243"/>
      <c r="F1" s="151" t="s">
        <v>1917</v>
      </c>
      <c r="G1" s="152" t="s">
        <v>782</v>
      </c>
    </row>
    <row r="2" spans="1:7" ht="12.75">
      <c r="A2" s="213">
        <v>1556</v>
      </c>
      <c r="B2" s="214" t="s">
        <v>550</v>
      </c>
      <c r="C2" s="244" t="s">
        <v>941</v>
      </c>
      <c r="D2" s="244" t="s">
        <v>1593</v>
      </c>
      <c r="E2" s="244" t="s">
        <v>1704</v>
      </c>
      <c r="F2" s="219" t="s">
        <v>942</v>
      </c>
      <c r="G2" s="220">
        <v>11.17</v>
      </c>
    </row>
    <row r="3" spans="1:7" ht="12.75">
      <c r="A3" s="215">
        <v>4277</v>
      </c>
      <c r="B3" s="156" t="s">
        <v>211</v>
      </c>
      <c r="C3" s="245" t="s">
        <v>941</v>
      </c>
      <c r="D3" s="245" t="s">
        <v>1593</v>
      </c>
      <c r="E3" s="245" t="s">
        <v>1704</v>
      </c>
      <c r="F3" s="218" t="s">
        <v>942</v>
      </c>
      <c r="G3" s="221">
        <v>11.17</v>
      </c>
    </row>
    <row r="4" spans="1:7" ht="12.75">
      <c r="A4" s="215">
        <v>7774</v>
      </c>
      <c r="B4" s="156" t="s">
        <v>491</v>
      </c>
      <c r="C4" s="245" t="s">
        <v>941</v>
      </c>
      <c r="D4" s="245" t="s">
        <v>1593</v>
      </c>
      <c r="E4" s="245" t="s">
        <v>1869</v>
      </c>
      <c r="F4" s="218" t="s">
        <v>942</v>
      </c>
      <c r="G4" s="221">
        <v>11.17</v>
      </c>
    </row>
    <row r="5" spans="1:7" ht="12.75">
      <c r="A5" s="215">
        <v>7775</v>
      </c>
      <c r="B5" s="156" t="s">
        <v>491</v>
      </c>
      <c r="C5" s="245" t="s">
        <v>941</v>
      </c>
      <c r="D5" s="245" t="s">
        <v>1593</v>
      </c>
      <c r="E5" s="245"/>
      <c r="F5" s="218" t="s">
        <v>942</v>
      </c>
      <c r="G5" s="221">
        <v>11.17</v>
      </c>
    </row>
    <row r="6" spans="1:7" ht="12.75">
      <c r="A6" s="215">
        <v>5</v>
      </c>
      <c r="B6" s="156" t="s">
        <v>1072</v>
      </c>
      <c r="C6" s="245" t="s">
        <v>941</v>
      </c>
      <c r="D6" s="245" t="s">
        <v>1176</v>
      </c>
      <c r="E6" s="245"/>
      <c r="F6" s="218" t="s">
        <v>942</v>
      </c>
      <c r="G6" s="221">
        <v>11.17</v>
      </c>
    </row>
    <row r="7" spans="1:7" ht="12.75">
      <c r="A7" s="215">
        <v>7490</v>
      </c>
      <c r="B7" s="156" t="s">
        <v>1182</v>
      </c>
      <c r="C7" s="245" t="s">
        <v>941</v>
      </c>
      <c r="D7" s="246"/>
      <c r="E7" s="247"/>
      <c r="F7" s="218" t="s">
        <v>942</v>
      </c>
      <c r="G7" s="221">
        <v>11.17</v>
      </c>
    </row>
    <row r="8" spans="1:7" ht="12.75">
      <c r="A8" s="215">
        <v>7491</v>
      </c>
      <c r="B8" s="156" t="s">
        <v>1182</v>
      </c>
      <c r="C8" s="245" t="s">
        <v>941</v>
      </c>
      <c r="D8" s="245"/>
      <c r="E8" s="245"/>
      <c r="F8" s="218" t="s">
        <v>942</v>
      </c>
      <c r="G8" s="221">
        <v>11.17</v>
      </c>
    </row>
    <row r="9" spans="1:7" ht="12.75">
      <c r="A9" s="215">
        <v>4650</v>
      </c>
      <c r="B9" s="156" t="s">
        <v>1885</v>
      </c>
      <c r="C9" s="245" t="s">
        <v>943</v>
      </c>
      <c r="D9" s="245" t="s">
        <v>1594</v>
      </c>
      <c r="E9" s="245" t="s">
        <v>1582</v>
      </c>
      <c r="F9" s="218" t="s">
        <v>942</v>
      </c>
      <c r="G9" s="221">
        <v>11.17</v>
      </c>
    </row>
    <row r="10" spans="1:7" ht="12.75">
      <c r="A10" s="215">
        <v>7779</v>
      </c>
      <c r="B10" s="156" t="s">
        <v>491</v>
      </c>
      <c r="C10" s="245" t="s">
        <v>943</v>
      </c>
      <c r="D10" s="245" t="s">
        <v>1594</v>
      </c>
      <c r="E10" s="245" t="s">
        <v>1944</v>
      </c>
      <c r="F10" s="218" t="s">
        <v>942</v>
      </c>
      <c r="G10" s="221">
        <v>11.17</v>
      </c>
    </row>
    <row r="11" spans="1:7" ht="12.75">
      <c r="A11" s="215">
        <v>7197</v>
      </c>
      <c r="B11" s="156" t="s">
        <v>349</v>
      </c>
      <c r="C11" s="245" t="s">
        <v>943</v>
      </c>
      <c r="D11" s="245" t="s">
        <v>1594</v>
      </c>
      <c r="E11" s="245" t="s">
        <v>1944</v>
      </c>
      <c r="F11" s="218" t="s">
        <v>942</v>
      </c>
      <c r="G11" s="221">
        <v>11.17</v>
      </c>
    </row>
    <row r="12" spans="1:7" ht="12.75">
      <c r="A12" s="215">
        <v>7780</v>
      </c>
      <c r="B12" s="156" t="s">
        <v>491</v>
      </c>
      <c r="C12" s="245" t="s">
        <v>943</v>
      </c>
      <c r="D12" s="245" t="s">
        <v>1594</v>
      </c>
      <c r="E12" s="245" t="s">
        <v>1632</v>
      </c>
      <c r="F12" s="218" t="s">
        <v>942</v>
      </c>
      <c r="G12" s="221">
        <v>11.17</v>
      </c>
    </row>
    <row r="13" spans="1:7" ht="12.75">
      <c r="A13" s="215">
        <v>4530</v>
      </c>
      <c r="B13" s="156" t="s">
        <v>229</v>
      </c>
      <c r="C13" s="245" t="s">
        <v>943</v>
      </c>
      <c r="D13" s="245" t="s">
        <v>1594</v>
      </c>
      <c r="E13" s="245"/>
      <c r="F13" s="218" t="s">
        <v>942</v>
      </c>
      <c r="G13" s="221">
        <v>11.17</v>
      </c>
    </row>
    <row r="14" spans="1:7" ht="12.75">
      <c r="A14" s="215">
        <v>7778</v>
      </c>
      <c r="B14" s="156" t="s">
        <v>491</v>
      </c>
      <c r="C14" s="245" t="s">
        <v>943</v>
      </c>
      <c r="D14" s="245" t="s">
        <v>1594</v>
      </c>
      <c r="E14" s="245"/>
      <c r="F14" s="218" t="s">
        <v>942</v>
      </c>
      <c r="G14" s="221">
        <v>11.17</v>
      </c>
    </row>
    <row r="15" spans="1:7" ht="12.75">
      <c r="A15" s="215">
        <v>7492</v>
      </c>
      <c r="B15" s="156" t="s">
        <v>1182</v>
      </c>
      <c r="C15" s="245" t="s">
        <v>943</v>
      </c>
      <c r="D15" s="245"/>
      <c r="E15" s="245"/>
      <c r="F15" s="218" t="s">
        <v>942</v>
      </c>
      <c r="G15" s="221">
        <v>11.17</v>
      </c>
    </row>
    <row r="16" spans="1:7" ht="12.75">
      <c r="A16" s="215">
        <v>7875</v>
      </c>
      <c r="B16" s="156" t="s">
        <v>801</v>
      </c>
      <c r="C16" s="245" t="s">
        <v>423</v>
      </c>
      <c r="D16" s="245" t="s">
        <v>488</v>
      </c>
      <c r="E16" s="245" t="s">
        <v>1582</v>
      </c>
      <c r="F16" s="218" t="s">
        <v>942</v>
      </c>
      <c r="G16" s="221">
        <v>11.17</v>
      </c>
    </row>
    <row r="17" spans="1:7" ht="12.75">
      <c r="A17" s="215">
        <v>7876</v>
      </c>
      <c r="B17" s="156" t="s">
        <v>801</v>
      </c>
      <c r="C17" s="245" t="s">
        <v>423</v>
      </c>
      <c r="D17" s="245" t="s">
        <v>488</v>
      </c>
      <c r="E17" s="245" t="s">
        <v>749</v>
      </c>
      <c r="F17" s="218" t="s">
        <v>942</v>
      </c>
      <c r="G17" s="221">
        <v>11.17</v>
      </c>
    </row>
    <row r="18" spans="1:7" ht="12.75">
      <c r="A18" s="215">
        <v>7877</v>
      </c>
      <c r="B18" s="156" t="s">
        <v>801</v>
      </c>
      <c r="C18" s="245" t="s">
        <v>423</v>
      </c>
      <c r="D18" s="245" t="s">
        <v>488</v>
      </c>
      <c r="E18" s="245" t="s">
        <v>212</v>
      </c>
      <c r="F18" s="218" t="s">
        <v>942</v>
      </c>
      <c r="G18" s="221">
        <v>11.17</v>
      </c>
    </row>
    <row r="19" spans="1:7" ht="12.75">
      <c r="A19" s="215">
        <v>10</v>
      </c>
      <c r="B19" s="156" t="s">
        <v>1072</v>
      </c>
      <c r="C19" s="245" t="s">
        <v>423</v>
      </c>
      <c r="D19" s="245" t="s">
        <v>488</v>
      </c>
      <c r="E19" s="245" t="s">
        <v>681</v>
      </c>
      <c r="F19" s="218" t="s">
        <v>942</v>
      </c>
      <c r="G19" s="221">
        <v>11.17</v>
      </c>
    </row>
    <row r="20" spans="1:7" ht="12.75">
      <c r="A20" s="215">
        <v>7765</v>
      </c>
      <c r="B20" s="156" t="s">
        <v>309</v>
      </c>
      <c r="C20" s="245" t="s">
        <v>423</v>
      </c>
      <c r="D20" s="245" t="s">
        <v>488</v>
      </c>
      <c r="E20" s="245" t="s">
        <v>681</v>
      </c>
      <c r="F20" s="218" t="s">
        <v>942</v>
      </c>
      <c r="G20" s="221">
        <v>11.17</v>
      </c>
    </row>
    <row r="21" spans="1:7" ht="12.75">
      <c r="A21" s="215">
        <v>7907</v>
      </c>
      <c r="B21" s="156" t="s">
        <v>1728</v>
      </c>
      <c r="C21" s="245" t="s">
        <v>423</v>
      </c>
      <c r="D21" s="245" t="s">
        <v>488</v>
      </c>
      <c r="E21" s="245" t="s">
        <v>681</v>
      </c>
      <c r="F21" s="218" t="s">
        <v>942</v>
      </c>
      <c r="G21" s="221">
        <v>11.17</v>
      </c>
    </row>
    <row r="22" spans="1:7" ht="12.75">
      <c r="A22" s="215">
        <v>11</v>
      </c>
      <c r="B22" s="156" t="s">
        <v>1072</v>
      </c>
      <c r="C22" s="245" t="s">
        <v>423</v>
      </c>
      <c r="D22" s="245" t="s">
        <v>488</v>
      </c>
      <c r="E22" s="245" t="s">
        <v>554</v>
      </c>
      <c r="F22" s="218" t="s">
        <v>942</v>
      </c>
      <c r="G22" s="221">
        <v>11.17</v>
      </c>
    </row>
    <row r="23" spans="1:7" ht="12.75">
      <c r="A23" s="215">
        <v>7908</v>
      </c>
      <c r="B23" s="156" t="s">
        <v>1728</v>
      </c>
      <c r="C23" s="245" t="s">
        <v>423</v>
      </c>
      <c r="D23" s="245" t="s">
        <v>488</v>
      </c>
      <c r="E23" s="245" t="s">
        <v>554</v>
      </c>
      <c r="F23" s="218" t="s">
        <v>942</v>
      </c>
      <c r="G23" s="221">
        <v>11.17</v>
      </c>
    </row>
    <row r="24" spans="1:7" ht="12.75">
      <c r="A24" s="215">
        <v>4633</v>
      </c>
      <c r="B24" s="156" t="s">
        <v>2122</v>
      </c>
      <c r="C24" s="245" t="s">
        <v>423</v>
      </c>
      <c r="D24" s="245" t="s">
        <v>488</v>
      </c>
      <c r="E24" s="245" t="s">
        <v>554</v>
      </c>
      <c r="F24" s="218" t="s">
        <v>942</v>
      </c>
      <c r="G24" s="221">
        <v>11.17</v>
      </c>
    </row>
    <row r="25" spans="1:7" ht="12.75">
      <c r="A25" s="215">
        <v>7766</v>
      </c>
      <c r="B25" s="156" t="s">
        <v>309</v>
      </c>
      <c r="C25" s="245" t="s">
        <v>423</v>
      </c>
      <c r="D25" s="245" t="s">
        <v>488</v>
      </c>
      <c r="E25" s="245" t="s">
        <v>554</v>
      </c>
      <c r="F25" s="218" t="s">
        <v>942</v>
      </c>
      <c r="G25" s="221">
        <v>11.17</v>
      </c>
    </row>
    <row r="26" spans="1:7" ht="12.75">
      <c r="A26" s="215">
        <v>7782</v>
      </c>
      <c r="B26" s="156" t="s">
        <v>491</v>
      </c>
      <c r="C26" s="245" t="s">
        <v>423</v>
      </c>
      <c r="D26" s="245" t="s">
        <v>488</v>
      </c>
      <c r="E26" s="245" t="s">
        <v>1633</v>
      </c>
      <c r="F26" s="218" t="s">
        <v>942</v>
      </c>
      <c r="G26" s="221">
        <v>11.17</v>
      </c>
    </row>
    <row r="27" spans="1:7" ht="12.75">
      <c r="A27" s="215">
        <v>7781</v>
      </c>
      <c r="B27" s="156" t="s">
        <v>491</v>
      </c>
      <c r="C27" s="245" t="s">
        <v>423</v>
      </c>
      <c r="D27" s="245" t="s">
        <v>488</v>
      </c>
      <c r="E27" s="245" t="s">
        <v>1757</v>
      </c>
      <c r="F27" s="218" t="s">
        <v>942</v>
      </c>
      <c r="G27" s="221">
        <v>11.17</v>
      </c>
    </row>
    <row r="28" spans="1:7" ht="12.75">
      <c r="A28" s="215">
        <v>1060</v>
      </c>
      <c r="B28" s="156" t="s">
        <v>1027</v>
      </c>
      <c r="C28" s="245" t="s">
        <v>943</v>
      </c>
      <c r="D28" s="245" t="s">
        <v>1594</v>
      </c>
      <c r="E28" s="245" t="s">
        <v>1706</v>
      </c>
      <c r="F28" s="218" t="s">
        <v>422</v>
      </c>
      <c r="G28" s="222" t="s">
        <v>1908</v>
      </c>
    </row>
    <row r="29" spans="1:7" ht="12.75">
      <c r="A29" s="215">
        <v>7783</v>
      </c>
      <c r="B29" s="156" t="s">
        <v>491</v>
      </c>
      <c r="C29" s="245" t="s">
        <v>943</v>
      </c>
      <c r="D29" s="245" t="s">
        <v>1594</v>
      </c>
      <c r="E29" s="245" t="s">
        <v>1582</v>
      </c>
      <c r="F29" s="218" t="s">
        <v>422</v>
      </c>
      <c r="G29" s="222" t="s">
        <v>1908</v>
      </c>
    </row>
    <row r="30" spans="1:7" ht="12.75">
      <c r="A30" s="215">
        <v>4532</v>
      </c>
      <c r="B30" s="156" t="s">
        <v>229</v>
      </c>
      <c r="C30" s="245" t="s">
        <v>943</v>
      </c>
      <c r="D30" s="245" t="s">
        <v>1594</v>
      </c>
      <c r="E30" s="245" t="s">
        <v>1582</v>
      </c>
      <c r="F30" s="218" t="s">
        <v>422</v>
      </c>
      <c r="G30" s="222" t="s">
        <v>1908</v>
      </c>
    </row>
    <row r="31" spans="1:7" ht="12.75">
      <c r="A31" s="215">
        <v>11377</v>
      </c>
      <c r="B31" s="212" t="s">
        <v>1033</v>
      </c>
      <c r="C31" s="248" t="s">
        <v>788</v>
      </c>
      <c r="D31" s="249">
        <v>59</v>
      </c>
      <c r="E31" s="249">
        <v>8</v>
      </c>
      <c r="F31" s="218" t="s">
        <v>1818</v>
      </c>
      <c r="G31" s="222" t="s">
        <v>1913</v>
      </c>
    </row>
    <row r="32" spans="1:7" ht="13.5" thickBot="1">
      <c r="A32" s="216">
        <v>1232</v>
      </c>
      <c r="B32" s="217" t="s">
        <v>1027</v>
      </c>
      <c r="C32" s="250" t="s">
        <v>788</v>
      </c>
      <c r="D32" s="250"/>
      <c r="E32" s="250"/>
      <c r="F32" s="223" t="s">
        <v>1818</v>
      </c>
      <c r="G32" s="224" t="s">
        <v>1913</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6"/>
  <dimension ref="A1:G22"/>
  <sheetViews>
    <sheetView workbookViewId="0" topLeftCell="A1">
      <selection activeCell="A2" sqref="A2:A22"/>
    </sheetView>
  </sheetViews>
  <sheetFormatPr defaultColWidth="9.140625" defaultRowHeight="12.75"/>
  <cols>
    <col min="1" max="1" width="6.00390625" style="0" bestFit="1" customWidth="1"/>
    <col min="2" max="2" width="32.28125" style="0" bestFit="1" customWidth="1"/>
    <col min="3" max="3" width="7.7109375" style="0" bestFit="1" customWidth="1"/>
    <col min="4" max="4" width="4.00390625" style="0" bestFit="1" customWidth="1"/>
    <col min="5" max="5" width="4.57421875" style="0" bestFit="1" customWidth="1"/>
    <col min="6" max="6" width="44.00390625" style="0" bestFit="1" customWidth="1"/>
    <col min="7" max="7" width="9.421875" style="0" bestFit="1" customWidth="1"/>
  </cols>
  <sheetData>
    <row r="1" spans="1:7" ht="21" thickBot="1">
      <c r="A1" s="148"/>
      <c r="B1" s="149" t="s">
        <v>1373</v>
      </c>
      <c r="C1" s="242"/>
      <c r="D1" s="242"/>
      <c r="E1" s="243"/>
      <c r="F1" s="151" t="s">
        <v>1917</v>
      </c>
      <c r="G1" s="152" t="s">
        <v>782</v>
      </c>
    </row>
    <row r="2" spans="1:7" ht="12.75">
      <c r="A2" s="174">
        <v>3100</v>
      </c>
      <c r="B2" s="175" t="s">
        <v>676</v>
      </c>
      <c r="C2" s="258" t="s">
        <v>1650</v>
      </c>
      <c r="D2" s="258">
        <v>221</v>
      </c>
      <c r="E2" s="258">
        <v>22</v>
      </c>
      <c r="F2" s="176" t="s">
        <v>1814</v>
      </c>
      <c r="G2" s="177" t="s">
        <v>1910</v>
      </c>
    </row>
    <row r="3" spans="1:7" ht="12.75">
      <c r="A3" s="178">
        <v>7116</v>
      </c>
      <c r="B3" s="173" t="s">
        <v>1871</v>
      </c>
      <c r="C3" s="259" t="s">
        <v>160</v>
      </c>
      <c r="D3" s="259" t="s">
        <v>1748</v>
      </c>
      <c r="E3" s="259" t="s">
        <v>1426</v>
      </c>
      <c r="F3" s="83" t="s">
        <v>1815</v>
      </c>
      <c r="G3" s="179" t="s">
        <v>1677</v>
      </c>
    </row>
    <row r="4" spans="1:7" ht="12.75">
      <c r="A4" s="178">
        <v>3104</v>
      </c>
      <c r="B4" s="173" t="s">
        <v>676</v>
      </c>
      <c r="C4" s="259" t="s">
        <v>160</v>
      </c>
      <c r="D4" s="259">
        <v>221</v>
      </c>
      <c r="E4" s="259">
        <v>31</v>
      </c>
      <c r="F4" s="83" t="s">
        <v>1815</v>
      </c>
      <c r="G4" s="179" t="s">
        <v>1677</v>
      </c>
    </row>
    <row r="5" spans="1:7" ht="12.75">
      <c r="A5" s="178">
        <v>7170</v>
      </c>
      <c r="B5" s="173" t="s">
        <v>1196</v>
      </c>
      <c r="C5" s="259" t="s">
        <v>160</v>
      </c>
      <c r="D5" s="259" t="s">
        <v>1748</v>
      </c>
      <c r="E5" s="259" t="s">
        <v>354</v>
      </c>
      <c r="F5" s="83" t="s">
        <v>1815</v>
      </c>
      <c r="G5" s="179" t="s">
        <v>1677</v>
      </c>
    </row>
    <row r="6" spans="1:7" ht="12.75">
      <c r="A6" s="178">
        <v>400</v>
      </c>
      <c r="B6" s="173" t="s">
        <v>810</v>
      </c>
      <c r="C6" s="259" t="s">
        <v>160</v>
      </c>
      <c r="D6" s="259" t="s">
        <v>1748</v>
      </c>
      <c r="E6" s="259" t="s">
        <v>354</v>
      </c>
      <c r="F6" s="83" t="s">
        <v>1815</v>
      </c>
      <c r="G6" s="179" t="s">
        <v>1677</v>
      </c>
    </row>
    <row r="7" spans="1:7" ht="12.75">
      <c r="A7" s="178">
        <v>456</v>
      </c>
      <c r="B7" s="173" t="s">
        <v>1928</v>
      </c>
      <c r="C7" s="259" t="s">
        <v>160</v>
      </c>
      <c r="D7" s="259" t="s">
        <v>1748</v>
      </c>
      <c r="E7" s="259" t="s">
        <v>354</v>
      </c>
      <c r="F7" s="83" t="s">
        <v>1815</v>
      </c>
      <c r="G7" s="179" t="s">
        <v>1677</v>
      </c>
    </row>
    <row r="8" spans="1:7" ht="12.75">
      <c r="A8" s="178">
        <v>8051</v>
      </c>
      <c r="B8" s="173" t="s">
        <v>1316</v>
      </c>
      <c r="C8" s="259" t="s">
        <v>160</v>
      </c>
      <c r="D8" s="259" t="s">
        <v>1748</v>
      </c>
      <c r="E8" s="259" t="s">
        <v>354</v>
      </c>
      <c r="F8" s="83" t="s">
        <v>1815</v>
      </c>
      <c r="G8" s="179" t="s">
        <v>1677</v>
      </c>
    </row>
    <row r="9" spans="1:7" ht="12.75">
      <c r="A9" s="178">
        <v>12036</v>
      </c>
      <c r="B9" s="173" t="s">
        <v>1854</v>
      </c>
      <c r="C9" s="259" t="s">
        <v>160</v>
      </c>
      <c r="D9" s="259" t="s">
        <v>1748</v>
      </c>
      <c r="E9" s="259" t="s">
        <v>354</v>
      </c>
      <c r="F9" s="83" t="s">
        <v>1815</v>
      </c>
      <c r="G9" s="179" t="s">
        <v>1677</v>
      </c>
    </row>
    <row r="10" spans="1:7" ht="12.75">
      <c r="A10" s="178">
        <v>12054</v>
      </c>
      <c r="B10" s="173" t="s">
        <v>1854</v>
      </c>
      <c r="C10" s="259" t="s">
        <v>160</v>
      </c>
      <c r="D10" s="259" t="s">
        <v>1748</v>
      </c>
      <c r="E10" s="259" t="s">
        <v>354</v>
      </c>
      <c r="F10" s="83" t="s">
        <v>1815</v>
      </c>
      <c r="G10" s="179" t="s">
        <v>1677</v>
      </c>
    </row>
    <row r="11" spans="1:7" ht="12.75">
      <c r="A11" s="178">
        <v>3101</v>
      </c>
      <c r="B11" s="173" t="s">
        <v>676</v>
      </c>
      <c r="C11" s="259" t="s">
        <v>160</v>
      </c>
      <c r="D11" s="259">
        <v>221</v>
      </c>
      <c r="E11" s="259">
        <v>33</v>
      </c>
      <c r="F11" s="83" t="s">
        <v>1815</v>
      </c>
      <c r="G11" s="179" t="s">
        <v>1677</v>
      </c>
    </row>
    <row r="12" spans="1:7" ht="12.75">
      <c r="A12" s="178">
        <v>10381</v>
      </c>
      <c r="B12" s="173" t="s">
        <v>954</v>
      </c>
      <c r="C12" s="259" t="s">
        <v>160</v>
      </c>
      <c r="D12" s="259" t="s">
        <v>1748</v>
      </c>
      <c r="E12" s="259" t="s">
        <v>679</v>
      </c>
      <c r="F12" s="83" t="s">
        <v>1815</v>
      </c>
      <c r="G12" s="179" t="s">
        <v>1677</v>
      </c>
    </row>
    <row r="13" spans="1:7" ht="12.75">
      <c r="A13" s="178">
        <v>10895</v>
      </c>
      <c r="B13" s="173" t="s">
        <v>1033</v>
      </c>
      <c r="C13" s="259" t="s">
        <v>160</v>
      </c>
      <c r="D13" s="259">
        <v>221</v>
      </c>
      <c r="E13" s="259">
        <v>33</v>
      </c>
      <c r="F13" s="83" t="s">
        <v>1815</v>
      </c>
      <c r="G13" s="179" t="s">
        <v>1677</v>
      </c>
    </row>
    <row r="14" spans="1:7" ht="12.75">
      <c r="A14" s="178">
        <v>7542</v>
      </c>
      <c r="B14" s="173" t="s">
        <v>1182</v>
      </c>
      <c r="C14" s="259" t="s">
        <v>160</v>
      </c>
      <c r="D14" s="259"/>
      <c r="E14" s="259"/>
      <c r="F14" s="83" t="s">
        <v>1815</v>
      </c>
      <c r="G14" s="179" t="s">
        <v>1677</v>
      </c>
    </row>
    <row r="15" spans="1:7" ht="12.75">
      <c r="A15" s="178">
        <v>7543</v>
      </c>
      <c r="B15" s="173" t="s">
        <v>1182</v>
      </c>
      <c r="C15" s="259" t="s">
        <v>160</v>
      </c>
      <c r="D15" s="259"/>
      <c r="E15" s="259"/>
      <c r="F15" s="83" t="s">
        <v>1815</v>
      </c>
      <c r="G15" s="179" t="s">
        <v>1677</v>
      </c>
    </row>
    <row r="16" spans="1:7" ht="12.75">
      <c r="A16" s="178">
        <v>1754</v>
      </c>
      <c r="B16" s="173" t="s">
        <v>227</v>
      </c>
      <c r="C16" s="259" t="s">
        <v>160</v>
      </c>
      <c r="D16" s="259"/>
      <c r="E16" s="259"/>
      <c r="F16" s="83" t="s">
        <v>1815</v>
      </c>
      <c r="G16" s="179" t="s">
        <v>1677</v>
      </c>
    </row>
    <row r="17" spans="1:7" ht="12.75">
      <c r="A17" s="178">
        <v>10383</v>
      </c>
      <c r="B17" s="173" t="s">
        <v>954</v>
      </c>
      <c r="C17" s="259" t="s">
        <v>162</v>
      </c>
      <c r="D17" s="259" t="s">
        <v>1487</v>
      </c>
      <c r="E17" s="259" t="s">
        <v>1706</v>
      </c>
      <c r="F17" s="83" t="s">
        <v>1816</v>
      </c>
      <c r="G17" s="179" t="s">
        <v>1668</v>
      </c>
    </row>
    <row r="18" spans="1:7" ht="12.75">
      <c r="A18" s="178">
        <v>10382</v>
      </c>
      <c r="B18" s="173" t="s">
        <v>954</v>
      </c>
      <c r="C18" s="259" t="s">
        <v>162</v>
      </c>
      <c r="D18" s="259" t="s">
        <v>1487</v>
      </c>
      <c r="E18" s="259" t="s">
        <v>1222</v>
      </c>
      <c r="F18" s="83" t="s">
        <v>1816</v>
      </c>
      <c r="G18" s="179" t="s">
        <v>1668</v>
      </c>
    </row>
    <row r="19" spans="1:7" ht="12.75">
      <c r="A19" s="178">
        <v>1545</v>
      </c>
      <c r="B19" s="173" t="s">
        <v>1177</v>
      </c>
      <c r="C19" s="259" t="s">
        <v>162</v>
      </c>
      <c r="D19" s="259" t="s">
        <v>1487</v>
      </c>
      <c r="E19" s="259" t="s">
        <v>1640</v>
      </c>
      <c r="F19" s="83" t="s">
        <v>1816</v>
      </c>
      <c r="G19" s="179" t="s">
        <v>1668</v>
      </c>
    </row>
    <row r="20" spans="1:7" ht="12.75">
      <c r="A20" s="178">
        <v>8052</v>
      </c>
      <c r="B20" s="173" t="s">
        <v>1316</v>
      </c>
      <c r="C20" s="259" t="s">
        <v>162</v>
      </c>
      <c r="D20" s="259" t="s">
        <v>1487</v>
      </c>
      <c r="E20" s="259" t="s">
        <v>1621</v>
      </c>
      <c r="F20" s="83" t="s">
        <v>1816</v>
      </c>
      <c r="G20" s="179" t="s">
        <v>1668</v>
      </c>
    </row>
    <row r="21" spans="1:7" ht="12.75">
      <c r="A21" s="178">
        <v>10384</v>
      </c>
      <c r="B21" s="173" t="s">
        <v>954</v>
      </c>
      <c r="C21" s="259" t="s">
        <v>164</v>
      </c>
      <c r="D21" s="259" t="s">
        <v>1487</v>
      </c>
      <c r="E21" s="259" t="s">
        <v>1746</v>
      </c>
      <c r="F21" s="83" t="s">
        <v>1817</v>
      </c>
      <c r="G21" s="179" t="s">
        <v>1911</v>
      </c>
    </row>
    <row r="22" spans="1:7" ht="13.5" thickBot="1">
      <c r="A22" s="180">
        <v>1546</v>
      </c>
      <c r="B22" s="181" t="s">
        <v>1177</v>
      </c>
      <c r="C22" s="260" t="s">
        <v>164</v>
      </c>
      <c r="D22" s="260" t="s">
        <v>928</v>
      </c>
      <c r="E22" s="260" t="s">
        <v>282</v>
      </c>
      <c r="F22" s="182" t="s">
        <v>1817</v>
      </c>
      <c r="G22" s="183" t="s">
        <v>1911</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7"/>
  <dimension ref="A1:G12"/>
  <sheetViews>
    <sheetView workbookViewId="0" topLeftCell="A1">
      <selection activeCell="A2" sqref="A2:A12"/>
    </sheetView>
  </sheetViews>
  <sheetFormatPr defaultColWidth="9.140625" defaultRowHeight="12.75"/>
  <cols>
    <col min="1" max="1" width="6.00390625" style="0" bestFit="1" customWidth="1"/>
    <col min="2" max="2" width="32.28125" style="0" bestFit="1" customWidth="1"/>
    <col min="3" max="3" width="15.8515625" style="0" bestFit="1" customWidth="1"/>
    <col min="4" max="4" width="4.00390625" style="0" bestFit="1" customWidth="1"/>
    <col min="5" max="5" width="5.57421875" style="0" bestFit="1" customWidth="1"/>
    <col min="6" max="6" width="53.7109375" style="0" bestFit="1" customWidth="1"/>
    <col min="7" max="7" width="9.421875" style="0" bestFit="1" customWidth="1"/>
  </cols>
  <sheetData>
    <row r="1" spans="1:7" ht="21" thickBot="1">
      <c r="A1" s="148"/>
      <c r="B1" s="149" t="s">
        <v>1373</v>
      </c>
      <c r="C1" s="242"/>
      <c r="D1" s="242"/>
      <c r="E1" s="243"/>
      <c r="F1" s="151" t="s">
        <v>1917</v>
      </c>
      <c r="G1" s="152" t="s">
        <v>782</v>
      </c>
    </row>
    <row r="2" spans="1:7" ht="12.75">
      <c r="A2" s="195">
        <v>4341</v>
      </c>
      <c r="B2" s="196" t="s">
        <v>1870</v>
      </c>
      <c r="C2" s="261" t="s">
        <v>418</v>
      </c>
      <c r="D2" s="261" t="s">
        <v>392</v>
      </c>
      <c r="E2" s="261" t="s">
        <v>1646</v>
      </c>
      <c r="F2" s="197" t="s">
        <v>419</v>
      </c>
      <c r="G2" s="198">
        <v>9.13</v>
      </c>
    </row>
    <row r="3" spans="1:7" ht="12.75">
      <c r="A3" s="199">
        <v>3837</v>
      </c>
      <c r="B3" s="157" t="s">
        <v>1630</v>
      </c>
      <c r="C3" s="262">
        <v>9.15</v>
      </c>
      <c r="D3" s="262">
        <v>26</v>
      </c>
      <c r="E3" s="262"/>
      <c r="F3" s="170" t="s">
        <v>91</v>
      </c>
      <c r="G3" s="200" t="s">
        <v>1907</v>
      </c>
    </row>
    <row r="4" spans="1:7" ht="12.75">
      <c r="A4" s="199">
        <v>870</v>
      </c>
      <c r="B4" s="157" t="s">
        <v>2067</v>
      </c>
      <c r="C4" s="262" t="s">
        <v>90</v>
      </c>
      <c r="D4" s="262" t="s">
        <v>392</v>
      </c>
      <c r="E4" s="262"/>
      <c r="F4" s="170" t="s">
        <v>91</v>
      </c>
      <c r="G4" s="200" t="s">
        <v>1907</v>
      </c>
    </row>
    <row r="5" spans="1:7" ht="12.75">
      <c r="A5" s="199">
        <v>869</v>
      </c>
      <c r="B5" s="157" t="s">
        <v>2067</v>
      </c>
      <c r="C5" s="262" t="s">
        <v>90</v>
      </c>
      <c r="D5" s="262" t="s">
        <v>392</v>
      </c>
      <c r="E5" s="262"/>
      <c r="F5" s="170" t="s">
        <v>91</v>
      </c>
      <c r="G5" s="200" t="s">
        <v>1907</v>
      </c>
    </row>
    <row r="6" spans="1:7" ht="12.75">
      <c r="A6" s="199">
        <v>3843</v>
      </c>
      <c r="B6" s="157" t="s">
        <v>1630</v>
      </c>
      <c r="C6" s="262">
        <v>9.15</v>
      </c>
      <c r="D6" s="262">
        <v>106</v>
      </c>
      <c r="E6" s="262">
        <v>5</v>
      </c>
      <c r="F6" s="170" t="s">
        <v>91</v>
      </c>
      <c r="G6" s="200" t="s">
        <v>1907</v>
      </c>
    </row>
    <row r="7" spans="1:7" ht="12.75">
      <c r="A7" s="201">
        <v>7365</v>
      </c>
      <c r="B7" s="169" t="s">
        <v>342</v>
      </c>
      <c r="C7" s="263" t="s">
        <v>90</v>
      </c>
      <c r="D7" s="263" t="s">
        <v>1055</v>
      </c>
      <c r="E7" s="263" t="s">
        <v>1998</v>
      </c>
      <c r="F7" s="170" t="s">
        <v>91</v>
      </c>
      <c r="G7" s="200" t="s">
        <v>1907</v>
      </c>
    </row>
    <row r="8" spans="1:7" ht="12.75">
      <c r="A8" s="199">
        <v>8277</v>
      </c>
      <c r="B8" s="157" t="s">
        <v>173</v>
      </c>
      <c r="C8" s="262" t="s">
        <v>90</v>
      </c>
      <c r="D8" s="262" t="s">
        <v>1055</v>
      </c>
      <c r="E8" s="262" t="s">
        <v>77</v>
      </c>
      <c r="F8" s="170" t="s">
        <v>91</v>
      </c>
      <c r="G8" s="200" t="s">
        <v>1907</v>
      </c>
    </row>
    <row r="9" spans="1:7" ht="12.75">
      <c r="A9" s="199">
        <v>6784</v>
      </c>
      <c r="B9" s="157" t="s">
        <v>865</v>
      </c>
      <c r="C9" s="262" t="s">
        <v>92</v>
      </c>
      <c r="D9" s="262" t="s">
        <v>1055</v>
      </c>
      <c r="E9" s="262" t="s">
        <v>212</v>
      </c>
      <c r="F9" s="170" t="s">
        <v>93</v>
      </c>
      <c r="G9" s="200" t="s">
        <v>1914</v>
      </c>
    </row>
    <row r="10" spans="1:7" ht="12.75">
      <c r="A10" s="199">
        <v>11999</v>
      </c>
      <c r="B10" s="157" t="s">
        <v>1853</v>
      </c>
      <c r="C10" s="262" t="s">
        <v>96</v>
      </c>
      <c r="D10" s="262" t="s">
        <v>1055</v>
      </c>
      <c r="E10" s="262" t="s">
        <v>1056</v>
      </c>
      <c r="F10" s="170" t="s">
        <v>97</v>
      </c>
      <c r="G10" s="200" t="s">
        <v>1914</v>
      </c>
    </row>
    <row r="11" spans="1:7" ht="12.75">
      <c r="A11" s="199">
        <v>8278</v>
      </c>
      <c r="B11" s="157" t="s">
        <v>173</v>
      </c>
      <c r="C11" s="262" t="s">
        <v>96</v>
      </c>
      <c r="D11" s="262" t="s">
        <v>1055</v>
      </c>
      <c r="E11" s="262" t="s">
        <v>1193</v>
      </c>
      <c r="F11" s="170" t="s">
        <v>97</v>
      </c>
      <c r="G11" s="200" t="s">
        <v>1914</v>
      </c>
    </row>
    <row r="12" spans="1:7" ht="13.5" thickBot="1">
      <c r="A12" s="202">
        <v>7374</v>
      </c>
      <c r="B12" s="203" t="s">
        <v>342</v>
      </c>
      <c r="C12" s="264" t="s">
        <v>1918</v>
      </c>
      <c r="D12" s="265"/>
      <c r="E12" s="266"/>
      <c r="F12" s="204" t="s">
        <v>99</v>
      </c>
      <c r="G12" s="205" t="s">
        <v>88</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2"/>
  <sheetViews>
    <sheetView workbookViewId="0" topLeftCell="A1">
      <selection activeCell="A2" sqref="A2:A12"/>
    </sheetView>
  </sheetViews>
  <sheetFormatPr defaultColWidth="9.140625" defaultRowHeight="12.75"/>
  <cols>
    <col min="1" max="1" width="6.00390625" style="0" bestFit="1" customWidth="1"/>
    <col min="2" max="2" width="32.28125" style="0" bestFit="1" customWidth="1"/>
    <col min="3" max="3" width="9.28125" style="0" customWidth="1"/>
    <col min="4" max="4" width="4.00390625" style="0" bestFit="1" customWidth="1"/>
    <col min="5" max="5" width="9.00390625" style="0" bestFit="1" customWidth="1"/>
    <col min="6" max="6" width="36.8515625" style="0" bestFit="1" customWidth="1"/>
    <col min="7" max="7" width="9.421875" style="0" bestFit="1" customWidth="1"/>
  </cols>
  <sheetData>
    <row r="1" spans="1:7" ht="21" thickBot="1">
      <c r="A1" s="148"/>
      <c r="B1" s="149" t="s">
        <v>1373</v>
      </c>
      <c r="C1" s="242"/>
      <c r="D1" s="242"/>
      <c r="E1" s="243"/>
      <c r="F1" s="151" t="s">
        <v>1917</v>
      </c>
      <c r="G1" s="152" t="s">
        <v>782</v>
      </c>
    </row>
    <row r="2" spans="1:7" ht="12.75">
      <c r="A2" s="159">
        <v>7348</v>
      </c>
      <c r="B2" s="160" t="s">
        <v>1174</v>
      </c>
      <c r="C2" s="267" t="s">
        <v>429</v>
      </c>
      <c r="D2" s="267" t="s">
        <v>1175</v>
      </c>
      <c r="E2" s="267" t="s">
        <v>212</v>
      </c>
      <c r="F2" s="206" t="s">
        <v>430</v>
      </c>
      <c r="G2" s="207" t="s">
        <v>1916</v>
      </c>
    </row>
    <row r="3" spans="1:7" ht="12.75">
      <c r="A3" s="161">
        <v>10229</v>
      </c>
      <c r="B3" s="155" t="s">
        <v>1205</v>
      </c>
      <c r="C3" s="268" t="s">
        <v>429</v>
      </c>
      <c r="D3" s="268" t="s">
        <v>1175</v>
      </c>
      <c r="E3" s="268" t="s">
        <v>212</v>
      </c>
      <c r="F3" s="168" t="s">
        <v>430</v>
      </c>
      <c r="G3" s="208" t="s">
        <v>1916</v>
      </c>
    </row>
    <row r="4" spans="1:7" ht="12.75">
      <c r="A4" s="162">
        <v>570</v>
      </c>
      <c r="B4" s="163" t="s">
        <v>1945</v>
      </c>
      <c r="C4" s="269" t="s">
        <v>1704</v>
      </c>
      <c r="D4" s="269" t="s">
        <v>1646</v>
      </c>
      <c r="E4" s="269" t="s">
        <v>212</v>
      </c>
      <c r="F4" s="168" t="s">
        <v>1705</v>
      </c>
      <c r="G4" s="209">
        <v>3</v>
      </c>
    </row>
    <row r="5" spans="1:7" ht="12.75">
      <c r="A5" s="164">
        <v>1077</v>
      </c>
      <c r="B5" s="165" t="s">
        <v>1027</v>
      </c>
      <c r="C5" s="270" t="s">
        <v>1704</v>
      </c>
      <c r="D5" s="270" t="s">
        <v>1646</v>
      </c>
      <c r="E5" s="270" t="s">
        <v>1746</v>
      </c>
      <c r="F5" s="168" t="s">
        <v>1705</v>
      </c>
      <c r="G5" s="209">
        <v>3</v>
      </c>
    </row>
    <row r="6" spans="1:7" ht="12.75">
      <c r="A6" s="164">
        <v>7236</v>
      </c>
      <c r="B6" s="165" t="s">
        <v>349</v>
      </c>
      <c r="C6" s="270" t="s">
        <v>972</v>
      </c>
      <c r="D6" s="270">
        <v>46</v>
      </c>
      <c r="E6" s="270" t="s">
        <v>1550</v>
      </c>
      <c r="F6" s="168" t="s">
        <v>973</v>
      </c>
      <c r="G6" s="208" t="s">
        <v>1912</v>
      </c>
    </row>
    <row r="7" spans="1:7" ht="12.75">
      <c r="A7" s="164">
        <v>3874</v>
      </c>
      <c r="B7" s="165" t="s">
        <v>1630</v>
      </c>
      <c r="C7" s="270" t="s">
        <v>290</v>
      </c>
      <c r="D7" s="270" t="s">
        <v>1051</v>
      </c>
      <c r="E7" s="270" t="s">
        <v>1430</v>
      </c>
      <c r="F7" s="168" t="s">
        <v>291</v>
      </c>
      <c r="G7" s="208" t="s">
        <v>1669</v>
      </c>
    </row>
    <row r="8" spans="1:7" ht="12.75">
      <c r="A8" s="164">
        <v>3873</v>
      </c>
      <c r="B8" s="165" t="s">
        <v>1630</v>
      </c>
      <c r="C8" s="270" t="s">
        <v>290</v>
      </c>
      <c r="D8" s="270"/>
      <c r="E8" s="270"/>
      <c r="F8" s="168" t="s">
        <v>291</v>
      </c>
      <c r="G8" s="208" t="s">
        <v>1669</v>
      </c>
    </row>
    <row r="9" spans="1:7" ht="12.75">
      <c r="A9" s="164">
        <v>7659</v>
      </c>
      <c r="B9" s="165" t="s">
        <v>1182</v>
      </c>
      <c r="C9" s="270" t="s">
        <v>290</v>
      </c>
      <c r="D9" s="270"/>
      <c r="E9" s="270"/>
      <c r="F9" s="168" t="s">
        <v>291</v>
      </c>
      <c r="G9" s="208" t="s">
        <v>1669</v>
      </c>
    </row>
    <row r="10" spans="1:7" ht="12.75">
      <c r="A10" s="164">
        <v>7900</v>
      </c>
      <c r="B10" s="165" t="s">
        <v>801</v>
      </c>
      <c r="C10" s="270" t="s">
        <v>1876</v>
      </c>
      <c r="D10" s="270" t="s">
        <v>864</v>
      </c>
      <c r="E10" s="270" t="s">
        <v>1150</v>
      </c>
      <c r="F10" s="168" t="s">
        <v>1877</v>
      </c>
      <c r="G10" s="208" t="s">
        <v>1915</v>
      </c>
    </row>
    <row r="11" spans="1:7" ht="12.75">
      <c r="A11" s="164">
        <v>3890</v>
      </c>
      <c r="B11" s="165" t="s">
        <v>1630</v>
      </c>
      <c r="C11" s="270" t="s">
        <v>1876</v>
      </c>
      <c r="D11" s="270" t="s">
        <v>864</v>
      </c>
      <c r="E11" s="270" t="s">
        <v>1150</v>
      </c>
      <c r="F11" s="168" t="s">
        <v>1877</v>
      </c>
      <c r="G11" s="208" t="s">
        <v>1915</v>
      </c>
    </row>
    <row r="12" spans="1:7" ht="13.5" thickBot="1">
      <c r="A12" s="166">
        <v>53</v>
      </c>
      <c r="B12" s="167" t="s">
        <v>1072</v>
      </c>
      <c r="C12" s="271" t="s">
        <v>1876</v>
      </c>
      <c r="D12" s="271" t="s">
        <v>864</v>
      </c>
      <c r="E12" s="271" t="s">
        <v>1371</v>
      </c>
      <c r="F12" s="210" t="s">
        <v>1877</v>
      </c>
      <c r="G12" s="211" t="s">
        <v>1915</v>
      </c>
    </row>
  </sheetData>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G10"/>
  <sheetViews>
    <sheetView workbookViewId="0" topLeftCell="A1">
      <selection activeCell="A2" sqref="A2:A10"/>
    </sheetView>
  </sheetViews>
  <sheetFormatPr defaultColWidth="9.140625" defaultRowHeight="12.75"/>
  <cols>
    <col min="1" max="1" width="6.00390625" style="0" bestFit="1" customWidth="1"/>
    <col min="2" max="2" width="32.28125" style="0" bestFit="1" customWidth="1"/>
    <col min="3" max="3" width="8.7109375" style="0" bestFit="1" customWidth="1"/>
    <col min="4" max="4" width="4.00390625" style="0" bestFit="1" customWidth="1"/>
    <col min="5" max="5" width="4.57421875" style="0" bestFit="1" customWidth="1"/>
    <col min="6" max="6" width="29.28125" style="0" bestFit="1" customWidth="1"/>
    <col min="7" max="7" width="9.421875" style="0" bestFit="1" customWidth="1"/>
    <col min="8" max="8" width="25.7109375" style="0" customWidth="1"/>
    <col min="9" max="9" width="7.140625" style="0" customWidth="1"/>
    <col min="10" max="10" width="24.421875" style="0" customWidth="1"/>
    <col min="11" max="11" width="6.421875" style="0" customWidth="1"/>
    <col min="12" max="12" width="5.28125" style="0" customWidth="1"/>
    <col min="13" max="13" width="31.00390625" style="0" customWidth="1"/>
    <col min="14" max="14" width="12.00390625" style="0" customWidth="1"/>
  </cols>
  <sheetData>
    <row r="1" spans="1:7" ht="21" thickBot="1">
      <c r="A1" s="148"/>
      <c r="B1" s="149" t="s">
        <v>1373</v>
      </c>
      <c r="C1" s="242"/>
      <c r="D1" s="242"/>
      <c r="E1" s="243"/>
      <c r="F1" s="151" t="s">
        <v>1917</v>
      </c>
      <c r="G1" s="152" t="s">
        <v>782</v>
      </c>
    </row>
    <row r="2" spans="1:7" ht="12.75">
      <c r="A2" s="184">
        <v>713</v>
      </c>
      <c r="B2" s="185" t="s">
        <v>1413</v>
      </c>
      <c r="C2" s="272" t="s">
        <v>1494</v>
      </c>
      <c r="D2" s="272" t="s">
        <v>1277</v>
      </c>
      <c r="E2" s="272" t="s">
        <v>1222</v>
      </c>
      <c r="F2" s="186" t="s">
        <v>1495</v>
      </c>
      <c r="G2" s="187" t="s">
        <v>1909</v>
      </c>
    </row>
    <row r="3" spans="1:7" ht="12.75">
      <c r="A3" s="188">
        <v>4432</v>
      </c>
      <c r="B3" s="154" t="s">
        <v>1276</v>
      </c>
      <c r="C3" s="273" t="s">
        <v>1494</v>
      </c>
      <c r="D3" s="273" t="s">
        <v>1277</v>
      </c>
      <c r="E3" s="273" t="s">
        <v>1222</v>
      </c>
      <c r="F3" s="172" t="s">
        <v>1495</v>
      </c>
      <c r="G3" s="189" t="s">
        <v>1909</v>
      </c>
    </row>
    <row r="4" spans="1:7" ht="12.75">
      <c r="A4" s="188">
        <v>7905</v>
      </c>
      <c r="B4" s="154" t="s">
        <v>1414</v>
      </c>
      <c r="C4" s="273" t="s">
        <v>1494</v>
      </c>
      <c r="D4" s="273" t="s">
        <v>1277</v>
      </c>
      <c r="E4" s="273" t="s">
        <v>1222</v>
      </c>
      <c r="F4" s="172" t="s">
        <v>1495</v>
      </c>
      <c r="G4" s="189" t="s">
        <v>1909</v>
      </c>
    </row>
    <row r="5" spans="1:7" ht="12.75">
      <c r="A5" s="188">
        <v>10036</v>
      </c>
      <c r="B5" s="154" t="s">
        <v>210</v>
      </c>
      <c r="C5" s="273" t="s">
        <v>1494</v>
      </c>
      <c r="D5" s="273" t="s">
        <v>1277</v>
      </c>
      <c r="E5" s="273" t="s">
        <v>1222</v>
      </c>
      <c r="F5" s="172" t="s">
        <v>1495</v>
      </c>
      <c r="G5" s="189" t="s">
        <v>1909</v>
      </c>
    </row>
    <row r="6" spans="1:7" ht="12.75">
      <c r="A6" s="188">
        <v>10295</v>
      </c>
      <c r="B6" s="154" t="s">
        <v>1324</v>
      </c>
      <c r="C6" s="273" t="s">
        <v>1494</v>
      </c>
      <c r="D6" s="273" t="s">
        <v>1277</v>
      </c>
      <c r="E6" s="273" t="s">
        <v>1222</v>
      </c>
      <c r="F6" s="172" t="s">
        <v>1495</v>
      </c>
      <c r="G6" s="189" t="s">
        <v>1909</v>
      </c>
    </row>
    <row r="7" spans="1:7" ht="12.75">
      <c r="A7" s="188">
        <v>8044</v>
      </c>
      <c r="B7" s="154" t="s">
        <v>1316</v>
      </c>
      <c r="C7" s="273" t="s">
        <v>1494</v>
      </c>
      <c r="D7" s="273" t="s">
        <v>1277</v>
      </c>
      <c r="E7" s="273" t="s">
        <v>681</v>
      </c>
      <c r="F7" s="172" t="s">
        <v>1495</v>
      </c>
      <c r="G7" s="189" t="s">
        <v>1909</v>
      </c>
    </row>
    <row r="8" spans="1:7" ht="12.75">
      <c r="A8" s="188">
        <v>3449</v>
      </c>
      <c r="B8" s="154" t="s">
        <v>1942</v>
      </c>
      <c r="C8" s="273" t="s">
        <v>1494</v>
      </c>
      <c r="D8" s="273" t="s">
        <v>1277</v>
      </c>
      <c r="E8" s="273"/>
      <c r="F8" s="172" t="s">
        <v>1495</v>
      </c>
      <c r="G8" s="189" t="s">
        <v>1909</v>
      </c>
    </row>
    <row r="9" spans="1:7" ht="12.75">
      <c r="A9" s="190">
        <v>10037</v>
      </c>
      <c r="B9" s="171" t="s">
        <v>210</v>
      </c>
      <c r="C9" s="273" t="s">
        <v>1494</v>
      </c>
      <c r="D9" s="274"/>
      <c r="E9" s="274"/>
      <c r="F9" s="172" t="s">
        <v>1495</v>
      </c>
      <c r="G9" s="189" t="s">
        <v>1909</v>
      </c>
    </row>
    <row r="10" spans="1:7" ht="13.5" thickBot="1">
      <c r="A10" s="191">
        <v>7521</v>
      </c>
      <c r="B10" s="192" t="s">
        <v>1182</v>
      </c>
      <c r="C10" s="275" t="s">
        <v>1494</v>
      </c>
      <c r="D10" s="275"/>
      <c r="E10" s="275"/>
      <c r="F10" s="193" t="s">
        <v>1495</v>
      </c>
      <c r="G10" s="194" t="s">
        <v>1909</v>
      </c>
    </row>
  </sheetData>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Sheet18"/>
  <dimension ref="B1:H4"/>
  <sheetViews>
    <sheetView workbookViewId="0" topLeftCell="A1">
      <selection activeCell="B2" sqref="B2:B4"/>
    </sheetView>
  </sheetViews>
  <sheetFormatPr defaultColWidth="9.140625" defaultRowHeight="12.75"/>
  <cols>
    <col min="1" max="2" width="6.00390625" style="0" bestFit="1" customWidth="1"/>
    <col min="3" max="3" width="30.00390625" style="150" bestFit="1" customWidth="1"/>
    <col min="4" max="4" width="8.8515625" style="150" customWidth="1"/>
    <col min="5" max="5" width="7.140625" style="150" customWidth="1"/>
    <col min="6" max="6" width="5.8515625" style="0" bestFit="1" customWidth="1"/>
    <col min="7" max="7" width="32.28125" style="0" bestFit="1" customWidth="1"/>
    <col min="8" max="8" width="9.421875" style="0" bestFit="1" customWidth="1"/>
    <col min="9" max="9" width="6.00390625" style="0" bestFit="1" customWidth="1"/>
    <col min="10" max="10" width="32.28125" style="0" bestFit="1" customWidth="1"/>
    <col min="11" max="11" width="7.140625" style="150" bestFit="1" customWidth="1"/>
    <col min="12" max="12" width="7.57421875" style="150" bestFit="1" customWidth="1"/>
    <col min="13" max="13" width="5.57421875" style="150" bestFit="1" customWidth="1"/>
    <col min="14" max="14" width="42.421875" style="0" bestFit="1" customWidth="1"/>
    <col min="15" max="15" width="9.421875" style="0" bestFit="1" customWidth="1"/>
    <col min="17" max="17" width="6.00390625" style="0" bestFit="1" customWidth="1"/>
    <col min="18" max="18" width="32.28125" style="0" bestFit="1" customWidth="1"/>
    <col min="19" max="19" width="7.7109375" style="150" bestFit="1" customWidth="1"/>
    <col min="20" max="20" width="4.00390625" style="150" bestFit="1" customWidth="1"/>
    <col min="21" max="21" width="4.57421875" style="150" bestFit="1" customWidth="1"/>
    <col min="22" max="22" width="44.00390625" style="0" bestFit="1" customWidth="1"/>
    <col min="23" max="23" width="9.421875" style="0" bestFit="1" customWidth="1"/>
    <col min="25" max="25" width="6.00390625" style="0" bestFit="1" customWidth="1"/>
    <col min="26" max="26" width="32.28125" style="0" bestFit="1" customWidth="1"/>
    <col min="27" max="27" width="15.8515625" style="150" bestFit="1" customWidth="1"/>
    <col min="28" max="28" width="4.00390625" style="150" bestFit="1" customWidth="1"/>
    <col min="29" max="29" width="5.57421875" style="150" bestFit="1" customWidth="1"/>
    <col min="30" max="30" width="53.7109375" style="0" bestFit="1" customWidth="1"/>
    <col min="31" max="31" width="9.421875" style="0" bestFit="1" customWidth="1"/>
    <col min="33" max="33" width="6.00390625" style="0" bestFit="1" customWidth="1"/>
    <col min="34" max="34" width="32.28125" style="0" bestFit="1" customWidth="1"/>
    <col min="35" max="35" width="9.00390625" style="150" customWidth="1"/>
    <col min="36" max="36" width="4.00390625" style="150" bestFit="1" customWidth="1"/>
    <col min="37" max="37" width="9.00390625" style="150" bestFit="1" customWidth="1"/>
    <col min="38" max="38" width="36.8515625" style="0" bestFit="1" customWidth="1"/>
    <col min="39" max="39" width="9.421875" style="0" bestFit="1" customWidth="1"/>
    <col min="41" max="41" width="6.00390625" style="0" bestFit="1" customWidth="1"/>
    <col min="42" max="42" width="32.28125" style="0" bestFit="1" customWidth="1"/>
    <col min="43" max="43" width="8.7109375" style="150" bestFit="1" customWidth="1"/>
    <col min="44" max="44" width="4.00390625" style="150" bestFit="1" customWidth="1"/>
    <col min="45" max="45" width="4.57421875" style="150" bestFit="1" customWidth="1"/>
    <col min="46" max="46" width="29.28125" style="0" bestFit="1" customWidth="1"/>
    <col min="47" max="47" width="9.421875" style="0" bestFit="1" customWidth="1"/>
    <col min="50" max="50" width="30.00390625" style="0" bestFit="1" customWidth="1"/>
    <col min="51" max="51" width="8.140625" style="150" bestFit="1" customWidth="1"/>
    <col min="52" max="52" width="4.00390625" style="150" bestFit="1" customWidth="1"/>
    <col min="53" max="53" width="5.8515625" style="150" bestFit="1" customWidth="1"/>
    <col min="54" max="54" width="32.28125" style="0" bestFit="1" customWidth="1"/>
  </cols>
  <sheetData>
    <row r="1" spans="2:8" ht="21" thickBot="1">
      <c r="B1" s="148"/>
      <c r="C1" s="149" t="s">
        <v>1813</v>
      </c>
      <c r="D1" s="242"/>
      <c r="E1" s="242"/>
      <c r="F1" s="243"/>
      <c r="G1" s="151" t="s">
        <v>1917</v>
      </c>
      <c r="H1" s="152" t="s">
        <v>782</v>
      </c>
    </row>
    <row r="2" spans="2:8" ht="12.75">
      <c r="B2" s="276">
        <v>1516</v>
      </c>
      <c r="C2" s="277" t="s">
        <v>1716</v>
      </c>
      <c r="D2" s="278" t="s">
        <v>1540</v>
      </c>
      <c r="E2" s="278" t="s">
        <v>1005</v>
      </c>
      <c r="F2" s="278" t="s">
        <v>1428</v>
      </c>
      <c r="G2" s="279" t="s">
        <v>1541</v>
      </c>
      <c r="H2" s="280" t="s">
        <v>1261</v>
      </c>
    </row>
    <row r="3" spans="2:8" ht="12.75">
      <c r="B3" s="281">
        <v>3605</v>
      </c>
      <c r="C3" s="153" t="s">
        <v>1630</v>
      </c>
      <c r="D3" s="282">
        <v>11.16</v>
      </c>
      <c r="E3" s="282"/>
      <c r="F3" s="282"/>
      <c r="G3" s="283" t="s">
        <v>942</v>
      </c>
      <c r="H3" s="284">
        <v>11.17</v>
      </c>
    </row>
    <row r="4" spans="2:8" ht="13.5" thickBot="1">
      <c r="B4" s="285">
        <v>10315</v>
      </c>
      <c r="C4" s="286" t="s">
        <v>1431</v>
      </c>
      <c r="D4" s="287" t="s">
        <v>926</v>
      </c>
      <c r="E4" s="287" t="s">
        <v>1432</v>
      </c>
      <c r="F4" s="287" t="s">
        <v>1433</v>
      </c>
      <c r="G4" s="288" t="s">
        <v>1023</v>
      </c>
      <c r="H4" s="289" t="s">
        <v>1919</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B2:H6"/>
  <sheetViews>
    <sheetView workbookViewId="0" topLeftCell="A1">
      <selection activeCell="B3" sqref="B3:B6"/>
    </sheetView>
  </sheetViews>
  <sheetFormatPr defaultColWidth="9.140625" defaultRowHeight="12.75"/>
  <cols>
    <col min="2" max="2" width="17.421875" style="0" bestFit="1" customWidth="1"/>
    <col min="3" max="3" width="17.00390625" style="0" customWidth="1"/>
    <col min="5" max="6" width="3.00390625" style="0" bestFit="1" customWidth="1"/>
    <col min="7" max="7" width="21.00390625" style="0" customWidth="1"/>
  </cols>
  <sheetData>
    <row r="1" ht="13.5" thickBot="1"/>
    <row r="2" spans="2:8" ht="16.5" thickBot="1">
      <c r="B2" s="295" t="s">
        <v>1557</v>
      </c>
      <c r="C2" s="296"/>
      <c r="D2" s="298" t="s">
        <v>1684</v>
      </c>
      <c r="E2" s="296"/>
      <c r="F2" s="297"/>
      <c r="G2" s="295" t="s">
        <v>1558</v>
      </c>
      <c r="H2" s="297" t="s">
        <v>782</v>
      </c>
    </row>
    <row r="3" spans="2:8" ht="12.75">
      <c r="B3" s="290">
        <v>91</v>
      </c>
      <c r="C3" s="290" t="s">
        <v>2002</v>
      </c>
      <c r="D3" s="291" t="s">
        <v>290</v>
      </c>
      <c r="E3" s="292">
        <v>84</v>
      </c>
      <c r="F3" s="292">
        <v>10</v>
      </c>
      <c r="G3" s="293" t="s">
        <v>291</v>
      </c>
      <c r="H3" s="294" t="s">
        <v>1669</v>
      </c>
    </row>
    <row r="4" spans="2:8" ht="12.75">
      <c r="B4" s="30">
        <v>12110</v>
      </c>
      <c r="C4" s="30" t="s">
        <v>1855</v>
      </c>
      <c r="D4" s="31" t="s">
        <v>290</v>
      </c>
      <c r="E4" s="40">
        <v>84</v>
      </c>
      <c r="F4" s="40">
        <v>10</v>
      </c>
      <c r="G4" s="293" t="s">
        <v>291</v>
      </c>
      <c r="H4" s="294" t="s">
        <v>1669</v>
      </c>
    </row>
    <row r="5" spans="2:8" ht="12.75">
      <c r="B5" s="30">
        <v>12220</v>
      </c>
      <c r="C5" s="30" t="s">
        <v>1982</v>
      </c>
      <c r="D5" s="31" t="s">
        <v>290</v>
      </c>
      <c r="E5" s="40">
        <v>84</v>
      </c>
      <c r="F5" s="40">
        <v>10</v>
      </c>
      <c r="G5" s="293" t="s">
        <v>291</v>
      </c>
      <c r="H5" s="294" t="s">
        <v>1669</v>
      </c>
    </row>
    <row r="6" spans="2:8" ht="12.75">
      <c r="B6" s="30">
        <v>12244</v>
      </c>
      <c r="C6" s="30" t="s">
        <v>1856</v>
      </c>
      <c r="D6" s="31" t="s">
        <v>290</v>
      </c>
      <c r="E6" s="40">
        <v>84</v>
      </c>
      <c r="F6" s="40">
        <v>10</v>
      </c>
      <c r="G6" s="293" t="s">
        <v>291</v>
      </c>
      <c r="H6" s="294" t="s">
        <v>1669</v>
      </c>
    </row>
  </sheetData>
  <conditionalFormatting sqref="E3:E6">
    <cfRule type="expression" priority="1" dxfId="0" stopIfTrue="1">
      <formula>IF(CLEAN($E3)=CLEAN(#REF!),0,1)</formula>
    </cfRule>
  </conditionalFormatting>
  <conditionalFormatting sqref="F3:F6">
    <cfRule type="expression" priority="2" dxfId="0" stopIfTrue="1">
      <formula>IF(CLEAN($F3)=CLEAN(#REF!),0,1)</formula>
    </cfRule>
  </conditionalFormatting>
  <conditionalFormatting sqref="H3:H6">
    <cfRule type="expression" priority="3" dxfId="0" stopIfTrue="1">
      <formula>IF(CLEAN($H3)=CLEAN($D3),0,1)</formula>
    </cfRule>
  </conditionalFormatting>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codeName="Sheet11"/>
  <dimension ref="B1:D12"/>
  <sheetViews>
    <sheetView workbookViewId="0" topLeftCell="A1">
      <selection activeCell="C12" sqref="C12"/>
    </sheetView>
  </sheetViews>
  <sheetFormatPr defaultColWidth="9.140625" defaultRowHeight="12.75"/>
  <cols>
    <col min="1" max="1" width="15.8515625" style="0" bestFit="1" customWidth="1"/>
    <col min="2" max="2" width="46.8515625" style="0" customWidth="1"/>
    <col min="3" max="3" width="46.57421875" style="0" customWidth="1"/>
    <col min="4" max="4" width="24.7109375" style="0" bestFit="1" customWidth="1"/>
    <col min="5" max="5" width="6.140625" style="0" customWidth="1"/>
    <col min="6" max="6" width="18.57421875" style="0" customWidth="1"/>
    <col min="7" max="7" width="10.57421875" style="0" hidden="1" customWidth="1"/>
  </cols>
  <sheetData>
    <row r="1" ht="39.75" customHeight="1" thickBot="1">
      <c r="B1" s="59" t="s">
        <v>669</v>
      </c>
    </row>
    <row r="2" spans="2:4" ht="28.5" thickBot="1">
      <c r="B2" s="60" t="s">
        <v>1308</v>
      </c>
      <c r="C2" s="61" t="s">
        <v>1314</v>
      </c>
      <c r="D2" s="62" t="s">
        <v>1315</v>
      </c>
    </row>
    <row r="3" spans="2:4" ht="27.75">
      <c r="B3" s="97" t="s">
        <v>605</v>
      </c>
      <c r="C3" s="98">
        <v>51</v>
      </c>
      <c r="D3" s="99">
        <f>C3/C12*100</f>
        <v>15.692307692307692</v>
      </c>
    </row>
    <row r="4" spans="2:4" ht="27.75">
      <c r="B4" s="52" t="s">
        <v>1309</v>
      </c>
      <c r="C4" s="56">
        <v>51</v>
      </c>
      <c r="D4" s="64">
        <f>C4/C12*100</f>
        <v>15.692307692307692</v>
      </c>
    </row>
    <row r="5" spans="2:4" ht="27.75">
      <c r="B5" s="53" t="s">
        <v>1687</v>
      </c>
      <c r="C5" s="57">
        <v>184</v>
      </c>
      <c r="D5" s="65">
        <f>C5/C12*100</f>
        <v>56.61538461538461</v>
      </c>
    </row>
    <row r="6" spans="2:4" ht="27.75">
      <c r="B6" s="52" t="s">
        <v>1310</v>
      </c>
      <c r="C6" s="56">
        <v>23</v>
      </c>
      <c r="D6" s="64">
        <f>C6/C12*100</f>
        <v>7.076923076923077</v>
      </c>
    </row>
    <row r="7" spans="2:4" ht="27.75">
      <c r="B7" s="52" t="s">
        <v>1312</v>
      </c>
      <c r="C7" s="56">
        <v>16</v>
      </c>
      <c r="D7" s="64">
        <f>C7/C12*100</f>
        <v>4.923076923076923</v>
      </c>
    </row>
    <row r="8" spans="2:4" ht="27.75">
      <c r="B8" s="52" t="s">
        <v>1311</v>
      </c>
      <c r="C8" s="56">
        <v>0</v>
      </c>
      <c r="D8" s="64">
        <f>C8/C12*100</f>
        <v>0</v>
      </c>
    </row>
    <row r="9" spans="2:4" ht="27.75">
      <c r="B9" s="52" t="s">
        <v>1686</v>
      </c>
      <c r="C9" s="56">
        <v>0</v>
      </c>
      <c r="D9" s="64">
        <f>C9/C12*100</f>
        <v>0</v>
      </c>
    </row>
    <row r="10" spans="2:4" ht="27.75">
      <c r="B10" s="54" t="s">
        <v>1197</v>
      </c>
      <c r="C10" s="56">
        <v>0</v>
      </c>
      <c r="D10" s="64">
        <f>C10/C12*100</f>
        <v>0</v>
      </c>
    </row>
    <row r="11" spans="2:4" ht="27.75">
      <c r="B11" s="63"/>
      <c r="C11" s="57"/>
      <c r="D11" s="65"/>
    </row>
    <row r="12" spans="2:4" ht="28.5" thickBot="1">
      <c r="B12" s="55" t="s">
        <v>1313</v>
      </c>
      <c r="C12" s="58">
        <f>C3+C4+C5+C6+C7+C8+C9+C10</f>
        <v>325</v>
      </c>
      <c r="D12" s="66">
        <f>SUM(D3:D10)</f>
        <v>100</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C35"/>
  <sheetViews>
    <sheetView workbookViewId="0" topLeftCell="A24">
      <selection activeCell="C36" sqref="C36"/>
    </sheetView>
  </sheetViews>
  <sheetFormatPr defaultColWidth="9.140625" defaultRowHeight="12.75"/>
  <cols>
    <col min="1" max="1" width="15.140625" style="0" customWidth="1"/>
    <col min="2" max="2" width="12.421875" style="0" customWidth="1"/>
    <col min="3" max="3" width="68.57421875" style="20" customWidth="1"/>
  </cols>
  <sheetData>
    <row r="1" ht="12.75">
      <c r="A1" t="s">
        <v>1189</v>
      </c>
    </row>
    <row r="3" spans="1:3" s="18" customFormat="1" ht="12.75">
      <c r="A3" s="18" t="s">
        <v>1190</v>
      </c>
      <c r="B3" s="18" t="s">
        <v>1191</v>
      </c>
      <c r="C3" s="22" t="s">
        <v>1192</v>
      </c>
    </row>
    <row r="4" spans="1:3" ht="12.75">
      <c r="A4" t="s">
        <v>1527</v>
      </c>
      <c r="B4" s="24">
        <v>38853</v>
      </c>
      <c r="C4" s="20" t="s">
        <v>1528</v>
      </c>
    </row>
    <row r="5" spans="1:3" ht="12.75">
      <c r="A5" t="s">
        <v>1534</v>
      </c>
      <c r="B5" s="24">
        <v>38853</v>
      </c>
      <c r="C5" s="20" t="s">
        <v>1535</v>
      </c>
    </row>
    <row r="6" spans="1:3" ht="12.75">
      <c r="A6" t="s">
        <v>580</v>
      </c>
      <c r="B6" s="24">
        <v>38853</v>
      </c>
      <c r="C6" s="20" t="s">
        <v>766</v>
      </c>
    </row>
    <row r="7" spans="1:3" ht="12.75">
      <c r="A7" t="s">
        <v>1185</v>
      </c>
      <c r="B7" s="24">
        <v>38854</v>
      </c>
      <c r="C7" s="20" t="s">
        <v>766</v>
      </c>
    </row>
    <row r="8" spans="1:3" ht="12.75">
      <c r="A8" t="s">
        <v>1886</v>
      </c>
      <c r="B8" s="24">
        <v>38905</v>
      </c>
      <c r="C8" s="20" t="s">
        <v>1935</v>
      </c>
    </row>
    <row r="9" spans="1:3" ht="12.75">
      <c r="A9" t="s">
        <v>1592</v>
      </c>
      <c r="B9" s="24">
        <v>38913</v>
      </c>
      <c r="C9" s="20" t="s">
        <v>1738</v>
      </c>
    </row>
    <row r="10" spans="1:3" ht="12.75">
      <c r="A10" t="s">
        <v>1596</v>
      </c>
      <c r="B10" s="24">
        <v>38922</v>
      </c>
      <c r="C10" s="20" t="s">
        <v>1935</v>
      </c>
    </row>
    <row r="11" spans="1:3" ht="12.75">
      <c r="A11" t="s">
        <v>1884</v>
      </c>
      <c r="B11" s="24">
        <v>38967</v>
      </c>
      <c r="C11" s="20" t="s">
        <v>1935</v>
      </c>
    </row>
    <row r="12" spans="1:3" ht="12.75">
      <c r="A12" t="s">
        <v>863</v>
      </c>
      <c r="B12" s="24">
        <v>38976</v>
      </c>
      <c r="C12" s="20" t="s">
        <v>1935</v>
      </c>
    </row>
    <row r="13" spans="1:3" ht="12.75">
      <c r="A13" t="s">
        <v>1117</v>
      </c>
      <c r="B13" s="24">
        <v>38981</v>
      </c>
      <c r="C13" s="20" t="s">
        <v>1118</v>
      </c>
    </row>
    <row r="14" spans="1:3" ht="12.75">
      <c r="A14" t="s">
        <v>382</v>
      </c>
      <c r="B14" s="24">
        <v>38981</v>
      </c>
      <c r="C14" s="20" t="s">
        <v>694</v>
      </c>
    </row>
    <row r="15" spans="1:3" ht="25.5">
      <c r="A15" t="s">
        <v>383</v>
      </c>
      <c r="B15" s="24">
        <v>38985</v>
      </c>
      <c r="C15" s="20" t="s">
        <v>695</v>
      </c>
    </row>
    <row r="16" spans="1:3" ht="12.75">
      <c r="A16" t="s">
        <v>779</v>
      </c>
      <c r="B16" s="24">
        <v>38987</v>
      </c>
      <c r="C16" s="20" t="s">
        <v>1935</v>
      </c>
    </row>
    <row r="17" spans="1:3" ht="12.75">
      <c r="A17" t="s">
        <v>1858</v>
      </c>
      <c r="B17" s="24">
        <v>39007</v>
      </c>
      <c r="C17" s="20" t="s">
        <v>652</v>
      </c>
    </row>
    <row r="18" spans="1:3" ht="25.5">
      <c r="A18" t="s">
        <v>1857</v>
      </c>
      <c r="B18" s="24">
        <v>39008</v>
      </c>
      <c r="C18" s="20" t="s">
        <v>1682</v>
      </c>
    </row>
    <row r="19" spans="1:3" ht="38.25">
      <c r="A19" t="s">
        <v>1681</v>
      </c>
      <c r="B19" s="24">
        <v>39009</v>
      </c>
      <c r="C19" s="20" t="s">
        <v>1685</v>
      </c>
    </row>
    <row r="20" spans="1:3" ht="12.75">
      <c r="A20" t="s">
        <v>598</v>
      </c>
      <c r="B20" s="24">
        <v>39013</v>
      </c>
      <c r="C20" s="20" t="s">
        <v>1935</v>
      </c>
    </row>
    <row r="21" spans="1:3" ht="12.75">
      <c r="A21" t="s">
        <v>504</v>
      </c>
      <c r="B21" s="24">
        <v>39001</v>
      </c>
      <c r="C21" s="20" t="s">
        <v>505</v>
      </c>
    </row>
    <row r="22" spans="1:3" ht="25.5">
      <c r="A22" t="s">
        <v>506</v>
      </c>
      <c r="B22" s="24">
        <v>39030</v>
      </c>
      <c r="C22" s="20" t="s">
        <v>1187</v>
      </c>
    </row>
    <row r="23" spans="1:3" ht="25.5">
      <c r="A23" t="s">
        <v>918</v>
      </c>
      <c r="B23" s="24">
        <v>39031</v>
      </c>
      <c r="C23" s="20" t="s">
        <v>1188</v>
      </c>
    </row>
    <row r="24" spans="1:3" ht="12.75">
      <c r="A24" t="s">
        <v>1729</v>
      </c>
      <c r="B24" s="24">
        <v>39033</v>
      </c>
      <c r="C24" s="20" t="s">
        <v>1935</v>
      </c>
    </row>
    <row r="25" spans="1:3" ht="25.5">
      <c r="A25" t="s">
        <v>781</v>
      </c>
      <c r="B25" s="24">
        <v>39034</v>
      </c>
      <c r="C25" s="20" t="s">
        <v>2057</v>
      </c>
    </row>
    <row r="26" spans="1:3" ht="25.5">
      <c r="A26" t="s">
        <v>1920</v>
      </c>
      <c r="B26" s="24">
        <v>39035</v>
      </c>
      <c r="C26" s="20" t="s">
        <v>675</v>
      </c>
    </row>
    <row r="27" spans="1:3" ht="25.5">
      <c r="A27" t="s">
        <v>1921</v>
      </c>
      <c r="B27" s="24">
        <v>39036</v>
      </c>
      <c r="C27" s="20" t="s">
        <v>668</v>
      </c>
    </row>
    <row r="28" spans="1:3" ht="12.75">
      <c r="A28" t="s">
        <v>478</v>
      </c>
      <c r="B28" s="24">
        <v>39036</v>
      </c>
      <c r="C28" s="20" t="s">
        <v>479</v>
      </c>
    </row>
    <row r="29" spans="1:3" ht="12.75">
      <c r="A29" t="s">
        <v>480</v>
      </c>
      <c r="B29" s="24">
        <v>39036</v>
      </c>
      <c r="C29" s="20" t="s">
        <v>481</v>
      </c>
    </row>
    <row r="30" spans="1:3" ht="38.25">
      <c r="A30" t="s">
        <v>1559</v>
      </c>
      <c r="B30" s="24">
        <v>39037</v>
      </c>
      <c r="C30" s="20" t="s">
        <v>1560</v>
      </c>
    </row>
    <row r="31" spans="1:3" ht="12.75">
      <c r="A31" t="s">
        <v>1993</v>
      </c>
      <c r="B31" s="24">
        <v>39041</v>
      </c>
      <c r="C31" s="20" t="s">
        <v>1935</v>
      </c>
    </row>
    <row r="32" spans="1:3" ht="12.75">
      <c r="A32" t="s">
        <v>1994</v>
      </c>
      <c r="B32" s="24">
        <v>39073</v>
      </c>
      <c r="C32" s="20" t="s">
        <v>1995</v>
      </c>
    </row>
    <row r="33" spans="1:3" ht="12.75">
      <c r="A33" t="s">
        <v>1</v>
      </c>
      <c r="B33" s="24">
        <v>39092</v>
      </c>
      <c r="C33" s="20" t="s">
        <v>2</v>
      </c>
    </row>
    <row r="34" spans="1:3" ht="12.75">
      <c r="A34" t="s">
        <v>1788</v>
      </c>
      <c r="B34" s="24">
        <v>39093</v>
      </c>
      <c r="C34" s="20" t="s">
        <v>1787</v>
      </c>
    </row>
    <row r="35" spans="1:3" ht="12.75">
      <c r="A35" t="s">
        <v>7</v>
      </c>
      <c r="B35" s="24">
        <v>39094</v>
      </c>
      <c r="C35" s="20" t="s">
        <v>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C25"/>
  <sheetViews>
    <sheetView workbookViewId="0" topLeftCell="A1">
      <selection activeCell="A1" sqref="A1"/>
    </sheetView>
  </sheetViews>
  <sheetFormatPr defaultColWidth="9.140625" defaultRowHeight="12.75"/>
  <cols>
    <col min="1" max="1" width="26.421875" style="0" customWidth="1"/>
    <col min="2" max="2" width="51.8515625" style="20" customWidth="1"/>
    <col min="3" max="3" width="27.28125" style="20"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19" customFormat="1" ht="24" customHeight="1">
      <c r="A1" s="19" t="s">
        <v>805</v>
      </c>
      <c r="B1" s="21"/>
      <c r="C1" s="21"/>
    </row>
    <row r="2" spans="1:3" s="18" customFormat="1" ht="39" customHeight="1">
      <c r="A2" s="18" t="s">
        <v>803</v>
      </c>
      <c r="B2" s="22" t="s">
        <v>804</v>
      </c>
      <c r="C2" s="22" t="s">
        <v>1653</v>
      </c>
    </row>
    <row r="3" spans="1:3" ht="51">
      <c r="A3" t="s">
        <v>2081</v>
      </c>
      <c r="B3" s="20" t="s">
        <v>1652</v>
      </c>
      <c r="C3" s="20" t="s">
        <v>1654</v>
      </c>
    </row>
    <row r="4" spans="1:3" ht="12.75">
      <c r="A4" t="s">
        <v>435</v>
      </c>
      <c r="B4" s="20" t="s">
        <v>1655</v>
      </c>
      <c r="C4" s="20" t="s">
        <v>1654</v>
      </c>
    </row>
    <row r="5" spans="1:3" ht="12.75">
      <c r="A5" t="s">
        <v>436</v>
      </c>
      <c r="B5" s="20" t="s">
        <v>1656</v>
      </c>
      <c r="C5" s="20" t="s">
        <v>1654</v>
      </c>
    </row>
    <row r="6" spans="1:3" ht="12.75">
      <c r="A6" t="s">
        <v>437</v>
      </c>
      <c r="B6" s="20" t="s">
        <v>1657</v>
      </c>
      <c r="C6" s="20" t="s">
        <v>1654</v>
      </c>
    </row>
    <row r="7" spans="1:3" ht="12.75">
      <c r="A7" t="s">
        <v>438</v>
      </c>
      <c r="B7" s="20" t="s">
        <v>1658</v>
      </c>
      <c r="C7" s="20" t="s">
        <v>1654</v>
      </c>
    </row>
    <row r="8" spans="1:3" ht="12.75">
      <c r="A8" t="s">
        <v>439</v>
      </c>
      <c r="B8" s="20" t="s">
        <v>1659</v>
      </c>
      <c r="C8" s="20" t="s">
        <v>1654</v>
      </c>
    </row>
    <row r="9" spans="1:3" ht="25.5">
      <c r="A9" t="s">
        <v>440</v>
      </c>
      <c r="B9" s="20" t="s">
        <v>1660</v>
      </c>
      <c r="C9" s="20" t="s">
        <v>1654</v>
      </c>
    </row>
    <row r="10" spans="1:3" ht="114.75">
      <c r="A10" t="s">
        <v>441</v>
      </c>
      <c r="B10" s="20" t="s">
        <v>655</v>
      </c>
      <c r="C10" s="20" t="s">
        <v>657</v>
      </c>
    </row>
    <row r="11" spans="1:3" ht="102">
      <c r="A11" t="s">
        <v>816</v>
      </c>
      <c r="B11" s="20" t="s">
        <v>140</v>
      </c>
      <c r="C11" s="20" t="s">
        <v>657</v>
      </c>
    </row>
    <row r="12" spans="1:3" ht="25.5">
      <c r="A12" t="s">
        <v>1040</v>
      </c>
      <c r="B12" s="20" t="s">
        <v>1044</v>
      </c>
      <c r="C12" s="20" t="s">
        <v>656</v>
      </c>
    </row>
    <row r="13" spans="1:3" ht="76.5">
      <c r="A13" t="s">
        <v>1628</v>
      </c>
      <c r="B13" s="20" t="s">
        <v>1943</v>
      </c>
      <c r="C13" s="20" t="s">
        <v>657</v>
      </c>
    </row>
    <row r="14" spans="1:3" ht="267.75">
      <c r="A14" t="s">
        <v>1750</v>
      </c>
      <c r="B14" s="20" t="s">
        <v>1380</v>
      </c>
      <c r="C14" s="20" t="s">
        <v>268</v>
      </c>
    </row>
    <row r="15" spans="1:3" ht="102">
      <c r="A15" t="s">
        <v>817</v>
      </c>
      <c r="B15" s="20" t="s">
        <v>265</v>
      </c>
      <c r="C15" s="20" t="s">
        <v>507</v>
      </c>
    </row>
    <row r="16" spans="1:3" ht="114.75">
      <c r="A16" t="s">
        <v>818</v>
      </c>
      <c r="B16" s="20" t="s">
        <v>1925</v>
      </c>
      <c r="C16" s="20" t="s">
        <v>508</v>
      </c>
    </row>
    <row r="17" spans="1:3" ht="38.25">
      <c r="A17" t="s">
        <v>819</v>
      </c>
      <c r="B17" s="20" t="s">
        <v>266</v>
      </c>
      <c r="C17" s="20" t="s">
        <v>508</v>
      </c>
    </row>
    <row r="18" spans="1:3" ht="25.5">
      <c r="A18" t="s">
        <v>2073</v>
      </c>
      <c r="B18" s="20" t="s">
        <v>267</v>
      </c>
      <c r="C18" s="20" t="s">
        <v>508</v>
      </c>
    </row>
    <row r="19" spans="1:3" ht="63.75">
      <c r="A19" t="s">
        <v>820</v>
      </c>
      <c r="B19" s="20" t="s">
        <v>2003</v>
      </c>
      <c r="C19" s="20" t="s">
        <v>508</v>
      </c>
    </row>
    <row r="20" spans="1:3" ht="25.5">
      <c r="A20" t="s">
        <v>821</v>
      </c>
      <c r="B20" s="20" t="s">
        <v>1980</v>
      </c>
      <c r="C20" s="20" t="s">
        <v>1654</v>
      </c>
    </row>
    <row r="21" spans="1:3" ht="25.5">
      <c r="A21" t="s">
        <v>822</v>
      </c>
      <c r="B21" s="20" t="s">
        <v>1980</v>
      </c>
      <c r="C21" s="20" t="s">
        <v>1654</v>
      </c>
    </row>
    <row r="22" spans="1:3" ht="25.5">
      <c r="A22" t="s">
        <v>823</v>
      </c>
      <c r="B22" s="20" t="s">
        <v>334</v>
      </c>
      <c r="C22" s="20" t="s">
        <v>508</v>
      </c>
    </row>
    <row r="23" spans="1:3" ht="89.25">
      <c r="A23" t="s">
        <v>824</v>
      </c>
      <c r="B23" s="20" t="s">
        <v>776</v>
      </c>
      <c r="C23" s="20" t="s">
        <v>777</v>
      </c>
    </row>
    <row r="24" spans="1:3" ht="38.25">
      <c r="A24" t="s">
        <v>238</v>
      </c>
      <c r="B24" s="20" t="s">
        <v>778</v>
      </c>
      <c r="C24" s="20" t="s">
        <v>1654</v>
      </c>
    </row>
    <row r="25" spans="1:3" ht="71.25" customHeight="1">
      <c r="A25" t="s">
        <v>678</v>
      </c>
      <c r="B25" s="20" t="s">
        <v>1981</v>
      </c>
      <c r="C25" s="20" t="s">
        <v>184</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3">
    <tabColor indexed="13"/>
  </sheetPr>
  <dimension ref="A1:E663"/>
  <sheetViews>
    <sheetView workbookViewId="0" topLeftCell="A1">
      <selection activeCell="A1" sqref="A1"/>
    </sheetView>
  </sheetViews>
  <sheetFormatPr defaultColWidth="9.140625" defaultRowHeight="12.75"/>
  <cols>
    <col min="2" max="2" width="12.57421875" style="0" customWidth="1"/>
    <col min="3" max="3" width="50.421875" style="0" customWidth="1"/>
    <col min="5" max="5" width="22.7109375" style="0" customWidth="1"/>
  </cols>
  <sheetData>
    <row r="1" spans="1:5" ht="12.75">
      <c r="A1" t="s">
        <v>1146</v>
      </c>
      <c r="B1" t="s">
        <v>1147</v>
      </c>
      <c r="C1" t="s">
        <v>1148</v>
      </c>
      <c r="D1" t="s">
        <v>1149</v>
      </c>
      <c r="E1" t="s">
        <v>1898</v>
      </c>
    </row>
    <row r="2" spans="2:5" ht="12.75">
      <c r="B2" s="12" t="s">
        <v>483</v>
      </c>
      <c r="C2" t="s">
        <v>1073</v>
      </c>
      <c r="D2">
        <v>0</v>
      </c>
      <c r="E2" t="s">
        <v>1434</v>
      </c>
    </row>
    <row r="3" spans="1:5" ht="12.75">
      <c r="A3">
        <v>1</v>
      </c>
      <c r="B3" t="s">
        <v>1150</v>
      </c>
      <c r="C3" t="s">
        <v>1151</v>
      </c>
      <c r="D3">
        <v>2</v>
      </c>
      <c r="E3" t="s">
        <v>1434</v>
      </c>
    </row>
    <row r="4" spans="1:5" ht="12.75">
      <c r="A4">
        <v>318</v>
      </c>
      <c r="B4" t="s">
        <v>1152</v>
      </c>
      <c r="C4" t="s">
        <v>1153</v>
      </c>
      <c r="D4">
        <v>131</v>
      </c>
      <c r="E4" t="s">
        <v>1321</v>
      </c>
    </row>
    <row r="5" spans="1:5" ht="12.75">
      <c r="A5">
        <v>319</v>
      </c>
      <c r="B5" t="s">
        <v>1154</v>
      </c>
      <c r="C5" t="s">
        <v>1155</v>
      </c>
      <c r="D5">
        <v>131</v>
      </c>
      <c r="E5" t="s">
        <v>1321</v>
      </c>
    </row>
    <row r="6" spans="1:5" ht="12.75">
      <c r="A6">
        <v>320</v>
      </c>
      <c r="B6" t="s">
        <v>1156</v>
      </c>
      <c r="C6" t="s">
        <v>1157</v>
      </c>
      <c r="D6">
        <v>131</v>
      </c>
      <c r="E6" t="s">
        <v>1321</v>
      </c>
    </row>
    <row r="7" spans="1:5" ht="12.75">
      <c r="A7">
        <v>321</v>
      </c>
      <c r="B7" t="s">
        <v>1158</v>
      </c>
      <c r="C7" t="s">
        <v>1159</v>
      </c>
      <c r="D7">
        <v>131</v>
      </c>
      <c r="E7" t="s">
        <v>750</v>
      </c>
    </row>
    <row r="8" spans="1:5" ht="12.75">
      <c r="A8">
        <v>343</v>
      </c>
      <c r="B8" t="s">
        <v>1160</v>
      </c>
      <c r="C8" t="s">
        <v>1161</v>
      </c>
      <c r="D8">
        <v>136</v>
      </c>
      <c r="E8" t="s">
        <v>750</v>
      </c>
    </row>
    <row r="9" spans="1:5" ht="12.75">
      <c r="A9">
        <v>344</v>
      </c>
      <c r="B9" t="s">
        <v>1162</v>
      </c>
      <c r="C9" t="s">
        <v>1163</v>
      </c>
      <c r="D9">
        <v>136</v>
      </c>
      <c r="E9" t="s">
        <v>750</v>
      </c>
    </row>
    <row r="10" spans="1:5" ht="12.75">
      <c r="A10">
        <v>345</v>
      </c>
      <c r="B10" t="s">
        <v>1164</v>
      </c>
      <c r="C10" t="s">
        <v>1165</v>
      </c>
      <c r="D10">
        <v>136</v>
      </c>
      <c r="E10" t="s">
        <v>750</v>
      </c>
    </row>
    <row r="11" spans="1:5" ht="12.75">
      <c r="A11">
        <v>346</v>
      </c>
      <c r="B11" t="s">
        <v>1166</v>
      </c>
      <c r="C11" t="s">
        <v>698</v>
      </c>
      <c r="D11">
        <v>137</v>
      </c>
      <c r="E11" t="s">
        <v>750</v>
      </c>
    </row>
    <row r="12" spans="1:5" ht="12.75">
      <c r="A12">
        <v>347</v>
      </c>
      <c r="B12" t="s">
        <v>699</v>
      </c>
      <c r="C12" t="s">
        <v>700</v>
      </c>
      <c r="D12">
        <v>137</v>
      </c>
      <c r="E12" t="s">
        <v>750</v>
      </c>
    </row>
    <row r="13" spans="1:5" ht="12.75">
      <c r="A13">
        <v>348</v>
      </c>
      <c r="B13" t="s">
        <v>701</v>
      </c>
      <c r="C13" t="s">
        <v>1165</v>
      </c>
      <c r="D13">
        <v>137</v>
      </c>
      <c r="E13" t="s">
        <v>750</v>
      </c>
    </row>
    <row r="14" spans="1:5" ht="12.75">
      <c r="A14">
        <v>349</v>
      </c>
      <c r="B14" t="s">
        <v>702</v>
      </c>
      <c r="C14" t="s">
        <v>703</v>
      </c>
      <c r="D14">
        <v>138</v>
      </c>
      <c r="E14" t="s">
        <v>750</v>
      </c>
    </row>
    <row r="15" spans="1:5" ht="12.75">
      <c r="A15">
        <v>350</v>
      </c>
      <c r="B15" t="s">
        <v>704</v>
      </c>
      <c r="C15" t="s">
        <v>705</v>
      </c>
      <c r="D15">
        <v>138</v>
      </c>
      <c r="E15" t="s">
        <v>750</v>
      </c>
    </row>
    <row r="16" spans="1:5" ht="12.75">
      <c r="A16">
        <v>351</v>
      </c>
      <c r="B16" t="s">
        <v>706</v>
      </c>
      <c r="C16" t="s">
        <v>707</v>
      </c>
      <c r="D16">
        <v>138</v>
      </c>
      <c r="E16" t="s">
        <v>750</v>
      </c>
    </row>
    <row r="17" spans="1:5" ht="12.75">
      <c r="A17">
        <v>352</v>
      </c>
      <c r="B17" t="s">
        <v>708</v>
      </c>
      <c r="C17" t="s">
        <v>709</v>
      </c>
      <c r="D17">
        <v>139</v>
      </c>
      <c r="E17" t="s">
        <v>750</v>
      </c>
    </row>
    <row r="18" spans="1:5" ht="12.75">
      <c r="A18">
        <v>353</v>
      </c>
      <c r="B18" t="s">
        <v>710</v>
      </c>
      <c r="C18" t="s">
        <v>1165</v>
      </c>
      <c r="D18">
        <v>139</v>
      </c>
      <c r="E18" t="s">
        <v>750</v>
      </c>
    </row>
    <row r="19" spans="1:5" ht="12.75">
      <c r="A19">
        <v>322</v>
      </c>
      <c r="B19" t="s">
        <v>711</v>
      </c>
      <c r="C19" t="s">
        <v>712</v>
      </c>
      <c r="D19">
        <v>132</v>
      </c>
      <c r="E19" t="s">
        <v>750</v>
      </c>
    </row>
    <row r="20" spans="1:5" ht="12.75">
      <c r="A20">
        <v>323</v>
      </c>
      <c r="B20" t="s">
        <v>713</v>
      </c>
      <c r="C20" t="s">
        <v>714</v>
      </c>
      <c r="D20">
        <v>132</v>
      </c>
      <c r="E20" t="s">
        <v>750</v>
      </c>
    </row>
    <row r="21" spans="1:5" ht="12.75">
      <c r="A21">
        <v>324</v>
      </c>
      <c r="B21" t="s">
        <v>715</v>
      </c>
      <c r="C21" t="s">
        <v>1165</v>
      </c>
      <c r="D21">
        <v>132</v>
      </c>
      <c r="E21" t="s">
        <v>750</v>
      </c>
    </row>
    <row r="22" spans="1:5" ht="12.75">
      <c r="A22">
        <v>325</v>
      </c>
      <c r="B22" t="s">
        <v>716</v>
      </c>
      <c r="C22" t="s">
        <v>717</v>
      </c>
      <c r="D22">
        <v>132</v>
      </c>
      <c r="E22" t="s">
        <v>750</v>
      </c>
    </row>
    <row r="23" spans="1:5" ht="12.75">
      <c r="A23">
        <v>326</v>
      </c>
      <c r="B23" t="s">
        <v>718</v>
      </c>
      <c r="C23" t="s">
        <v>719</v>
      </c>
      <c r="D23">
        <v>132</v>
      </c>
      <c r="E23" t="s">
        <v>750</v>
      </c>
    </row>
    <row r="24" spans="1:5" ht="12.75">
      <c r="A24">
        <v>327</v>
      </c>
      <c r="B24" t="s">
        <v>720</v>
      </c>
      <c r="C24" t="s">
        <v>1165</v>
      </c>
      <c r="D24">
        <v>132</v>
      </c>
      <c r="E24" t="s">
        <v>750</v>
      </c>
    </row>
    <row r="25" spans="1:5" ht="12.75">
      <c r="A25">
        <v>328</v>
      </c>
      <c r="B25" t="s">
        <v>721</v>
      </c>
      <c r="C25" t="s">
        <v>722</v>
      </c>
      <c r="D25">
        <v>133</v>
      </c>
      <c r="E25" t="s">
        <v>750</v>
      </c>
    </row>
    <row r="26" spans="1:5" ht="12.75">
      <c r="A26">
        <v>329</v>
      </c>
      <c r="B26" t="s">
        <v>723</v>
      </c>
      <c r="C26" t="s">
        <v>1165</v>
      </c>
      <c r="D26">
        <v>133</v>
      </c>
      <c r="E26" t="s">
        <v>750</v>
      </c>
    </row>
    <row r="27" spans="1:5" ht="12.75">
      <c r="A27">
        <v>330</v>
      </c>
      <c r="B27" t="s">
        <v>724</v>
      </c>
      <c r="C27" t="s">
        <v>725</v>
      </c>
      <c r="D27">
        <v>133</v>
      </c>
      <c r="E27" t="s">
        <v>750</v>
      </c>
    </row>
    <row r="28" spans="1:5" ht="12.75">
      <c r="A28">
        <v>331</v>
      </c>
      <c r="B28" t="s">
        <v>726</v>
      </c>
      <c r="C28" t="s">
        <v>1165</v>
      </c>
      <c r="D28">
        <v>133</v>
      </c>
      <c r="E28" t="s">
        <v>750</v>
      </c>
    </row>
    <row r="29" spans="1:5" ht="12.75">
      <c r="A29">
        <v>332</v>
      </c>
      <c r="B29" t="s">
        <v>727</v>
      </c>
      <c r="C29" t="s">
        <v>728</v>
      </c>
      <c r="D29">
        <v>134</v>
      </c>
      <c r="E29" t="s">
        <v>750</v>
      </c>
    </row>
    <row r="30" spans="1:5" ht="12.75">
      <c r="A30">
        <v>333</v>
      </c>
      <c r="B30" t="s">
        <v>729</v>
      </c>
      <c r="C30" t="s">
        <v>1165</v>
      </c>
      <c r="D30">
        <v>134</v>
      </c>
      <c r="E30" t="s">
        <v>750</v>
      </c>
    </row>
    <row r="31" spans="1:5" ht="12.75">
      <c r="A31">
        <v>334</v>
      </c>
      <c r="B31" t="s">
        <v>730</v>
      </c>
      <c r="C31" t="s">
        <v>731</v>
      </c>
      <c r="D31">
        <v>134</v>
      </c>
      <c r="E31" t="s">
        <v>750</v>
      </c>
    </row>
    <row r="32" spans="1:5" ht="12.75">
      <c r="A32">
        <v>335</v>
      </c>
      <c r="B32" t="s">
        <v>732</v>
      </c>
      <c r="C32" t="s">
        <v>733</v>
      </c>
      <c r="D32">
        <v>134</v>
      </c>
      <c r="E32" t="s">
        <v>750</v>
      </c>
    </row>
    <row r="33" spans="1:5" ht="12.75">
      <c r="A33">
        <v>336</v>
      </c>
      <c r="B33" t="s">
        <v>734</v>
      </c>
      <c r="C33" t="s">
        <v>1165</v>
      </c>
      <c r="D33">
        <v>134</v>
      </c>
      <c r="E33" t="s">
        <v>750</v>
      </c>
    </row>
    <row r="34" spans="1:5" ht="12.75">
      <c r="A34">
        <v>337</v>
      </c>
      <c r="B34" t="s">
        <v>735</v>
      </c>
      <c r="C34" t="s">
        <v>736</v>
      </c>
      <c r="D34">
        <v>135</v>
      </c>
      <c r="E34" t="s">
        <v>750</v>
      </c>
    </row>
    <row r="35" spans="1:5" ht="12.75">
      <c r="A35">
        <v>338</v>
      </c>
      <c r="B35" t="s">
        <v>737</v>
      </c>
      <c r="C35" t="s">
        <v>1165</v>
      </c>
      <c r="D35">
        <v>135</v>
      </c>
      <c r="E35" t="s">
        <v>750</v>
      </c>
    </row>
    <row r="36" spans="1:5" ht="12.75">
      <c r="A36">
        <v>339</v>
      </c>
      <c r="B36" t="s">
        <v>738</v>
      </c>
      <c r="C36" t="s">
        <v>739</v>
      </c>
      <c r="D36">
        <v>135</v>
      </c>
      <c r="E36" t="s">
        <v>750</v>
      </c>
    </row>
    <row r="37" spans="1:5" ht="12.75">
      <c r="A37">
        <v>340</v>
      </c>
      <c r="B37" t="s">
        <v>740</v>
      </c>
      <c r="C37" t="s">
        <v>1165</v>
      </c>
      <c r="D37">
        <v>135</v>
      </c>
      <c r="E37" t="s">
        <v>750</v>
      </c>
    </row>
    <row r="38" spans="1:5" ht="12.75">
      <c r="A38">
        <v>341</v>
      </c>
      <c r="B38" t="s">
        <v>741</v>
      </c>
      <c r="C38" t="s">
        <v>742</v>
      </c>
      <c r="D38">
        <v>136</v>
      </c>
      <c r="E38" t="s">
        <v>750</v>
      </c>
    </row>
    <row r="39" spans="1:5" ht="12.75">
      <c r="A39">
        <v>342</v>
      </c>
      <c r="B39" t="s">
        <v>743</v>
      </c>
      <c r="C39" t="s">
        <v>1165</v>
      </c>
      <c r="D39">
        <v>136</v>
      </c>
      <c r="E39" t="s">
        <v>750</v>
      </c>
    </row>
    <row r="40" spans="1:5" ht="12.75">
      <c r="A40">
        <v>354</v>
      </c>
      <c r="B40" t="s">
        <v>744</v>
      </c>
      <c r="C40" t="s">
        <v>745</v>
      </c>
      <c r="D40">
        <v>140</v>
      </c>
      <c r="E40" t="s">
        <v>1899</v>
      </c>
    </row>
    <row r="41" spans="1:5" ht="12.75">
      <c r="A41">
        <v>355</v>
      </c>
      <c r="B41" t="s">
        <v>746</v>
      </c>
      <c r="C41" t="s">
        <v>747</v>
      </c>
      <c r="D41">
        <v>140</v>
      </c>
      <c r="E41" t="s">
        <v>1899</v>
      </c>
    </row>
    <row r="42" spans="1:5" ht="12.75">
      <c r="A42">
        <v>356</v>
      </c>
      <c r="B42" t="s">
        <v>748</v>
      </c>
      <c r="C42" t="s">
        <v>1165</v>
      </c>
      <c r="D42">
        <v>140</v>
      </c>
      <c r="E42" t="s">
        <v>1899</v>
      </c>
    </row>
    <row r="43" spans="1:5" ht="12.75">
      <c r="A43">
        <v>357</v>
      </c>
      <c r="B43" t="s">
        <v>749</v>
      </c>
      <c r="C43" t="s">
        <v>750</v>
      </c>
      <c r="D43">
        <v>142</v>
      </c>
      <c r="E43" t="s">
        <v>1903</v>
      </c>
    </row>
    <row r="44" spans="1:5" ht="12.75">
      <c r="A44">
        <v>358</v>
      </c>
      <c r="B44" t="s">
        <v>751</v>
      </c>
      <c r="C44" t="s">
        <v>2029</v>
      </c>
      <c r="D44">
        <v>142</v>
      </c>
      <c r="E44" t="s">
        <v>1903</v>
      </c>
    </row>
    <row r="45" spans="1:5" ht="12.75">
      <c r="A45">
        <v>403</v>
      </c>
      <c r="B45" t="s">
        <v>751</v>
      </c>
      <c r="C45" t="s">
        <v>2030</v>
      </c>
      <c r="D45">
        <v>150</v>
      </c>
      <c r="E45" t="s">
        <v>1903</v>
      </c>
    </row>
    <row r="46" spans="1:5" ht="12.75">
      <c r="A46">
        <v>359</v>
      </c>
      <c r="B46" t="s">
        <v>2031</v>
      </c>
      <c r="C46" t="s">
        <v>2032</v>
      </c>
      <c r="D46">
        <v>142</v>
      </c>
      <c r="E46" t="s">
        <v>1903</v>
      </c>
    </row>
    <row r="47" spans="1:5" ht="12.75">
      <c r="A47">
        <v>360</v>
      </c>
      <c r="B47" t="s">
        <v>2033</v>
      </c>
      <c r="C47" t="s">
        <v>2034</v>
      </c>
      <c r="D47">
        <v>142</v>
      </c>
      <c r="E47" t="s">
        <v>1903</v>
      </c>
    </row>
    <row r="48" spans="1:5" ht="12.75">
      <c r="A48">
        <v>361</v>
      </c>
      <c r="B48" t="s">
        <v>2035</v>
      </c>
      <c r="C48" t="s">
        <v>2036</v>
      </c>
      <c r="D48">
        <v>142</v>
      </c>
      <c r="E48" t="s">
        <v>1903</v>
      </c>
    </row>
    <row r="49" spans="1:5" ht="12.75">
      <c r="A49">
        <v>362</v>
      </c>
      <c r="B49" t="s">
        <v>2037</v>
      </c>
      <c r="C49" t="s">
        <v>2038</v>
      </c>
      <c r="D49">
        <v>142</v>
      </c>
      <c r="E49" t="s">
        <v>1903</v>
      </c>
    </row>
    <row r="50" spans="1:5" ht="12.75">
      <c r="A50">
        <v>363</v>
      </c>
      <c r="B50" t="s">
        <v>2039</v>
      </c>
      <c r="C50" t="s">
        <v>2040</v>
      </c>
      <c r="D50">
        <v>142</v>
      </c>
      <c r="E50" t="s">
        <v>1903</v>
      </c>
    </row>
    <row r="51" spans="1:5" ht="12.75">
      <c r="A51">
        <v>364</v>
      </c>
      <c r="B51" t="s">
        <v>2041</v>
      </c>
      <c r="C51" t="s">
        <v>2042</v>
      </c>
      <c r="D51">
        <v>142</v>
      </c>
      <c r="E51" t="s">
        <v>1903</v>
      </c>
    </row>
    <row r="52" spans="1:5" ht="12.75">
      <c r="A52">
        <v>365</v>
      </c>
      <c r="B52" t="s">
        <v>2043</v>
      </c>
      <c r="C52" t="s">
        <v>2045</v>
      </c>
      <c r="D52">
        <v>143</v>
      </c>
      <c r="E52" t="s">
        <v>1903</v>
      </c>
    </row>
    <row r="53" spans="1:5" ht="12.75">
      <c r="A53">
        <v>366</v>
      </c>
      <c r="B53" t="s">
        <v>2046</v>
      </c>
      <c r="C53" t="s">
        <v>2047</v>
      </c>
      <c r="D53">
        <v>143</v>
      </c>
      <c r="E53" t="s">
        <v>1903</v>
      </c>
    </row>
    <row r="54" spans="1:5" ht="12.75">
      <c r="A54">
        <v>367</v>
      </c>
      <c r="B54" t="s">
        <v>2048</v>
      </c>
      <c r="C54" t="s">
        <v>2049</v>
      </c>
      <c r="D54">
        <v>143</v>
      </c>
      <c r="E54" t="s">
        <v>1903</v>
      </c>
    </row>
    <row r="55" spans="1:5" ht="12.75">
      <c r="A55">
        <v>404</v>
      </c>
      <c r="B55" t="s">
        <v>2050</v>
      </c>
      <c r="C55" t="s">
        <v>2051</v>
      </c>
      <c r="D55">
        <v>150</v>
      </c>
      <c r="E55" t="s">
        <v>1903</v>
      </c>
    </row>
    <row r="56" spans="1:5" ht="12.75">
      <c r="A56">
        <v>405</v>
      </c>
      <c r="B56" t="s">
        <v>2052</v>
      </c>
      <c r="C56" t="s">
        <v>2053</v>
      </c>
      <c r="D56">
        <v>150</v>
      </c>
      <c r="E56" t="s">
        <v>1903</v>
      </c>
    </row>
    <row r="57" spans="1:5" ht="12.75">
      <c r="A57">
        <v>406</v>
      </c>
      <c r="B57" t="s">
        <v>2054</v>
      </c>
      <c r="C57" t="s">
        <v>2055</v>
      </c>
      <c r="D57">
        <v>151</v>
      </c>
      <c r="E57" t="s">
        <v>1903</v>
      </c>
    </row>
    <row r="58" spans="1:5" ht="12.75">
      <c r="A58">
        <v>407</v>
      </c>
      <c r="B58" t="s">
        <v>2056</v>
      </c>
      <c r="C58" t="s">
        <v>1401</v>
      </c>
      <c r="D58">
        <v>151</v>
      </c>
      <c r="E58" t="s">
        <v>1901</v>
      </c>
    </row>
    <row r="59" spans="1:5" ht="12.75">
      <c r="A59">
        <v>408</v>
      </c>
      <c r="B59" t="s">
        <v>1402</v>
      </c>
      <c r="C59" t="s">
        <v>1403</v>
      </c>
      <c r="D59">
        <v>151</v>
      </c>
      <c r="E59" t="s">
        <v>1901</v>
      </c>
    </row>
    <row r="60" spans="1:5" ht="12.75">
      <c r="A60">
        <v>409</v>
      </c>
      <c r="B60" t="s">
        <v>1404</v>
      </c>
      <c r="C60" t="s">
        <v>1405</v>
      </c>
      <c r="D60">
        <v>151</v>
      </c>
      <c r="E60" t="s">
        <v>1901</v>
      </c>
    </row>
    <row r="61" spans="1:5" ht="12.75">
      <c r="A61">
        <v>410</v>
      </c>
      <c r="B61" t="s">
        <v>1406</v>
      </c>
      <c r="C61" t="s">
        <v>1407</v>
      </c>
      <c r="D61">
        <v>151</v>
      </c>
      <c r="E61" t="s">
        <v>1904</v>
      </c>
    </row>
    <row r="62" spans="1:5" ht="12.75">
      <c r="A62">
        <v>411</v>
      </c>
      <c r="B62" t="s">
        <v>1408</v>
      </c>
      <c r="C62" t="s">
        <v>1409</v>
      </c>
      <c r="D62">
        <v>151</v>
      </c>
      <c r="E62" t="s">
        <v>1904</v>
      </c>
    </row>
    <row r="63" spans="1:5" ht="12.75">
      <c r="A63">
        <v>412</v>
      </c>
      <c r="B63" t="s">
        <v>1410</v>
      </c>
      <c r="C63" t="s">
        <v>1411</v>
      </c>
      <c r="D63">
        <v>152</v>
      </c>
      <c r="E63" t="s">
        <v>1904</v>
      </c>
    </row>
    <row r="64" spans="1:5" ht="12.75">
      <c r="A64">
        <v>413</v>
      </c>
      <c r="B64" t="s">
        <v>1412</v>
      </c>
      <c r="C64" t="s">
        <v>924</v>
      </c>
      <c r="D64">
        <v>155</v>
      </c>
      <c r="E64" t="s">
        <v>1904</v>
      </c>
    </row>
    <row r="65" spans="1:5" ht="12.75">
      <c r="A65">
        <v>414</v>
      </c>
      <c r="B65" t="s">
        <v>941</v>
      </c>
      <c r="C65" t="s">
        <v>942</v>
      </c>
      <c r="D65">
        <v>156</v>
      </c>
      <c r="E65" t="s">
        <v>1902</v>
      </c>
    </row>
    <row r="66" spans="1:5" ht="12.75">
      <c r="A66">
        <v>415</v>
      </c>
      <c r="B66" t="s">
        <v>943</v>
      </c>
      <c r="C66" t="s">
        <v>422</v>
      </c>
      <c r="D66">
        <v>157</v>
      </c>
      <c r="E66" t="s">
        <v>1902</v>
      </c>
    </row>
    <row r="67" spans="1:5" ht="12.75">
      <c r="A67">
        <v>416</v>
      </c>
      <c r="B67" t="s">
        <v>423</v>
      </c>
      <c r="C67" t="s">
        <v>424</v>
      </c>
      <c r="D67">
        <v>158</v>
      </c>
      <c r="E67" t="s">
        <v>1902</v>
      </c>
    </row>
    <row r="68" spans="1:5" ht="12.75">
      <c r="A68">
        <v>368</v>
      </c>
      <c r="B68" t="s">
        <v>425</v>
      </c>
      <c r="C68" t="s">
        <v>426</v>
      </c>
      <c r="D68">
        <v>143</v>
      </c>
      <c r="E68" t="s">
        <v>1905</v>
      </c>
    </row>
    <row r="69" spans="1:5" ht="12.75">
      <c r="A69">
        <v>369</v>
      </c>
      <c r="B69" t="s">
        <v>427</v>
      </c>
      <c r="C69" t="s">
        <v>1864</v>
      </c>
      <c r="D69">
        <v>143</v>
      </c>
      <c r="E69" t="s">
        <v>1905</v>
      </c>
    </row>
    <row r="70" spans="1:5" ht="12.75">
      <c r="A70">
        <v>370</v>
      </c>
      <c r="B70" t="s">
        <v>340</v>
      </c>
      <c r="C70" t="s">
        <v>240</v>
      </c>
      <c r="D70">
        <v>143</v>
      </c>
      <c r="E70" t="s">
        <v>1905</v>
      </c>
    </row>
    <row r="71" spans="1:5" ht="12.75">
      <c r="A71">
        <v>371</v>
      </c>
      <c r="B71" t="s">
        <v>241</v>
      </c>
      <c r="C71" t="s">
        <v>242</v>
      </c>
      <c r="D71">
        <v>143</v>
      </c>
      <c r="E71" t="s">
        <v>1905</v>
      </c>
    </row>
    <row r="72" spans="1:5" ht="12.75">
      <c r="A72">
        <v>372</v>
      </c>
      <c r="B72" t="s">
        <v>243</v>
      </c>
      <c r="C72" t="s">
        <v>244</v>
      </c>
      <c r="D72">
        <v>143</v>
      </c>
      <c r="E72" t="s">
        <v>1905</v>
      </c>
    </row>
    <row r="73" spans="1:5" ht="12.75">
      <c r="A73">
        <v>373</v>
      </c>
      <c r="B73" t="s">
        <v>245</v>
      </c>
      <c r="C73" t="s">
        <v>246</v>
      </c>
      <c r="D73">
        <v>144</v>
      </c>
      <c r="E73" t="s">
        <v>1905</v>
      </c>
    </row>
    <row r="74" spans="1:5" ht="12.75">
      <c r="A74">
        <v>374</v>
      </c>
      <c r="B74" t="s">
        <v>247</v>
      </c>
      <c r="C74" t="s">
        <v>248</v>
      </c>
      <c r="D74">
        <v>144</v>
      </c>
      <c r="E74" t="s">
        <v>1905</v>
      </c>
    </row>
    <row r="75" spans="1:5" ht="12.75">
      <c r="A75">
        <v>375</v>
      </c>
      <c r="B75" t="s">
        <v>249</v>
      </c>
      <c r="C75" t="s">
        <v>250</v>
      </c>
      <c r="D75">
        <v>145</v>
      </c>
      <c r="E75" t="s">
        <v>1905</v>
      </c>
    </row>
    <row r="76" spans="1:5" ht="12.75">
      <c r="A76">
        <v>376</v>
      </c>
      <c r="B76" t="s">
        <v>251</v>
      </c>
      <c r="C76" t="s">
        <v>252</v>
      </c>
      <c r="D76">
        <v>145</v>
      </c>
      <c r="E76" t="s">
        <v>1905</v>
      </c>
    </row>
    <row r="77" spans="1:5" ht="12.75">
      <c r="A77">
        <v>377</v>
      </c>
      <c r="B77" t="s">
        <v>253</v>
      </c>
      <c r="C77" t="s">
        <v>254</v>
      </c>
      <c r="D77">
        <v>145</v>
      </c>
      <c r="E77" t="s">
        <v>1905</v>
      </c>
    </row>
    <row r="78" spans="1:5" ht="12.75">
      <c r="A78">
        <v>378</v>
      </c>
      <c r="B78" t="s">
        <v>255</v>
      </c>
      <c r="C78" t="s">
        <v>256</v>
      </c>
      <c r="D78">
        <v>145</v>
      </c>
      <c r="E78" t="s">
        <v>1905</v>
      </c>
    </row>
    <row r="79" spans="1:5" ht="12.75">
      <c r="A79">
        <v>379</v>
      </c>
      <c r="B79" t="s">
        <v>257</v>
      </c>
      <c r="C79" t="s">
        <v>258</v>
      </c>
      <c r="D79">
        <v>145</v>
      </c>
      <c r="E79" t="s">
        <v>1905</v>
      </c>
    </row>
    <row r="80" spans="1:5" ht="12.75">
      <c r="A80">
        <v>380</v>
      </c>
      <c r="B80" t="s">
        <v>259</v>
      </c>
      <c r="C80" t="s">
        <v>260</v>
      </c>
      <c r="D80">
        <v>146</v>
      </c>
      <c r="E80" t="s">
        <v>1223</v>
      </c>
    </row>
    <row r="81" spans="1:5" ht="12.75">
      <c r="A81">
        <v>381</v>
      </c>
      <c r="B81" t="s">
        <v>261</v>
      </c>
      <c r="C81" t="s">
        <v>1077</v>
      </c>
      <c r="D81">
        <v>146</v>
      </c>
      <c r="E81" t="s">
        <v>1906</v>
      </c>
    </row>
    <row r="82" spans="1:5" ht="12.75">
      <c r="A82">
        <v>382</v>
      </c>
      <c r="B82" t="s">
        <v>1078</v>
      </c>
      <c r="C82" t="s">
        <v>1079</v>
      </c>
      <c r="D82">
        <v>146</v>
      </c>
      <c r="E82" t="s">
        <v>1906</v>
      </c>
    </row>
    <row r="83" spans="1:5" ht="12.75">
      <c r="A83">
        <v>383</v>
      </c>
      <c r="B83" t="s">
        <v>1080</v>
      </c>
      <c r="C83" t="s">
        <v>1081</v>
      </c>
      <c r="D83">
        <v>146</v>
      </c>
      <c r="E83" t="s">
        <v>1906</v>
      </c>
    </row>
    <row r="84" spans="1:5" ht="12.75">
      <c r="A84">
        <v>384</v>
      </c>
      <c r="B84" t="s">
        <v>1082</v>
      </c>
      <c r="C84" t="s">
        <v>1083</v>
      </c>
      <c r="D84">
        <v>146</v>
      </c>
      <c r="E84" t="s">
        <v>1906</v>
      </c>
    </row>
    <row r="85" spans="1:5" ht="12.75">
      <c r="A85">
        <v>385</v>
      </c>
      <c r="B85" t="s">
        <v>1084</v>
      </c>
      <c r="C85" t="s">
        <v>1085</v>
      </c>
      <c r="D85">
        <v>146</v>
      </c>
      <c r="E85" t="s">
        <v>1906</v>
      </c>
    </row>
    <row r="86" spans="1:5" ht="12.75">
      <c r="A86">
        <v>386</v>
      </c>
      <c r="B86" t="s">
        <v>1086</v>
      </c>
      <c r="C86" t="s">
        <v>2044</v>
      </c>
      <c r="D86">
        <v>146</v>
      </c>
      <c r="E86" t="s">
        <v>785</v>
      </c>
    </row>
    <row r="87" spans="1:5" ht="12.75">
      <c r="A87">
        <v>387</v>
      </c>
      <c r="B87" t="s">
        <v>1087</v>
      </c>
      <c r="C87" t="s">
        <v>1088</v>
      </c>
      <c r="D87">
        <v>146</v>
      </c>
      <c r="E87" t="s">
        <v>785</v>
      </c>
    </row>
    <row r="88" spans="1:5" ht="12.75">
      <c r="A88">
        <v>388</v>
      </c>
      <c r="B88" t="s">
        <v>1089</v>
      </c>
      <c r="C88" t="s">
        <v>1090</v>
      </c>
      <c r="D88">
        <v>147</v>
      </c>
      <c r="E88" t="s">
        <v>785</v>
      </c>
    </row>
    <row r="89" spans="1:5" ht="12.75">
      <c r="A89">
        <v>389</v>
      </c>
      <c r="B89" t="s">
        <v>1091</v>
      </c>
      <c r="C89" t="s">
        <v>1092</v>
      </c>
      <c r="D89">
        <v>148</v>
      </c>
      <c r="E89" t="s">
        <v>785</v>
      </c>
    </row>
    <row r="90" spans="1:5" ht="12.75">
      <c r="A90">
        <v>390</v>
      </c>
      <c r="B90" t="s">
        <v>1093</v>
      </c>
      <c r="C90" t="s">
        <v>1094</v>
      </c>
      <c r="D90">
        <v>149</v>
      </c>
      <c r="E90" t="s">
        <v>1571</v>
      </c>
    </row>
    <row r="91" spans="1:5" ht="12.75">
      <c r="A91">
        <v>391</v>
      </c>
      <c r="B91" t="s">
        <v>1095</v>
      </c>
      <c r="C91" t="s">
        <v>1096</v>
      </c>
      <c r="D91">
        <v>149</v>
      </c>
      <c r="E91" t="s">
        <v>1571</v>
      </c>
    </row>
    <row r="92" spans="1:5" ht="12.75">
      <c r="A92">
        <v>392</v>
      </c>
      <c r="B92" t="s">
        <v>1097</v>
      </c>
      <c r="C92" t="s">
        <v>1098</v>
      </c>
      <c r="D92">
        <v>149</v>
      </c>
      <c r="E92" t="s">
        <v>785</v>
      </c>
    </row>
    <row r="93" spans="1:5" ht="12.75">
      <c r="A93">
        <v>393</v>
      </c>
      <c r="B93" t="s">
        <v>1099</v>
      </c>
      <c r="C93" t="s">
        <v>1100</v>
      </c>
      <c r="D93">
        <v>149</v>
      </c>
      <c r="E93" t="s">
        <v>785</v>
      </c>
    </row>
    <row r="94" spans="1:5" ht="12.75">
      <c r="A94">
        <v>394</v>
      </c>
      <c r="B94" t="s">
        <v>1101</v>
      </c>
      <c r="C94" t="s">
        <v>1102</v>
      </c>
      <c r="D94">
        <v>149</v>
      </c>
      <c r="E94" t="s">
        <v>2029</v>
      </c>
    </row>
    <row r="95" spans="1:5" ht="12.75">
      <c r="A95">
        <v>395</v>
      </c>
      <c r="B95" t="s">
        <v>1103</v>
      </c>
      <c r="C95" t="s">
        <v>1104</v>
      </c>
      <c r="D95">
        <v>149</v>
      </c>
      <c r="E95" t="s">
        <v>1572</v>
      </c>
    </row>
    <row r="96" spans="1:5" ht="12.75">
      <c r="A96">
        <v>396</v>
      </c>
      <c r="B96" t="s">
        <v>1105</v>
      </c>
      <c r="C96" t="s">
        <v>1106</v>
      </c>
      <c r="D96">
        <v>149</v>
      </c>
      <c r="E96" t="s">
        <v>1904</v>
      </c>
    </row>
    <row r="97" spans="1:5" ht="12.75">
      <c r="A97">
        <v>397</v>
      </c>
      <c r="B97" t="s">
        <v>1107</v>
      </c>
      <c r="C97" t="s">
        <v>1108</v>
      </c>
      <c r="D97">
        <v>149</v>
      </c>
      <c r="E97" t="s">
        <v>1904</v>
      </c>
    </row>
    <row r="98" spans="1:5" ht="12.75">
      <c r="A98">
        <v>398</v>
      </c>
      <c r="B98" t="s">
        <v>1109</v>
      </c>
      <c r="C98" t="s">
        <v>1110</v>
      </c>
      <c r="D98">
        <v>149</v>
      </c>
      <c r="E98" t="s">
        <v>1904</v>
      </c>
    </row>
    <row r="99" spans="1:5" ht="12.75">
      <c r="A99">
        <v>399</v>
      </c>
      <c r="B99" t="s">
        <v>1111</v>
      </c>
      <c r="C99" t="s">
        <v>1112</v>
      </c>
      <c r="D99">
        <v>149</v>
      </c>
      <c r="E99" t="s">
        <v>1904</v>
      </c>
    </row>
    <row r="100" spans="1:5" ht="12.75">
      <c r="A100">
        <v>400</v>
      </c>
      <c r="B100" t="s">
        <v>1113</v>
      </c>
      <c r="C100" t="s">
        <v>1079</v>
      </c>
      <c r="D100">
        <v>149</v>
      </c>
      <c r="E100" t="s">
        <v>1904</v>
      </c>
    </row>
    <row r="101" spans="1:5" ht="12.75">
      <c r="A101">
        <v>401</v>
      </c>
      <c r="B101" t="s">
        <v>1114</v>
      </c>
      <c r="C101" t="s">
        <v>1115</v>
      </c>
      <c r="D101">
        <v>150</v>
      </c>
      <c r="E101" t="s">
        <v>1904</v>
      </c>
    </row>
    <row r="102" spans="1:5" ht="12.75">
      <c r="A102">
        <v>402</v>
      </c>
      <c r="B102" t="s">
        <v>1116</v>
      </c>
      <c r="C102" t="s">
        <v>1639</v>
      </c>
      <c r="D102">
        <v>150</v>
      </c>
      <c r="E102" t="s">
        <v>1904</v>
      </c>
    </row>
    <row r="103" spans="1:5" ht="12.75">
      <c r="A103">
        <v>417</v>
      </c>
      <c r="B103" t="s">
        <v>1640</v>
      </c>
      <c r="C103" t="s">
        <v>1641</v>
      </c>
      <c r="D103">
        <v>158</v>
      </c>
      <c r="E103" t="s">
        <v>1573</v>
      </c>
    </row>
    <row r="104" spans="1:5" ht="12.75">
      <c r="A104">
        <v>418</v>
      </c>
      <c r="B104" t="s">
        <v>1642</v>
      </c>
      <c r="C104" t="s">
        <v>1643</v>
      </c>
      <c r="D104">
        <v>158</v>
      </c>
      <c r="E104" t="s">
        <v>1573</v>
      </c>
    </row>
    <row r="105" spans="1:5" ht="12.75">
      <c r="A105">
        <v>419</v>
      </c>
      <c r="B105" t="s">
        <v>1644</v>
      </c>
      <c r="C105" t="s">
        <v>1645</v>
      </c>
      <c r="D105">
        <v>158</v>
      </c>
      <c r="E105" t="s">
        <v>1574</v>
      </c>
    </row>
    <row r="106" spans="2:5" ht="12.75">
      <c r="B106" s="12" t="s">
        <v>1427</v>
      </c>
      <c r="C106" t="s">
        <v>1020</v>
      </c>
      <c r="E106" t="s">
        <v>1576</v>
      </c>
    </row>
    <row r="107" spans="1:5" ht="12.75">
      <c r="A107">
        <v>2</v>
      </c>
      <c r="B107" s="12" t="s">
        <v>1194</v>
      </c>
      <c r="C107" t="s">
        <v>1022</v>
      </c>
      <c r="D107">
        <v>0</v>
      </c>
      <c r="E107" t="s">
        <v>1576</v>
      </c>
    </row>
    <row r="108" spans="1:5" ht="12.75">
      <c r="A108">
        <v>420</v>
      </c>
      <c r="B108" t="s">
        <v>1646</v>
      </c>
      <c r="C108" t="s">
        <v>1647</v>
      </c>
      <c r="D108">
        <v>2</v>
      </c>
      <c r="E108" t="s">
        <v>1073</v>
      </c>
    </row>
    <row r="109" spans="1:5" ht="12.75">
      <c r="A109">
        <v>421</v>
      </c>
      <c r="B109" t="s">
        <v>1648</v>
      </c>
      <c r="C109" t="s">
        <v>1820</v>
      </c>
      <c r="D109">
        <v>159</v>
      </c>
      <c r="E109" t="s">
        <v>1576</v>
      </c>
    </row>
    <row r="110" spans="1:5" ht="12.75">
      <c r="A110">
        <v>422</v>
      </c>
      <c r="B110" t="s">
        <v>1821</v>
      </c>
      <c r="C110" t="s">
        <v>1079</v>
      </c>
      <c r="D110">
        <v>159</v>
      </c>
      <c r="E110" t="s">
        <v>1576</v>
      </c>
    </row>
    <row r="111" spans="1:5" ht="12.75">
      <c r="A111">
        <v>423</v>
      </c>
      <c r="B111" t="s">
        <v>1822</v>
      </c>
      <c r="C111" t="s">
        <v>1823</v>
      </c>
      <c r="D111">
        <v>159</v>
      </c>
      <c r="E111" t="s">
        <v>1576</v>
      </c>
    </row>
    <row r="112" spans="1:5" ht="12.75">
      <c r="A112">
        <v>424</v>
      </c>
      <c r="B112" t="s">
        <v>1824</v>
      </c>
      <c r="C112" t="s">
        <v>1825</v>
      </c>
      <c r="D112">
        <v>160</v>
      </c>
      <c r="E112" t="s">
        <v>1576</v>
      </c>
    </row>
    <row r="113" spans="1:5" ht="12.75">
      <c r="A113">
        <v>425</v>
      </c>
      <c r="B113" t="s">
        <v>1826</v>
      </c>
      <c r="C113" t="s">
        <v>1827</v>
      </c>
      <c r="D113">
        <v>160</v>
      </c>
      <c r="E113" t="s">
        <v>1576</v>
      </c>
    </row>
    <row r="114" spans="1:5" ht="12.75">
      <c r="A114">
        <v>426</v>
      </c>
      <c r="B114" t="s">
        <v>1828</v>
      </c>
      <c r="C114" t="s">
        <v>1829</v>
      </c>
      <c r="D114">
        <v>160</v>
      </c>
      <c r="E114" t="s">
        <v>1576</v>
      </c>
    </row>
    <row r="115" spans="1:5" ht="12.75">
      <c r="A115">
        <v>427</v>
      </c>
      <c r="B115" t="s">
        <v>1052</v>
      </c>
      <c r="C115" t="s">
        <v>1053</v>
      </c>
      <c r="D115">
        <v>160</v>
      </c>
      <c r="E115" t="s">
        <v>1576</v>
      </c>
    </row>
    <row r="116" spans="1:5" ht="12.75">
      <c r="A116">
        <v>428</v>
      </c>
      <c r="B116" t="s">
        <v>1054</v>
      </c>
      <c r="C116" t="s">
        <v>1878</v>
      </c>
      <c r="D116">
        <v>160</v>
      </c>
      <c r="E116" t="s">
        <v>1576</v>
      </c>
    </row>
    <row r="117" spans="1:5" ht="12.75">
      <c r="A117">
        <v>429</v>
      </c>
      <c r="B117" t="s">
        <v>1879</v>
      </c>
      <c r="C117" t="s">
        <v>939</v>
      </c>
      <c r="D117">
        <v>160</v>
      </c>
      <c r="E117" t="s">
        <v>1576</v>
      </c>
    </row>
    <row r="118" spans="1:5" ht="12.75">
      <c r="A118">
        <v>430</v>
      </c>
      <c r="B118" t="s">
        <v>940</v>
      </c>
      <c r="C118" t="s">
        <v>1880</v>
      </c>
      <c r="D118">
        <v>161</v>
      </c>
      <c r="E118" t="s">
        <v>1573</v>
      </c>
    </row>
    <row r="119" spans="1:5" ht="12.75">
      <c r="A119">
        <v>431</v>
      </c>
      <c r="B119" t="s">
        <v>901</v>
      </c>
      <c r="C119" t="s">
        <v>1079</v>
      </c>
      <c r="D119">
        <v>161</v>
      </c>
      <c r="E119" t="s">
        <v>1573</v>
      </c>
    </row>
    <row r="120" spans="1:5" ht="12.75">
      <c r="A120">
        <v>432</v>
      </c>
      <c r="B120" t="s">
        <v>902</v>
      </c>
      <c r="C120" t="s">
        <v>903</v>
      </c>
      <c r="D120">
        <v>161</v>
      </c>
      <c r="E120" t="s">
        <v>1573</v>
      </c>
    </row>
    <row r="121" spans="1:5" ht="12.75">
      <c r="A121">
        <v>441</v>
      </c>
      <c r="B121" t="s">
        <v>904</v>
      </c>
      <c r="C121" t="s">
        <v>905</v>
      </c>
      <c r="D121">
        <v>162</v>
      </c>
      <c r="E121" t="s">
        <v>1573</v>
      </c>
    </row>
    <row r="122" spans="1:5" ht="12.75">
      <c r="A122">
        <v>442</v>
      </c>
      <c r="B122" t="s">
        <v>906</v>
      </c>
      <c r="C122" t="s">
        <v>907</v>
      </c>
      <c r="D122">
        <v>164</v>
      </c>
      <c r="E122" t="s">
        <v>1573</v>
      </c>
    </row>
    <row r="123" spans="1:5" ht="12.75">
      <c r="A123">
        <v>443</v>
      </c>
      <c r="B123" t="s">
        <v>908</v>
      </c>
      <c r="C123" t="s">
        <v>909</v>
      </c>
      <c r="D123">
        <v>164</v>
      </c>
      <c r="E123" t="s">
        <v>1573</v>
      </c>
    </row>
    <row r="124" spans="1:5" ht="12.75">
      <c r="A124">
        <v>444</v>
      </c>
      <c r="B124" t="s">
        <v>910</v>
      </c>
      <c r="C124" t="s">
        <v>911</v>
      </c>
      <c r="D124">
        <v>164</v>
      </c>
      <c r="E124" t="s">
        <v>1573</v>
      </c>
    </row>
    <row r="125" spans="1:5" ht="12.75">
      <c r="A125">
        <v>445</v>
      </c>
      <c r="B125" t="s">
        <v>912</v>
      </c>
      <c r="C125" t="s">
        <v>913</v>
      </c>
      <c r="D125">
        <v>164</v>
      </c>
      <c r="E125" t="s">
        <v>1573</v>
      </c>
    </row>
    <row r="126" spans="1:5" ht="12.75">
      <c r="A126">
        <v>446</v>
      </c>
      <c r="B126" t="s">
        <v>914</v>
      </c>
      <c r="C126" t="s">
        <v>915</v>
      </c>
      <c r="D126">
        <v>164</v>
      </c>
      <c r="E126" t="s">
        <v>1573</v>
      </c>
    </row>
    <row r="127" spans="1:5" ht="12.75">
      <c r="A127">
        <v>447</v>
      </c>
      <c r="B127" t="s">
        <v>916</v>
      </c>
      <c r="C127" t="s">
        <v>1477</v>
      </c>
      <c r="D127">
        <v>164</v>
      </c>
      <c r="E127" t="s">
        <v>1573</v>
      </c>
    </row>
    <row r="128" spans="1:5" ht="12.75">
      <c r="A128">
        <v>448</v>
      </c>
      <c r="B128" t="s">
        <v>559</v>
      </c>
      <c r="C128" t="s">
        <v>560</v>
      </c>
      <c r="D128">
        <v>164</v>
      </c>
      <c r="E128" t="s">
        <v>1573</v>
      </c>
    </row>
    <row r="129" spans="1:5" ht="12.75">
      <c r="A129">
        <v>449</v>
      </c>
      <c r="B129" t="s">
        <v>561</v>
      </c>
      <c r="C129" t="s">
        <v>562</v>
      </c>
      <c r="D129">
        <v>164</v>
      </c>
      <c r="E129" t="s">
        <v>1573</v>
      </c>
    </row>
    <row r="130" spans="1:5" ht="12.75">
      <c r="A130">
        <v>433</v>
      </c>
      <c r="B130" t="s">
        <v>563</v>
      </c>
      <c r="C130" t="s">
        <v>564</v>
      </c>
      <c r="D130">
        <v>165</v>
      </c>
      <c r="E130" t="s">
        <v>1573</v>
      </c>
    </row>
    <row r="131" spans="1:5" ht="12.75">
      <c r="A131">
        <v>434</v>
      </c>
      <c r="B131" t="s">
        <v>565</v>
      </c>
      <c r="C131" t="s">
        <v>566</v>
      </c>
      <c r="D131">
        <v>163</v>
      </c>
      <c r="E131" t="s">
        <v>1573</v>
      </c>
    </row>
    <row r="132" spans="1:5" ht="12.75">
      <c r="A132">
        <v>435</v>
      </c>
      <c r="B132" t="s">
        <v>567</v>
      </c>
      <c r="C132" t="s">
        <v>568</v>
      </c>
      <c r="D132">
        <v>163</v>
      </c>
      <c r="E132" t="s">
        <v>1573</v>
      </c>
    </row>
    <row r="133" spans="1:5" ht="12.75">
      <c r="A133">
        <v>436</v>
      </c>
      <c r="B133" t="s">
        <v>569</v>
      </c>
      <c r="C133" t="s">
        <v>570</v>
      </c>
      <c r="D133">
        <v>163</v>
      </c>
      <c r="E133" t="s">
        <v>1573</v>
      </c>
    </row>
    <row r="134" spans="1:5" ht="12.75">
      <c r="A134">
        <v>437</v>
      </c>
      <c r="B134" t="s">
        <v>571</v>
      </c>
      <c r="C134" t="s">
        <v>572</v>
      </c>
      <c r="D134">
        <v>163</v>
      </c>
      <c r="E134" t="s">
        <v>1573</v>
      </c>
    </row>
    <row r="135" spans="1:5" ht="12.75">
      <c r="A135">
        <v>438</v>
      </c>
      <c r="B135" t="s">
        <v>573</v>
      </c>
      <c r="C135" t="s">
        <v>574</v>
      </c>
      <c r="D135">
        <v>163</v>
      </c>
      <c r="E135" t="s">
        <v>1573</v>
      </c>
    </row>
    <row r="136" spans="1:5" ht="12.75">
      <c r="A136">
        <v>439</v>
      </c>
      <c r="B136" t="s">
        <v>575</v>
      </c>
      <c r="C136" t="s">
        <v>576</v>
      </c>
      <c r="D136">
        <v>163</v>
      </c>
      <c r="E136" t="s">
        <v>1573</v>
      </c>
    </row>
    <row r="137" spans="1:5" ht="12.75">
      <c r="A137">
        <v>440</v>
      </c>
      <c r="B137" t="s">
        <v>577</v>
      </c>
      <c r="C137" t="s">
        <v>578</v>
      </c>
      <c r="D137">
        <v>163</v>
      </c>
      <c r="E137" t="s">
        <v>1573</v>
      </c>
    </row>
    <row r="138" spans="1:5" ht="12.75">
      <c r="A138">
        <v>450</v>
      </c>
      <c r="B138" t="s">
        <v>579</v>
      </c>
      <c r="C138" t="s">
        <v>355</v>
      </c>
      <c r="D138">
        <v>164</v>
      </c>
      <c r="E138" t="s">
        <v>1573</v>
      </c>
    </row>
    <row r="139" spans="1:5" ht="12.75">
      <c r="A139">
        <v>451</v>
      </c>
      <c r="B139" t="s">
        <v>356</v>
      </c>
      <c r="C139" t="s">
        <v>357</v>
      </c>
      <c r="D139">
        <v>165</v>
      </c>
      <c r="E139" t="s">
        <v>1573</v>
      </c>
    </row>
    <row r="140" spans="1:5" ht="12.75">
      <c r="A140">
        <v>460</v>
      </c>
      <c r="B140" t="s">
        <v>358</v>
      </c>
      <c r="C140" t="s">
        <v>359</v>
      </c>
      <c r="D140">
        <v>166</v>
      </c>
      <c r="E140" t="s">
        <v>1573</v>
      </c>
    </row>
    <row r="141" spans="1:5" ht="12.75">
      <c r="A141">
        <v>461</v>
      </c>
      <c r="B141" t="s">
        <v>360</v>
      </c>
      <c r="C141" t="s">
        <v>361</v>
      </c>
      <c r="D141">
        <v>167</v>
      </c>
      <c r="E141" t="s">
        <v>1573</v>
      </c>
    </row>
    <row r="142" spans="1:5" ht="12.75">
      <c r="A142">
        <v>462</v>
      </c>
      <c r="B142" t="s">
        <v>362</v>
      </c>
      <c r="C142" t="s">
        <v>363</v>
      </c>
      <c r="D142">
        <v>167</v>
      </c>
      <c r="E142" t="s">
        <v>1573</v>
      </c>
    </row>
    <row r="143" spans="1:5" ht="12.75">
      <c r="A143">
        <v>463</v>
      </c>
      <c r="B143" t="s">
        <v>364</v>
      </c>
      <c r="C143" t="s">
        <v>365</v>
      </c>
      <c r="D143">
        <v>167</v>
      </c>
      <c r="E143" t="s">
        <v>1573</v>
      </c>
    </row>
    <row r="144" spans="1:5" ht="12.75">
      <c r="A144">
        <v>464</v>
      </c>
      <c r="B144" t="s">
        <v>366</v>
      </c>
      <c r="C144" t="s">
        <v>367</v>
      </c>
      <c r="D144">
        <v>167</v>
      </c>
      <c r="E144" t="s">
        <v>1573</v>
      </c>
    </row>
    <row r="145" spans="1:5" ht="12.75">
      <c r="A145">
        <v>465</v>
      </c>
      <c r="B145" t="s">
        <v>368</v>
      </c>
      <c r="C145" t="s">
        <v>369</v>
      </c>
      <c r="D145">
        <v>167</v>
      </c>
      <c r="E145" t="s">
        <v>1573</v>
      </c>
    </row>
    <row r="146" spans="1:5" ht="12.75">
      <c r="A146">
        <v>466</v>
      </c>
      <c r="B146" t="s">
        <v>370</v>
      </c>
      <c r="C146" t="s">
        <v>371</v>
      </c>
      <c r="D146">
        <v>167</v>
      </c>
      <c r="E146" t="s">
        <v>1573</v>
      </c>
    </row>
    <row r="147" spans="1:5" ht="12.75">
      <c r="A147">
        <v>452</v>
      </c>
      <c r="B147" t="s">
        <v>372</v>
      </c>
      <c r="C147" t="s">
        <v>373</v>
      </c>
      <c r="D147">
        <v>168</v>
      </c>
      <c r="E147" t="s">
        <v>1573</v>
      </c>
    </row>
    <row r="148" spans="1:5" ht="12.75">
      <c r="A148">
        <v>453</v>
      </c>
      <c r="B148" t="s">
        <v>374</v>
      </c>
      <c r="C148" t="s">
        <v>375</v>
      </c>
      <c r="D148">
        <v>166</v>
      </c>
      <c r="E148" t="s">
        <v>1573</v>
      </c>
    </row>
    <row r="149" spans="1:5" ht="12.75">
      <c r="A149">
        <v>454</v>
      </c>
      <c r="B149" t="s">
        <v>376</v>
      </c>
      <c r="C149" t="s">
        <v>377</v>
      </c>
      <c r="D149">
        <v>166</v>
      </c>
      <c r="E149" t="s">
        <v>1573</v>
      </c>
    </row>
    <row r="150" spans="1:5" ht="12.75">
      <c r="A150">
        <v>455</v>
      </c>
      <c r="B150" t="s">
        <v>378</v>
      </c>
      <c r="C150" t="s">
        <v>379</v>
      </c>
      <c r="D150">
        <v>166</v>
      </c>
      <c r="E150" t="s">
        <v>1573</v>
      </c>
    </row>
    <row r="151" spans="1:5" ht="12.75">
      <c r="A151">
        <v>456</v>
      </c>
      <c r="B151" t="s">
        <v>380</v>
      </c>
      <c r="C151" t="s">
        <v>2110</v>
      </c>
      <c r="D151">
        <v>166</v>
      </c>
      <c r="E151" t="s">
        <v>1573</v>
      </c>
    </row>
    <row r="152" spans="1:5" ht="12.75">
      <c r="A152">
        <v>457</v>
      </c>
      <c r="B152" t="s">
        <v>2111</v>
      </c>
      <c r="C152" t="s">
        <v>2112</v>
      </c>
      <c r="D152">
        <v>166</v>
      </c>
      <c r="E152" t="s">
        <v>1573</v>
      </c>
    </row>
    <row r="153" spans="1:5" ht="12.75">
      <c r="A153">
        <v>458</v>
      </c>
      <c r="B153" t="s">
        <v>2113</v>
      </c>
      <c r="C153" t="s">
        <v>2114</v>
      </c>
      <c r="D153">
        <v>166</v>
      </c>
      <c r="E153" t="s">
        <v>1573</v>
      </c>
    </row>
    <row r="154" spans="1:5" ht="12.75">
      <c r="A154">
        <v>459</v>
      </c>
      <c r="B154" t="s">
        <v>2115</v>
      </c>
      <c r="C154" t="s">
        <v>2116</v>
      </c>
      <c r="D154">
        <v>167</v>
      </c>
      <c r="E154" t="s">
        <v>1573</v>
      </c>
    </row>
    <row r="155" spans="1:5" ht="12.75">
      <c r="A155">
        <v>467</v>
      </c>
      <c r="B155" t="s">
        <v>2117</v>
      </c>
      <c r="C155" t="s">
        <v>51</v>
      </c>
      <c r="D155">
        <v>167</v>
      </c>
      <c r="E155" t="s">
        <v>1573</v>
      </c>
    </row>
    <row r="156" spans="1:5" ht="12.75">
      <c r="A156">
        <v>468</v>
      </c>
      <c r="B156" t="s">
        <v>52</v>
      </c>
      <c r="C156" t="s">
        <v>1827</v>
      </c>
      <c r="D156">
        <v>168</v>
      </c>
      <c r="E156" t="s">
        <v>1577</v>
      </c>
    </row>
    <row r="157" spans="1:5" ht="12.75">
      <c r="A157">
        <v>538</v>
      </c>
      <c r="B157" t="s">
        <v>53</v>
      </c>
      <c r="C157" t="s">
        <v>1079</v>
      </c>
      <c r="D157">
        <v>168</v>
      </c>
      <c r="E157" t="s">
        <v>1577</v>
      </c>
    </row>
    <row r="158" spans="1:5" ht="12.75">
      <c r="A158">
        <v>539</v>
      </c>
      <c r="B158" t="s">
        <v>54</v>
      </c>
      <c r="C158" t="s">
        <v>55</v>
      </c>
      <c r="D158">
        <v>223</v>
      </c>
      <c r="E158" t="s">
        <v>1278</v>
      </c>
    </row>
    <row r="159" spans="1:5" ht="12.75">
      <c r="A159">
        <v>540</v>
      </c>
      <c r="B159" t="s">
        <v>56</v>
      </c>
      <c r="C159" t="s">
        <v>57</v>
      </c>
      <c r="D159">
        <v>223</v>
      </c>
      <c r="E159" t="s">
        <v>1278</v>
      </c>
    </row>
    <row r="160" spans="1:5" ht="12.75">
      <c r="A160">
        <v>541</v>
      </c>
      <c r="B160" t="s">
        <v>58</v>
      </c>
      <c r="C160" t="s">
        <v>59</v>
      </c>
      <c r="D160">
        <v>223</v>
      </c>
      <c r="E160" t="s">
        <v>1278</v>
      </c>
    </row>
    <row r="161" spans="1:5" ht="12.75">
      <c r="A161">
        <v>542</v>
      </c>
      <c r="B161" t="s">
        <v>60</v>
      </c>
      <c r="C161" t="s">
        <v>61</v>
      </c>
      <c r="D161">
        <v>223</v>
      </c>
      <c r="E161" t="s">
        <v>1278</v>
      </c>
    </row>
    <row r="162" spans="1:5" ht="12.75">
      <c r="A162">
        <v>543</v>
      </c>
      <c r="B162" t="s">
        <v>62</v>
      </c>
      <c r="C162" t="s">
        <v>63</v>
      </c>
      <c r="D162">
        <v>224</v>
      </c>
      <c r="E162" t="s">
        <v>1278</v>
      </c>
    </row>
    <row r="163" spans="1:5" ht="12.75">
      <c r="A163">
        <v>544</v>
      </c>
      <c r="B163" t="s">
        <v>64</v>
      </c>
      <c r="C163" t="s">
        <v>65</v>
      </c>
      <c r="D163">
        <v>224</v>
      </c>
      <c r="E163" t="s">
        <v>1278</v>
      </c>
    </row>
    <row r="164" spans="1:5" ht="12.75">
      <c r="A164">
        <v>545</v>
      </c>
      <c r="B164" t="s">
        <v>66</v>
      </c>
      <c r="C164" t="s">
        <v>67</v>
      </c>
      <c r="D164">
        <v>225</v>
      </c>
      <c r="E164" t="s">
        <v>1278</v>
      </c>
    </row>
    <row r="165" spans="1:5" ht="12.75">
      <c r="A165">
        <v>546</v>
      </c>
      <c r="B165" t="s">
        <v>68</v>
      </c>
      <c r="C165" t="s">
        <v>1489</v>
      </c>
      <c r="D165">
        <v>225</v>
      </c>
      <c r="E165" t="s">
        <v>1278</v>
      </c>
    </row>
    <row r="166" spans="1:5" ht="12.75">
      <c r="A166">
        <v>547</v>
      </c>
      <c r="B166" t="s">
        <v>1490</v>
      </c>
      <c r="C166" t="s">
        <v>1491</v>
      </c>
      <c r="D166">
        <v>225</v>
      </c>
      <c r="E166" t="s">
        <v>1278</v>
      </c>
    </row>
    <row r="167" spans="1:5" ht="12.75">
      <c r="A167">
        <v>548</v>
      </c>
      <c r="B167" t="s">
        <v>1492</v>
      </c>
      <c r="C167" t="s">
        <v>1493</v>
      </c>
      <c r="D167">
        <v>225</v>
      </c>
      <c r="E167" t="s">
        <v>1278</v>
      </c>
    </row>
    <row r="168" spans="1:5" ht="12.75">
      <c r="A168">
        <v>549</v>
      </c>
      <c r="B168" t="s">
        <v>1494</v>
      </c>
      <c r="C168" t="s">
        <v>1495</v>
      </c>
      <c r="D168">
        <v>226</v>
      </c>
      <c r="E168" t="s">
        <v>284</v>
      </c>
    </row>
    <row r="169" spans="1:5" ht="12.75">
      <c r="A169">
        <v>550</v>
      </c>
      <c r="B169" t="s">
        <v>1496</v>
      </c>
      <c r="C169" t="s">
        <v>1504</v>
      </c>
      <c r="D169">
        <v>226</v>
      </c>
      <c r="E169" t="s">
        <v>1278</v>
      </c>
    </row>
    <row r="170" spans="1:5" ht="12.75">
      <c r="A170">
        <v>551</v>
      </c>
      <c r="B170" t="s">
        <v>1505</v>
      </c>
      <c r="C170" t="s">
        <v>1506</v>
      </c>
      <c r="D170">
        <v>226</v>
      </c>
      <c r="E170" t="s">
        <v>1278</v>
      </c>
    </row>
    <row r="171" spans="1:5" ht="12.75">
      <c r="A171">
        <v>552</v>
      </c>
      <c r="B171" t="s">
        <v>1624</v>
      </c>
      <c r="C171" t="s">
        <v>1625</v>
      </c>
      <c r="D171">
        <v>226</v>
      </c>
      <c r="E171" t="s">
        <v>1278</v>
      </c>
    </row>
    <row r="172" spans="1:5" ht="12.75">
      <c r="A172">
        <v>553</v>
      </c>
      <c r="B172" t="s">
        <v>1626</v>
      </c>
      <c r="C172" t="s">
        <v>1627</v>
      </c>
      <c r="D172">
        <v>226</v>
      </c>
      <c r="E172" t="s">
        <v>1278</v>
      </c>
    </row>
    <row r="173" spans="1:5" ht="12.75">
      <c r="A173">
        <v>554</v>
      </c>
      <c r="B173" t="s">
        <v>1486</v>
      </c>
      <c r="C173" t="s">
        <v>1415</v>
      </c>
      <c r="D173">
        <v>227</v>
      </c>
      <c r="E173" t="s">
        <v>1278</v>
      </c>
    </row>
    <row r="174" spans="1:5" ht="12.75">
      <c r="A174">
        <v>555</v>
      </c>
      <c r="B174" t="s">
        <v>1416</v>
      </c>
      <c r="C174" t="s">
        <v>167</v>
      </c>
      <c r="D174">
        <v>228</v>
      </c>
      <c r="E174" t="s">
        <v>1278</v>
      </c>
    </row>
    <row r="175" spans="1:5" ht="12.75">
      <c r="A175">
        <v>556</v>
      </c>
      <c r="B175" t="s">
        <v>168</v>
      </c>
      <c r="C175" t="s">
        <v>169</v>
      </c>
      <c r="D175">
        <v>228</v>
      </c>
      <c r="E175" t="s">
        <v>1278</v>
      </c>
    </row>
    <row r="176" spans="1:5" ht="12.75">
      <c r="A176">
        <v>557</v>
      </c>
      <c r="B176" t="s">
        <v>170</v>
      </c>
      <c r="C176" t="s">
        <v>171</v>
      </c>
      <c r="D176">
        <v>228</v>
      </c>
      <c r="E176" t="s">
        <v>1278</v>
      </c>
    </row>
    <row r="177" spans="1:5" ht="12.75">
      <c r="A177">
        <v>558</v>
      </c>
      <c r="B177" t="s">
        <v>172</v>
      </c>
      <c r="C177" t="s">
        <v>1597</v>
      </c>
      <c r="D177">
        <v>229</v>
      </c>
      <c r="E177" t="s">
        <v>1278</v>
      </c>
    </row>
    <row r="178" spans="1:5" ht="12.75">
      <c r="A178">
        <v>559</v>
      </c>
      <c r="B178" t="s">
        <v>1598</v>
      </c>
      <c r="C178" t="s">
        <v>1599</v>
      </c>
      <c r="D178">
        <v>229</v>
      </c>
      <c r="E178" t="s">
        <v>1278</v>
      </c>
    </row>
    <row r="179" spans="1:5" ht="12.75">
      <c r="A179">
        <v>560</v>
      </c>
      <c r="B179" t="s">
        <v>1600</v>
      </c>
      <c r="C179" t="s">
        <v>1762</v>
      </c>
      <c r="D179">
        <v>229</v>
      </c>
      <c r="E179" t="s">
        <v>275</v>
      </c>
    </row>
    <row r="180" spans="1:5" ht="12.75">
      <c r="A180">
        <v>561</v>
      </c>
      <c r="B180" t="s">
        <v>1763</v>
      </c>
      <c r="C180" t="s">
        <v>1764</v>
      </c>
      <c r="D180">
        <v>229</v>
      </c>
      <c r="E180" t="s">
        <v>1739</v>
      </c>
    </row>
    <row r="181" spans="1:5" ht="12.75">
      <c r="A181">
        <v>562</v>
      </c>
      <c r="B181" t="s">
        <v>1483</v>
      </c>
      <c r="C181" t="s">
        <v>1484</v>
      </c>
      <c r="D181">
        <v>230</v>
      </c>
      <c r="E181" t="s">
        <v>1577</v>
      </c>
    </row>
    <row r="182" spans="1:5" ht="12.75">
      <c r="A182">
        <v>469</v>
      </c>
      <c r="B182" t="s">
        <v>1485</v>
      </c>
      <c r="C182" t="s">
        <v>1832</v>
      </c>
      <c r="D182">
        <v>233</v>
      </c>
      <c r="E182" t="s">
        <v>1577</v>
      </c>
    </row>
    <row r="183" spans="1:5" ht="12.75">
      <c r="A183">
        <v>470</v>
      </c>
      <c r="B183" t="s">
        <v>1833</v>
      </c>
      <c r="C183" t="s">
        <v>1834</v>
      </c>
      <c r="D183">
        <v>168</v>
      </c>
      <c r="E183" t="s">
        <v>1740</v>
      </c>
    </row>
    <row r="184" spans="1:5" ht="12.75">
      <c r="A184">
        <v>471</v>
      </c>
      <c r="B184" t="s">
        <v>1835</v>
      </c>
      <c r="C184" t="s">
        <v>1751</v>
      </c>
      <c r="D184">
        <v>170</v>
      </c>
      <c r="E184" t="s">
        <v>1577</v>
      </c>
    </row>
    <row r="185" spans="1:5" ht="12.75">
      <c r="A185">
        <v>472</v>
      </c>
      <c r="B185" t="s">
        <v>1752</v>
      </c>
      <c r="C185" t="s">
        <v>1753</v>
      </c>
      <c r="D185">
        <v>171</v>
      </c>
      <c r="E185" t="s">
        <v>1577</v>
      </c>
    </row>
    <row r="186" spans="1:5" ht="12.75">
      <c r="A186">
        <v>473</v>
      </c>
      <c r="B186" t="s">
        <v>1754</v>
      </c>
      <c r="C186" t="s">
        <v>1755</v>
      </c>
      <c r="D186">
        <v>174</v>
      </c>
      <c r="E186" t="s">
        <v>1741</v>
      </c>
    </row>
    <row r="187" spans="1:5" ht="12.75">
      <c r="A187">
        <v>474</v>
      </c>
      <c r="B187" t="s">
        <v>1756</v>
      </c>
      <c r="C187" t="s">
        <v>312</v>
      </c>
      <c r="D187">
        <v>174</v>
      </c>
      <c r="E187" t="s">
        <v>1577</v>
      </c>
    </row>
    <row r="188" spans="1:5" ht="12.75">
      <c r="A188">
        <v>475</v>
      </c>
      <c r="B188" t="s">
        <v>313</v>
      </c>
      <c r="C188" t="s">
        <v>314</v>
      </c>
      <c r="D188">
        <v>176</v>
      </c>
      <c r="E188" t="s">
        <v>1577</v>
      </c>
    </row>
    <row r="189" spans="1:5" ht="12.75">
      <c r="A189">
        <v>476</v>
      </c>
      <c r="B189" t="s">
        <v>315</v>
      </c>
      <c r="C189" t="s">
        <v>316</v>
      </c>
      <c r="D189">
        <v>179</v>
      </c>
      <c r="E189" t="s">
        <v>1577</v>
      </c>
    </row>
    <row r="190" spans="1:5" ht="12.75">
      <c r="A190">
        <v>477</v>
      </c>
      <c r="B190" t="s">
        <v>317</v>
      </c>
      <c r="C190" t="s">
        <v>318</v>
      </c>
      <c r="D190">
        <v>179</v>
      </c>
      <c r="E190" t="s">
        <v>1279</v>
      </c>
    </row>
    <row r="191" spans="1:5" ht="12.75">
      <c r="A191">
        <v>478</v>
      </c>
      <c r="B191" t="s">
        <v>319</v>
      </c>
      <c r="C191" t="s">
        <v>1079</v>
      </c>
      <c r="D191">
        <v>179</v>
      </c>
      <c r="E191" t="s">
        <v>1279</v>
      </c>
    </row>
    <row r="192" spans="1:5" ht="12.75">
      <c r="A192">
        <v>479</v>
      </c>
      <c r="B192" t="s">
        <v>320</v>
      </c>
      <c r="C192" t="s">
        <v>321</v>
      </c>
      <c r="D192">
        <v>179</v>
      </c>
      <c r="E192" t="s">
        <v>1279</v>
      </c>
    </row>
    <row r="193" spans="1:5" ht="12.75">
      <c r="A193">
        <v>480</v>
      </c>
      <c r="B193" t="s">
        <v>322</v>
      </c>
      <c r="C193" t="s">
        <v>323</v>
      </c>
      <c r="D193">
        <v>180</v>
      </c>
      <c r="E193" t="s">
        <v>1279</v>
      </c>
    </row>
    <row r="194" spans="1:5" ht="12.75">
      <c r="A194">
        <v>481</v>
      </c>
      <c r="B194" t="s">
        <v>324</v>
      </c>
      <c r="C194" t="s">
        <v>325</v>
      </c>
      <c r="D194">
        <v>180</v>
      </c>
      <c r="E194" t="s">
        <v>1279</v>
      </c>
    </row>
    <row r="195" spans="1:5" ht="12.75">
      <c r="A195">
        <v>482</v>
      </c>
      <c r="B195" t="s">
        <v>326</v>
      </c>
      <c r="C195" t="s">
        <v>327</v>
      </c>
      <c r="D195">
        <v>181</v>
      </c>
      <c r="E195" t="s">
        <v>1279</v>
      </c>
    </row>
    <row r="196" spans="1:5" ht="12.75">
      <c r="A196">
        <v>483</v>
      </c>
      <c r="B196" t="s">
        <v>328</v>
      </c>
      <c r="C196" t="s">
        <v>1634</v>
      </c>
      <c r="D196">
        <v>182</v>
      </c>
      <c r="E196" t="s">
        <v>1279</v>
      </c>
    </row>
    <row r="197" spans="1:5" ht="12.75">
      <c r="A197">
        <v>484</v>
      </c>
      <c r="B197" t="s">
        <v>1635</v>
      </c>
      <c r="C197" t="s">
        <v>1636</v>
      </c>
      <c r="D197">
        <v>183</v>
      </c>
      <c r="E197" t="s">
        <v>1742</v>
      </c>
    </row>
    <row r="198" spans="1:5" ht="12.75">
      <c r="A198">
        <v>485</v>
      </c>
      <c r="B198" t="s">
        <v>1622</v>
      </c>
      <c r="C198" t="s">
        <v>1623</v>
      </c>
      <c r="D198">
        <v>184</v>
      </c>
      <c r="E198" t="s">
        <v>1279</v>
      </c>
    </row>
    <row r="199" spans="1:5" ht="12.75">
      <c r="A199">
        <v>486</v>
      </c>
      <c r="B199" t="s">
        <v>1765</v>
      </c>
      <c r="C199" t="s">
        <v>1766</v>
      </c>
      <c r="D199">
        <v>184</v>
      </c>
      <c r="E199" t="s">
        <v>1279</v>
      </c>
    </row>
    <row r="200" spans="1:5" ht="12.75">
      <c r="A200">
        <v>487</v>
      </c>
      <c r="B200" t="s">
        <v>1767</v>
      </c>
      <c r="C200" t="s">
        <v>1768</v>
      </c>
      <c r="D200">
        <v>185</v>
      </c>
      <c r="E200" t="s">
        <v>1742</v>
      </c>
    </row>
    <row r="201" spans="1:5" ht="12.75">
      <c r="A201">
        <v>488</v>
      </c>
      <c r="B201" t="s">
        <v>1769</v>
      </c>
      <c r="C201" t="s">
        <v>1770</v>
      </c>
      <c r="D201">
        <v>189</v>
      </c>
      <c r="E201" t="s">
        <v>1742</v>
      </c>
    </row>
    <row r="202" spans="1:5" ht="12.75">
      <c r="A202">
        <v>489</v>
      </c>
      <c r="B202" t="s">
        <v>658</v>
      </c>
      <c r="C202" t="s">
        <v>659</v>
      </c>
      <c r="D202">
        <v>190</v>
      </c>
      <c r="E202" t="s">
        <v>1279</v>
      </c>
    </row>
    <row r="203" spans="1:5" ht="12.75">
      <c r="A203">
        <v>490</v>
      </c>
      <c r="B203" t="s">
        <v>660</v>
      </c>
      <c r="C203" t="s">
        <v>661</v>
      </c>
      <c r="D203">
        <v>191</v>
      </c>
      <c r="E203" t="s">
        <v>1279</v>
      </c>
    </row>
    <row r="204" spans="1:5" ht="12.75">
      <c r="A204">
        <v>491</v>
      </c>
      <c r="B204" t="s">
        <v>662</v>
      </c>
      <c r="C204" t="s">
        <v>663</v>
      </c>
      <c r="D204">
        <v>195</v>
      </c>
      <c r="E204" t="s">
        <v>1743</v>
      </c>
    </row>
    <row r="205" spans="1:5" ht="12.75">
      <c r="A205">
        <v>492</v>
      </c>
      <c r="B205" t="s">
        <v>664</v>
      </c>
      <c r="C205" t="s">
        <v>1929</v>
      </c>
      <c r="D205">
        <v>195</v>
      </c>
      <c r="E205" t="s">
        <v>1743</v>
      </c>
    </row>
    <row r="206" spans="1:5" ht="12.75">
      <c r="A206">
        <v>493</v>
      </c>
      <c r="B206" t="s">
        <v>1930</v>
      </c>
      <c r="C206" t="s">
        <v>1931</v>
      </c>
      <c r="D206">
        <v>195</v>
      </c>
      <c r="E206" t="s">
        <v>1743</v>
      </c>
    </row>
    <row r="207" spans="1:5" ht="12.75">
      <c r="A207">
        <v>494</v>
      </c>
      <c r="B207" t="s">
        <v>1932</v>
      </c>
      <c r="C207" t="s">
        <v>1933</v>
      </c>
      <c r="D207">
        <v>195</v>
      </c>
      <c r="E207" t="s">
        <v>1742</v>
      </c>
    </row>
    <row r="208" spans="1:5" ht="12.75">
      <c r="A208">
        <v>495</v>
      </c>
      <c r="B208" t="s">
        <v>1934</v>
      </c>
      <c r="C208" t="s">
        <v>806</v>
      </c>
      <c r="D208">
        <v>196</v>
      </c>
      <c r="E208" t="s">
        <v>1742</v>
      </c>
    </row>
    <row r="209" spans="1:5" ht="12.75">
      <c r="A209">
        <v>496</v>
      </c>
      <c r="B209" t="s">
        <v>807</v>
      </c>
      <c r="C209" t="s">
        <v>808</v>
      </c>
      <c r="D209">
        <v>196</v>
      </c>
      <c r="E209" t="s">
        <v>1742</v>
      </c>
    </row>
    <row r="210" spans="1:5" ht="12.75">
      <c r="A210">
        <v>497</v>
      </c>
      <c r="B210" t="s">
        <v>610</v>
      </c>
      <c r="C210" t="s">
        <v>611</v>
      </c>
      <c r="D210">
        <v>197</v>
      </c>
      <c r="E210" t="s">
        <v>1279</v>
      </c>
    </row>
    <row r="211" spans="1:5" ht="12.75">
      <c r="A211">
        <v>498</v>
      </c>
      <c r="B211" t="s">
        <v>612</v>
      </c>
      <c r="C211" t="s">
        <v>613</v>
      </c>
      <c r="D211">
        <v>197</v>
      </c>
      <c r="E211" t="s">
        <v>1280</v>
      </c>
    </row>
    <row r="212" spans="1:5" ht="12.75">
      <c r="A212">
        <v>499</v>
      </c>
      <c r="B212" t="s">
        <v>614</v>
      </c>
      <c r="C212" t="s">
        <v>615</v>
      </c>
      <c r="D212">
        <v>197</v>
      </c>
      <c r="E212" t="s">
        <v>1280</v>
      </c>
    </row>
    <row r="213" spans="1:5" ht="12.75">
      <c r="A213">
        <v>500</v>
      </c>
      <c r="B213" t="s">
        <v>616</v>
      </c>
      <c r="C213" t="s">
        <v>617</v>
      </c>
      <c r="D213">
        <v>197</v>
      </c>
      <c r="E213" t="s">
        <v>1280</v>
      </c>
    </row>
    <row r="214" spans="1:5" ht="12.75">
      <c r="A214">
        <v>501</v>
      </c>
      <c r="B214" t="s">
        <v>618</v>
      </c>
      <c r="C214" t="s">
        <v>619</v>
      </c>
      <c r="D214">
        <v>198</v>
      </c>
      <c r="E214" t="s">
        <v>1281</v>
      </c>
    </row>
    <row r="215" spans="1:5" ht="12.75">
      <c r="A215">
        <v>502</v>
      </c>
      <c r="B215" t="s">
        <v>620</v>
      </c>
      <c r="C215" t="s">
        <v>621</v>
      </c>
      <c r="D215">
        <v>198</v>
      </c>
      <c r="E215" t="s">
        <v>1281</v>
      </c>
    </row>
    <row r="216" spans="1:5" ht="12.75">
      <c r="A216">
        <v>503</v>
      </c>
      <c r="B216" t="s">
        <v>622</v>
      </c>
      <c r="C216" t="s">
        <v>48</v>
      </c>
      <c r="D216">
        <v>198</v>
      </c>
      <c r="E216" t="s">
        <v>1281</v>
      </c>
    </row>
    <row r="217" spans="1:5" ht="12.75">
      <c r="A217">
        <v>504</v>
      </c>
      <c r="B217" t="s">
        <v>49</v>
      </c>
      <c r="C217" t="s">
        <v>200</v>
      </c>
      <c r="D217">
        <v>199</v>
      </c>
      <c r="E217" t="s">
        <v>1281</v>
      </c>
    </row>
    <row r="218" spans="1:5" ht="12.75">
      <c r="A218">
        <v>505</v>
      </c>
      <c r="B218" t="s">
        <v>201</v>
      </c>
      <c r="C218" t="s">
        <v>202</v>
      </c>
      <c r="D218">
        <v>199</v>
      </c>
      <c r="E218" t="s">
        <v>1281</v>
      </c>
    </row>
    <row r="219" spans="1:5" ht="12.75">
      <c r="A219">
        <v>506</v>
      </c>
      <c r="B219" t="s">
        <v>203</v>
      </c>
      <c r="C219" t="s">
        <v>204</v>
      </c>
      <c r="D219">
        <v>200</v>
      </c>
      <c r="E219" t="s">
        <v>1281</v>
      </c>
    </row>
    <row r="220" spans="1:5" ht="12.75">
      <c r="A220">
        <v>507</v>
      </c>
      <c r="B220" t="s">
        <v>205</v>
      </c>
      <c r="C220" t="s">
        <v>206</v>
      </c>
      <c r="D220">
        <v>200</v>
      </c>
      <c r="E220" t="s">
        <v>1281</v>
      </c>
    </row>
    <row r="221" spans="1:5" ht="12.75">
      <c r="A221">
        <v>508</v>
      </c>
      <c r="B221" t="s">
        <v>269</v>
      </c>
      <c r="C221" t="s">
        <v>270</v>
      </c>
      <c r="D221">
        <v>201</v>
      </c>
      <c r="E221" t="s">
        <v>1281</v>
      </c>
    </row>
    <row r="222" spans="1:5" ht="12.75">
      <c r="A222">
        <v>509</v>
      </c>
      <c r="B222" t="s">
        <v>271</v>
      </c>
      <c r="C222" t="s">
        <v>272</v>
      </c>
      <c r="D222">
        <v>203</v>
      </c>
      <c r="E222" t="s">
        <v>1281</v>
      </c>
    </row>
    <row r="223" spans="1:5" ht="12.75">
      <c r="A223">
        <v>510</v>
      </c>
      <c r="B223" t="s">
        <v>1440</v>
      </c>
      <c r="C223" t="s">
        <v>1441</v>
      </c>
      <c r="D223">
        <v>203</v>
      </c>
      <c r="E223" t="s">
        <v>1282</v>
      </c>
    </row>
    <row r="224" spans="1:5" ht="12.75">
      <c r="A224">
        <v>511</v>
      </c>
      <c r="B224" t="s">
        <v>1442</v>
      </c>
      <c r="C224" t="s">
        <v>1151</v>
      </c>
      <c r="D224">
        <v>203</v>
      </c>
      <c r="E224" t="s">
        <v>1282</v>
      </c>
    </row>
    <row r="225" spans="1:5" ht="12.75">
      <c r="A225">
        <v>512</v>
      </c>
      <c r="B225" t="s">
        <v>1443</v>
      </c>
      <c r="C225" t="s">
        <v>1444</v>
      </c>
      <c r="D225">
        <v>204</v>
      </c>
      <c r="E225" t="s">
        <v>1282</v>
      </c>
    </row>
    <row r="226" spans="1:5" ht="12.75">
      <c r="A226">
        <v>513</v>
      </c>
      <c r="B226" t="s">
        <v>512</v>
      </c>
      <c r="C226" t="s">
        <v>513</v>
      </c>
      <c r="D226">
        <v>204</v>
      </c>
      <c r="E226" t="s">
        <v>1282</v>
      </c>
    </row>
    <row r="227" spans="1:5" ht="12.75">
      <c r="A227">
        <v>514</v>
      </c>
      <c r="B227" t="s">
        <v>514</v>
      </c>
      <c r="C227" t="s">
        <v>515</v>
      </c>
      <c r="D227">
        <v>206</v>
      </c>
      <c r="E227" t="s">
        <v>1283</v>
      </c>
    </row>
    <row r="228" spans="1:5" ht="12.75">
      <c r="A228">
        <v>515</v>
      </c>
      <c r="B228" t="s">
        <v>516</v>
      </c>
      <c r="C228" t="s">
        <v>517</v>
      </c>
      <c r="D228">
        <v>206</v>
      </c>
      <c r="E228" t="s">
        <v>1744</v>
      </c>
    </row>
    <row r="229" spans="1:5" ht="12.75">
      <c r="A229">
        <v>516</v>
      </c>
      <c r="B229" t="s">
        <v>518</v>
      </c>
      <c r="C229" t="s">
        <v>519</v>
      </c>
      <c r="D229">
        <v>207</v>
      </c>
      <c r="E229" t="s">
        <v>1283</v>
      </c>
    </row>
    <row r="230" spans="1:5" ht="12.75">
      <c r="A230">
        <v>517</v>
      </c>
      <c r="B230" t="s">
        <v>520</v>
      </c>
      <c r="C230" t="s">
        <v>521</v>
      </c>
      <c r="D230">
        <v>209</v>
      </c>
      <c r="E230" t="s">
        <v>1283</v>
      </c>
    </row>
    <row r="231" spans="1:5" ht="12.75">
      <c r="A231">
        <v>518</v>
      </c>
      <c r="B231" t="s">
        <v>522</v>
      </c>
      <c r="C231" t="s">
        <v>523</v>
      </c>
      <c r="D231">
        <v>209</v>
      </c>
      <c r="E231" t="s">
        <v>1283</v>
      </c>
    </row>
    <row r="232" spans="1:5" ht="12.75">
      <c r="A232">
        <v>519</v>
      </c>
      <c r="B232" t="s">
        <v>524</v>
      </c>
      <c r="C232" t="s">
        <v>525</v>
      </c>
      <c r="D232">
        <v>212</v>
      </c>
      <c r="E232" t="s">
        <v>1283</v>
      </c>
    </row>
    <row r="233" spans="1:5" ht="12.75">
      <c r="A233">
        <v>520</v>
      </c>
      <c r="B233" t="s">
        <v>526</v>
      </c>
      <c r="C233" t="s">
        <v>527</v>
      </c>
      <c r="D233">
        <v>213</v>
      </c>
      <c r="E233" t="s">
        <v>1283</v>
      </c>
    </row>
    <row r="234" spans="1:5" ht="12.75">
      <c r="A234">
        <v>521</v>
      </c>
      <c r="B234" t="s">
        <v>528</v>
      </c>
      <c r="C234" t="s">
        <v>529</v>
      </c>
      <c r="D234">
        <v>214</v>
      </c>
      <c r="E234" t="s">
        <v>1283</v>
      </c>
    </row>
    <row r="235" spans="1:5" ht="12.75">
      <c r="A235">
        <v>522</v>
      </c>
      <c r="B235" t="s">
        <v>530</v>
      </c>
      <c r="C235" t="s">
        <v>531</v>
      </c>
      <c r="D235">
        <v>214</v>
      </c>
      <c r="E235" t="s">
        <v>1283</v>
      </c>
    </row>
    <row r="236" spans="1:5" ht="12.75">
      <c r="A236">
        <v>523</v>
      </c>
      <c r="B236" t="s">
        <v>532</v>
      </c>
      <c r="C236" t="s">
        <v>178</v>
      </c>
      <c r="D236">
        <v>214</v>
      </c>
      <c r="E236" t="s">
        <v>1904</v>
      </c>
    </row>
    <row r="237" spans="1:5" ht="12.75">
      <c r="A237">
        <v>524</v>
      </c>
      <c r="B237" t="s">
        <v>179</v>
      </c>
      <c r="C237" t="s">
        <v>180</v>
      </c>
      <c r="D237">
        <v>215</v>
      </c>
      <c r="E237" t="s">
        <v>274</v>
      </c>
    </row>
    <row r="238" spans="1:5" ht="12.75">
      <c r="A238">
        <v>525</v>
      </c>
      <c r="B238" t="s">
        <v>181</v>
      </c>
      <c r="C238" t="s">
        <v>182</v>
      </c>
      <c r="D238">
        <v>216</v>
      </c>
      <c r="E238" t="s">
        <v>274</v>
      </c>
    </row>
    <row r="239" spans="1:5" ht="12.75">
      <c r="A239">
        <v>526</v>
      </c>
      <c r="B239" t="s">
        <v>183</v>
      </c>
      <c r="C239" t="s">
        <v>2082</v>
      </c>
      <c r="D239">
        <v>216</v>
      </c>
      <c r="E239" t="s">
        <v>274</v>
      </c>
    </row>
    <row r="240" spans="1:5" ht="12.75">
      <c r="A240">
        <v>527</v>
      </c>
      <c r="B240" t="s">
        <v>2083</v>
      </c>
      <c r="C240" t="s">
        <v>2084</v>
      </c>
      <c r="D240">
        <v>216</v>
      </c>
      <c r="E240" t="s">
        <v>274</v>
      </c>
    </row>
    <row r="241" spans="1:5" ht="12.75">
      <c r="A241">
        <v>528</v>
      </c>
      <c r="B241" t="s">
        <v>2085</v>
      </c>
      <c r="C241" t="s">
        <v>2086</v>
      </c>
      <c r="D241">
        <v>217</v>
      </c>
      <c r="E241" t="s">
        <v>274</v>
      </c>
    </row>
    <row r="242" spans="1:5" ht="12.75">
      <c r="A242">
        <v>529</v>
      </c>
      <c r="B242" t="s">
        <v>2087</v>
      </c>
      <c r="C242" t="s">
        <v>2088</v>
      </c>
      <c r="D242">
        <v>217</v>
      </c>
      <c r="E242" t="s">
        <v>274</v>
      </c>
    </row>
    <row r="243" spans="1:5" ht="12.75">
      <c r="A243">
        <v>530</v>
      </c>
      <c r="B243" t="s">
        <v>2089</v>
      </c>
      <c r="C243" t="s">
        <v>2090</v>
      </c>
      <c r="D243">
        <v>220</v>
      </c>
      <c r="E243" t="s">
        <v>1745</v>
      </c>
    </row>
    <row r="244" spans="1:5" ht="12.75">
      <c r="A244">
        <v>531</v>
      </c>
      <c r="B244" t="s">
        <v>2091</v>
      </c>
      <c r="C244" t="s">
        <v>2092</v>
      </c>
      <c r="D244">
        <v>220</v>
      </c>
      <c r="E244" t="s">
        <v>1745</v>
      </c>
    </row>
    <row r="245" spans="1:5" ht="12.75">
      <c r="A245">
        <v>532</v>
      </c>
      <c r="B245" t="s">
        <v>2093</v>
      </c>
      <c r="C245" t="s">
        <v>302</v>
      </c>
      <c r="D245">
        <v>221</v>
      </c>
      <c r="E245" t="s">
        <v>1745</v>
      </c>
    </row>
    <row r="246" spans="1:5" ht="12.75">
      <c r="A246">
        <v>533</v>
      </c>
      <c r="B246" t="s">
        <v>303</v>
      </c>
      <c r="C246" t="s">
        <v>1649</v>
      </c>
      <c r="D246">
        <v>221</v>
      </c>
      <c r="E246" t="s">
        <v>1745</v>
      </c>
    </row>
    <row r="247" spans="1:5" ht="12.75">
      <c r="A247">
        <v>534</v>
      </c>
      <c r="B247" t="s">
        <v>1650</v>
      </c>
      <c r="C247" t="s">
        <v>159</v>
      </c>
      <c r="D247">
        <v>221</v>
      </c>
      <c r="E247" t="s">
        <v>1284</v>
      </c>
    </row>
    <row r="248" spans="1:5" ht="12.75">
      <c r="A248">
        <v>535</v>
      </c>
      <c r="B248" t="s">
        <v>160</v>
      </c>
      <c r="C248" t="s">
        <v>161</v>
      </c>
      <c r="D248">
        <v>221</v>
      </c>
      <c r="E248" t="s">
        <v>1284</v>
      </c>
    </row>
    <row r="249" spans="1:5" ht="12.75">
      <c r="A249">
        <v>536</v>
      </c>
      <c r="B249" t="s">
        <v>162</v>
      </c>
      <c r="C249" t="s">
        <v>163</v>
      </c>
      <c r="D249">
        <v>222</v>
      </c>
      <c r="E249" t="s">
        <v>1284</v>
      </c>
    </row>
    <row r="250" spans="1:5" ht="12.75">
      <c r="A250">
        <v>537</v>
      </c>
      <c r="B250" t="s">
        <v>164</v>
      </c>
      <c r="C250" t="s">
        <v>165</v>
      </c>
      <c r="D250">
        <v>222</v>
      </c>
      <c r="E250" t="s">
        <v>1284</v>
      </c>
    </row>
    <row r="251" spans="1:5" ht="12.75">
      <c r="A251">
        <v>563</v>
      </c>
      <c r="B251" t="s">
        <v>166</v>
      </c>
      <c r="C251" t="s">
        <v>1615</v>
      </c>
      <c r="D251">
        <v>223</v>
      </c>
      <c r="E251" t="s">
        <v>1284</v>
      </c>
    </row>
    <row r="252" spans="1:5" ht="12.75">
      <c r="A252">
        <v>564</v>
      </c>
      <c r="B252" t="s">
        <v>1616</v>
      </c>
      <c r="C252" t="s">
        <v>1617</v>
      </c>
      <c r="D252">
        <v>237</v>
      </c>
      <c r="E252" t="s">
        <v>1899</v>
      </c>
    </row>
    <row r="253" spans="1:5" ht="12.75">
      <c r="A253">
        <v>565</v>
      </c>
      <c r="B253" t="s">
        <v>1618</v>
      </c>
      <c r="C253" t="s">
        <v>1479</v>
      </c>
      <c r="D253">
        <v>237</v>
      </c>
      <c r="E253" t="s">
        <v>1899</v>
      </c>
    </row>
    <row r="254" spans="1:5" ht="12.75">
      <c r="A254">
        <v>566</v>
      </c>
      <c r="B254" t="s">
        <v>1480</v>
      </c>
      <c r="C254" t="s">
        <v>1481</v>
      </c>
      <c r="D254">
        <v>238</v>
      </c>
      <c r="E254" t="s">
        <v>1899</v>
      </c>
    </row>
    <row r="255" spans="1:5" ht="12.75">
      <c r="A255">
        <v>567</v>
      </c>
      <c r="B255" t="s">
        <v>1482</v>
      </c>
      <c r="C255" t="s">
        <v>1057</v>
      </c>
      <c r="D255">
        <v>240</v>
      </c>
      <c r="E255" t="s">
        <v>1899</v>
      </c>
    </row>
    <row r="256" spans="1:5" ht="12.75">
      <c r="A256">
        <v>568</v>
      </c>
      <c r="B256" t="s">
        <v>1058</v>
      </c>
      <c r="C256" t="s">
        <v>1059</v>
      </c>
      <c r="D256">
        <v>241</v>
      </c>
      <c r="E256" t="s">
        <v>1899</v>
      </c>
    </row>
    <row r="257" spans="1:5" ht="12.75">
      <c r="A257">
        <v>569</v>
      </c>
      <c r="B257" t="s">
        <v>1060</v>
      </c>
      <c r="C257" t="s">
        <v>1829</v>
      </c>
      <c r="D257">
        <v>242</v>
      </c>
      <c r="E257" t="s">
        <v>1285</v>
      </c>
    </row>
    <row r="258" spans="1:5" ht="12.75">
      <c r="A258">
        <v>570</v>
      </c>
      <c r="B258" t="s">
        <v>1061</v>
      </c>
      <c r="C258" t="s">
        <v>1062</v>
      </c>
      <c r="D258">
        <v>242</v>
      </c>
      <c r="E258" t="s">
        <v>1285</v>
      </c>
    </row>
    <row r="259" spans="1:5" ht="12.75">
      <c r="A259">
        <v>571</v>
      </c>
      <c r="B259" t="s">
        <v>1063</v>
      </c>
      <c r="C259" t="s">
        <v>1064</v>
      </c>
      <c r="D259">
        <v>243</v>
      </c>
      <c r="E259" t="s">
        <v>1285</v>
      </c>
    </row>
    <row r="260" spans="1:5" ht="12.75">
      <c r="A260">
        <v>572</v>
      </c>
      <c r="B260" t="s">
        <v>1065</v>
      </c>
      <c r="C260" t="s">
        <v>1066</v>
      </c>
      <c r="D260">
        <v>243</v>
      </c>
      <c r="E260" t="s">
        <v>1285</v>
      </c>
    </row>
    <row r="261" spans="1:5" ht="12.75">
      <c r="A261">
        <v>573</v>
      </c>
      <c r="B261" t="s">
        <v>1067</v>
      </c>
      <c r="C261" t="s">
        <v>1068</v>
      </c>
      <c r="D261">
        <v>243</v>
      </c>
      <c r="E261" t="s">
        <v>1285</v>
      </c>
    </row>
    <row r="262" spans="1:5" ht="12.75">
      <c r="A262">
        <v>574</v>
      </c>
      <c r="B262" t="s">
        <v>1069</v>
      </c>
      <c r="C262" t="s">
        <v>1070</v>
      </c>
      <c r="D262">
        <v>244</v>
      </c>
      <c r="E262" t="s">
        <v>1286</v>
      </c>
    </row>
    <row r="263" spans="1:5" ht="12.75">
      <c r="A263">
        <v>575</v>
      </c>
      <c r="B263" t="s">
        <v>1071</v>
      </c>
      <c r="C263" t="s">
        <v>1008</v>
      </c>
      <c r="D263">
        <v>244</v>
      </c>
      <c r="E263" t="s">
        <v>1286</v>
      </c>
    </row>
    <row r="264" spans="1:5" ht="12.75">
      <c r="A264">
        <v>576</v>
      </c>
      <c r="B264" t="s">
        <v>1009</v>
      </c>
      <c r="C264" t="s">
        <v>1010</v>
      </c>
      <c r="D264">
        <v>244</v>
      </c>
      <c r="E264" t="s">
        <v>1286</v>
      </c>
    </row>
    <row r="265" spans="1:5" ht="12.75">
      <c r="A265">
        <v>577</v>
      </c>
      <c r="B265" t="s">
        <v>1011</v>
      </c>
      <c r="C265" t="s">
        <v>1012</v>
      </c>
      <c r="D265">
        <v>246</v>
      </c>
      <c r="E265" t="s">
        <v>1286</v>
      </c>
    </row>
    <row r="266" spans="1:5" ht="12.75">
      <c r="A266">
        <v>578</v>
      </c>
      <c r="B266" t="s">
        <v>1013</v>
      </c>
      <c r="C266" t="s">
        <v>1014</v>
      </c>
      <c r="D266">
        <v>246</v>
      </c>
      <c r="E266" t="s">
        <v>1286</v>
      </c>
    </row>
    <row r="267" spans="1:5" ht="12.75">
      <c r="A267">
        <v>579</v>
      </c>
      <c r="B267" t="s">
        <v>1015</v>
      </c>
      <c r="C267" t="s">
        <v>707</v>
      </c>
      <c r="D267">
        <v>246</v>
      </c>
      <c r="E267" t="s">
        <v>1286</v>
      </c>
    </row>
    <row r="268" spans="1:5" ht="12.75">
      <c r="A268">
        <v>580</v>
      </c>
      <c r="B268" t="s">
        <v>1016</v>
      </c>
      <c r="C268" t="s">
        <v>1017</v>
      </c>
      <c r="D268">
        <v>246</v>
      </c>
      <c r="E268" t="s">
        <v>1286</v>
      </c>
    </row>
    <row r="269" spans="1:5" ht="12.75">
      <c r="A269">
        <v>581</v>
      </c>
      <c r="B269" t="s">
        <v>1018</v>
      </c>
      <c r="C269" t="s">
        <v>703</v>
      </c>
      <c r="D269">
        <v>246</v>
      </c>
      <c r="E269" t="s">
        <v>1286</v>
      </c>
    </row>
    <row r="270" spans="1:5" ht="12.75">
      <c r="A270">
        <v>622</v>
      </c>
      <c r="B270" t="s">
        <v>581</v>
      </c>
      <c r="C270" t="s">
        <v>582</v>
      </c>
      <c r="D270">
        <v>246</v>
      </c>
      <c r="E270" t="s">
        <v>1286</v>
      </c>
    </row>
    <row r="271" spans="1:5" ht="12.75">
      <c r="A271">
        <v>623</v>
      </c>
      <c r="B271" t="s">
        <v>583</v>
      </c>
      <c r="C271" t="s">
        <v>584</v>
      </c>
      <c r="D271">
        <v>250</v>
      </c>
      <c r="E271" t="s">
        <v>1286</v>
      </c>
    </row>
    <row r="272" spans="1:5" ht="12.75">
      <c r="A272">
        <v>624</v>
      </c>
      <c r="B272" t="s">
        <v>585</v>
      </c>
      <c r="C272" t="s">
        <v>707</v>
      </c>
      <c r="D272">
        <v>251</v>
      </c>
      <c r="E272" t="s">
        <v>1286</v>
      </c>
    </row>
    <row r="273" spans="1:5" ht="12.75">
      <c r="A273">
        <v>625</v>
      </c>
      <c r="B273" t="s">
        <v>586</v>
      </c>
      <c r="C273" t="s">
        <v>1017</v>
      </c>
      <c r="D273">
        <v>251</v>
      </c>
      <c r="E273" t="s">
        <v>1286</v>
      </c>
    </row>
    <row r="274" spans="1:5" ht="12.75">
      <c r="A274">
        <v>626</v>
      </c>
      <c r="B274" t="s">
        <v>587</v>
      </c>
      <c r="C274" t="s">
        <v>703</v>
      </c>
      <c r="D274">
        <v>251</v>
      </c>
      <c r="E274" t="s">
        <v>1286</v>
      </c>
    </row>
    <row r="275" spans="1:5" ht="12.75">
      <c r="A275">
        <v>627</v>
      </c>
      <c r="B275" t="s">
        <v>588</v>
      </c>
      <c r="C275" t="s">
        <v>582</v>
      </c>
      <c r="D275">
        <v>251</v>
      </c>
      <c r="E275" t="s">
        <v>1286</v>
      </c>
    </row>
    <row r="276" spans="1:5" ht="12.75">
      <c r="A276">
        <v>628</v>
      </c>
      <c r="B276" t="s">
        <v>589</v>
      </c>
      <c r="C276" t="s">
        <v>590</v>
      </c>
      <c r="D276">
        <v>251</v>
      </c>
      <c r="E276" t="s">
        <v>1286</v>
      </c>
    </row>
    <row r="277" spans="1:5" ht="12.75">
      <c r="A277">
        <v>629</v>
      </c>
      <c r="B277" t="s">
        <v>591</v>
      </c>
      <c r="C277" t="s">
        <v>707</v>
      </c>
      <c r="D277">
        <v>251</v>
      </c>
      <c r="E277" t="s">
        <v>1286</v>
      </c>
    </row>
    <row r="278" spans="1:5" ht="12.75">
      <c r="A278">
        <v>630</v>
      </c>
      <c r="B278" t="s">
        <v>592</v>
      </c>
      <c r="C278" t="s">
        <v>1017</v>
      </c>
      <c r="D278">
        <v>251</v>
      </c>
      <c r="E278" t="s">
        <v>1286</v>
      </c>
    </row>
    <row r="279" spans="1:5" ht="12.75">
      <c r="A279">
        <v>631</v>
      </c>
      <c r="B279" t="s">
        <v>593</v>
      </c>
      <c r="C279" t="s">
        <v>703</v>
      </c>
      <c r="D279">
        <v>251</v>
      </c>
      <c r="E279" t="s">
        <v>1286</v>
      </c>
    </row>
    <row r="280" spans="1:5" ht="12.75">
      <c r="A280">
        <v>632</v>
      </c>
      <c r="B280" t="s">
        <v>594</v>
      </c>
      <c r="C280" t="s">
        <v>582</v>
      </c>
      <c r="D280">
        <v>251</v>
      </c>
      <c r="E280" t="s">
        <v>1286</v>
      </c>
    </row>
    <row r="281" spans="1:5" ht="12.75">
      <c r="A281">
        <v>633</v>
      </c>
      <c r="B281" t="s">
        <v>595</v>
      </c>
      <c r="C281" t="s">
        <v>596</v>
      </c>
      <c r="D281">
        <v>252</v>
      </c>
      <c r="E281" t="s">
        <v>1286</v>
      </c>
    </row>
    <row r="282" spans="1:5" ht="12.75">
      <c r="A282">
        <v>634</v>
      </c>
      <c r="B282" t="s">
        <v>597</v>
      </c>
      <c r="C282" t="s">
        <v>707</v>
      </c>
      <c r="D282">
        <v>252</v>
      </c>
      <c r="E282" t="s">
        <v>1286</v>
      </c>
    </row>
    <row r="283" spans="1:5" ht="12.75">
      <c r="A283">
        <v>635</v>
      </c>
      <c r="B283" t="s">
        <v>399</v>
      </c>
      <c r="C283" t="s">
        <v>1017</v>
      </c>
      <c r="D283">
        <v>252</v>
      </c>
      <c r="E283" t="s">
        <v>1286</v>
      </c>
    </row>
    <row r="284" spans="1:5" ht="12.75">
      <c r="A284">
        <v>636</v>
      </c>
      <c r="B284" t="s">
        <v>400</v>
      </c>
      <c r="C284" t="s">
        <v>703</v>
      </c>
      <c r="D284">
        <v>252</v>
      </c>
      <c r="E284" t="s">
        <v>1286</v>
      </c>
    </row>
    <row r="285" spans="1:5" ht="12.75">
      <c r="A285">
        <v>637</v>
      </c>
      <c r="B285" t="s">
        <v>401</v>
      </c>
      <c r="C285" t="s">
        <v>582</v>
      </c>
      <c r="D285">
        <v>252</v>
      </c>
      <c r="E285" t="s">
        <v>1286</v>
      </c>
    </row>
    <row r="286" spans="1:5" ht="12.75">
      <c r="A286">
        <v>638</v>
      </c>
      <c r="B286" t="s">
        <v>402</v>
      </c>
      <c r="C286" t="s">
        <v>403</v>
      </c>
      <c r="D286">
        <v>252</v>
      </c>
      <c r="E286" t="s">
        <v>1286</v>
      </c>
    </row>
    <row r="287" spans="1:5" ht="12.75">
      <c r="A287">
        <v>639</v>
      </c>
      <c r="B287" t="s">
        <v>404</v>
      </c>
      <c r="C287" t="s">
        <v>707</v>
      </c>
      <c r="D287">
        <v>252</v>
      </c>
      <c r="E287" t="s">
        <v>1286</v>
      </c>
    </row>
    <row r="288" spans="1:5" ht="12.75">
      <c r="A288">
        <v>640</v>
      </c>
      <c r="B288" t="s">
        <v>405</v>
      </c>
      <c r="C288" t="s">
        <v>1017</v>
      </c>
      <c r="D288">
        <v>252</v>
      </c>
      <c r="E288" t="s">
        <v>1286</v>
      </c>
    </row>
    <row r="289" spans="1:5" ht="12.75">
      <c r="A289">
        <v>641</v>
      </c>
      <c r="B289" t="s">
        <v>406</v>
      </c>
      <c r="C289" t="s">
        <v>703</v>
      </c>
      <c r="D289">
        <v>252</v>
      </c>
      <c r="E289" t="s">
        <v>1286</v>
      </c>
    </row>
    <row r="290" spans="1:5" ht="12.75">
      <c r="A290">
        <v>582</v>
      </c>
      <c r="B290" t="s">
        <v>849</v>
      </c>
      <c r="C290" t="s">
        <v>582</v>
      </c>
      <c r="D290">
        <v>252</v>
      </c>
      <c r="E290" t="s">
        <v>1286</v>
      </c>
    </row>
    <row r="291" spans="1:5" ht="12.75">
      <c r="A291">
        <v>583</v>
      </c>
      <c r="B291" t="s">
        <v>850</v>
      </c>
      <c r="C291" t="s">
        <v>851</v>
      </c>
      <c r="D291">
        <v>247</v>
      </c>
      <c r="E291" t="s">
        <v>1286</v>
      </c>
    </row>
    <row r="292" spans="1:5" ht="12.75">
      <c r="A292">
        <v>584</v>
      </c>
      <c r="B292" t="s">
        <v>852</v>
      </c>
      <c r="C292" t="s">
        <v>707</v>
      </c>
      <c r="D292">
        <v>247</v>
      </c>
      <c r="E292" t="s">
        <v>1286</v>
      </c>
    </row>
    <row r="293" spans="1:5" ht="12.75">
      <c r="A293">
        <v>585</v>
      </c>
      <c r="B293" t="s">
        <v>853</v>
      </c>
      <c r="C293" t="s">
        <v>1017</v>
      </c>
      <c r="D293">
        <v>247</v>
      </c>
      <c r="E293" t="s">
        <v>1286</v>
      </c>
    </row>
    <row r="294" spans="1:5" ht="12.75">
      <c r="A294">
        <v>586</v>
      </c>
      <c r="B294" t="s">
        <v>854</v>
      </c>
      <c r="C294" t="s">
        <v>703</v>
      </c>
      <c r="D294">
        <v>247</v>
      </c>
      <c r="E294" t="s">
        <v>1286</v>
      </c>
    </row>
    <row r="295" spans="1:5" ht="12.75">
      <c r="A295">
        <v>587</v>
      </c>
      <c r="B295" t="s">
        <v>855</v>
      </c>
      <c r="C295" t="s">
        <v>582</v>
      </c>
      <c r="D295">
        <v>247</v>
      </c>
      <c r="E295" t="s">
        <v>1286</v>
      </c>
    </row>
    <row r="296" spans="1:5" ht="12.75">
      <c r="A296">
        <v>588</v>
      </c>
      <c r="B296" t="s">
        <v>856</v>
      </c>
      <c r="C296" t="s">
        <v>857</v>
      </c>
      <c r="D296">
        <v>247</v>
      </c>
      <c r="E296" t="s">
        <v>1286</v>
      </c>
    </row>
    <row r="297" spans="1:5" ht="12.75">
      <c r="A297">
        <v>589</v>
      </c>
      <c r="B297" t="s">
        <v>858</v>
      </c>
      <c r="C297" t="s">
        <v>707</v>
      </c>
      <c r="D297">
        <v>247</v>
      </c>
      <c r="E297" t="s">
        <v>1286</v>
      </c>
    </row>
    <row r="298" spans="1:5" ht="12.75">
      <c r="A298">
        <v>590</v>
      </c>
      <c r="B298" t="s">
        <v>859</v>
      </c>
      <c r="C298" t="s">
        <v>1017</v>
      </c>
      <c r="D298">
        <v>247</v>
      </c>
      <c r="E298" t="s">
        <v>1286</v>
      </c>
    </row>
    <row r="299" spans="1:5" ht="12.75">
      <c r="A299">
        <v>591</v>
      </c>
      <c r="B299" t="s">
        <v>860</v>
      </c>
      <c r="C299" t="s">
        <v>703</v>
      </c>
      <c r="D299">
        <v>247</v>
      </c>
      <c r="E299" t="s">
        <v>1286</v>
      </c>
    </row>
    <row r="300" spans="1:5" ht="12.75">
      <c r="A300">
        <v>592</v>
      </c>
      <c r="B300" t="s">
        <v>861</v>
      </c>
      <c r="C300" t="s">
        <v>582</v>
      </c>
      <c r="D300">
        <v>247</v>
      </c>
      <c r="E300" t="s">
        <v>1286</v>
      </c>
    </row>
    <row r="301" spans="1:5" ht="12.75">
      <c r="A301">
        <v>593</v>
      </c>
      <c r="B301" t="s">
        <v>862</v>
      </c>
      <c r="C301" t="s">
        <v>1561</v>
      </c>
      <c r="D301">
        <v>247</v>
      </c>
      <c r="E301" t="s">
        <v>1286</v>
      </c>
    </row>
    <row r="302" spans="1:5" ht="12.75">
      <c r="A302">
        <v>594</v>
      </c>
      <c r="B302" t="s">
        <v>1562</v>
      </c>
      <c r="C302" t="s">
        <v>707</v>
      </c>
      <c r="D302">
        <v>248</v>
      </c>
      <c r="E302" t="s">
        <v>1286</v>
      </c>
    </row>
    <row r="303" spans="1:5" ht="12.75">
      <c r="A303">
        <v>595</v>
      </c>
      <c r="B303" t="s">
        <v>1563</v>
      </c>
      <c r="C303" t="s">
        <v>1017</v>
      </c>
      <c r="D303">
        <v>248</v>
      </c>
      <c r="E303" t="s">
        <v>1286</v>
      </c>
    </row>
    <row r="304" spans="1:5" ht="12.75">
      <c r="A304">
        <v>596</v>
      </c>
      <c r="B304" t="s">
        <v>1564</v>
      </c>
      <c r="C304" t="s">
        <v>703</v>
      </c>
      <c r="D304">
        <v>248</v>
      </c>
      <c r="E304" t="s">
        <v>1286</v>
      </c>
    </row>
    <row r="305" spans="1:5" ht="12.75">
      <c r="A305">
        <v>597</v>
      </c>
      <c r="B305" t="s">
        <v>1565</v>
      </c>
      <c r="C305" t="s">
        <v>582</v>
      </c>
      <c r="D305">
        <v>248</v>
      </c>
      <c r="E305" t="s">
        <v>1286</v>
      </c>
    </row>
    <row r="306" spans="1:5" ht="12.75">
      <c r="A306">
        <v>598</v>
      </c>
      <c r="B306" t="s">
        <v>1566</v>
      </c>
      <c r="C306" t="s">
        <v>1567</v>
      </c>
      <c r="D306">
        <v>248</v>
      </c>
      <c r="E306" t="s">
        <v>1286</v>
      </c>
    </row>
    <row r="307" spans="1:5" ht="12.75">
      <c r="A307">
        <v>599</v>
      </c>
      <c r="B307" t="s">
        <v>1568</v>
      </c>
      <c r="C307" t="s">
        <v>707</v>
      </c>
      <c r="D307">
        <v>248</v>
      </c>
      <c r="E307" t="s">
        <v>1286</v>
      </c>
    </row>
    <row r="308" spans="1:5" ht="12.75">
      <c r="A308">
        <v>600</v>
      </c>
      <c r="B308" t="s">
        <v>1569</v>
      </c>
      <c r="C308" t="s">
        <v>1017</v>
      </c>
      <c r="D308">
        <v>248</v>
      </c>
      <c r="E308" t="s">
        <v>1286</v>
      </c>
    </row>
    <row r="309" spans="1:5" ht="12.75">
      <c r="A309">
        <v>601</v>
      </c>
      <c r="B309" t="s">
        <v>1570</v>
      </c>
      <c r="C309" t="s">
        <v>703</v>
      </c>
      <c r="D309">
        <v>248</v>
      </c>
      <c r="E309" t="s">
        <v>1286</v>
      </c>
    </row>
    <row r="310" spans="1:5" ht="12.75">
      <c r="A310">
        <v>602</v>
      </c>
      <c r="B310" t="s">
        <v>1819</v>
      </c>
      <c r="C310" t="s">
        <v>582</v>
      </c>
      <c r="D310">
        <v>248</v>
      </c>
      <c r="E310" t="s">
        <v>1286</v>
      </c>
    </row>
    <row r="311" spans="1:5" ht="12.75">
      <c r="A311">
        <v>603</v>
      </c>
      <c r="B311" t="s">
        <v>1292</v>
      </c>
      <c r="C311" t="s">
        <v>1293</v>
      </c>
      <c r="D311">
        <v>248</v>
      </c>
      <c r="E311" t="s">
        <v>1286</v>
      </c>
    </row>
    <row r="312" spans="1:5" ht="12.75">
      <c r="A312">
        <v>604</v>
      </c>
      <c r="B312" t="s">
        <v>1294</v>
      </c>
      <c r="C312" t="s">
        <v>707</v>
      </c>
      <c r="D312">
        <v>248</v>
      </c>
      <c r="E312" t="s">
        <v>1286</v>
      </c>
    </row>
    <row r="313" spans="1:5" ht="12.75">
      <c r="A313">
        <v>605</v>
      </c>
      <c r="B313" t="s">
        <v>1295</v>
      </c>
      <c r="C313" t="s">
        <v>1017</v>
      </c>
      <c r="D313">
        <v>249</v>
      </c>
      <c r="E313" t="s">
        <v>1286</v>
      </c>
    </row>
    <row r="314" spans="1:5" ht="12.75">
      <c r="A314">
        <v>606</v>
      </c>
      <c r="B314" t="s">
        <v>1296</v>
      </c>
      <c r="C314" t="s">
        <v>703</v>
      </c>
      <c r="D314">
        <v>249</v>
      </c>
      <c r="E314" t="s">
        <v>1286</v>
      </c>
    </row>
    <row r="315" spans="1:5" ht="12.75">
      <c r="A315">
        <v>607</v>
      </c>
      <c r="B315" t="s">
        <v>1297</v>
      </c>
      <c r="C315" t="s">
        <v>582</v>
      </c>
      <c r="D315">
        <v>249</v>
      </c>
      <c r="E315" t="s">
        <v>1286</v>
      </c>
    </row>
    <row r="316" spans="1:5" ht="12.75">
      <c r="A316">
        <v>608</v>
      </c>
      <c r="B316" t="s">
        <v>1298</v>
      </c>
      <c r="C316" t="s">
        <v>1299</v>
      </c>
      <c r="D316">
        <v>249</v>
      </c>
      <c r="E316" t="s">
        <v>1286</v>
      </c>
    </row>
    <row r="317" spans="1:5" ht="12.75">
      <c r="A317">
        <v>609</v>
      </c>
      <c r="B317" t="s">
        <v>1300</v>
      </c>
      <c r="C317" t="s">
        <v>707</v>
      </c>
      <c r="D317">
        <v>249</v>
      </c>
      <c r="E317" t="s">
        <v>1286</v>
      </c>
    </row>
    <row r="318" spans="1:5" ht="12.75">
      <c r="A318">
        <v>610</v>
      </c>
      <c r="B318" t="s">
        <v>1301</v>
      </c>
      <c r="C318" t="s">
        <v>1017</v>
      </c>
      <c r="D318">
        <v>249</v>
      </c>
      <c r="E318" t="s">
        <v>1286</v>
      </c>
    </row>
    <row r="319" spans="1:5" ht="12.75">
      <c r="A319">
        <v>611</v>
      </c>
      <c r="B319" t="s">
        <v>1302</v>
      </c>
      <c r="C319" t="s">
        <v>703</v>
      </c>
      <c r="D319">
        <v>249</v>
      </c>
      <c r="E319" t="s">
        <v>1286</v>
      </c>
    </row>
    <row r="320" spans="1:5" ht="12.75">
      <c r="A320">
        <v>612</v>
      </c>
      <c r="B320" t="s">
        <v>1303</v>
      </c>
      <c r="C320" t="s">
        <v>582</v>
      </c>
      <c r="D320">
        <v>249</v>
      </c>
      <c r="E320" t="s">
        <v>1286</v>
      </c>
    </row>
    <row r="321" spans="1:5" ht="12.75">
      <c r="A321">
        <v>613</v>
      </c>
      <c r="B321" t="s">
        <v>1304</v>
      </c>
      <c r="C321" t="s">
        <v>1305</v>
      </c>
      <c r="D321">
        <v>249</v>
      </c>
      <c r="E321" t="s">
        <v>1286</v>
      </c>
    </row>
    <row r="322" spans="1:5" ht="12.75">
      <c r="A322">
        <v>614</v>
      </c>
      <c r="B322" t="s">
        <v>451</v>
      </c>
      <c r="C322" t="s">
        <v>707</v>
      </c>
      <c r="D322">
        <v>250</v>
      </c>
      <c r="E322" t="s">
        <v>1286</v>
      </c>
    </row>
    <row r="323" spans="1:5" ht="12.75">
      <c r="A323">
        <v>615</v>
      </c>
      <c r="B323" t="s">
        <v>452</v>
      </c>
      <c r="C323" t="s">
        <v>1165</v>
      </c>
      <c r="D323">
        <v>250</v>
      </c>
      <c r="E323" t="s">
        <v>1286</v>
      </c>
    </row>
    <row r="324" spans="1:5" ht="12.75">
      <c r="A324">
        <v>616</v>
      </c>
      <c r="B324" t="s">
        <v>453</v>
      </c>
      <c r="C324" t="s">
        <v>703</v>
      </c>
      <c r="D324">
        <v>250</v>
      </c>
      <c r="E324" t="s">
        <v>1286</v>
      </c>
    </row>
    <row r="325" spans="1:5" ht="12.75">
      <c r="A325">
        <v>617</v>
      </c>
      <c r="B325" t="s">
        <v>454</v>
      </c>
      <c r="C325" t="s">
        <v>582</v>
      </c>
      <c r="D325">
        <v>250</v>
      </c>
      <c r="E325" t="s">
        <v>1286</v>
      </c>
    </row>
    <row r="326" spans="1:5" ht="12.75">
      <c r="A326">
        <v>618</v>
      </c>
      <c r="B326" t="s">
        <v>455</v>
      </c>
      <c r="C326" t="s">
        <v>456</v>
      </c>
      <c r="D326">
        <v>250</v>
      </c>
      <c r="E326" t="s">
        <v>1286</v>
      </c>
    </row>
    <row r="327" spans="1:5" ht="12.75">
      <c r="A327">
        <v>619</v>
      </c>
      <c r="B327" t="s">
        <v>1448</v>
      </c>
      <c r="C327" t="s">
        <v>707</v>
      </c>
      <c r="D327">
        <v>250</v>
      </c>
      <c r="E327" t="s">
        <v>1286</v>
      </c>
    </row>
    <row r="328" spans="1:5" ht="12.75">
      <c r="A328">
        <v>620</v>
      </c>
      <c r="B328" t="s">
        <v>1449</v>
      </c>
      <c r="C328" t="s">
        <v>1017</v>
      </c>
      <c r="D328">
        <v>250</v>
      </c>
      <c r="E328" t="s">
        <v>1286</v>
      </c>
    </row>
    <row r="329" spans="1:5" ht="12.75">
      <c r="A329">
        <v>621</v>
      </c>
      <c r="B329" t="s">
        <v>1450</v>
      </c>
      <c r="C329" t="s">
        <v>703</v>
      </c>
      <c r="D329">
        <v>250</v>
      </c>
      <c r="E329" t="s">
        <v>1286</v>
      </c>
    </row>
    <row r="330" spans="1:5" ht="12.75">
      <c r="A330">
        <v>642</v>
      </c>
      <c r="B330" t="s">
        <v>1451</v>
      </c>
      <c r="C330" t="s">
        <v>582</v>
      </c>
      <c r="D330">
        <v>250</v>
      </c>
      <c r="E330" t="s">
        <v>1286</v>
      </c>
    </row>
    <row r="331" spans="1:5" ht="12.75">
      <c r="A331">
        <v>643</v>
      </c>
      <c r="B331" t="s">
        <v>1452</v>
      </c>
      <c r="C331" t="s">
        <v>1453</v>
      </c>
      <c r="D331">
        <v>253</v>
      </c>
      <c r="E331" t="s">
        <v>1287</v>
      </c>
    </row>
    <row r="332" spans="1:5" ht="12.75">
      <c r="A332">
        <v>3</v>
      </c>
      <c r="B332" t="s">
        <v>1454</v>
      </c>
      <c r="C332" t="s">
        <v>1703</v>
      </c>
      <c r="D332">
        <v>253</v>
      </c>
      <c r="E332" t="s">
        <v>1288</v>
      </c>
    </row>
    <row r="333" spans="1:5" ht="12.75">
      <c r="A333">
        <v>4</v>
      </c>
      <c r="B333" t="s">
        <v>1704</v>
      </c>
      <c r="C333" t="s">
        <v>1705</v>
      </c>
      <c r="D333">
        <v>2</v>
      </c>
      <c r="E333" t="s">
        <v>1073</v>
      </c>
    </row>
    <row r="334" spans="1:5" ht="12.75">
      <c r="A334">
        <v>5</v>
      </c>
      <c r="B334" t="s">
        <v>1706</v>
      </c>
      <c r="C334" t="s">
        <v>1707</v>
      </c>
      <c r="D334">
        <v>3</v>
      </c>
      <c r="E334" t="s">
        <v>1073</v>
      </c>
    </row>
    <row r="335" spans="1:5" ht="12.75">
      <c r="A335">
        <v>6</v>
      </c>
      <c r="B335" t="s">
        <v>1708</v>
      </c>
      <c r="C335" t="s">
        <v>1709</v>
      </c>
      <c r="D335">
        <v>6</v>
      </c>
      <c r="E335" t="s">
        <v>1073</v>
      </c>
    </row>
    <row r="336" spans="1:5" ht="12.75">
      <c r="A336">
        <v>7</v>
      </c>
      <c r="B336" t="s">
        <v>1710</v>
      </c>
      <c r="C336" t="s">
        <v>1711</v>
      </c>
      <c r="D336">
        <v>6</v>
      </c>
      <c r="E336" t="s">
        <v>1287</v>
      </c>
    </row>
    <row r="337" spans="1:5" ht="12.75">
      <c r="A337">
        <v>8</v>
      </c>
      <c r="B337" t="s">
        <v>1712</v>
      </c>
      <c r="C337" t="s">
        <v>1713</v>
      </c>
      <c r="D337">
        <v>7</v>
      </c>
      <c r="E337" t="s">
        <v>1287</v>
      </c>
    </row>
    <row r="338" spans="1:5" ht="12.75">
      <c r="A338">
        <v>9</v>
      </c>
      <c r="B338" t="s">
        <v>1714</v>
      </c>
      <c r="C338" t="s">
        <v>185</v>
      </c>
      <c r="D338">
        <v>7</v>
      </c>
      <c r="E338" t="s">
        <v>1287</v>
      </c>
    </row>
    <row r="339" spans="1:5" ht="12.75">
      <c r="A339">
        <v>10</v>
      </c>
      <c r="B339" t="s">
        <v>186</v>
      </c>
      <c r="C339" t="s">
        <v>1711</v>
      </c>
      <c r="D339">
        <v>8</v>
      </c>
      <c r="E339" t="s">
        <v>1287</v>
      </c>
    </row>
    <row r="340" spans="1:5" ht="12.75">
      <c r="A340">
        <v>11</v>
      </c>
      <c r="B340" t="s">
        <v>187</v>
      </c>
      <c r="C340" t="s">
        <v>188</v>
      </c>
      <c r="D340">
        <v>8</v>
      </c>
      <c r="E340" t="s">
        <v>1287</v>
      </c>
    </row>
    <row r="341" spans="1:4" ht="12.75">
      <c r="A341">
        <v>12</v>
      </c>
      <c r="B341" t="s">
        <v>189</v>
      </c>
      <c r="C341" t="s">
        <v>190</v>
      </c>
      <c r="D341">
        <v>9</v>
      </c>
    </row>
    <row r="342" spans="1:4" ht="12.75">
      <c r="A342">
        <v>13</v>
      </c>
      <c r="B342" t="s">
        <v>191</v>
      </c>
      <c r="C342" t="s">
        <v>192</v>
      </c>
      <c r="D342">
        <v>9</v>
      </c>
    </row>
    <row r="343" spans="1:5" ht="12.75">
      <c r="A343">
        <v>14</v>
      </c>
      <c r="B343" t="s">
        <v>193</v>
      </c>
      <c r="C343" t="s">
        <v>194</v>
      </c>
      <c r="D343">
        <v>10</v>
      </c>
      <c r="E343" t="s">
        <v>1073</v>
      </c>
    </row>
    <row r="344" spans="1:5" ht="12.75">
      <c r="A344">
        <v>15</v>
      </c>
      <c r="B344" t="s">
        <v>195</v>
      </c>
      <c r="C344" t="s">
        <v>196</v>
      </c>
      <c r="D344">
        <v>10</v>
      </c>
      <c r="E344" t="s">
        <v>1073</v>
      </c>
    </row>
    <row r="345" spans="1:5" ht="12.75">
      <c r="A345">
        <v>16</v>
      </c>
      <c r="B345" t="s">
        <v>197</v>
      </c>
      <c r="C345" t="s">
        <v>1074</v>
      </c>
      <c r="D345">
        <v>10</v>
      </c>
      <c r="E345" t="s">
        <v>1722</v>
      </c>
    </row>
    <row r="346" spans="1:5" ht="12.75">
      <c r="A346">
        <v>17</v>
      </c>
      <c r="B346" t="s">
        <v>1075</v>
      </c>
      <c r="C346" t="s">
        <v>1076</v>
      </c>
      <c r="D346">
        <v>10</v>
      </c>
      <c r="E346" t="s">
        <v>180</v>
      </c>
    </row>
    <row r="347" spans="1:5" ht="12.75">
      <c r="A347">
        <v>18</v>
      </c>
      <c r="B347" t="s">
        <v>1578</v>
      </c>
      <c r="C347" t="s">
        <v>1579</v>
      </c>
      <c r="D347">
        <v>10</v>
      </c>
      <c r="E347" t="s">
        <v>1260</v>
      </c>
    </row>
    <row r="348" spans="1:5" ht="12.75">
      <c r="A348">
        <v>19</v>
      </c>
      <c r="B348" t="s">
        <v>1580</v>
      </c>
      <c r="C348" t="s">
        <v>1581</v>
      </c>
      <c r="D348">
        <v>10</v>
      </c>
      <c r="E348" t="s">
        <v>1073</v>
      </c>
    </row>
    <row r="349" spans="1:5" ht="12.75">
      <c r="A349">
        <v>20</v>
      </c>
      <c r="B349" t="s">
        <v>1582</v>
      </c>
      <c r="C349" t="s">
        <v>1583</v>
      </c>
      <c r="D349">
        <v>11</v>
      </c>
      <c r="E349" t="s">
        <v>231</v>
      </c>
    </row>
    <row r="350" spans="1:5" ht="12.75">
      <c r="A350">
        <v>21</v>
      </c>
      <c r="B350" t="s">
        <v>1584</v>
      </c>
      <c r="C350" t="s">
        <v>1585</v>
      </c>
      <c r="D350">
        <v>11</v>
      </c>
      <c r="E350" t="s">
        <v>231</v>
      </c>
    </row>
    <row r="351" spans="1:5" ht="12.75">
      <c r="A351">
        <v>22</v>
      </c>
      <c r="B351" t="s">
        <v>1586</v>
      </c>
      <c r="C351" t="s">
        <v>1445</v>
      </c>
      <c r="D351">
        <v>11</v>
      </c>
      <c r="E351" t="s">
        <v>231</v>
      </c>
    </row>
    <row r="352" spans="1:5" ht="12.75">
      <c r="A352">
        <v>23</v>
      </c>
      <c r="B352" t="s">
        <v>1446</v>
      </c>
      <c r="C352" t="s">
        <v>1325</v>
      </c>
      <c r="D352">
        <v>11</v>
      </c>
      <c r="E352" t="s">
        <v>231</v>
      </c>
    </row>
    <row r="353" spans="1:5" ht="12.75">
      <c r="A353">
        <v>24</v>
      </c>
      <c r="B353" t="s">
        <v>1326</v>
      </c>
      <c r="C353" t="s">
        <v>1327</v>
      </c>
      <c r="D353">
        <v>11</v>
      </c>
      <c r="E353" t="s">
        <v>231</v>
      </c>
    </row>
    <row r="354" spans="1:5" ht="12.75">
      <c r="A354">
        <v>25</v>
      </c>
      <c r="B354" t="s">
        <v>1328</v>
      </c>
      <c r="C354" t="s">
        <v>1329</v>
      </c>
      <c r="D354">
        <v>11</v>
      </c>
      <c r="E354" t="s">
        <v>231</v>
      </c>
    </row>
    <row r="355" spans="1:5" ht="12.75">
      <c r="A355">
        <v>26</v>
      </c>
      <c r="B355" t="s">
        <v>1330</v>
      </c>
      <c r="C355" t="s">
        <v>1331</v>
      </c>
      <c r="D355">
        <v>11</v>
      </c>
      <c r="E355" t="s">
        <v>231</v>
      </c>
    </row>
    <row r="356" spans="1:5" ht="12.75">
      <c r="A356">
        <v>27</v>
      </c>
      <c r="B356" t="s">
        <v>1332</v>
      </c>
      <c r="C356" t="s">
        <v>1333</v>
      </c>
      <c r="D356">
        <v>13</v>
      </c>
      <c r="E356" t="s">
        <v>231</v>
      </c>
    </row>
    <row r="357" spans="1:5" ht="12.75">
      <c r="A357">
        <v>28</v>
      </c>
      <c r="B357" t="s">
        <v>1334</v>
      </c>
      <c r="C357" t="s">
        <v>1335</v>
      </c>
      <c r="D357">
        <v>13</v>
      </c>
      <c r="E357" t="s">
        <v>231</v>
      </c>
    </row>
    <row r="358" spans="1:5" ht="12.75">
      <c r="A358">
        <v>29</v>
      </c>
      <c r="B358" t="s">
        <v>1336</v>
      </c>
      <c r="C358" t="s">
        <v>1337</v>
      </c>
      <c r="D358">
        <v>13</v>
      </c>
      <c r="E358" t="s">
        <v>232</v>
      </c>
    </row>
    <row r="359" spans="1:5" ht="12.75">
      <c r="A359">
        <v>30</v>
      </c>
      <c r="B359" t="s">
        <v>1338</v>
      </c>
      <c r="C359" t="s">
        <v>1339</v>
      </c>
      <c r="D359">
        <v>14</v>
      </c>
      <c r="E359" t="s">
        <v>232</v>
      </c>
    </row>
    <row r="360" spans="1:5" ht="12.75">
      <c r="A360">
        <v>31</v>
      </c>
      <c r="B360" t="s">
        <v>1340</v>
      </c>
      <c r="C360" t="s">
        <v>1355</v>
      </c>
      <c r="D360">
        <v>14</v>
      </c>
      <c r="E360" t="s">
        <v>232</v>
      </c>
    </row>
    <row r="361" spans="1:5" ht="12.75">
      <c r="A361">
        <v>32</v>
      </c>
      <c r="B361" t="s">
        <v>1356</v>
      </c>
      <c r="C361" t="s">
        <v>1357</v>
      </c>
      <c r="D361">
        <v>14</v>
      </c>
      <c r="E361" t="s">
        <v>232</v>
      </c>
    </row>
    <row r="362" spans="1:5" ht="12.75">
      <c r="A362">
        <v>33</v>
      </c>
      <c r="B362" t="s">
        <v>1358</v>
      </c>
      <c r="C362" t="s">
        <v>1359</v>
      </c>
      <c r="D362">
        <v>15</v>
      </c>
      <c r="E362" t="s">
        <v>232</v>
      </c>
    </row>
    <row r="363" spans="1:5" ht="12.75">
      <c r="A363">
        <v>35</v>
      </c>
      <c r="B363" t="s">
        <v>1360</v>
      </c>
      <c r="C363" t="s">
        <v>1361</v>
      </c>
      <c r="D363">
        <v>15</v>
      </c>
      <c r="E363" t="s">
        <v>232</v>
      </c>
    </row>
    <row r="364" spans="1:5" ht="12.75">
      <c r="A364">
        <v>34</v>
      </c>
      <c r="B364" t="s">
        <v>1341</v>
      </c>
      <c r="C364" t="s">
        <v>1342</v>
      </c>
      <c r="D364">
        <v>15</v>
      </c>
      <c r="E364" t="s">
        <v>232</v>
      </c>
    </row>
    <row r="365" spans="1:5" ht="12.75">
      <c r="A365">
        <v>36</v>
      </c>
      <c r="B365" t="s">
        <v>1717</v>
      </c>
      <c r="C365" t="s">
        <v>1021</v>
      </c>
      <c r="D365">
        <v>0</v>
      </c>
      <c r="E365" t="s">
        <v>232</v>
      </c>
    </row>
    <row r="366" spans="1:5" ht="12.75">
      <c r="A366">
        <v>37</v>
      </c>
      <c r="B366" t="s">
        <v>1343</v>
      </c>
      <c r="C366" t="s">
        <v>1344</v>
      </c>
      <c r="D366">
        <v>15</v>
      </c>
      <c r="E366" t="s">
        <v>232</v>
      </c>
    </row>
    <row r="367" spans="1:5" ht="12.75">
      <c r="A367">
        <v>38</v>
      </c>
      <c r="B367" t="s">
        <v>1345</v>
      </c>
      <c r="C367" t="s">
        <v>1346</v>
      </c>
      <c r="D367">
        <v>15</v>
      </c>
      <c r="E367" t="s">
        <v>232</v>
      </c>
    </row>
    <row r="368" spans="1:5" ht="12.75">
      <c r="A368">
        <v>39</v>
      </c>
      <c r="B368" t="s">
        <v>1347</v>
      </c>
      <c r="C368" t="s">
        <v>1348</v>
      </c>
      <c r="D368">
        <v>15</v>
      </c>
      <c r="E368" t="s">
        <v>232</v>
      </c>
    </row>
    <row r="369" spans="1:5" ht="12.75">
      <c r="A369">
        <v>40</v>
      </c>
      <c r="B369" t="s">
        <v>1349</v>
      </c>
      <c r="C369" t="s">
        <v>1350</v>
      </c>
      <c r="D369">
        <v>15</v>
      </c>
      <c r="E369" t="s">
        <v>232</v>
      </c>
    </row>
    <row r="370" spans="1:5" ht="12.75">
      <c r="A370">
        <v>41</v>
      </c>
      <c r="B370" t="s">
        <v>1351</v>
      </c>
      <c r="C370" t="s">
        <v>1352</v>
      </c>
      <c r="D370">
        <v>15</v>
      </c>
      <c r="E370" t="s">
        <v>232</v>
      </c>
    </row>
    <row r="371" spans="1:5" ht="12.75">
      <c r="A371">
        <v>42</v>
      </c>
      <c r="B371" t="s">
        <v>459</v>
      </c>
      <c r="C371" t="s">
        <v>460</v>
      </c>
      <c r="D371">
        <v>16</v>
      </c>
      <c r="E371" t="s">
        <v>232</v>
      </c>
    </row>
    <row r="372" spans="1:5" ht="12.75">
      <c r="A372">
        <v>43</v>
      </c>
      <c r="B372" t="s">
        <v>461</v>
      </c>
      <c r="C372" t="s">
        <v>462</v>
      </c>
      <c r="D372">
        <v>17</v>
      </c>
      <c r="E372" t="s">
        <v>232</v>
      </c>
    </row>
    <row r="373" spans="1:5" ht="12.75">
      <c r="A373">
        <v>44</v>
      </c>
      <c r="B373" t="s">
        <v>463</v>
      </c>
      <c r="C373" t="s">
        <v>464</v>
      </c>
      <c r="D373">
        <v>17</v>
      </c>
      <c r="E373" t="s">
        <v>232</v>
      </c>
    </row>
    <row r="374" spans="1:5" ht="12.75">
      <c r="A374">
        <v>45</v>
      </c>
      <c r="B374" t="s">
        <v>465</v>
      </c>
      <c r="C374" t="s">
        <v>466</v>
      </c>
      <c r="D374">
        <v>17</v>
      </c>
      <c r="E374" t="s">
        <v>232</v>
      </c>
    </row>
    <row r="375" spans="1:5" ht="12.75">
      <c r="A375">
        <v>46</v>
      </c>
      <c r="B375" t="s">
        <v>467</v>
      </c>
      <c r="C375" t="s">
        <v>468</v>
      </c>
      <c r="D375">
        <v>17</v>
      </c>
      <c r="E375" t="s">
        <v>232</v>
      </c>
    </row>
    <row r="376" spans="1:5" ht="12.75">
      <c r="A376">
        <v>47</v>
      </c>
      <c r="B376" t="s">
        <v>469</v>
      </c>
      <c r="C376" t="s">
        <v>470</v>
      </c>
      <c r="D376">
        <v>21</v>
      </c>
      <c r="E376" t="s">
        <v>232</v>
      </c>
    </row>
    <row r="377" spans="1:5" ht="12.75">
      <c r="A377">
        <v>48</v>
      </c>
      <c r="B377" t="s">
        <v>471</v>
      </c>
      <c r="C377" t="s">
        <v>472</v>
      </c>
      <c r="D377">
        <v>22</v>
      </c>
      <c r="E377" t="s">
        <v>232</v>
      </c>
    </row>
    <row r="378" spans="1:5" ht="12.75">
      <c r="A378">
        <v>49</v>
      </c>
      <c r="B378" t="s">
        <v>473</v>
      </c>
      <c r="C378" t="s">
        <v>474</v>
      </c>
      <c r="D378">
        <v>22</v>
      </c>
      <c r="E378" t="s">
        <v>232</v>
      </c>
    </row>
    <row r="379" spans="1:5" ht="12.75">
      <c r="A379">
        <v>50</v>
      </c>
      <c r="B379" t="s">
        <v>475</v>
      </c>
      <c r="C379" t="s">
        <v>476</v>
      </c>
      <c r="D379">
        <v>22</v>
      </c>
      <c r="E379" t="s">
        <v>232</v>
      </c>
    </row>
    <row r="380" spans="1:5" ht="12.75">
      <c r="A380">
        <v>51</v>
      </c>
      <c r="B380" t="s">
        <v>477</v>
      </c>
      <c r="C380" t="s">
        <v>1172</v>
      </c>
      <c r="D380">
        <v>22</v>
      </c>
      <c r="E380" t="s">
        <v>232</v>
      </c>
    </row>
    <row r="381" spans="1:5" ht="12.75">
      <c r="A381">
        <v>52</v>
      </c>
      <c r="B381" t="s">
        <v>1173</v>
      </c>
      <c r="C381" t="s">
        <v>956</v>
      </c>
      <c r="D381">
        <v>22</v>
      </c>
      <c r="E381" t="s">
        <v>232</v>
      </c>
    </row>
    <row r="382" spans="1:5" ht="12.75">
      <c r="A382">
        <v>53</v>
      </c>
      <c r="B382" t="s">
        <v>957</v>
      </c>
      <c r="C382" t="s">
        <v>958</v>
      </c>
      <c r="D382">
        <v>22</v>
      </c>
      <c r="E382" t="s">
        <v>232</v>
      </c>
    </row>
    <row r="383" spans="1:5" ht="12.75">
      <c r="A383">
        <v>54</v>
      </c>
      <c r="B383" t="s">
        <v>959</v>
      </c>
      <c r="C383" t="s">
        <v>960</v>
      </c>
      <c r="D383">
        <v>22</v>
      </c>
      <c r="E383" t="s">
        <v>232</v>
      </c>
    </row>
    <row r="384" spans="1:5" ht="12.75">
      <c r="A384">
        <v>55</v>
      </c>
      <c r="B384" t="s">
        <v>961</v>
      </c>
      <c r="C384" t="s">
        <v>962</v>
      </c>
      <c r="D384">
        <v>22</v>
      </c>
      <c r="E384" t="s">
        <v>232</v>
      </c>
    </row>
    <row r="385" spans="1:5" ht="12.75">
      <c r="A385">
        <v>56</v>
      </c>
      <c r="B385" t="s">
        <v>963</v>
      </c>
      <c r="C385" t="s">
        <v>1455</v>
      </c>
      <c r="D385">
        <v>22</v>
      </c>
      <c r="E385" t="s">
        <v>1571</v>
      </c>
    </row>
    <row r="386" spans="1:5" ht="12.75">
      <c r="A386">
        <v>57</v>
      </c>
      <c r="B386" t="s">
        <v>1456</v>
      </c>
      <c r="C386" t="s">
        <v>1457</v>
      </c>
      <c r="D386">
        <v>23</v>
      </c>
      <c r="E386" t="s">
        <v>1571</v>
      </c>
    </row>
    <row r="387" spans="1:5" ht="12.75">
      <c r="A387">
        <v>58</v>
      </c>
      <c r="B387" t="s">
        <v>1458</v>
      </c>
      <c r="C387" t="s">
        <v>226</v>
      </c>
      <c r="D387">
        <v>24</v>
      </c>
      <c r="E387" t="s">
        <v>1571</v>
      </c>
    </row>
    <row r="388" spans="1:5" ht="12.75">
      <c r="A388">
        <v>59</v>
      </c>
      <c r="B388" t="s">
        <v>763</v>
      </c>
      <c r="C388" t="s">
        <v>1362</v>
      </c>
      <c r="D388">
        <v>24</v>
      </c>
      <c r="E388" t="s">
        <v>1571</v>
      </c>
    </row>
    <row r="389" spans="1:5" ht="12.75">
      <c r="A389">
        <v>60</v>
      </c>
      <c r="B389" t="s">
        <v>1363</v>
      </c>
      <c r="C389" t="s">
        <v>1364</v>
      </c>
      <c r="D389">
        <v>25</v>
      </c>
      <c r="E389" t="s">
        <v>1571</v>
      </c>
    </row>
    <row r="390" spans="1:5" ht="12.75">
      <c r="A390">
        <v>61</v>
      </c>
      <c r="B390" t="s">
        <v>1365</v>
      </c>
      <c r="C390" t="s">
        <v>1366</v>
      </c>
      <c r="D390">
        <v>27</v>
      </c>
      <c r="E390" t="s">
        <v>1571</v>
      </c>
    </row>
    <row r="391" spans="1:5" ht="12.75">
      <c r="A391">
        <v>62</v>
      </c>
      <c r="B391" t="s">
        <v>1367</v>
      </c>
      <c r="C391" t="s">
        <v>487</v>
      </c>
      <c r="D391">
        <v>27</v>
      </c>
      <c r="E391" t="s">
        <v>1571</v>
      </c>
    </row>
    <row r="392" spans="1:5" ht="12.75">
      <c r="A392">
        <v>63</v>
      </c>
      <c r="B392" t="s">
        <v>1382</v>
      </c>
      <c r="C392" t="s">
        <v>1383</v>
      </c>
      <c r="D392">
        <v>28</v>
      </c>
      <c r="E392" t="s">
        <v>1571</v>
      </c>
    </row>
    <row r="393" spans="1:5" ht="12.75">
      <c r="A393">
        <v>64</v>
      </c>
      <c r="B393" t="s">
        <v>1384</v>
      </c>
      <c r="C393" t="s">
        <v>1385</v>
      </c>
      <c r="D393">
        <v>29</v>
      </c>
      <c r="E393" t="s">
        <v>232</v>
      </c>
    </row>
    <row r="394" spans="1:5" ht="12.75">
      <c r="A394">
        <v>65</v>
      </c>
      <c r="B394" t="s">
        <v>1386</v>
      </c>
      <c r="C394" t="s">
        <v>1387</v>
      </c>
      <c r="D394">
        <v>30</v>
      </c>
      <c r="E394" t="s">
        <v>1317</v>
      </c>
    </row>
    <row r="395" spans="1:5" ht="12.75">
      <c r="A395">
        <v>66</v>
      </c>
      <c r="B395" t="s">
        <v>1388</v>
      </c>
      <c r="C395" t="s">
        <v>1389</v>
      </c>
      <c r="D395">
        <v>31</v>
      </c>
      <c r="E395" t="s">
        <v>1318</v>
      </c>
    </row>
    <row r="396" spans="1:5" ht="12.75">
      <c r="A396">
        <v>75</v>
      </c>
      <c r="B396" t="s">
        <v>1390</v>
      </c>
      <c r="C396" t="s">
        <v>1391</v>
      </c>
      <c r="D396">
        <v>32</v>
      </c>
      <c r="E396" t="s">
        <v>1318</v>
      </c>
    </row>
    <row r="397" spans="1:5" ht="12.75">
      <c r="A397">
        <v>76</v>
      </c>
      <c r="B397" t="s">
        <v>1392</v>
      </c>
      <c r="C397" t="s">
        <v>1393</v>
      </c>
      <c r="D397">
        <v>32</v>
      </c>
      <c r="E397" t="s">
        <v>1318</v>
      </c>
    </row>
    <row r="398" spans="1:5" ht="12.75">
      <c r="A398">
        <v>77</v>
      </c>
      <c r="B398" t="s">
        <v>1394</v>
      </c>
      <c r="C398" t="s">
        <v>1395</v>
      </c>
      <c r="D398">
        <v>35</v>
      </c>
      <c r="E398" t="s">
        <v>1318</v>
      </c>
    </row>
    <row r="399" spans="1:5" ht="12.75">
      <c r="A399">
        <v>67</v>
      </c>
      <c r="B399" t="s">
        <v>1396</v>
      </c>
      <c r="C399" t="s">
        <v>1397</v>
      </c>
      <c r="D399">
        <v>35</v>
      </c>
      <c r="E399" t="s">
        <v>1318</v>
      </c>
    </row>
    <row r="400" spans="1:5" ht="12.75">
      <c r="A400">
        <v>68</v>
      </c>
      <c r="B400" t="s">
        <v>1398</v>
      </c>
      <c r="C400" t="s">
        <v>1399</v>
      </c>
      <c r="D400">
        <v>35</v>
      </c>
      <c r="E400" t="s">
        <v>1318</v>
      </c>
    </row>
    <row r="401" spans="1:5" ht="12.75">
      <c r="A401">
        <v>69</v>
      </c>
      <c r="B401" t="s">
        <v>1400</v>
      </c>
      <c r="C401" t="s">
        <v>1887</v>
      </c>
      <c r="D401">
        <v>32</v>
      </c>
      <c r="E401" t="s">
        <v>1318</v>
      </c>
    </row>
    <row r="402" spans="1:5" ht="12.75">
      <c r="A402">
        <v>70</v>
      </c>
      <c r="B402" t="s">
        <v>1888</v>
      </c>
      <c r="C402" t="s">
        <v>1889</v>
      </c>
      <c r="D402">
        <v>32</v>
      </c>
      <c r="E402" t="s">
        <v>1318</v>
      </c>
    </row>
    <row r="403" spans="1:5" ht="12.75">
      <c r="A403">
        <v>71</v>
      </c>
      <c r="B403" t="s">
        <v>1890</v>
      </c>
      <c r="C403" t="s">
        <v>1891</v>
      </c>
      <c r="D403">
        <v>32</v>
      </c>
      <c r="E403" t="s">
        <v>1318</v>
      </c>
    </row>
    <row r="404" spans="1:5" ht="12.75">
      <c r="A404">
        <v>72</v>
      </c>
      <c r="B404" t="s">
        <v>1892</v>
      </c>
      <c r="C404" t="s">
        <v>1893</v>
      </c>
      <c r="D404">
        <v>33</v>
      </c>
      <c r="E404" t="s">
        <v>1318</v>
      </c>
    </row>
    <row r="405" spans="1:5" ht="12.75">
      <c r="A405">
        <v>73</v>
      </c>
      <c r="B405" t="s">
        <v>1894</v>
      </c>
      <c r="C405" t="s">
        <v>307</v>
      </c>
      <c r="D405">
        <v>33</v>
      </c>
      <c r="E405" t="s">
        <v>1318</v>
      </c>
    </row>
    <row r="406" spans="1:5" ht="12.75">
      <c r="A406">
        <v>74</v>
      </c>
      <c r="B406" t="s">
        <v>308</v>
      </c>
      <c r="C406" t="s">
        <v>493</v>
      </c>
      <c r="D406">
        <v>34</v>
      </c>
      <c r="E406" t="s">
        <v>1318</v>
      </c>
    </row>
    <row r="407" spans="1:5" ht="12.75">
      <c r="A407">
        <v>78</v>
      </c>
      <c r="B407" t="s">
        <v>494</v>
      </c>
      <c r="C407" t="s">
        <v>495</v>
      </c>
      <c r="D407">
        <v>34</v>
      </c>
      <c r="E407" t="s">
        <v>1318</v>
      </c>
    </row>
    <row r="408" spans="1:5" ht="12.75">
      <c r="A408">
        <v>79</v>
      </c>
      <c r="B408" t="s">
        <v>496</v>
      </c>
      <c r="C408" t="s">
        <v>497</v>
      </c>
      <c r="D408">
        <v>34</v>
      </c>
      <c r="E408" t="s">
        <v>1318</v>
      </c>
    </row>
    <row r="409" spans="1:5" ht="12.75">
      <c r="A409">
        <v>80</v>
      </c>
      <c r="B409" t="s">
        <v>498</v>
      </c>
      <c r="C409" t="s">
        <v>499</v>
      </c>
      <c r="D409">
        <v>35</v>
      </c>
      <c r="E409" t="s">
        <v>1318</v>
      </c>
    </row>
    <row r="410" spans="1:5" ht="12.75">
      <c r="A410">
        <v>89</v>
      </c>
      <c r="B410" t="s">
        <v>500</v>
      </c>
      <c r="C410" t="s">
        <v>501</v>
      </c>
      <c r="D410">
        <v>35</v>
      </c>
      <c r="E410" t="s">
        <v>1318</v>
      </c>
    </row>
    <row r="411" spans="1:5" ht="12.75">
      <c r="A411">
        <v>90</v>
      </c>
      <c r="B411" t="s">
        <v>502</v>
      </c>
      <c r="C411" t="s">
        <v>503</v>
      </c>
      <c r="D411">
        <v>35</v>
      </c>
      <c r="E411" t="s">
        <v>1318</v>
      </c>
    </row>
    <row r="412" spans="1:5" ht="12.75">
      <c r="A412">
        <v>91</v>
      </c>
      <c r="B412" t="s">
        <v>606</v>
      </c>
      <c r="C412" t="s">
        <v>607</v>
      </c>
      <c r="D412">
        <v>36</v>
      </c>
      <c r="E412" t="s">
        <v>1318</v>
      </c>
    </row>
    <row r="413" spans="1:5" ht="12.75">
      <c r="A413">
        <v>92</v>
      </c>
      <c r="B413" t="s">
        <v>608</v>
      </c>
      <c r="C413" t="s">
        <v>609</v>
      </c>
      <c r="D413">
        <v>36</v>
      </c>
      <c r="E413" t="s">
        <v>1318</v>
      </c>
    </row>
    <row r="414" spans="1:5" ht="12.75">
      <c r="A414">
        <v>93</v>
      </c>
      <c r="B414" t="s">
        <v>1695</v>
      </c>
      <c r="C414" t="s">
        <v>1696</v>
      </c>
      <c r="D414">
        <v>36</v>
      </c>
      <c r="E414" t="s">
        <v>1318</v>
      </c>
    </row>
    <row r="415" spans="1:5" ht="12.75">
      <c r="A415">
        <v>94</v>
      </c>
      <c r="B415" t="s">
        <v>1697</v>
      </c>
      <c r="C415" t="s">
        <v>1698</v>
      </c>
      <c r="D415">
        <v>36</v>
      </c>
      <c r="E415" t="s">
        <v>1318</v>
      </c>
    </row>
    <row r="416" spans="1:5" ht="12.75">
      <c r="A416">
        <v>95</v>
      </c>
      <c r="B416" t="s">
        <v>1699</v>
      </c>
      <c r="C416" t="s">
        <v>1700</v>
      </c>
      <c r="D416">
        <v>36</v>
      </c>
      <c r="E416" t="s">
        <v>1571</v>
      </c>
    </row>
    <row r="417" spans="1:5" ht="12.75">
      <c r="A417">
        <v>96</v>
      </c>
      <c r="B417" t="s">
        <v>1701</v>
      </c>
      <c r="C417" t="s">
        <v>1702</v>
      </c>
      <c r="D417">
        <v>37</v>
      </c>
      <c r="E417" t="s">
        <v>1571</v>
      </c>
    </row>
    <row r="418" spans="1:5" ht="12.75">
      <c r="A418">
        <v>81</v>
      </c>
      <c r="B418" t="s">
        <v>1588</v>
      </c>
      <c r="C418" t="s">
        <v>1589</v>
      </c>
      <c r="D418">
        <v>37</v>
      </c>
      <c r="E418" t="s">
        <v>1571</v>
      </c>
    </row>
    <row r="419" spans="1:5" ht="12.75">
      <c r="A419">
        <v>82</v>
      </c>
      <c r="B419" t="s">
        <v>1590</v>
      </c>
      <c r="C419" t="s">
        <v>118</v>
      </c>
      <c r="D419">
        <v>37</v>
      </c>
      <c r="E419" t="s">
        <v>1318</v>
      </c>
    </row>
    <row r="420" spans="1:5" ht="12.75">
      <c r="A420">
        <v>83</v>
      </c>
      <c r="B420" t="s">
        <v>119</v>
      </c>
      <c r="C420" t="s">
        <v>120</v>
      </c>
      <c r="D420">
        <v>35</v>
      </c>
      <c r="E420" t="s">
        <v>1318</v>
      </c>
    </row>
    <row r="421" spans="1:5" ht="12.75">
      <c r="A421">
        <v>84</v>
      </c>
      <c r="B421" t="s">
        <v>121</v>
      </c>
      <c r="C421" t="s">
        <v>122</v>
      </c>
      <c r="D421">
        <v>35</v>
      </c>
      <c r="E421" t="s">
        <v>1318</v>
      </c>
    </row>
    <row r="422" spans="1:5" ht="12.75">
      <c r="A422">
        <v>85</v>
      </c>
      <c r="B422" t="s">
        <v>123</v>
      </c>
      <c r="C422" t="s">
        <v>124</v>
      </c>
      <c r="D422">
        <v>35</v>
      </c>
      <c r="E422" t="s">
        <v>1318</v>
      </c>
    </row>
    <row r="423" spans="1:5" ht="12.75">
      <c r="A423">
        <v>86</v>
      </c>
      <c r="B423" t="s">
        <v>125</v>
      </c>
      <c r="C423" t="s">
        <v>126</v>
      </c>
      <c r="D423">
        <v>35</v>
      </c>
      <c r="E423" t="s">
        <v>1318</v>
      </c>
    </row>
    <row r="424" spans="1:5" ht="12.75">
      <c r="A424">
        <v>87</v>
      </c>
      <c r="B424" t="s">
        <v>127</v>
      </c>
      <c r="C424" t="s">
        <v>128</v>
      </c>
      <c r="D424">
        <v>35</v>
      </c>
      <c r="E424" t="s">
        <v>1318</v>
      </c>
    </row>
    <row r="425" spans="1:5" ht="12.75">
      <c r="A425">
        <v>88</v>
      </c>
      <c r="B425" t="s">
        <v>129</v>
      </c>
      <c r="C425" t="s">
        <v>130</v>
      </c>
      <c r="D425">
        <v>35</v>
      </c>
      <c r="E425" t="s">
        <v>1318</v>
      </c>
    </row>
    <row r="426" spans="1:5" ht="12.75">
      <c r="A426">
        <v>97</v>
      </c>
      <c r="B426" t="s">
        <v>131</v>
      </c>
      <c r="C426" t="s">
        <v>132</v>
      </c>
      <c r="D426">
        <v>36</v>
      </c>
      <c r="E426" t="s">
        <v>1318</v>
      </c>
    </row>
    <row r="427" spans="1:5" ht="12.75">
      <c r="A427">
        <v>98</v>
      </c>
      <c r="B427" t="s">
        <v>133</v>
      </c>
      <c r="C427" t="s">
        <v>134</v>
      </c>
      <c r="D427">
        <v>36</v>
      </c>
      <c r="E427" t="s">
        <v>1318</v>
      </c>
    </row>
    <row r="428" spans="1:5" ht="12.75">
      <c r="A428">
        <v>107</v>
      </c>
      <c r="B428" t="s">
        <v>135</v>
      </c>
      <c r="C428" t="s">
        <v>82</v>
      </c>
      <c r="D428">
        <v>37</v>
      </c>
      <c r="E428" t="s">
        <v>1318</v>
      </c>
    </row>
    <row r="429" spans="1:5" ht="12.75">
      <c r="A429">
        <v>108</v>
      </c>
      <c r="B429" t="s">
        <v>83</v>
      </c>
      <c r="C429" t="s">
        <v>1047</v>
      </c>
      <c r="D429">
        <v>37</v>
      </c>
      <c r="E429" t="s">
        <v>1318</v>
      </c>
    </row>
    <row r="430" spans="1:5" ht="12.75">
      <c r="A430">
        <v>109</v>
      </c>
      <c r="B430" t="s">
        <v>1048</v>
      </c>
      <c r="C430" t="s">
        <v>826</v>
      </c>
      <c r="D430">
        <v>38</v>
      </c>
      <c r="E430" t="s">
        <v>1318</v>
      </c>
    </row>
    <row r="431" spans="1:5" ht="12.75">
      <c r="A431">
        <v>110</v>
      </c>
      <c r="B431" t="s">
        <v>827</v>
      </c>
      <c r="C431" t="s">
        <v>828</v>
      </c>
      <c r="D431">
        <v>38</v>
      </c>
      <c r="E431" t="s">
        <v>1318</v>
      </c>
    </row>
    <row r="432" spans="1:5" ht="12.75">
      <c r="A432">
        <v>111</v>
      </c>
      <c r="B432" t="s">
        <v>829</v>
      </c>
      <c r="C432" t="s">
        <v>830</v>
      </c>
      <c r="D432">
        <v>38</v>
      </c>
      <c r="E432" t="s">
        <v>1318</v>
      </c>
    </row>
    <row r="433" spans="1:5" ht="12.75">
      <c r="A433">
        <v>112</v>
      </c>
      <c r="B433" t="s">
        <v>831</v>
      </c>
      <c r="C433" t="s">
        <v>1049</v>
      </c>
      <c r="D433">
        <v>38</v>
      </c>
      <c r="E433" t="s">
        <v>1318</v>
      </c>
    </row>
    <row r="434" spans="1:5" ht="12.75">
      <c r="A434">
        <v>113</v>
      </c>
      <c r="B434" t="s">
        <v>1050</v>
      </c>
      <c r="C434" t="s">
        <v>542</v>
      </c>
      <c r="D434">
        <v>38</v>
      </c>
      <c r="E434" t="s">
        <v>1318</v>
      </c>
    </row>
    <row r="435" spans="1:5" ht="12.75">
      <c r="A435">
        <v>114</v>
      </c>
      <c r="B435" t="s">
        <v>543</v>
      </c>
      <c r="C435" t="s">
        <v>544</v>
      </c>
      <c r="D435">
        <v>38</v>
      </c>
      <c r="E435" t="s">
        <v>1904</v>
      </c>
    </row>
    <row r="436" spans="1:5" ht="12.75">
      <c r="A436">
        <v>115</v>
      </c>
      <c r="B436" t="s">
        <v>545</v>
      </c>
      <c r="C436" t="s">
        <v>544</v>
      </c>
      <c r="D436">
        <v>38</v>
      </c>
      <c r="E436" t="s">
        <v>1904</v>
      </c>
    </row>
    <row r="437" spans="1:5" ht="12.75">
      <c r="A437">
        <v>116</v>
      </c>
      <c r="B437" t="s">
        <v>546</v>
      </c>
      <c r="C437" t="s">
        <v>547</v>
      </c>
      <c r="D437">
        <v>38</v>
      </c>
      <c r="E437" t="s">
        <v>1904</v>
      </c>
    </row>
    <row r="438" spans="1:5" ht="12.75">
      <c r="A438">
        <v>99</v>
      </c>
      <c r="B438" t="s">
        <v>385</v>
      </c>
      <c r="C438" t="s">
        <v>386</v>
      </c>
      <c r="D438">
        <v>38</v>
      </c>
      <c r="E438" t="s">
        <v>1904</v>
      </c>
    </row>
    <row r="439" spans="1:5" ht="12.75">
      <c r="A439">
        <v>117</v>
      </c>
      <c r="B439" t="s">
        <v>387</v>
      </c>
      <c r="C439" t="s">
        <v>388</v>
      </c>
      <c r="D439">
        <v>38</v>
      </c>
      <c r="E439" t="s">
        <v>1904</v>
      </c>
    </row>
    <row r="440" spans="1:5" ht="12.75">
      <c r="A440">
        <v>118</v>
      </c>
      <c r="B440" t="s">
        <v>389</v>
      </c>
      <c r="C440" t="s">
        <v>833</v>
      </c>
      <c r="D440">
        <v>37</v>
      </c>
      <c r="E440" t="s">
        <v>1904</v>
      </c>
    </row>
    <row r="441" spans="1:5" ht="12.75">
      <c r="A441">
        <v>119</v>
      </c>
      <c r="B441" t="s">
        <v>834</v>
      </c>
      <c r="C441" t="s">
        <v>835</v>
      </c>
      <c r="D441">
        <v>38</v>
      </c>
      <c r="E441" t="s">
        <v>1904</v>
      </c>
    </row>
    <row r="442" spans="1:5" ht="12.75">
      <c r="A442">
        <v>120</v>
      </c>
      <c r="B442" t="s">
        <v>836</v>
      </c>
      <c r="C442" t="s">
        <v>837</v>
      </c>
      <c r="D442">
        <v>38</v>
      </c>
      <c r="E442" t="s">
        <v>1904</v>
      </c>
    </row>
    <row r="443" spans="1:5" ht="12.75">
      <c r="A443">
        <v>121</v>
      </c>
      <c r="B443" t="s">
        <v>838</v>
      </c>
      <c r="C443" t="s">
        <v>839</v>
      </c>
      <c r="D443">
        <v>39</v>
      </c>
      <c r="E443" t="s">
        <v>1318</v>
      </c>
    </row>
    <row r="444" spans="1:5" ht="12.75">
      <c r="A444">
        <v>122</v>
      </c>
      <c r="B444" t="s">
        <v>840</v>
      </c>
      <c r="C444" t="s">
        <v>841</v>
      </c>
      <c r="D444">
        <v>39</v>
      </c>
      <c r="E444" t="s">
        <v>1318</v>
      </c>
    </row>
    <row r="445" spans="1:5" ht="12.75">
      <c r="A445">
        <v>123</v>
      </c>
      <c r="B445" t="s">
        <v>842</v>
      </c>
      <c r="C445" t="s">
        <v>843</v>
      </c>
      <c r="D445">
        <v>39</v>
      </c>
      <c r="E445" t="s">
        <v>1318</v>
      </c>
    </row>
    <row r="446" spans="1:5" ht="12.75">
      <c r="A446">
        <v>124</v>
      </c>
      <c r="B446" t="s">
        <v>844</v>
      </c>
      <c r="C446" t="s">
        <v>845</v>
      </c>
      <c r="D446">
        <v>39</v>
      </c>
      <c r="E446" t="s">
        <v>1318</v>
      </c>
    </row>
    <row r="447" spans="1:5" ht="12.75">
      <c r="A447">
        <v>125</v>
      </c>
      <c r="B447" t="s">
        <v>846</v>
      </c>
      <c r="C447" t="s">
        <v>847</v>
      </c>
      <c r="D447">
        <v>39</v>
      </c>
      <c r="E447" t="s">
        <v>1318</v>
      </c>
    </row>
    <row r="448" spans="1:5" ht="12.75">
      <c r="A448">
        <v>126</v>
      </c>
      <c r="B448" t="s">
        <v>1602</v>
      </c>
      <c r="C448" t="s">
        <v>1603</v>
      </c>
      <c r="D448">
        <v>39</v>
      </c>
      <c r="E448" t="s">
        <v>1318</v>
      </c>
    </row>
    <row r="449" spans="1:5" ht="12.75">
      <c r="A449">
        <v>127</v>
      </c>
      <c r="B449" t="s">
        <v>1604</v>
      </c>
      <c r="C449" t="s">
        <v>1605</v>
      </c>
      <c r="D449">
        <v>39</v>
      </c>
      <c r="E449" t="s">
        <v>1318</v>
      </c>
    </row>
    <row r="450" spans="1:5" ht="12.75">
      <c r="A450">
        <v>128</v>
      </c>
      <c r="B450" t="s">
        <v>1606</v>
      </c>
      <c r="C450" t="s">
        <v>1607</v>
      </c>
      <c r="D450">
        <v>39</v>
      </c>
      <c r="E450" t="s">
        <v>1318</v>
      </c>
    </row>
    <row r="451" spans="1:5" ht="12.75">
      <c r="A451">
        <v>129</v>
      </c>
      <c r="B451" t="s">
        <v>1608</v>
      </c>
      <c r="C451" t="s">
        <v>1609</v>
      </c>
      <c r="D451">
        <v>39</v>
      </c>
      <c r="E451" t="s">
        <v>1318</v>
      </c>
    </row>
    <row r="452" spans="1:5" ht="12.75">
      <c r="A452">
        <v>130</v>
      </c>
      <c r="B452" t="s">
        <v>1610</v>
      </c>
      <c r="C452" t="s">
        <v>1611</v>
      </c>
      <c r="D452">
        <v>39</v>
      </c>
      <c r="E452" t="s">
        <v>1318</v>
      </c>
    </row>
    <row r="453" spans="1:5" ht="12.75">
      <c r="A453">
        <v>131</v>
      </c>
      <c r="B453" t="s">
        <v>1612</v>
      </c>
      <c r="C453" t="s">
        <v>1613</v>
      </c>
      <c r="D453">
        <v>39</v>
      </c>
      <c r="E453" t="s">
        <v>1223</v>
      </c>
    </row>
    <row r="454" spans="1:5" ht="12.75">
      <c r="A454">
        <v>132</v>
      </c>
      <c r="B454" t="s">
        <v>768</v>
      </c>
      <c r="C454" t="s">
        <v>769</v>
      </c>
      <c r="D454">
        <v>39</v>
      </c>
      <c r="E454" t="s">
        <v>1223</v>
      </c>
    </row>
    <row r="455" spans="1:5" ht="12.75">
      <c r="A455">
        <v>133</v>
      </c>
      <c r="B455" t="s">
        <v>770</v>
      </c>
      <c r="C455" t="s">
        <v>771</v>
      </c>
      <c r="D455">
        <v>39</v>
      </c>
      <c r="E455" t="s">
        <v>1223</v>
      </c>
    </row>
    <row r="456" spans="1:5" ht="12.75">
      <c r="A456">
        <v>134</v>
      </c>
      <c r="B456" t="s">
        <v>772</v>
      </c>
      <c r="C456" t="s">
        <v>773</v>
      </c>
      <c r="D456">
        <v>40</v>
      </c>
      <c r="E456" t="s">
        <v>1223</v>
      </c>
    </row>
    <row r="457" spans="1:5" ht="12.75">
      <c r="A457">
        <v>135</v>
      </c>
      <c r="B457" t="s">
        <v>141</v>
      </c>
      <c r="C457" t="s">
        <v>142</v>
      </c>
      <c r="D457">
        <v>40</v>
      </c>
      <c r="E457" t="s">
        <v>1223</v>
      </c>
    </row>
    <row r="458" spans="1:5" ht="12.75">
      <c r="A458">
        <v>136</v>
      </c>
      <c r="B458" t="s">
        <v>143</v>
      </c>
      <c r="C458" t="s">
        <v>144</v>
      </c>
      <c r="D458">
        <v>40</v>
      </c>
      <c r="E458" t="s">
        <v>1318</v>
      </c>
    </row>
    <row r="459" spans="1:5" ht="12.75">
      <c r="A459">
        <v>137</v>
      </c>
      <c r="B459" t="s">
        <v>145</v>
      </c>
      <c r="C459" t="s">
        <v>146</v>
      </c>
      <c r="D459">
        <v>40</v>
      </c>
      <c r="E459" t="s">
        <v>1318</v>
      </c>
    </row>
    <row r="460" spans="1:5" ht="12.75">
      <c r="A460">
        <v>100</v>
      </c>
      <c r="B460" t="s">
        <v>147</v>
      </c>
      <c r="C460" t="s">
        <v>148</v>
      </c>
      <c r="D460">
        <v>40</v>
      </c>
      <c r="E460" t="s">
        <v>1318</v>
      </c>
    </row>
    <row r="461" spans="1:5" ht="12.75">
      <c r="A461">
        <v>138</v>
      </c>
      <c r="B461" t="s">
        <v>149</v>
      </c>
      <c r="C461" t="s">
        <v>150</v>
      </c>
      <c r="D461">
        <v>40</v>
      </c>
      <c r="E461" t="s">
        <v>1906</v>
      </c>
    </row>
    <row r="462" spans="1:5" ht="12.75">
      <c r="A462">
        <v>139</v>
      </c>
      <c r="B462" t="s">
        <v>151</v>
      </c>
      <c r="C462" t="s">
        <v>152</v>
      </c>
      <c r="D462">
        <v>37</v>
      </c>
      <c r="E462" t="s">
        <v>1318</v>
      </c>
    </row>
    <row r="463" spans="1:5" ht="12.75">
      <c r="A463">
        <v>140</v>
      </c>
      <c r="B463" t="s">
        <v>153</v>
      </c>
      <c r="C463" t="s">
        <v>154</v>
      </c>
      <c r="D463">
        <v>40</v>
      </c>
      <c r="E463" t="s">
        <v>1906</v>
      </c>
    </row>
    <row r="464" spans="1:5" ht="12.75">
      <c r="A464">
        <v>141</v>
      </c>
      <c r="B464" t="s">
        <v>155</v>
      </c>
      <c r="C464" t="s">
        <v>156</v>
      </c>
      <c r="D464">
        <v>40</v>
      </c>
      <c r="E464" t="s">
        <v>1906</v>
      </c>
    </row>
    <row r="465" spans="1:5" ht="12.75">
      <c r="A465">
        <v>142</v>
      </c>
      <c r="B465" t="s">
        <v>157</v>
      </c>
      <c r="C465" t="s">
        <v>752</v>
      </c>
      <c r="D465">
        <v>40</v>
      </c>
      <c r="E465" t="s">
        <v>1906</v>
      </c>
    </row>
    <row r="466" spans="1:5" ht="12.75">
      <c r="A466">
        <v>101</v>
      </c>
      <c r="B466" t="s">
        <v>753</v>
      </c>
      <c r="C466" t="s">
        <v>754</v>
      </c>
      <c r="D466">
        <v>40</v>
      </c>
      <c r="E466" t="s">
        <v>1906</v>
      </c>
    </row>
    <row r="467" spans="1:5" ht="12.75">
      <c r="A467">
        <v>143</v>
      </c>
      <c r="B467" t="s">
        <v>755</v>
      </c>
      <c r="C467" t="s">
        <v>756</v>
      </c>
      <c r="D467">
        <v>40</v>
      </c>
      <c r="E467" t="s">
        <v>1318</v>
      </c>
    </row>
    <row r="468" spans="1:5" ht="12.75">
      <c r="A468">
        <v>144</v>
      </c>
      <c r="B468" t="s">
        <v>757</v>
      </c>
      <c r="C468" t="s">
        <v>758</v>
      </c>
      <c r="D468">
        <v>37</v>
      </c>
      <c r="E468" t="s">
        <v>1318</v>
      </c>
    </row>
    <row r="469" spans="1:5" ht="12.75">
      <c r="A469">
        <v>145</v>
      </c>
      <c r="B469" t="s">
        <v>759</v>
      </c>
      <c r="C469" t="s">
        <v>760</v>
      </c>
      <c r="D469">
        <v>40</v>
      </c>
      <c r="E469" t="s">
        <v>1223</v>
      </c>
    </row>
    <row r="470" spans="1:5" ht="12.75">
      <c r="A470">
        <v>146</v>
      </c>
      <c r="B470" t="s">
        <v>761</v>
      </c>
      <c r="C470" t="s">
        <v>762</v>
      </c>
      <c r="D470">
        <v>40</v>
      </c>
      <c r="E470" t="s">
        <v>1319</v>
      </c>
    </row>
    <row r="471" spans="1:5" ht="12.75">
      <c r="A471">
        <v>147</v>
      </c>
      <c r="B471" t="s">
        <v>964</v>
      </c>
      <c r="C471" t="s">
        <v>965</v>
      </c>
      <c r="D471">
        <v>41</v>
      </c>
      <c r="E471" t="s">
        <v>1319</v>
      </c>
    </row>
    <row r="472" spans="1:5" ht="12.75">
      <c r="A472">
        <v>148</v>
      </c>
      <c r="B472" t="s">
        <v>966</v>
      </c>
      <c r="C472" t="s">
        <v>967</v>
      </c>
      <c r="D472">
        <v>41</v>
      </c>
      <c r="E472" t="s">
        <v>1319</v>
      </c>
    </row>
    <row r="473" spans="1:5" ht="12.75">
      <c r="A473">
        <v>149</v>
      </c>
      <c r="B473" t="s">
        <v>968</v>
      </c>
      <c r="C473" t="s">
        <v>969</v>
      </c>
      <c r="D473">
        <v>44</v>
      </c>
      <c r="E473" t="s">
        <v>1319</v>
      </c>
    </row>
    <row r="474" spans="1:5" ht="12.75">
      <c r="A474">
        <v>150</v>
      </c>
      <c r="B474" t="s">
        <v>970</v>
      </c>
      <c r="C474" t="s">
        <v>971</v>
      </c>
      <c r="D474">
        <v>45</v>
      </c>
      <c r="E474" t="s">
        <v>1319</v>
      </c>
    </row>
    <row r="475" spans="1:5" ht="12.75">
      <c r="A475">
        <v>151</v>
      </c>
      <c r="B475" t="s">
        <v>972</v>
      </c>
      <c r="C475" t="s">
        <v>973</v>
      </c>
      <c r="D475">
        <v>46</v>
      </c>
      <c r="E475" t="s">
        <v>1319</v>
      </c>
    </row>
    <row r="476" spans="1:5" ht="12.75">
      <c r="A476">
        <v>152</v>
      </c>
      <c r="B476" t="s">
        <v>974</v>
      </c>
      <c r="C476" t="s">
        <v>975</v>
      </c>
      <c r="D476">
        <v>47</v>
      </c>
      <c r="E476" t="s">
        <v>180</v>
      </c>
    </row>
    <row r="477" spans="1:5" ht="12.75">
      <c r="A477">
        <v>102</v>
      </c>
      <c r="B477" t="s">
        <v>976</v>
      </c>
      <c r="C477" t="s">
        <v>977</v>
      </c>
      <c r="D477">
        <v>50</v>
      </c>
      <c r="E477" t="s">
        <v>1260</v>
      </c>
    </row>
    <row r="478" spans="1:5" ht="12.75">
      <c r="A478">
        <v>103</v>
      </c>
      <c r="B478" t="s">
        <v>978</v>
      </c>
      <c r="C478" t="s">
        <v>979</v>
      </c>
      <c r="D478">
        <v>51</v>
      </c>
      <c r="E478" t="s">
        <v>1319</v>
      </c>
    </row>
    <row r="479" spans="1:5" ht="12.75">
      <c r="A479">
        <v>104</v>
      </c>
      <c r="B479" t="s">
        <v>980</v>
      </c>
      <c r="C479" t="s">
        <v>981</v>
      </c>
      <c r="D479">
        <v>37</v>
      </c>
      <c r="E479" t="s">
        <v>1318</v>
      </c>
    </row>
    <row r="480" spans="1:5" ht="12.75">
      <c r="A480">
        <v>105</v>
      </c>
      <c r="B480" t="s">
        <v>982</v>
      </c>
      <c r="C480" t="s">
        <v>983</v>
      </c>
      <c r="D480">
        <v>37</v>
      </c>
      <c r="E480" t="s">
        <v>1318</v>
      </c>
    </row>
    <row r="481" spans="1:5" ht="12.75">
      <c r="A481">
        <v>106</v>
      </c>
      <c r="B481" t="s">
        <v>984</v>
      </c>
      <c r="C481" t="s">
        <v>985</v>
      </c>
      <c r="D481">
        <v>37</v>
      </c>
      <c r="E481" t="s">
        <v>1318</v>
      </c>
    </row>
    <row r="482" spans="1:5" ht="12.75">
      <c r="A482">
        <v>153</v>
      </c>
      <c r="B482" t="s">
        <v>986</v>
      </c>
      <c r="C482" t="s">
        <v>987</v>
      </c>
      <c r="D482">
        <v>38</v>
      </c>
      <c r="E482" t="s">
        <v>1318</v>
      </c>
    </row>
    <row r="483" spans="1:5" ht="12.75">
      <c r="A483">
        <v>154</v>
      </c>
      <c r="B483" t="s">
        <v>988</v>
      </c>
      <c r="C483" t="s">
        <v>989</v>
      </c>
      <c r="D483">
        <v>38</v>
      </c>
      <c r="E483" t="s">
        <v>1318</v>
      </c>
    </row>
    <row r="484" spans="1:5" ht="12.75">
      <c r="A484">
        <v>155</v>
      </c>
      <c r="B484" t="s">
        <v>990</v>
      </c>
      <c r="C484" t="s">
        <v>991</v>
      </c>
      <c r="D484">
        <v>55</v>
      </c>
      <c r="E484" t="s">
        <v>1318</v>
      </c>
    </row>
    <row r="485" spans="1:5" ht="12.75">
      <c r="A485">
        <v>156</v>
      </c>
      <c r="B485" t="s">
        <v>992</v>
      </c>
      <c r="C485" t="s">
        <v>993</v>
      </c>
      <c r="D485">
        <v>55</v>
      </c>
      <c r="E485" t="s">
        <v>1318</v>
      </c>
    </row>
    <row r="486" spans="1:5" ht="12.75">
      <c r="A486">
        <v>157</v>
      </c>
      <c r="B486" t="s">
        <v>994</v>
      </c>
      <c r="C486" t="s">
        <v>995</v>
      </c>
      <c r="D486">
        <v>55</v>
      </c>
      <c r="E486" t="s">
        <v>1318</v>
      </c>
    </row>
    <row r="487" spans="1:5" ht="12.75">
      <c r="A487">
        <v>158</v>
      </c>
      <c r="B487" t="s">
        <v>996</v>
      </c>
      <c r="C487" t="s">
        <v>997</v>
      </c>
      <c r="D487">
        <v>55</v>
      </c>
      <c r="E487" t="s">
        <v>1318</v>
      </c>
    </row>
    <row r="488" spans="1:5" ht="12.75">
      <c r="A488">
        <v>159</v>
      </c>
      <c r="B488" t="s">
        <v>998</v>
      </c>
      <c r="C488" t="s">
        <v>999</v>
      </c>
      <c r="D488">
        <v>55</v>
      </c>
      <c r="E488" t="s">
        <v>1318</v>
      </c>
    </row>
    <row r="489" spans="1:5" ht="12.75">
      <c r="A489">
        <v>160</v>
      </c>
      <c r="B489" t="s">
        <v>1000</v>
      </c>
      <c r="C489" t="s">
        <v>1001</v>
      </c>
      <c r="D489">
        <v>55</v>
      </c>
      <c r="E489" t="s">
        <v>1318</v>
      </c>
    </row>
    <row r="490" spans="1:5" ht="12.75">
      <c r="A490">
        <v>161</v>
      </c>
      <c r="B490" t="s">
        <v>1002</v>
      </c>
      <c r="C490" t="s">
        <v>1003</v>
      </c>
      <c r="D490">
        <v>55</v>
      </c>
      <c r="E490" t="s">
        <v>1318</v>
      </c>
    </row>
    <row r="491" spans="1:5" ht="12.75">
      <c r="A491">
        <v>162</v>
      </c>
      <c r="B491" t="s">
        <v>1004</v>
      </c>
      <c r="C491" t="s">
        <v>1844</v>
      </c>
      <c r="D491">
        <v>55</v>
      </c>
      <c r="E491" t="s">
        <v>1318</v>
      </c>
    </row>
    <row r="492" spans="1:5" ht="12.75">
      <c r="A492">
        <v>163</v>
      </c>
      <c r="B492" t="s">
        <v>1845</v>
      </c>
      <c r="C492" t="s">
        <v>1846</v>
      </c>
      <c r="D492">
        <v>56</v>
      </c>
      <c r="E492" t="s">
        <v>1906</v>
      </c>
    </row>
    <row r="493" spans="1:5" ht="12.75">
      <c r="A493">
        <v>164</v>
      </c>
      <c r="B493" t="s">
        <v>1847</v>
      </c>
      <c r="C493" t="s">
        <v>1848</v>
      </c>
      <c r="D493">
        <v>56</v>
      </c>
      <c r="E493" t="s">
        <v>1906</v>
      </c>
    </row>
    <row r="494" spans="1:5" ht="12.75">
      <c r="A494">
        <v>165</v>
      </c>
      <c r="B494" t="s">
        <v>1849</v>
      </c>
      <c r="C494" t="s">
        <v>1850</v>
      </c>
      <c r="D494">
        <v>56</v>
      </c>
      <c r="E494" t="s">
        <v>1906</v>
      </c>
    </row>
    <row r="495" spans="1:5" ht="12.75">
      <c r="A495">
        <v>166</v>
      </c>
      <c r="B495" t="s">
        <v>1851</v>
      </c>
      <c r="C495" t="s">
        <v>867</v>
      </c>
      <c r="D495">
        <v>56</v>
      </c>
      <c r="E495" t="s">
        <v>1906</v>
      </c>
    </row>
    <row r="496" spans="1:5" ht="12.75">
      <c r="A496">
        <v>167</v>
      </c>
      <c r="B496" t="s">
        <v>868</v>
      </c>
      <c r="C496" t="s">
        <v>869</v>
      </c>
      <c r="D496">
        <v>56</v>
      </c>
      <c r="E496" t="s">
        <v>1572</v>
      </c>
    </row>
    <row r="497" spans="1:5" ht="12.75">
      <c r="A497">
        <v>168</v>
      </c>
      <c r="B497" t="s">
        <v>870</v>
      </c>
      <c r="C497" t="s">
        <v>871</v>
      </c>
      <c r="D497">
        <v>56</v>
      </c>
      <c r="E497" t="s">
        <v>1572</v>
      </c>
    </row>
    <row r="498" spans="1:5" ht="12.75">
      <c r="A498">
        <v>169</v>
      </c>
      <c r="B498" t="s">
        <v>872</v>
      </c>
      <c r="C498" t="s">
        <v>873</v>
      </c>
      <c r="D498">
        <v>56</v>
      </c>
      <c r="E498" t="s">
        <v>1572</v>
      </c>
    </row>
    <row r="499" spans="1:5" ht="12.75">
      <c r="A499">
        <v>170</v>
      </c>
      <c r="B499" t="s">
        <v>874</v>
      </c>
      <c r="C499" t="s">
        <v>875</v>
      </c>
      <c r="D499">
        <v>56</v>
      </c>
      <c r="E499" t="s">
        <v>1572</v>
      </c>
    </row>
    <row r="500" spans="1:5" ht="12.75">
      <c r="A500">
        <v>171</v>
      </c>
      <c r="B500" t="s">
        <v>876</v>
      </c>
      <c r="C500" t="s">
        <v>877</v>
      </c>
      <c r="D500">
        <v>56</v>
      </c>
      <c r="E500" t="s">
        <v>1571</v>
      </c>
    </row>
    <row r="501" spans="1:5" ht="12.75">
      <c r="A501">
        <v>172</v>
      </c>
      <c r="B501" t="s">
        <v>878</v>
      </c>
      <c r="C501" t="s">
        <v>879</v>
      </c>
      <c r="D501">
        <v>57</v>
      </c>
      <c r="E501" t="s">
        <v>1571</v>
      </c>
    </row>
    <row r="502" spans="1:5" ht="12.75">
      <c r="A502">
        <v>173</v>
      </c>
      <c r="B502" t="s">
        <v>880</v>
      </c>
      <c r="C502" t="s">
        <v>881</v>
      </c>
      <c r="D502">
        <v>57</v>
      </c>
      <c r="E502" t="s">
        <v>1571</v>
      </c>
    </row>
    <row r="503" spans="1:5" ht="12.75">
      <c r="A503">
        <v>174</v>
      </c>
      <c r="B503" t="s">
        <v>882</v>
      </c>
      <c r="C503" t="s">
        <v>883</v>
      </c>
      <c r="D503">
        <v>57</v>
      </c>
      <c r="E503" t="s">
        <v>1571</v>
      </c>
    </row>
    <row r="504" spans="1:5" ht="12.75">
      <c r="A504">
        <v>175</v>
      </c>
      <c r="B504" t="s">
        <v>884</v>
      </c>
      <c r="C504" t="s">
        <v>885</v>
      </c>
      <c r="D504">
        <v>57</v>
      </c>
      <c r="E504" t="s">
        <v>1318</v>
      </c>
    </row>
    <row r="505" spans="1:5" ht="12.75">
      <c r="A505">
        <v>176</v>
      </c>
      <c r="B505" t="s">
        <v>886</v>
      </c>
      <c r="C505" t="s">
        <v>887</v>
      </c>
      <c r="D505">
        <v>57</v>
      </c>
      <c r="E505" t="s">
        <v>1318</v>
      </c>
    </row>
    <row r="506" spans="1:5" ht="12.75">
      <c r="A506">
        <v>185</v>
      </c>
      <c r="B506" t="s">
        <v>665</v>
      </c>
      <c r="C506" t="s">
        <v>666</v>
      </c>
      <c r="D506">
        <v>57</v>
      </c>
      <c r="E506" t="s">
        <v>1320</v>
      </c>
    </row>
    <row r="507" spans="1:5" ht="12.75">
      <c r="A507">
        <v>177</v>
      </c>
      <c r="B507" t="s">
        <v>667</v>
      </c>
      <c r="C507" t="s">
        <v>783</v>
      </c>
      <c r="D507">
        <v>57</v>
      </c>
      <c r="E507" t="s">
        <v>1904</v>
      </c>
    </row>
    <row r="508" spans="1:5" ht="12.75">
      <c r="A508">
        <v>178</v>
      </c>
      <c r="B508" t="s">
        <v>784</v>
      </c>
      <c r="C508" t="s">
        <v>785</v>
      </c>
      <c r="D508">
        <v>76</v>
      </c>
      <c r="E508" t="s">
        <v>785</v>
      </c>
    </row>
    <row r="509" spans="1:5" ht="12.75">
      <c r="A509">
        <v>179</v>
      </c>
      <c r="B509" t="s">
        <v>786</v>
      </c>
      <c r="C509" t="s">
        <v>787</v>
      </c>
      <c r="D509">
        <v>58</v>
      </c>
      <c r="E509" t="s">
        <v>1905</v>
      </c>
    </row>
    <row r="510" spans="1:5" ht="12.75">
      <c r="A510">
        <v>180</v>
      </c>
      <c r="B510" t="s">
        <v>788</v>
      </c>
      <c r="C510" t="s">
        <v>789</v>
      </c>
      <c r="D510">
        <v>59</v>
      </c>
      <c r="E510" t="s">
        <v>1902</v>
      </c>
    </row>
    <row r="511" spans="1:5" ht="12.75">
      <c r="A511">
        <v>181</v>
      </c>
      <c r="B511" t="s">
        <v>790</v>
      </c>
      <c r="C511" t="s">
        <v>791</v>
      </c>
      <c r="D511">
        <v>59</v>
      </c>
      <c r="E511" t="s">
        <v>180</v>
      </c>
    </row>
    <row r="512" spans="1:5" ht="12.75">
      <c r="A512">
        <v>182</v>
      </c>
      <c r="B512" t="s">
        <v>792</v>
      </c>
      <c r="C512" t="s">
        <v>793</v>
      </c>
      <c r="D512">
        <v>62</v>
      </c>
      <c r="E512" t="s">
        <v>180</v>
      </c>
    </row>
    <row r="513" spans="1:5" ht="12.75">
      <c r="A513">
        <v>183</v>
      </c>
      <c r="B513" t="s">
        <v>794</v>
      </c>
      <c r="C513" t="s">
        <v>795</v>
      </c>
      <c r="D513">
        <v>63</v>
      </c>
      <c r="E513" t="s">
        <v>180</v>
      </c>
    </row>
    <row r="514" spans="1:5" ht="12.75">
      <c r="A514">
        <v>184</v>
      </c>
      <c r="B514" t="s">
        <v>796</v>
      </c>
      <c r="C514" t="s">
        <v>797</v>
      </c>
      <c r="D514">
        <v>68</v>
      </c>
      <c r="E514" t="s">
        <v>180</v>
      </c>
    </row>
    <row r="515" spans="1:5" ht="12.75">
      <c r="A515">
        <v>186</v>
      </c>
      <c r="B515" t="s">
        <v>798</v>
      </c>
      <c r="C515" t="s">
        <v>1209</v>
      </c>
      <c r="D515">
        <v>72</v>
      </c>
      <c r="E515" t="s">
        <v>180</v>
      </c>
    </row>
    <row r="516" spans="1:5" ht="12.75">
      <c r="A516">
        <v>187</v>
      </c>
      <c r="B516" t="s">
        <v>1210</v>
      </c>
      <c r="C516" t="s">
        <v>1211</v>
      </c>
      <c r="D516">
        <v>75</v>
      </c>
      <c r="E516" t="s">
        <v>1260</v>
      </c>
    </row>
    <row r="517" spans="1:5" ht="12.75">
      <c r="A517">
        <v>188</v>
      </c>
      <c r="B517" t="s">
        <v>1212</v>
      </c>
      <c r="C517" t="s">
        <v>1213</v>
      </c>
      <c r="D517">
        <v>78</v>
      </c>
      <c r="E517" t="s">
        <v>1901</v>
      </c>
    </row>
    <row r="518" spans="1:5" ht="12.75">
      <c r="A518">
        <v>189</v>
      </c>
      <c r="B518" t="s">
        <v>1214</v>
      </c>
      <c r="C518" t="s">
        <v>1270</v>
      </c>
      <c r="D518">
        <v>78</v>
      </c>
      <c r="E518" t="s">
        <v>1901</v>
      </c>
    </row>
    <row r="519" spans="1:5" ht="12.75">
      <c r="A519">
        <v>190</v>
      </c>
      <c r="B519" t="s">
        <v>1271</v>
      </c>
      <c r="C519" t="s">
        <v>1272</v>
      </c>
      <c r="D519">
        <v>79</v>
      </c>
      <c r="E519" t="s">
        <v>1901</v>
      </c>
    </row>
    <row r="520" spans="1:5" ht="12.75">
      <c r="A520">
        <v>191</v>
      </c>
      <c r="B520" t="s">
        <v>1273</v>
      </c>
      <c r="C520" t="s">
        <v>1274</v>
      </c>
      <c r="D520">
        <v>79</v>
      </c>
      <c r="E520" t="s">
        <v>1901</v>
      </c>
    </row>
    <row r="521" spans="1:5" ht="12.75">
      <c r="A521">
        <v>192</v>
      </c>
      <c r="B521" t="s">
        <v>1218</v>
      </c>
      <c r="C521" t="s">
        <v>1219</v>
      </c>
      <c r="D521">
        <v>80</v>
      </c>
      <c r="E521" t="s">
        <v>1901</v>
      </c>
    </row>
    <row r="522" spans="1:5" ht="12.75">
      <c r="A522">
        <v>193</v>
      </c>
      <c r="B522" t="s">
        <v>1220</v>
      </c>
      <c r="C522" t="s">
        <v>1221</v>
      </c>
      <c r="D522">
        <v>81</v>
      </c>
      <c r="E522" t="s">
        <v>1901</v>
      </c>
    </row>
    <row r="523" spans="1:5" ht="12.75">
      <c r="A523">
        <v>194</v>
      </c>
      <c r="B523" t="s">
        <v>1222</v>
      </c>
      <c r="C523" t="s">
        <v>1223</v>
      </c>
      <c r="D523">
        <v>81</v>
      </c>
      <c r="E523" t="s">
        <v>1223</v>
      </c>
    </row>
    <row r="524" spans="1:5" ht="12.75">
      <c r="A524">
        <v>195</v>
      </c>
      <c r="B524" t="s">
        <v>1224</v>
      </c>
      <c r="C524" t="s">
        <v>1225</v>
      </c>
      <c r="D524">
        <v>81</v>
      </c>
      <c r="E524" t="s">
        <v>1223</v>
      </c>
    </row>
    <row r="525" spans="1:5" ht="12.75">
      <c r="A525">
        <v>196</v>
      </c>
      <c r="B525" t="s">
        <v>1226</v>
      </c>
      <c r="C525" t="s">
        <v>1688</v>
      </c>
      <c r="D525">
        <v>81</v>
      </c>
      <c r="E525" t="s">
        <v>1223</v>
      </c>
    </row>
    <row r="526" spans="1:5" ht="12.75">
      <c r="A526">
        <v>197</v>
      </c>
      <c r="B526" t="s">
        <v>1689</v>
      </c>
      <c r="C526" t="s">
        <v>1690</v>
      </c>
      <c r="D526">
        <v>82</v>
      </c>
      <c r="E526" t="s">
        <v>1223</v>
      </c>
    </row>
    <row r="527" spans="1:5" ht="12.75">
      <c r="A527">
        <v>198</v>
      </c>
      <c r="B527" t="s">
        <v>1691</v>
      </c>
      <c r="C527" t="s">
        <v>1692</v>
      </c>
      <c r="D527">
        <v>82</v>
      </c>
      <c r="E527" t="s">
        <v>1223</v>
      </c>
    </row>
    <row r="528" spans="1:5" ht="12.75">
      <c r="A528">
        <v>199</v>
      </c>
      <c r="B528" t="s">
        <v>1693</v>
      </c>
      <c r="C528" t="s">
        <v>1139</v>
      </c>
      <c r="D528">
        <v>82</v>
      </c>
      <c r="E528" t="s">
        <v>1223</v>
      </c>
    </row>
    <row r="529" spans="1:5" ht="12.75">
      <c r="A529">
        <v>200</v>
      </c>
      <c r="B529" t="s">
        <v>1140</v>
      </c>
      <c r="C529" t="s">
        <v>1141</v>
      </c>
      <c r="D529">
        <v>82</v>
      </c>
      <c r="E529" t="s">
        <v>1223</v>
      </c>
    </row>
    <row r="530" spans="1:5" ht="12.75">
      <c r="A530">
        <v>201</v>
      </c>
      <c r="B530" t="s">
        <v>1142</v>
      </c>
      <c r="C530" t="s">
        <v>1143</v>
      </c>
      <c r="D530">
        <v>82</v>
      </c>
      <c r="E530" t="s">
        <v>1223</v>
      </c>
    </row>
    <row r="531" spans="1:5" ht="12.75">
      <c r="A531">
        <v>202</v>
      </c>
      <c r="B531" t="s">
        <v>944</v>
      </c>
      <c r="C531" t="s">
        <v>945</v>
      </c>
      <c r="D531">
        <v>82</v>
      </c>
      <c r="E531" t="s">
        <v>1223</v>
      </c>
    </row>
    <row r="532" spans="1:5" ht="12.75">
      <c r="A532">
        <v>238</v>
      </c>
      <c r="B532" t="s">
        <v>282</v>
      </c>
      <c r="C532" t="s">
        <v>15</v>
      </c>
      <c r="D532">
        <v>82</v>
      </c>
      <c r="E532" t="s">
        <v>233</v>
      </c>
    </row>
    <row r="533" spans="1:5" ht="12.75">
      <c r="A533">
        <v>203</v>
      </c>
      <c r="B533" t="s">
        <v>16</v>
      </c>
      <c r="C533" t="s">
        <v>18</v>
      </c>
      <c r="D533">
        <v>91</v>
      </c>
      <c r="E533" t="s">
        <v>1571</v>
      </c>
    </row>
    <row r="534" spans="1:5" ht="12.75">
      <c r="A534">
        <v>239</v>
      </c>
      <c r="B534" t="s">
        <v>16</v>
      </c>
      <c r="C534" t="s">
        <v>17</v>
      </c>
      <c r="D534">
        <v>82</v>
      </c>
      <c r="E534" t="s">
        <v>233</v>
      </c>
    </row>
    <row r="535" spans="1:5" ht="12.75">
      <c r="A535">
        <v>240</v>
      </c>
      <c r="B535" t="s">
        <v>19</v>
      </c>
      <c r="C535" t="s">
        <v>20</v>
      </c>
      <c r="D535">
        <v>82</v>
      </c>
      <c r="E535" t="s">
        <v>233</v>
      </c>
    </row>
    <row r="536" spans="1:5" ht="12.75">
      <c r="A536">
        <v>241</v>
      </c>
      <c r="B536" t="s">
        <v>21</v>
      </c>
      <c r="C536" t="s">
        <v>1079</v>
      </c>
      <c r="D536">
        <v>91</v>
      </c>
      <c r="E536" t="s">
        <v>1571</v>
      </c>
    </row>
    <row r="537" spans="1:5" ht="12.75">
      <c r="A537">
        <v>242</v>
      </c>
      <c r="B537" t="s">
        <v>22</v>
      </c>
      <c r="C537" t="s">
        <v>23</v>
      </c>
      <c r="D537">
        <v>91</v>
      </c>
      <c r="E537" t="s">
        <v>1571</v>
      </c>
    </row>
    <row r="538" spans="1:5" ht="12.75">
      <c r="A538">
        <v>243</v>
      </c>
      <c r="B538" t="s">
        <v>24</v>
      </c>
      <c r="C538" t="s">
        <v>1374</v>
      </c>
      <c r="D538">
        <v>92</v>
      </c>
      <c r="E538" t="s">
        <v>1571</v>
      </c>
    </row>
    <row r="539" spans="1:5" ht="12.75">
      <c r="A539">
        <v>244</v>
      </c>
      <c r="B539" t="s">
        <v>1375</v>
      </c>
      <c r="C539" t="s">
        <v>1376</v>
      </c>
      <c r="D539">
        <v>92</v>
      </c>
      <c r="E539" t="s">
        <v>1571</v>
      </c>
    </row>
    <row r="540" spans="1:5" ht="12.75">
      <c r="A540">
        <v>245</v>
      </c>
      <c r="B540" t="s">
        <v>1377</v>
      </c>
      <c r="C540" t="s">
        <v>1378</v>
      </c>
      <c r="D540">
        <v>92</v>
      </c>
      <c r="E540" t="s">
        <v>1571</v>
      </c>
    </row>
    <row r="541" spans="1:5" ht="12.75">
      <c r="A541">
        <v>246</v>
      </c>
      <c r="B541" t="s">
        <v>1379</v>
      </c>
      <c r="C541" t="s">
        <v>2062</v>
      </c>
      <c r="D541">
        <v>92</v>
      </c>
      <c r="E541" t="s">
        <v>1571</v>
      </c>
    </row>
    <row r="542" spans="1:5" ht="12.75">
      <c r="A542">
        <v>247</v>
      </c>
      <c r="B542" t="s">
        <v>2063</v>
      </c>
      <c r="C542" t="s">
        <v>213</v>
      </c>
      <c r="D542">
        <v>92</v>
      </c>
      <c r="E542" t="s">
        <v>1571</v>
      </c>
    </row>
    <row r="543" spans="1:5" ht="12.75">
      <c r="A543">
        <v>248</v>
      </c>
      <c r="B543" t="s">
        <v>214</v>
      </c>
      <c r="C543" t="s">
        <v>215</v>
      </c>
      <c r="D543">
        <v>93</v>
      </c>
      <c r="E543" t="s">
        <v>1571</v>
      </c>
    </row>
    <row r="544" spans="1:5" ht="12.75">
      <c r="A544">
        <v>249</v>
      </c>
      <c r="B544" t="s">
        <v>1601</v>
      </c>
      <c r="C544" t="s">
        <v>2064</v>
      </c>
      <c r="D544">
        <v>93</v>
      </c>
      <c r="E544" t="s">
        <v>1571</v>
      </c>
    </row>
    <row r="545" spans="1:5" ht="12.75">
      <c r="A545">
        <v>250</v>
      </c>
      <c r="B545" t="s">
        <v>2065</v>
      </c>
      <c r="C545" t="s">
        <v>69</v>
      </c>
      <c r="D545">
        <v>94</v>
      </c>
      <c r="E545" t="s">
        <v>1571</v>
      </c>
    </row>
    <row r="546" spans="1:5" ht="12.75">
      <c r="A546">
        <v>251</v>
      </c>
      <c r="B546" t="s">
        <v>70</v>
      </c>
      <c r="C546" t="s">
        <v>71</v>
      </c>
      <c r="D546">
        <v>94</v>
      </c>
      <c r="E546" t="s">
        <v>1571</v>
      </c>
    </row>
    <row r="547" spans="1:5" ht="12.75">
      <c r="A547">
        <v>252</v>
      </c>
      <c r="B547" t="s">
        <v>72</v>
      </c>
      <c r="C547" t="s">
        <v>73</v>
      </c>
      <c r="D547">
        <v>95</v>
      </c>
      <c r="E547" t="s">
        <v>1571</v>
      </c>
    </row>
    <row r="548" spans="1:5" ht="12.75">
      <c r="A548">
        <v>253</v>
      </c>
      <c r="B548" t="s">
        <v>74</v>
      </c>
      <c r="C548" t="s">
        <v>75</v>
      </c>
      <c r="D548">
        <v>95</v>
      </c>
      <c r="E548" t="s">
        <v>1571</v>
      </c>
    </row>
    <row r="549" spans="1:5" ht="12.75">
      <c r="A549">
        <v>254</v>
      </c>
      <c r="B549" t="s">
        <v>76</v>
      </c>
      <c r="C549" t="s">
        <v>84</v>
      </c>
      <c r="D549">
        <v>95</v>
      </c>
      <c r="E549" t="s">
        <v>1571</v>
      </c>
    </row>
    <row r="550" spans="1:5" ht="12.75">
      <c r="A550">
        <v>255</v>
      </c>
      <c r="B550" t="s">
        <v>85</v>
      </c>
      <c r="C550" t="s">
        <v>86</v>
      </c>
      <c r="D550">
        <v>95</v>
      </c>
      <c r="E550" t="s">
        <v>1571</v>
      </c>
    </row>
    <row r="551" spans="1:5" ht="12.75">
      <c r="A551">
        <v>256</v>
      </c>
      <c r="B551" t="s">
        <v>87</v>
      </c>
      <c r="C551" t="s">
        <v>946</v>
      </c>
      <c r="D551">
        <v>96</v>
      </c>
      <c r="E551" t="s">
        <v>1571</v>
      </c>
    </row>
    <row r="552" spans="1:5" ht="12.75">
      <c r="A552">
        <v>257</v>
      </c>
      <c r="B552" t="s">
        <v>947</v>
      </c>
      <c r="C552" t="s">
        <v>407</v>
      </c>
      <c r="D552">
        <v>96</v>
      </c>
      <c r="E552" t="s">
        <v>1571</v>
      </c>
    </row>
    <row r="553" spans="1:5" ht="12.75">
      <c r="A553">
        <v>258</v>
      </c>
      <c r="B553" t="s">
        <v>408</v>
      </c>
      <c r="C553" t="s">
        <v>409</v>
      </c>
      <c r="D553">
        <v>96</v>
      </c>
      <c r="E553" t="s">
        <v>1571</v>
      </c>
    </row>
    <row r="554" spans="1:5" ht="12.75">
      <c r="A554">
        <v>259</v>
      </c>
      <c r="B554" t="s">
        <v>410</v>
      </c>
      <c r="C554" t="s">
        <v>411</v>
      </c>
      <c r="D554">
        <v>96</v>
      </c>
      <c r="E554" t="s">
        <v>1571</v>
      </c>
    </row>
    <row r="555" spans="1:5" ht="12.75">
      <c r="A555">
        <v>260</v>
      </c>
      <c r="B555" t="s">
        <v>412</v>
      </c>
      <c r="C555" t="s">
        <v>413</v>
      </c>
      <c r="D555">
        <v>97</v>
      </c>
      <c r="E555" t="s">
        <v>233</v>
      </c>
    </row>
    <row r="556" spans="1:5" ht="12.75">
      <c r="A556">
        <v>261</v>
      </c>
      <c r="B556" t="s">
        <v>414</v>
      </c>
      <c r="C556" t="s">
        <v>415</v>
      </c>
      <c r="D556">
        <v>97</v>
      </c>
      <c r="E556" t="s">
        <v>233</v>
      </c>
    </row>
    <row r="557" spans="1:5" ht="12.75">
      <c r="A557">
        <v>262</v>
      </c>
      <c r="B557" t="s">
        <v>416</v>
      </c>
      <c r="C557" t="s">
        <v>417</v>
      </c>
      <c r="D557">
        <v>104</v>
      </c>
      <c r="E557" t="s">
        <v>234</v>
      </c>
    </row>
    <row r="558" spans="1:5" ht="12.75">
      <c r="A558">
        <v>263</v>
      </c>
      <c r="B558" t="s">
        <v>418</v>
      </c>
      <c r="C558" t="s">
        <v>419</v>
      </c>
      <c r="D558">
        <v>105</v>
      </c>
      <c r="E558" t="s">
        <v>234</v>
      </c>
    </row>
    <row r="559" spans="1:5" ht="12.75">
      <c r="A559">
        <v>264</v>
      </c>
      <c r="B559" t="s">
        <v>420</v>
      </c>
      <c r="C559" t="s">
        <v>421</v>
      </c>
      <c r="D559">
        <v>105</v>
      </c>
      <c r="E559" t="s">
        <v>284</v>
      </c>
    </row>
    <row r="560" spans="1:5" ht="12.75">
      <c r="A560">
        <v>265</v>
      </c>
      <c r="B560" t="s">
        <v>88</v>
      </c>
      <c r="C560" t="s">
        <v>89</v>
      </c>
      <c r="D560">
        <v>105</v>
      </c>
      <c r="E560" t="s">
        <v>234</v>
      </c>
    </row>
    <row r="561" spans="1:5" ht="12.75">
      <c r="A561">
        <v>266</v>
      </c>
      <c r="B561" t="s">
        <v>90</v>
      </c>
      <c r="C561" t="s">
        <v>91</v>
      </c>
      <c r="D561">
        <v>105</v>
      </c>
      <c r="E561" t="s">
        <v>234</v>
      </c>
    </row>
    <row r="562" spans="1:5" ht="12.75">
      <c r="A562">
        <v>267</v>
      </c>
      <c r="B562" t="s">
        <v>92</v>
      </c>
      <c r="C562" t="s">
        <v>93</v>
      </c>
      <c r="D562">
        <v>106</v>
      </c>
      <c r="E562" t="s">
        <v>234</v>
      </c>
    </row>
    <row r="563" spans="1:5" ht="12.75">
      <c r="A563">
        <v>268</v>
      </c>
      <c r="B563" t="s">
        <v>94</v>
      </c>
      <c r="C563" t="s">
        <v>95</v>
      </c>
      <c r="D563">
        <v>106</v>
      </c>
      <c r="E563" t="s">
        <v>234</v>
      </c>
    </row>
    <row r="564" spans="1:5" ht="12.75">
      <c r="A564">
        <v>269</v>
      </c>
      <c r="B564" t="s">
        <v>96</v>
      </c>
      <c r="C564" t="s">
        <v>97</v>
      </c>
      <c r="D564">
        <v>106</v>
      </c>
      <c r="E564" t="s">
        <v>234</v>
      </c>
    </row>
    <row r="565" spans="1:5" ht="12.75">
      <c r="A565">
        <v>270</v>
      </c>
      <c r="B565" t="s">
        <v>98</v>
      </c>
      <c r="C565" t="s">
        <v>99</v>
      </c>
      <c r="D565">
        <v>107</v>
      </c>
      <c r="E565" t="s">
        <v>234</v>
      </c>
    </row>
    <row r="566" spans="1:5" ht="12.75">
      <c r="A566">
        <v>271</v>
      </c>
      <c r="B566" t="s">
        <v>100</v>
      </c>
      <c r="C566" t="s">
        <v>101</v>
      </c>
      <c r="D566">
        <v>107</v>
      </c>
      <c r="E566" t="s">
        <v>234</v>
      </c>
    </row>
    <row r="567" spans="1:5" ht="12.75">
      <c r="A567">
        <v>272</v>
      </c>
      <c r="B567" t="s">
        <v>102</v>
      </c>
      <c r="C567" t="s">
        <v>103</v>
      </c>
      <c r="D567">
        <v>107</v>
      </c>
      <c r="E567" t="s">
        <v>234</v>
      </c>
    </row>
    <row r="568" spans="1:5" ht="12.75">
      <c r="A568">
        <v>273</v>
      </c>
      <c r="B568" t="s">
        <v>104</v>
      </c>
      <c r="C568" t="s">
        <v>105</v>
      </c>
      <c r="D568">
        <v>108</v>
      </c>
      <c r="E568" t="s">
        <v>234</v>
      </c>
    </row>
    <row r="569" spans="1:5" ht="12.75">
      <c r="A569">
        <v>274</v>
      </c>
      <c r="B569" t="s">
        <v>106</v>
      </c>
      <c r="C569" t="s">
        <v>107</v>
      </c>
      <c r="D569">
        <v>109</v>
      </c>
      <c r="E569" t="s">
        <v>233</v>
      </c>
    </row>
    <row r="570" spans="1:5" ht="12.75">
      <c r="A570">
        <v>275</v>
      </c>
      <c r="B570" t="s">
        <v>108</v>
      </c>
      <c r="C570" t="s">
        <v>109</v>
      </c>
      <c r="D570">
        <v>109</v>
      </c>
      <c r="E570" t="s">
        <v>233</v>
      </c>
    </row>
    <row r="571" spans="1:5" ht="12.75">
      <c r="A571">
        <v>276</v>
      </c>
      <c r="B571" t="s">
        <v>110</v>
      </c>
      <c r="C571" t="s">
        <v>111</v>
      </c>
      <c r="D571">
        <v>110</v>
      </c>
      <c r="E571" t="s">
        <v>233</v>
      </c>
    </row>
    <row r="572" spans="1:5" ht="12.75">
      <c r="A572">
        <v>277</v>
      </c>
      <c r="B572" t="s">
        <v>112</v>
      </c>
      <c r="C572" t="s">
        <v>113</v>
      </c>
      <c r="D572">
        <v>111</v>
      </c>
      <c r="E572" t="s">
        <v>233</v>
      </c>
    </row>
    <row r="573" spans="1:5" ht="12.75">
      <c r="A573">
        <v>278</v>
      </c>
      <c r="B573" t="s">
        <v>114</v>
      </c>
      <c r="C573" t="s">
        <v>785</v>
      </c>
      <c r="D573">
        <v>111</v>
      </c>
      <c r="E573" t="s">
        <v>785</v>
      </c>
    </row>
    <row r="574" spans="1:5" ht="12.75">
      <c r="A574">
        <v>279</v>
      </c>
      <c r="B574" t="s">
        <v>115</v>
      </c>
      <c r="C574" t="s">
        <v>116</v>
      </c>
      <c r="D574">
        <v>111</v>
      </c>
      <c r="E574" t="s">
        <v>785</v>
      </c>
    </row>
    <row r="575" spans="1:5" ht="12.75">
      <c r="A575">
        <v>280</v>
      </c>
      <c r="B575" t="s">
        <v>117</v>
      </c>
      <c r="C575" t="s">
        <v>1551</v>
      </c>
      <c r="D575">
        <v>111</v>
      </c>
      <c r="E575" t="s">
        <v>785</v>
      </c>
    </row>
    <row r="576" spans="1:5" ht="12.75">
      <c r="A576">
        <v>281</v>
      </c>
      <c r="B576" t="s">
        <v>78</v>
      </c>
      <c r="C576" t="s">
        <v>79</v>
      </c>
      <c r="D576">
        <v>113</v>
      </c>
      <c r="E576" t="s">
        <v>785</v>
      </c>
    </row>
    <row r="577" spans="1:5" ht="12.75">
      <c r="A577">
        <v>282</v>
      </c>
      <c r="B577" t="s">
        <v>80</v>
      </c>
      <c r="C577" t="s">
        <v>81</v>
      </c>
      <c r="D577">
        <v>113</v>
      </c>
      <c r="E577" t="s">
        <v>785</v>
      </c>
    </row>
    <row r="578" spans="1:5" ht="12.75">
      <c r="A578">
        <v>283</v>
      </c>
      <c r="B578" t="s">
        <v>1556</v>
      </c>
      <c r="C578" t="s">
        <v>207</v>
      </c>
      <c r="D578">
        <v>114</v>
      </c>
      <c r="E578" t="s">
        <v>785</v>
      </c>
    </row>
    <row r="579" spans="1:5" ht="12.75">
      <c r="A579">
        <v>284</v>
      </c>
      <c r="B579" t="s">
        <v>208</v>
      </c>
      <c r="C579" t="s">
        <v>209</v>
      </c>
      <c r="D579">
        <v>114</v>
      </c>
      <c r="E579" t="s">
        <v>785</v>
      </c>
    </row>
    <row r="580" spans="1:5" ht="12.75">
      <c r="A580">
        <v>285</v>
      </c>
      <c r="B580" t="s">
        <v>1979</v>
      </c>
      <c r="C580" t="s">
        <v>1922</v>
      </c>
      <c r="D580">
        <v>116</v>
      </c>
      <c r="E580" t="s">
        <v>785</v>
      </c>
    </row>
    <row r="581" spans="1:5" ht="12.75">
      <c r="A581">
        <v>286</v>
      </c>
      <c r="B581" t="s">
        <v>1923</v>
      </c>
      <c r="C581" t="s">
        <v>1664</v>
      </c>
      <c r="D581">
        <v>116</v>
      </c>
      <c r="E581" t="s">
        <v>785</v>
      </c>
    </row>
    <row r="582" spans="1:5" ht="12.75">
      <c r="A582">
        <v>287</v>
      </c>
      <c r="B582" t="s">
        <v>1665</v>
      </c>
      <c r="C582" t="s">
        <v>1718</v>
      </c>
      <c r="D582">
        <v>116</v>
      </c>
      <c r="E582" t="s">
        <v>785</v>
      </c>
    </row>
    <row r="583" spans="1:5" ht="12.75">
      <c r="A583">
        <v>288</v>
      </c>
      <c r="B583" t="s">
        <v>1719</v>
      </c>
      <c r="C583" t="s">
        <v>1720</v>
      </c>
      <c r="D583">
        <v>117</v>
      </c>
      <c r="E583" t="s">
        <v>785</v>
      </c>
    </row>
    <row r="584" spans="1:5" ht="12.75">
      <c r="A584">
        <v>289</v>
      </c>
      <c r="B584" t="s">
        <v>1721</v>
      </c>
      <c r="C584" t="s">
        <v>1722</v>
      </c>
      <c r="D584">
        <v>117</v>
      </c>
      <c r="E584" t="s">
        <v>1722</v>
      </c>
    </row>
    <row r="585" spans="1:5" ht="12.75">
      <c r="A585">
        <v>290</v>
      </c>
      <c r="B585" t="s">
        <v>1723</v>
      </c>
      <c r="C585" t="s">
        <v>1724</v>
      </c>
      <c r="D585">
        <v>117</v>
      </c>
      <c r="E585" t="s">
        <v>1722</v>
      </c>
    </row>
    <row r="586" spans="1:5" ht="12.75">
      <c r="A586">
        <v>291</v>
      </c>
      <c r="B586" t="s">
        <v>1725</v>
      </c>
      <c r="C586" t="s">
        <v>1119</v>
      </c>
      <c r="D586">
        <v>118</v>
      </c>
      <c r="E586" t="s">
        <v>1722</v>
      </c>
    </row>
    <row r="587" spans="1:5" ht="12.75">
      <c r="A587">
        <v>204</v>
      </c>
      <c r="B587" t="s">
        <v>1120</v>
      </c>
      <c r="C587" t="s">
        <v>1121</v>
      </c>
      <c r="D587">
        <v>119</v>
      </c>
      <c r="E587" t="s">
        <v>1722</v>
      </c>
    </row>
    <row r="588" spans="1:5" ht="12.75">
      <c r="A588">
        <v>292</v>
      </c>
      <c r="B588" t="s">
        <v>1122</v>
      </c>
      <c r="C588" t="s">
        <v>1123</v>
      </c>
      <c r="D588">
        <v>119</v>
      </c>
      <c r="E588" t="s">
        <v>1722</v>
      </c>
    </row>
    <row r="589" spans="1:5" ht="12.75">
      <c r="A589">
        <v>206</v>
      </c>
      <c r="B589" t="s">
        <v>1124</v>
      </c>
      <c r="C589" t="s">
        <v>1125</v>
      </c>
      <c r="D589">
        <v>82</v>
      </c>
      <c r="E589" t="s">
        <v>233</v>
      </c>
    </row>
    <row r="590" spans="1:5" ht="12.75">
      <c r="A590">
        <v>207</v>
      </c>
      <c r="B590" t="s">
        <v>1127</v>
      </c>
      <c r="C590" t="s">
        <v>1128</v>
      </c>
      <c r="D590">
        <v>82</v>
      </c>
      <c r="E590" t="s">
        <v>233</v>
      </c>
    </row>
    <row r="591" spans="1:5" ht="12.75">
      <c r="A591">
        <v>208</v>
      </c>
      <c r="B591" t="s">
        <v>1129</v>
      </c>
      <c r="C591" t="s">
        <v>1130</v>
      </c>
      <c r="D591">
        <v>83</v>
      </c>
      <c r="E591" t="s">
        <v>233</v>
      </c>
    </row>
    <row r="592" spans="1:5" ht="12.75">
      <c r="A592">
        <v>209</v>
      </c>
      <c r="B592" t="s">
        <v>1131</v>
      </c>
      <c r="C592" t="s">
        <v>1132</v>
      </c>
      <c r="D592">
        <v>83</v>
      </c>
      <c r="E592" t="s">
        <v>233</v>
      </c>
    </row>
    <row r="593" spans="1:5" ht="12.75">
      <c r="A593">
        <v>210</v>
      </c>
      <c r="B593" t="s">
        <v>1133</v>
      </c>
      <c r="C593" t="s">
        <v>1134</v>
      </c>
      <c r="D593">
        <v>83</v>
      </c>
      <c r="E593" t="s">
        <v>233</v>
      </c>
    </row>
    <row r="594" spans="1:5" ht="12.75">
      <c r="A594">
        <v>211</v>
      </c>
      <c r="B594" t="s">
        <v>1135</v>
      </c>
      <c r="C594" t="s">
        <v>1136</v>
      </c>
      <c r="D594">
        <v>83</v>
      </c>
      <c r="E594" t="s">
        <v>233</v>
      </c>
    </row>
    <row r="595" spans="1:5" ht="12.75">
      <c r="A595">
        <v>212</v>
      </c>
      <c r="B595" t="s">
        <v>1137</v>
      </c>
      <c r="C595" t="s">
        <v>1138</v>
      </c>
      <c r="D595">
        <v>83</v>
      </c>
      <c r="E595" t="s">
        <v>233</v>
      </c>
    </row>
    <row r="596" spans="1:5" ht="12.75">
      <c r="A596">
        <v>214</v>
      </c>
      <c r="B596" t="s">
        <v>283</v>
      </c>
      <c r="C596" t="s">
        <v>284</v>
      </c>
      <c r="D596">
        <v>83</v>
      </c>
      <c r="E596" t="s">
        <v>284</v>
      </c>
    </row>
    <row r="597" spans="1:5" ht="12.75">
      <c r="A597">
        <v>213</v>
      </c>
      <c r="B597" t="s">
        <v>285</v>
      </c>
      <c r="C597" t="s">
        <v>286</v>
      </c>
      <c r="D597">
        <v>83</v>
      </c>
      <c r="E597" t="s">
        <v>233</v>
      </c>
    </row>
    <row r="598" spans="1:5" ht="12.75">
      <c r="A598">
        <v>215</v>
      </c>
      <c r="B598" t="s">
        <v>287</v>
      </c>
      <c r="C598" t="s">
        <v>286</v>
      </c>
      <c r="D598">
        <v>84</v>
      </c>
      <c r="E598" t="s">
        <v>233</v>
      </c>
    </row>
    <row r="599" spans="1:5" ht="12.75">
      <c r="A599">
        <v>216</v>
      </c>
      <c r="B599" t="s">
        <v>288</v>
      </c>
      <c r="C599" t="s">
        <v>289</v>
      </c>
      <c r="D599">
        <v>83</v>
      </c>
      <c r="E599" t="s">
        <v>233</v>
      </c>
    </row>
    <row r="600" spans="1:5" ht="12.75">
      <c r="A600">
        <v>217</v>
      </c>
      <c r="B600" t="s">
        <v>288</v>
      </c>
      <c r="C600" t="s">
        <v>289</v>
      </c>
      <c r="D600">
        <v>84</v>
      </c>
      <c r="E600" t="s">
        <v>233</v>
      </c>
    </row>
    <row r="601" spans="1:5" ht="12.75">
      <c r="A601">
        <v>293</v>
      </c>
      <c r="B601" t="s">
        <v>290</v>
      </c>
      <c r="C601" t="s">
        <v>291</v>
      </c>
      <c r="D601">
        <v>84</v>
      </c>
      <c r="E601" t="s">
        <v>234</v>
      </c>
    </row>
    <row r="602" spans="1:5" ht="12.75">
      <c r="A602">
        <v>294</v>
      </c>
      <c r="B602" t="s">
        <v>292</v>
      </c>
      <c r="C602" t="s">
        <v>293</v>
      </c>
      <c r="D602">
        <v>84</v>
      </c>
      <c r="E602" t="s">
        <v>233</v>
      </c>
    </row>
    <row r="603" spans="1:5" ht="12.75">
      <c r="A603">
        <v>205</v>
      </c>
      <c r="B603" s="12" t="s">
        <v>1838</v>
      </c>
      <c r="C603" t="s">
        <v>1126</v>
      </c>
      <c r="D603">
        <v>119</v>
      </c>
      <c r="E603" t="s">
        <v>180</v>
      </c>
    </row>
    <row r="604" spans="1:5" ht="12.75">
      <c r="A604">
        <v>295</v>
      </c>
      <c r="B604" t="s">
        <v>294</v>
      </c>
      <c r="C604" t="s">
        <v>1088</v>
      </c>
      <c r="D604">
        <v>119</v>
      </c>
      <c r="E604" t="s">
        <v>180</v>
      </c>
    </row>
    <row r="605" spans="1:5" ht="12.75">
      <c r="A605">
        <v>296</v>
      </c>
      <c r="B605" t="s">
        <v>295</v>
      </c>
      <c r="C605" t="s">
        <v>296</v>
      </c>
      <c r="D605">
        <v>120</v>
      </c>
      <c r="E605" t="s">
        <v>180</v>
      </c>
    </row>
    <row r="606" spans="1:5" ht="12.75">
      <c r="A606">
        <v>297</v>
      </c>
      <c r="B606" t="s">
        <v>297</v>
      </c>
      <c r="C606" t="s">
        <v>298</v>
      </c>
      <c r="D606">
        <v>121</v>
      </c>
      <c r="E606" t="s">
        <v>180</v>
      </c>
    </row>
    <row r="607" spans="1:5" ht="12.75">
      <c r="A607">
        <v>298</v>
      </c>
      <c r="B607" t="s">
        <v>299</v>
      </c>
      <c r="C607" t="s">
        <v>1088</v>
      </c>
      <c r="D607">
        <v>121</v>
      </c>
      <c r="E607" t="s">
        <v>180</v>
      </c>
    </row>
    <row r="608" spans="1:5" ht="12.75">
      <c r="A608">
        <v>299</v>
      </c>
      <c r="B608" t="s">
        <v>300</v>
      </c>
      <c r="C608" t="s">
        <v>301</v>
      </c>
      <c r="D608">
        <v>122</v>
      </c>
      <c r="E608" t="s">
        <v>180</v>
      </c>
    </row>
    <row r="609" spans="1:5" ht="12.75">
      <c r="A609">
        <v>300</v>
      </c>
      <c r="B609" t="s">
        <v>1252</v>
      </c>
      <c r="C609" t="s">
        <v>1253</v>
      </c>
      <c r="D609">
        <v>123</v>
      </c>
      <c r="E609" t="s">
        <v>180</v>
      </c>
    </row>
    <row r="610" spans="1:5" ht="12.75">
      <c r="A610">
        <v>301</v>
      </c>
      <c r="B610" t="s">
        <v>1254</v>
      </c>
      <c r="C610" t="s">
        <v>1724</v>
      </c>
      <c r="D610">
        <v>123</v>
      </c>
      <c r="E610" t="s">
        <v>180</v>
      </c>
    </row>
    <row r="611" spans="1:5" ht="12.75">
      <c r="A611">
        <v>302</v>
      </c>
      <c r="B611" t="s">
        <v>1255</v>
      </c>
      <c r="C611" t="s">
        <v>1256</v>
      </c>
      <c r="D611">
        <v>123</v>
      </c>
      <c r="E611" t="s">
        <v>180</v>
      </c>
    </row>
    <row r="612" spans="1:5" ht="12.75">
      <c r="A612">
        <v>303</v>
      </c>
      <c r="B612" t="s">
        <v>1257</v>
      </c>
      <c r="C612" t="s">
        <v>1258</v>
      </c>
      <c r="D612">
        <v>124</v>
      </c>
      <c r="E612" t="s">
        <v>180</v>
      </c>
    </row>
    <row r="613" spans="1:5" ht="12.75">
      <c r="A613">
        <v>304</v>
      </c>
      <c r="B613" t="s">
        <v>1259</v>
      </c>
      <c r="C613" t="s">
        <v>1260</v>
      </c>
      <c r="D613">
        <v>125</v>
      </c>
      <c r="E613" t="s">
        <v>1260</v>
      </c>
    </row>
    <row r="614" spans="1:5" ht="12.75">
      <c r="A614">
        <v>305</v>
      </c>
      <c r="B614" t="s">
        <v>1261</v>
      </c>
      <c r="C614" t="s">
        <v>1088</v>
      </c>
      <c r="D614">
        <v>125</v>
      </c>
      <c r="E614" t="s">
        <v>1260</v>
      </c>
    </row>
    <row r="615" spans="1:5" ht="12.75">
      <c r="A615">
        <v>306</v>
      </c>
      <c r="B615" t="s">
        <v>1262</v>
      </c>
      <c r="C615" t="s">
        <v>301</v>
      </c>
      <c r="D615">
        <v>125</v>
      </c>
      <c r="E615" t="s">
        <v>1260</v>
      </c>
    </row>
    <row r="616" spans="1:5" ht="12.75">
      <c r="A616">
        <v>307</v>
      </c>
      <c r="B616" t="s">
        <v>1263</v>
      </c>
      <c r="C616" t="s">
        <v>1264</v>
      </c>
      <c r="D616">
        <v>128</v>
      </c>
      <c r="E616" t="s">
        <v>235</v>
      </c>
    </row>
    <row r="617" spans="1:5" ht="12.75">
      <c r="A617">
        <v>308</v>
      </c>
      <c r="B617" t="s">
        <v>1265</v>
      </c>
      <c r="C617" t="s">
        <v>1266</v>
      </c>
      <c r="D617">
        <v>128</v>
      </c>
      <c r="E617" t="s">
        <v>235</v>
      </c>
    </row>
    <row r="618" spans="1:5" ht="12.75">
      <c r="A618">
        <v>309</v>
      </c>
      <c r="B618" t="s">
        <v>1267</v>
      </c>
      <c r="C618" t="s">
        <v>645</v>
      </c>
      <c r="D618">
        <v>129</v>
      </c>
      <c r="E618" t="s">
        <v>235</v>
      </c>
    </row>
    <row r="619" spans="1:5" ht="12.75">
      <c r="A619">
        <v>310</v>
      </c>
      <c r="B619" t="s">
        <v>1538</v>
      </c>
      <c r="C619" t="s">
        <v>1539</v>
      </c>
      <c r="D619">
        <v>129</v>
      </c>
      <c r="E619" t="s">
        <v>1904</v>
      </c>
    </row>
    <row r="620" spans="1:5" ht="12.75">
      <c r="A620">
        <v>311</v>
      </c>
      <c r="B620" t="s">
        <v>1540</v>
      </c>
      <c r="C620" t="s">
        <v>1541</v>
      </c>
      <c r="D620">
        <v>129</v>
      </c>
      <c r="E620" t="s">
        <v>1904</v>
      </c>
    </row>
    <row r="621" spans="1:5" ht="12.75">
      <c r="A621">
        <v>312</v>
      </c>
      <c r="B621" t="s">
        <v>1542</v>
      </c>
      <c r="C621" t="s">
        <v>1543</v>
      </c>
      <c r="D621">
        <v>129</v>
      </c>
      <c r="E621" t="s">
        <v>1904</v>
      </c>
    </row>
    <row r="622" spans="1:5" ht="12.75">
      <c r="A622">
        <v>313</v>
      </c>
      <c r="B622" t="s">
        <v>1544</v>
      </c>
      <c r="C622" t="s">
        <v>1545</v>
      </c>
      <c r="D622">
        <v>130</v>
      </c>
      <c r="E622" t="s">
        <v>1904</v>
      </c>
    </row>
    <row r="623" spans="1:5" ht="12.75">
      <c r="A623">
        <v>314</v>
      </c>
      <c r="B623" t="s">
        <v>1546</v>
      </c>
      <c r="C623" t="s">
        <v>1547</v>
      </c>
      <c r="D623">
        <v>130</v>
      </c>
      <c r="E623" t="s">
        <v>1904</v>
      </c>
    </row>
    <row r="624" spans="1:5" ht="12.75">
      <c r="A624">
        <v>315</v>
      </c>
      <c r="B624" t="s">
        <v>1872</v>
      </c>
      <c r="C624" t="s">
        <v>1873</v>
      </c>
      <c r="D624">
        <v>130</v>
      </c>
      <c r="E624" t="s">
        <v>1904</v>
      </c>
    </row>
    <row r="625" spans="1:5" ht="12.75">
      <c r="A625">
        <v>316</v>
      </c>
      <c r="B625" t="s">
        <v>1874</v>
      </c>
      <c r="C625" t="s">
        <v>1875</v>
      </c>
      <c r="D625">
        <v>130</v>
      </c>
      <c r="E625" t="s">
        <v>1904</v>
      </c>
    </row>
    <row r="626" spans="1:5" ht="12.75">
      <c r="A626">
        <v>317</v>
      </c>
      <c r="B626" t="s">
        <v>1876</v>
      </c>
      <c r="C626" t="s">
        <v>1877</v>
      </c>
      <c r="D626">
        <v>130</v>
      </c>
      <c r="E626" t="s">
        <v>1904</v>
      </c>
    </row>
    <row r="627" spans="1:5" ht="12.75">
      <c r="A627">
        <v>218</v>
      </c>
      <c r="B627" t="s">
        <v>1435</v>
      </c>
      <c r="C627" t="s">
        <v>1436</v>
      </c>
      <c r="D627">
        <v>131</v>
      </c>
      <c r="E627" t="s">
        <v>1904</v>
      </c>
    </row>
    <row r="628" spans="1:5" ht="12.75">
      <c r="A628">
        <v>219</v>
      </c>
      <c r="B628" t="s">
        <v>1437</v>
      </c>
      <c r="C628" t="s">
        <v>1438</v>
      </c>
      <c r="D628">
        <v>131</v>
      </c>
      <c r="E628" t="s">
        <v>1904</v>
      </c>
    </row>
    <row r="629" spans="1:5" ht="12.75">
      <c r="A629">
        <v>220</v>
      </c>
      <c r="B629" t="s">
        <v>1439</v>
      </c>
      <c r="C629" t="s">
        <v>25</v>
      </c>
      <c r="D629">
        <v>85</v>
      </c>
      <c r="E629" t="s">
        <v>233</v>
      </c>
    </row>
    <row r="630" spans="1:5" ht="12.75">
      <c r="A630">
        <v>221</v>
      </c>
      <c r="B630" t="s">
        <v>26</v>
      </c>
      <c r="C630" t="s">
        <v>27</v>
      </c>
      <c r="D630">
        <v>85</v>
      </c>
      <c r="E630" t="s">
        <v>233</v>
      </c>
    </row>
    <row r="631" spans="1:5" ht="12.75">
      <c r="A631">
        <v>222</v>
      </c>
      <c r="B631" t="s">
        <v>28</v>
      </c>
      <c r="C631" t="s">
        <v>29</v>
      </c>
      <c r="D631">
        <v>85</v>
      </c>
      <c r="E631" t="s">
        <v>233</v>
      </c>
    </row>
    <row r="632" spans="1:5" ht="12.75">
      <c r="A632">
        <v>223</v>
      </c>
      <c r="B632" t="s">
        <v>30</v>
      </c>
      <c r="C632" t="s">
        <v>31</v>
      </c>
      <c r="D632">
        <v>85</v>
      </c>
      <c r="E632" t="s">
        <v>233</v>
      </c>
    </row>
    <row r="633" spans="1:5" ht="12.75">
      <c r="A633">
        <v>224</v>
      </c>
      <c r="B633" t="s">
        <v>32</v>
      </c>
      <c r="C633" t="s">
        <v>33</v>
      </c>
      <c r="D633">
        <v>86</v>
      </c>
      <c r="E633" t="s">
        <v>233</v>
      </c>
    </row>
    <row r="634" spans="1:5" ht="12.75">
      <c r="A634">
        <v>225</v>
      </c>
      <c r="B634" t="s">
        <v>34</v>
      </c>
      <c r="C634" t="s">
        <v>35</v>
      </c>
      <c r="D634">
        <v>87</v>
      </c>
      <c r="E634" t="s">
        <v>233</v>
      </c>
    </row>
    <row r="635" spans="1:5" ht="12.75">
      <c r="A635">
        <v>226</v>
      </c>
      <c r="B635" t="s">
        <v>36</v>
      </c>
      <c r="C635" t="s">
        <v>37</v>
      </c>
      <c r="D635">
        <v>88</v>
      </c>
      <c r="E635" t="s">
        <v>233</v>
      </c>
    </row>
    <row r="636" spans="1:5" ht="12.75">
      <c r="A636">
        <v>227</v>
      </c>
      <c r="B636" t="s">
        <v>38</v>
      </c>
      <c r="C636" t="s">
        <v>39</v>
      </c>
      <c r="D636">
        <v>88</v>
      </c>
      <c r="E636" t="s">
        <v>1904</v>
      </c>
    </row>
    <row r="637" spans="1:5" ht="12.75">
      <c r="A637">
        <v>228</v>
      </c>
      <c r="B637" t="s">
        <v>40</v>
      </c>
      <c r="C637" t="s">
        <v>41</v>
      </c>
      <c r="D637">
        <v>89</v>
      </c>
      <c r="E637" t="s">
        <v>233</v>
      </c>
    </row>
    <row r="638" spans="1:5" ht="12.75">
      <c r="A638">
        <v>229</v>
      </c>
      <c r="B638" t="s">
        <v>42</v>
      </c>
      <c r="C638" t="s">
        <v>2019</v>
      </c>
      <c r="D638">
        <v>89</v>
      </c>
      <c r="E638" t="s">
        <v>233</v>
      </c>
    </row>
    <row r="639" spans="1:5" ht="12.75">
      <c r="A639">
        <v>230</v>
      </c>
      <c r="B639" t="s">
        <v>2020</v>
      </c>
      <c r="C639" t="s">
        <v>2021</v>
      </c>
      <c r="D639">
        <v>89</v>
      </c>
      <c r="E639" t="s">
        <v>233</v>
      </c>
    </row>
    <row r="640" spans="1:5" ht="12.75">
      <c r="A640">
        <v>231</v>
      </c>
      <c r="B640" t="s">
        <v>2022</v>
      </c>
      <c r="C640" t="s">
        <v>2023</v>
      </c>
      <c r="D640">
        <v>89</v>
      </c>
      <c r="E640" t="s">
        <v>233</v>
      </c>
    </row>
    <row r="641" spans="1:5" ht="12.75">
      <c r="A641">
        <v>232</v>
      </c>
      <c r="B641" t="s">
        <v>2024</v>
      </c>
      <c r="C641" t="s">
        <v>2025</v>
      </c>
      <c r="D641">
        <v>90</v>
      </c>
      <c r="E641" t="s">
        <v>233</v>
      </c>
    </row>
    <row r="642" spans="1:5" ht="12.75">
      <c r="A642">
        <v>233</v>
      </c>
      <c r="B642" t="s">
        <v>2026</v>
      </c>
      <c r="C642" t="s">
        <v>2027</v>
      </c>
      <c r="D642">
        <v>90</v>
      </c>
      <c r="E642" t="s">
        <v>233</v>
      </c>
    </row>
    <row r="643" spans="1:5" ht="12.75">
      <c r="A643">
        <v>234</v>
      </c>
      <c r="B643" t="s">
        <v>2028</v>
      </c>
      <c r="C643" t="s">
        <v>276</v>
      </c>
      <c r="D643">
        <v>90</v>
      </c>
      <c r="E643" t="s">
        <v>233</v>
      </c>
    </row>
    <row r="644" spans="1:5" ht="12.75">
      <c r="A644">
        <v>235</v>
      </c>
      <c r="B644" t="s">
        <v>277</v>
      </c>
      <c r="C644" t="s">
        <v>278</v>
      </c>
      <c r="D644">
        <v>90</v>
      </c>
      <c r="E644" t="s">
        <v>233</v>
      </c>
    </row>
    <row r="645" spans="1:5" ht="12.75">
      <c r="A645">
        <v>236</v>
      </c>
      <c r="B645" t="s">
        <v>279</v>
      </c>
      <c r="C645" t="s">
        <v>280</v>
      </c>
      <c r="D645">
        <v>90</v>
      </c>
      <c r="E645" t="s">
        <v>233</v>
      </c>
    </row>
    <row r="646" spans="1:5" ht="12.75">
      <c r="A646">
        <v>237</v>
      </c>
      <c r="B646" t="s">
        <v>281</v>
      </c>
      <c r="C646" t="s">
        <v>338</v>
      </c>
      <c r="D646">
        <v>90</v>
      </c>
      <c r="E646" t="s">
        <v>233</v>
      </c>
    </row>
    <row r="647" spans="1:5" ht="12.75">
      <c r="A647">
        <v>645</v>
      </c>
      <c r="B647" t="s">
        <v>339</v>
      </c>
      <c r="C647" t="s">
        <v>948</v>
      </c>
      <c r="D647">
        <v>91</v>
      </c>
      <c r="E647" t="s">
        <v>233</v>
      </c>
    </row>
    <row r="648" spans="1:5" ht="12.75">
      <c r="A648">
        <v>647</v>
      </c>
      <c r="B648" t="s">
        <v>949</v>
      </c>
      <c r="C648" t="s">
        <v>950</v>
      </c>
      <c r="D648">
        <v>91</v>
      </c>
      <c r="E648" t="s">
        <v>785</v>
      </c>
    </row>
    <row r="649" spans="1:5" ht="12.75">
      <c r="A649">
        <v>646</v>
      </c>
      <c r="B649" t="s">
        <v>951</v>
      </c>
      <c r="C649" t="s">
        <v>1936</v>
      </c>
      <c r="D649">
        <v>265</v>
      </c>
      <c r="E649" t="s">
        <v>1023</v>
      </c>
    </row>
    <row r="650" spans="1:5" ht="12.75">
      <c r="A650">
        <v>648</v>
      </c>
      <c r="B650" t="s">
        <v>1937</v>
      </c>
      <c r="C650" t="s">
        <v>1938</v>
      </c>
      <c r="D650">
        <v>265</v>
      </c>
      <c r="E650" t="s">
        <v>1023</v>
      </c>
    </row>
    <row r="651" spans="1:5" ht="12.75">
      <c r="A651">
        <v>649</v>
      </c>
      <c r="B651" t="s">
        <v>1939</v>
      </c>
      <c r="C651" t="s">
        <v>1940</v>
      </c>
      <c r="D651">
        <v>265</v>
      </c>
      <c r="E651" t="s">
        <v>1023</v>
      </c>
    </row>
    <row r="652" spans="1:5" ht="12.75">
      <c r="A652">
        <v>644</v>
      </c>
      <c r="B652" t="s">
        <v>1941</v>
      </c>
      <c r="C652" t="s">
        <v>428</v>
      </c>
      <c r="D652">
        <v>265</v>
      </c>
      <c r="E652" t="s">
        <v>1023</v>
      </c>
    </row>
    <row r="653" spans="1:5" ht="12.75">
      <c r="A653">
        <v>650</v>
      </c>
      <c r="B653" t="s">
        <v>429</v>
      </c>
      <c r="C653" t="s">
        <v>430</v>
      </c>
      <c r="D653">
        <v>271</v>
      </c>
      <c r="E653" t="s">
        <v>1023</v>
      </c>
    </row>
    <row r="654" spans="1:5" ht="12.75">
      <c r="A654">
        <v>652</v>
      </c>
      <c r="B654" t="s">
        <v>926</v>
      </c>
      <c r="C654" t="s">
        <v>1023</v>
      </c>
      <c r="D654">
        <v>265</v>
      </c>
      <c r="E654" t="s">
        <v>1023</v>
      </c>
    </row>
    <row r="655" spans="1:5" ht="12.75">
      <c r="A655">
        <v>653</v>
      </c>
      <c r="B655" t="s">
        <v>431</v>
      </c>
      <c r="C655" t="s">
        <v>432</v>
      </c>
      <c r="D655">
        <v>275</v>
      </c>
      <c r="E655" t="s">
        <v>236</v>
      </c>
    </row>
    <row r="656" spans="1:5" ht="12.75">
      <c r="A656">
        <v>651</v>
      </c>
      <c r="B656" t="s">
        <v>1034</v>
      </c>
      <c r="C656" t="s">
        <v>1035</v>
      </c>
      <c r="D656">
        <v>276</v>
      </c>
      <c r="E656" t="s">
        <v>237</v>
      </c>
    </row>
    <row r="657" spans="2:5" ht="12.75">
      <c r="B657" t="s">
        <v>1036</v>
      </c>
      <c r="C657" t="s">
        <v>1037</v>
      </c>
      <c r="D657">
        <v>323</v>
      </c>
      <c r="E657" t="s">
        <v>1281</v>
      </c>
    </row>
    <row r="658" spans="2:5" ht="12.75">
      <c r="B658" t="s">
        <v>1418</v>
      </c>
      <c r="C658" t="s">
        <v>1418</v>
      </c>
      <c r="D658">
        <v>0</v>
      </c>
      <c r="E658" t="s">
        <v>1073</v>
      </c>
    </row>
    <row r="659" spans="2:5" ht="12.75">
      <c r="B659" t="s">
        <v>1038</v>
      </c>
      <c r="C659" t="s">
        <v>1039</v>
      </c>
      <c r="D659">
        <v>275</v>
      </c>
      <c r="E659" t="s">
        <v>236</v>
      </c>
    </row>
    <row r="660" spans="2:5" ht="12.75">
      <c r="B660" t="s">
        <v>925</v>
      </c>
      <c r="C660" t="s">
        <v>1024</v>
      </c>
      <c r="D660">
        <v>0</v>
      </c>
      <c r="E660" t="s">
        <v>925</v>
      </c>
    </row>
    <row r="661" spans="2:5" ht="12.75">
      <c r="B661" t="s">
        <v>1073</v>
      </c>
      <c r="C661" t="s">
        <v>1073</v>
      </c>
      <c r="D661">
        <v>0</v>
      </c>
      <c r="E661" t="s">
        <v>1073</v>
      </c>
    </row>
    <row r="662" spans="2:5" ht="12.75">
      <c r="B662" t="s">
        <v>1419</v>
      </c>
      <c r="C662" t="s">
        <v>1419</v>
      </c>
      <c r="D662">
        <v>0</v>
      </c>
      <c r="E662" t="s">
        <v>1073</v>
      </c>
    </row>
    <row r="663" spans="2:5" ht="12.75">
      <c r="B663" t="s">
        <v>1726</v>
      </c>
      <c r="C663" t="s">
        <v>1726</v>
      </c>
      <c r="D663">
        <v>0</v>
      </c>
      <c r="E663" t="s">
        <v>1073</v>
      </c>
    </row>
  </sheetData>
  <autoFilter ref="A1:E663"/>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6">
    <tabColor indexed="13"/>
  </sheetPr>
  <dimension ref="A1:B60"/>
  <sheetViews>
    <sheetView workbookViewId="0" topLeftCell="A1">
      <selection activeCell="A1" sqref="A1"/>
    </sheetView>
  </sheetViews>
  <sheetFormatPr defaultColWidth="9.140625" defaultRowHeight="12.75"/>
  <cols>
    <col min="1" max="1" width="29.57421875" style="0" customWidth="1"/>
    <col min="2" max="2" width="24.28125" style="0" customWidth="1"/>
  </cols>
  <sheetData>
    <row r="1" spans="1:2" ht="12.75">
      <c r="A1" t="s">
        <v>1898</v>
      </c>
      <c r="B1" t="s">
        <v>677</v>
      </c>
    </row>
    <row r="2" spans="1:2" ht="12.75">
      <c r="A2" s="10">
        <v>0</v>
      </c>
      <c r="B2" t="s">
        <v>1434</v>
      </c>
    </row>
    <row r="3" spans="1:2" ht="12.75">
      <c r="A3" s="11" t="s">
        <v>1901</v>
      </c>
      <c r="B3" t="s">
        <v>1323</v>
      </c>
    </row>
    <row r="4" spans="1:2" ht="12.75">
      <c r="A4" s="11" t="s">
        <v>1317</v>
      </c>
      <c r="B4" t="s">
        <v>1323</v>
      </c>
    </row>
    <row r="5" spans="1:2" ht="12.75">
      <c r="A5" s="11" t="s">
        <v>1260</v>
      </c>
      <c r="B5" t="s">
        <v>1322</v>
      </c>
    </row>
    <row r="6" spans="1:2" ht="12.75">
      <c r="A6" s="11" t="s">
        <v>180</v>
      </c>
      <c r="B6" t="s">
        <v>1322</v>
      </c>
    </row>
    <row r="7" spans="1:2" ht="12.75">
      <c r="A7" s="11" t="s">
        <v>1571</v>
      </c>
      <c r="B7" t="s">
        <v>1900</v>
      </c>
    </row>
    <row r="8" spans="1:2" ht="12.75">
      <c r="A8" s="11" t="s">
        <v>925</v>
      </c>
      <c r="B8" t="s">
        <v>925</v>
      </c>
    </row>
    <row r="9" spans="1:2" ht="12.75">
      <c r="A9" s="25" t="s">
        <v>275</v>
      </c>
      <c r="B9" t="s">
        <v>1904</v>
      </c>
    </row>
    <row r="10" spans="1:2" ht="12.75">
      <c r="A10" s="11" t="s">
        <v>1904</v>
      </c>
      <c r="B10" t="s">
        <v>1904</v>
      </c>
    </row>
    <row r="11" spans="1:2" ht="12.75">
      <c r="A11" s="11" t="s">
        <v>1572</v>
      </c>
      <c r="B11" t="s">
        <v>1900</v>
      </c>
    </row>
    <row r="12" spans="1:2" ht="12.75">
      <c r="A12" s="11" t="s">
        <v>955</v>
      </c>
      <c r="B12" t="s">
        <v>955</v>
      </c>
    </row>
    <row r="13" spans="1:2" ht="12.75">
      <c r="A13" s="11" t="s">
        <v>1287</v>
      </c>
      <c r="B13" t="s">
        <v>1434</v>
      </c>
    </row>
    <row r="14" spans="1:2" ht="12.75">
      <c r="A14" s="11" t="s">
        <v>232</v>
      </c>
      <c r="B14" t="s">
        <v>1323</v>
      </c>
    </row>
    <row r="15" spans="1:2" ht="12.75">
      <c r="A15" s="11" t="s">
        <v>1434</v>
      </c>
      <c r="B15" t="s">
        <v>1434</v>
      </c>
    </row>
    <row r="16" spans="1:2" ht="12.75">
      <c r="A16" s="11" t="s">
        <v>1320</v>
      </c>
      <c r="B16" t="s">
        <v>1323</v>
      </c>
    </row>
    <row r="17" spans="1:2" ht="12.75">
      <c r="A17" s="11" t="s">
        <v>1319</v>
      </c>
      <c r="B17" t="s">
        <v>1323</v>
      </c>
    </row>
    <row r="18" spans="1:2" ht="12.75">
      <c r="A18" s="11" t="s">
        <v>1321</v>
      </c>
      <c r="B18" t="s">
        <v>1434</v>
      </c>
    </row>
    <row r="19" spans="1:2" ht="12.75">
      <c r="A19" s="11" t="s">
        <v>1722</v>
      </c>
      <c r="B19" t="s">
        <v>1322</v>
      </c>
    </row>
    <row r="20" spans="1:2" ht="12.75">
      <c r="A20" s="11" t="s">
        <v>231</v>
      </c>
      <c r="B20" t="s">
        <v>1900</v>
      </c>
    </row>
    <row r="21" spans="1:2" ht="12.75">
      <c r="A21" s="11" t="s">
        <v>1903</v>
      </c>
      <c r="B21" t="s">
        <v>1900</v>
      </c>
    </row>
    <row r="22" spans="1:2" ht="12.75">
      <c r="A22" s="11" t="s">
        <v>233</v>
      </c>
      <c r="B22" t="s">
        <v>1900</v>
      </c>
    </row>
    <row r="23" spans="1:2" ht="12.75">
      <c r="A23" s="11" t="s">
        <v>236</v>
      </c>
      <c r="B23" t="s">
        <v>1900</v>
      </c>
    </row>
    <row r="24" spans="1:2" ht="12.75">
      <c r="A24" s="11" t="s">
        <v>1318</v>
      </c>
      <c r="B24" t="s">
        <v>1323</v>
      </c>
    </row>
    <row r="25" spans="1:2" ht="12.75">
      <c r="A25" s="11" t="s">
        <v>1288</v>
      </c>
      <c r="B25" t="s">
        <v>1575</v>
      </c>
    </row>
    <row r="26" spans="1:2" ht="12.75">
      <c r="A26" s="11" t="s">
        <v>237</v>
      </c>
      <c r="B26" t="s">
        <v>1434</v>
      </c>
    </row>
    <row r="27" spans="1:2" ht="12.75">
      <c r="A27" s="11" t="s">
        <v>750</v>
      </c>
      <c r="B27" t="s">
        <v>1900</v>
      </c>
    </row>
    <row r="28" spans="1:2" ht="12.75">
      <c r="A28" s="11" t="s">
        <v>1902</v>
      </c>
      <c r="B28" t="s">
        <v>1904</v>
      </c>
    </row>
    <row r="29" spans="1:2" ht="12.75">
      <c r="A29" s="11" t="s">
        <v>274</v>
      </c>
      <c r="B29" t="s">
        <v>1322</v>
      </c>
    </row>
    <row r="30" spans="1:2" ht="12.75">
      <c r="A30" s="11" t="s">
        <v>1278</v>
      </c>
      <c r="B30" t="s">
        <v>1575</v>
      </c>
    </row>
    <row r="31" spans="1:2" ht="12.75">
      <c r="A31" s="11" t="s">
        <v>1576</v>
      </c>
      <c r="B31" t="s">
        <v>1575</v>
      </c>
    </row>
    <row r="32" spans="1:2" ht="12.75">
      <c r="A32" s="11" t="s">
        <v>1573</v>
      </c>
      <c r="B32" t="s">
        <v>1575</v>
      </c>
    </row>
    <row r="33" spans="1:2" ht="12.75">
      <c r="A33" s="11" t="s">
        <v>1574</v>
      </c>
      <c r="B33" t="s">
        <v>1575</v>
      </c>
    </row>
    <row r="34" spans="1:2" ht="12.75">
      <c r="A34" s="11" t="s">
        <v>1745</v>
      </c>
      <c r="B34" t="s">
        <v>1322</v>
      </c>
    </row>
    <row r="35" spans="1:2" ht="12.75">
      <c r="A35" s="11" t="s">
        <v>1023</v>
      </c>
      <c r="B35" t="s">
        <v>1434</v>
      </c>
    </row>
    <row r="36" spans="1:2" ht="12.75">
      <c r="A36" s="11" t="s">
        <v>1577</v>
      </c>
      <c r="B36" t="s">
        <v>1575</v>
      </c>
    </row>
    <row r="37" spans="1:2" ht="12.75">
      <c r="A37" s="11" t="s">
        <v>1281</v>
      </c>
      <c r="B37" t="s">
        <v>1575</v>
      </c>
    </row>
    <row r="38" spans="1:2" ht="12.75">
      <c r="A38" s="11" t="s">
        <v>1280</v>
      </c>
      <c r="B38" t="s">
        <v>1575</v>
      </c>
    </row>
    <row r="39" spans="1:2" ht="12.75">
      <c r="A39" s="25" t="s">
        <v>1740</v>
      </c>
      <c r="B39" t="s">
        <v>1575</v>
      </c>
    </row>
    <row r="40" spans="1:2" ht="12.75">
      <c r="A40" s="25" t="s">
        <v>1743</v>
      </c>
      <c r="B40" t="s">
        <v>1575</v>
      </c>
    </row>
    <row r="41" spans="1:2" ht="12.75">
      <c r="A41" s="11" t="s">
        <v>1742</v>
      </c>
      <c r="B41" t="s">
        <v>1575</v>
      </c>
    </row>
    <row r="42" spans="1:2" ht="12.75">
      <c r="A42" s="11" t="s">
        <v>1282</v>
      </c>
      <c r="B42" t="s">
        <v>1575</v>
      </c>
    </row>
    <row r="43" spans="1:2" ht="12.75">
      <c r="A43" s="25" t="s">
        <v>1741</v>
      </c>
      <c r="B43" t="s">
        <v>1575</v>
      </c>
    </row>
    <row r="44" spans="1:2" ht="12.75">
      <c r="A44" s="11" t="s">
        <v>1283</v>
      </c>
      <c r="B44" t="s">
        <v>1575</v>
      </c>
    </row>
    <row r="45" spans="1:2" ht="12.75">
      <c r="A45" s="11" t="s">
        <v>1279</v>
      </c>
      <c r="B45" t="s">
        <v>1575</v>
      </c>
    </row>
    <row r="46" spans="1:2" ht="12.75">
      <c r="A46" s="11" t="s">
        <v>1284</v>
      </c>
      <c r="B46" t="s">
        <v>1904</v>
      </c>
    </row>
    <row r="47" spans="1:2" ht="12.75">
      <c r="A47" s="11" t="s">
        <v>1744</v>
      </c>
      <c r="B47" t="s">
        <v>1575</v>
      </c>
    </row>
    <row r="48" spans="1:2" ht="12.75">
      <c r="A48" s="11" t="s">
        <v>1899</v>
      </c>
      <c r="B48" t="s">
        <v>1575</v>
      </c>
    </row>
    <row r="49" spans="1:2" ht="12.75">
      <c r="A49" s="11" t="s">
        <v>1285</v>
      </c>
      <c r="B49" t="s">
        <v>1575</v>
      </c>
    </row>
    <row r="50" spans="1:2" ht="12.75">
      <c r="A50" s="11" t="s">
        <v>1286</v>
      </c>
      <c r="B50" t="s">
        <v>1575</v>
      </c>
    </row>
    <row r="51" spans="1:2" ht="12.75">
      <c r="A51" s="11" t="s">
        <v>1905</v>
      </c>
      <c r="B51" t="s">
        <v>1900</v>
      </c>
    </row>
    <row r="52" spans="1:2" ht="12.75">
      <c r="A52" s="11" t="s">
        <v>234</v>
      </c>
      <c r="B52" t="s">
        <v>1904</v>
      </c>
    </row>
    <row r="53" spans="1:2" ht="12.75">
      <c r="A53" s="11" t="s">
        <v>785</v>
      </c>
      <c r="B53" t="s">
        <v>785</v>
      </c>
    </row>
    <row r="54" spans="1:2" ht="12.75">
      <c r="A54" s="25" t="s">
        <v>1739</v>
      </c>
      <c r="B54" t="s">
        <v>1575</v>
      </c>
    </row>
    <row r="55" spans="1:2" ht="12.75">
      <c r="A55" s="11" t="s">
        <v>284</v>
      </c>
      <c r="B55" t="s">
        <v>1904</v>
      </c>
    </row>
    <row r="56" spans="1:2" ht="12.75">
      <c r="A56" t="s">
        <v>1223</v>
      </c>
      <c r="B56" t="s">
        <v>1900</v>
      </c>
    </row>
    <row r="57" spans="1:2" ht="12.75">
      <c r="A57" t="s">
        <v>2029</v>
      </c>
      <c r="B57" t="s">
        <v>1900</v>
      </c>
    </row>
    <row r="58" spans="1:2" ht="12.75">
      <c r="A58" t="s">
        <v>1906</v>
      </c>
      <c r="B58" t="s">
        <v>1323</v>
      </c>
    </row>
    <row r="59" spans="1:2" ht="12.75">
      <c r="A59" t="s">
        <v>235</v>
      </c>
      <c r="B59" t="s">
        <v>1322</v>
      </c>
    </row>
    <row r="60" ht="12.75">
      <c r="B60" t="s">
        <v>1434</v>
      </c>
    </row>
  </sheetData>
  <autoFilter ref="A1:B60"/>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2"/>
  <dimension ref="A1:AG177"/>
  <sheetViews>
    <sheetView tabSelected="1" zoomScale="90" zoomScaleNormal="90" workbookViewId="0" topLeftCell="A1">
      <pane xSplit="1" ySplit="1" topLeftCell="B2" activePane="bottomRight" state="frozen"/>
      <selection pane="topLeft" activeCell="A1" sqref="A1"/>
      <selection pane="topRight" activeCell="J1" sqref="J1"/>
      <selection pane="bottomLeft" activeCell="A3" sqref="A3"/>
      <selection pane="bottomRight" activeCell="A2" sqref="A2"/>
    </sheetView>
  </sheetViews>
  <sheetFormatPr defaultColWidth="9.140625" defaultRowHeight="12.75" outlineLevelCol="1"/>
  <cols>
    <col min="1" max="1" width="6.7109375" style="68" bestFit="1" customWidth="1"/>
    <col min="2" max="2" width="22.421875" style="68" customWidth="1" outlineLevel="1"/>
    <col min="3" max="3" width="9.00390625" style="68" customWidth="1" outlineLevel="1"/>
    <col min="4" max="4" width="8.140625" style="68" customWidth="1" outlineLevel="1"/>
    <col min="5" max="5" width="9.140625" style="68" customWidth="1" outlineLevel="1"/>
    <col min="6" max="6" width="3.8515625" style="68" customWidth="1" outlineLevel="1"/>
    <col min="7" max="7" width="3.28125" style="68" customWidth="1"/>
    <col min="8" max="8" width="4.421875" style="83" customWidth="1"/>
    <col min="9" max="9" width="3.28125" style="83" customWidth="1"/>
    <col min="10" max="10" width="20.7109375" style="84" customWidth="1" outlineLevel="1"/>
    <col min="11" max="11" width="9.00390625" style="83" customWidth="1"/>
    <col min="12" max="12" width="4.421875" style="83" customWidth="1"/>
    <col min="13" max="13" width="6.7109375" style="83" bestFit="1" customWidth="1"/>
    <col min="14" max="14" width="4.28125" style="106" customWidth="1" outlineLevel="1"/>
    <col min="15" max="15" width="3.28125" style="85" customWidth="1" outlineLevel="1"/>
    <col min="16" max="16" width="6.140625" style="85" bestFit="1" customWidth="1" outlineLevel="1"/>
    <col min="17" max="17" width="3.28125" style="68" customWidth="1" outlineLevel="1"/>
    <col min="18" max="19" width="40.7109375" style="84" customWidth="1"/>
    <col min="20" max="20" width="56.8515625" style="13" customWidth="1"/>
    <col min="21" max="21" width="3.28125" style="68" customWidth="1"/>
    <col min="22" max="22" width="10.140625" style="68" bestFit="1" customWidth="1"/>
    <col min="23" max="23" width="9.57421875" style="83" bestFit="1" customWidth="1"/>
    <col min="24" max="24" width="9.8515625" style="85" bestFit="1" customWidth="1"/>
    <col min="25" max="25" width="20.8515625" style="85" customWidth="1"/>
    <col min="26" max="26" width="8.7109375" style="106" bestFit="1" customWidth="1"/>
    <col min="27" max="27" width="42.7109375" style="49" customWidth="1"/>
    <col min="28" max="28" width="22.421875" style="68" customWidth="1" outlineLevel="1"/>
    <col min="29" max="16384" width="9.140625" style="49" customWidth="1"/>
  </cols>
  <sheetData>
    <row r="1" spans="1:29" s="80" customFormat="1" ht="66" customHeight="1">
      <c r="A1" s="70" t="s">
        <v>2081</v>
      </c>
      <c r="B1" s="70" t="s">
        <v>890</v>
      </c>
      <c r="C1" s="71" t="s">
        <v>2017</v>
      </c>
      <c r="D1" s="70" t="s">
        <v>892</v>
      </c>
      <c r="E1" s="70" t="s">
        <v>893</v>
      </c>
      <c r="F1" s="70"/>
      <c r="G1" s="70" t="s">
        <v>684</v>
      </c>
      <c r="H1" s="72" t="s">
        <v>685</v>
      </c>
      <c r="I1" s="72" t="s">
        <v>686</v>
      </c>
      <c r="J1" s="71" t="s">
        <v>687</v>
      </c>
      <c r="K1" s="73" t="s">
        <v>688</v>
      </c>
      <c r="L1" s="72" t="s">
        <v>1694</v>
      </c>
      <c r="M1" s="72" t="s">
        <v>817</v>
      </c>
      <c r="N1" s="104" t="s">
        <v>888</v>
      </c>
      <c r="O1" s="74" t="s">
        <v>819</v>
      </c>
      <c r="P1" s="74" t="s">
        <v>2073</v>
      </c>
      <c r="Q1" s="70" t="s">
        <v>1501</v>
      </c>
      <c r="R1" s="75" t="s">
        <v>821</v>
      </c>
      <c r="S1" s="75" t="s">
        <v>486</v>
      </c>
      <c r="T1" s="76" t="s">
        <v>823</v>
      </c>
      <c r="U1" s="77" t="s">
        <v>889</v>
      </c>
      <c r="V1" s="77" t="s">
        <v>238</v>
      </c>
      <c r="W1" s="78" t="s">
        <v>678</v>
      </c>
      <c r="X1" s="79" t="s">
        <v>1926</v>
      </c>
      <c r="Y1" s="79" t="s">
        <v>1927</v>
      </c>
      <c r="Z1" s="104" t="s">
        <v>799</v>
      </c>
      <c r="AA1" s="80" t="s">
        <v>1422</v>
      </c>
      <c r="AB1" s="71" t="s">
        <v>2018</v>
      </c>
      <c r="AC1" s="80" t="s">
        <v>938</v>
      </c>
    </row>
    <row r="2" spans="1:29" s="14" customFormat="1" ht="178.5">
      <c r="A2" s="30">
        <v>112</v>
      </c>
      <c r="B2" s="30" t="s">
        <v>433</v>
      </c>
      <c r="C2" s="31" t="s">
        <v>1434</v>
      </c>
      <c r="D2" s="31" t="s">
        <v>434</v>
      </c>
      <c r="E2" s="31"/>
      <c r="F2" s="32" t="s">
        <v>1423</v>
      </c>
      <c r="G2" s="32" t="s">
        <v>1042</v>
      </c>
      <c r="H2" s="40">
        <v>0</v>
      </c>
      <c r="I2" s="40">
        <v>0</v>
      </c>
      <c r="J2" s="33" t="s">
        <v>1434</v>
      </c>
      <c r="K2" s="42" t="s">
        <v>1434</v>
      </c>
      <c r="L2" s="43" t="s">
        <v>895</v>
      </c>
      <c r="M2" s="43"/>
      <c r="N2" s="16" t="s">
        <v>1167</v>
      </c>
      <c r="O2" s="15" t="s">
        <v>216</v>
      </c>
      <c r="P2" s="15"/>
      <c r="Q2" s="34"/>
      <c r="R2" s="35" t="s">
        <v>1839</v>
      </c>
      <c r="S2" s="35" t="s">
        <v>832</v>
      </c>
      <c r="T2" s="13" t="s">
        <v>217</v>
      </c>
      <c r="U2" s="37"/>
      <c r="V2" s="34" t="s">
        <v>1434</v>
      </c>
      <c r="W2" s="46" t="s">
        <v>1904</v>
      </c>
      <c r="X2" s="15"/>
      <c r="Y2" t="s">
        <v>671</v>
      </c>
      <c r="Z2" s="15" t="s">
        <v>800</v>
      </c>
      <c r="AA2" s="17"/>
      <c r="AB2" s="32" t="s">
        <v>2005</v>
      </c>
      <c r="AC2" s="14">
        <v>1</v>
      </c>
    </row>
    <row r="3" spans="1:33" s="338" customFormat="1" ht="89.25">
      <c r="A3" s="129">
        <v>117</v>
      </c>
      <c r="B3" s="129" t="s">
        <v>433</v>
      </c>
      <c r="C3" s="314" t="s">
        <v>1434</v>
      </c>
      <c r="D3" s="314" t="s">
        <v>434</v>
      </c>
      <c r="E3" s="314"/>
      <c r="F3" s="129" t="s">
        <v>1423</v>
      </c>
      <c r="G3" s="129" t="s">
        <v>1042</v>
      </c>
      <c r="H3" s="317">
        <v>0</v>
      </c>
      <c r="I3" s="317">
        <v>0</v>
      </c>
      <c r="J3" s="319" t="s">
        <v>1434</v>
      </c>
      <c r="K3" s="321" t="s">
        <v>1434</v>
      </c>
      <c r="L3" s="323" t="s">
        <v>895</v>
      </c>
      <c r="M3" s="324"/>
      <c r="N3" s="325" t="s">
        <v>1167</v>
      </c>
      <c r="O3" s="15" t="s">
        <v>1549</v>
      </c>
      <c r="P3" s="325" t="s">
        <v>600</v>
      </c>
      <c r="Q3" s="328"/>
      <c r="R3" s="330" t="s">
        <v>935</v>
      </c>
      <c r="S3" s="330" t="s">
        <v>936</v>
      </c>
      <c r="T3" s="332" t="s">
        <v>601</v>
      </c>
      <c r="U3" s="335"/>
      <c r="V3" s="328" t="s">
        <v>1434</v>
      </c>
      <c r="W3" s="337" t="s">
        <v>1904</v>
      </c>
      <c r="Y3" t="s">
        <v>670</v>
      </c>
      <c r="Z3" s="339">
        <v>1</v>
      </c>
      <c r="AA3" s="325" t="str">
        <f>IF(ISERROR(VLOOKUP(V3,TopicsLookup,2,FALSE)),"",VLOOKUP(V3,TopicsLookup,2,FALSE))</f>
        <v>General</v>
      </c>
      <c r="AB3" s="340">
        <f>IF(Y3="Individual",0,1)*IF(Y3="",0,1)</f>
        <v>1</v>
      </c>
      <c r="AC3" s="14">
        <v>314</v>
      </c>
      <c r="AD3" s="340">
        <f>IF(X3="",A3,X3)</f>
        <v>117</v>
      </c>
      <c r="AE3" s="14"/>
      <c r="AF3" s="14"/>
      <c r="AG3" s="14"/>
    </row>
    <row r="4" spans="1:30" s="14" customFormat="1" ht="89.25">
      <c r="A4" s="110">
        <v>7375</v>
      </c>
      <c r="B4" s="110" t="s">
        <v>342</v>
      </c>
      <c r="C4" s="111" t="s">
        <v>1434</v>
      </c>
      <c r="D4" s="112"/>
      <c r="E4" s="111"/>
      <c r="F4" s="113" t="s">
        <v>1423</v>
      </c>
      <c r="G4" s="113" t="s">
        <v>1042</v>
      </c>
      <c r="H4" s="114">
        <v>0</v>
      </c>
      <c r="I4" s="114"/>
      <c r="J4" s="115" t="s">
        <v>1434</v>
      </c>
      <c r="K4" s="116" t="s">
        <v>1434</v>
      </c>
      <c r="L4" s="115" t="s">
        <v>895</v>
      </c>
      <c r="M4" s="115"/>
      <c r="N4" s="117" t="s">
        <v>1167</v>
      </c>
      <c r="O4" s="117" t="s">
        <v>216</v>
      </c>
      <c r="P4" s="117"/>
      <c r="Q4" s="117"/>
      <c r="R4" s="118" t="s">
        <v>812</v>
      </c>
      <c r="S4" s="118" t="s">
        <v>1228</v>
      </c>
      <c r="T4" s="119" t="s">
        <v>1730</v>
      </c>
      <c r="U4" s="120"/>
      <c r="V4" s="117" t="s">
        <v>955</v>
      </c>
      <c r="W4" s="117" t="s">
        <v>1904</v>
      </c>
      <c r="X4" s="121"/>
      <c r="Y4" t="s">
        <v>671</v>
      </c>
      <c r="Z4" s="121" t="s">
        <v>800</v>
      </c>
      <c r="AA4" s="368"/>
      <c r="AB4" s="113" t="s">
        <v>2007</v>
      </c>
      <c r="AC4" s="120"/>
      <c r="AD4" s="121"/>
    </row>
    <row r="5" spans="1:30" s="14" customFormat="1" ht="102">
      <c r="A5" s="30">
        <v>7376</v>
      </c>
      <c r="B5" s="30" t="s">
        <v>342</v>
      </c>
      <c r="C5" s="31" t="s">
        <v>1073</v>
      </c>
      <c r="D5" s="31"/>
      <c r="E5" s="31"/>
      <c r="F5" s="32" t="s">
        <v>1423</v>
      </c>
      <c r="G5" s="32"/>
      <c r="H5" s="40">
        <v>0</v>
      </c>
      <c r="I5" s="40"/>
      <c r="J5" s="33" t="s">
        <v>1434</v>
      </c>
      <c r="K5" s="42" t="s">
        <v>1434</v>
      </c>
      <c r="L5" s="43" t="s">
        <v>895</v>
      </c>
      <c r="M5" s="43"/>
      <c r="N5" s="16" t="s">
        <v>1167</v>
      </c>
      <c r="O5" s="15" t="s">
        <v>1549</v>
      </c>
      <c r="P5" s="15"/>
      <c r="Q5" s="34"/>
      <c r="R5" s="35" t="s">
        <v>1666</v>
      </c>
      <c r="S5" s="35" t="s">
        <v>1591</v>
      </c>
      <c r="T5" s="86" t="s">
        <v>1488</v>
      </c>
      <c r="U5" s="37"/>
      <c r="V5" s="34" t="s">
        <v>1434</v>
      </c>
      <c r="W5" s="46" t="s">
        <v>1904</v>
      </c>
      <c r="X5" s="15"/>
      <c r="Y5" t="s">
        <v>671</v>
      </c>
      <c r="Z5" s="15" t="s">
        <v>800</v>
      </c>
      <c r="AA5" s="17"/>
      <c r="AB5" s="32" t="s">
        <v>2008</v>
      </c>
      <c r="AC5" s="14">
        <v>5</v>
      </c>
      <c r="AD5" s="49"/>
    </row>
    <row r="6" spans="1:33" s="102" customFormat="1" ht="63.75">
      <c r="A6" s="30">
        <v>8281</v>
      </c>
      <c r="B6" s="30" t="s">
        <v>780</v>
      </c>
      <c r="C6" s="31" t="s">
        <v>1434</v>
      </c>
      <c r="D6" s="36"/>
      <c r="E6" s="31"/>
      <c r="F6" s="32" t="s">
        <v>1423</v>
      </c>
      <c r="G6" s="32" t="s">
        <v>1042</v>
      </c>
      <c r="H6" s="40">
        <v>0</v>
      </c>
      <c r="I6" s="40"/>
      <c r="J6" s="33" t="str">
        <f>IF(ISERROR(VLOOKUP(K6,HeadingsLookup,2,FALSE)),"",VLOOKUP(K6,HeadingsLookup,2,FALSE))</f>
        <v>General</v>
      </c>
      <c r="K6" s="42" t="s">
        <v>1434</v>
      </c>
      <c r="L6" s="43" t="s">
        <v>895</v>
      </c>
      <c r="M6" s="43"/>
      <c r="N6" s="15" t="s">
        <v>1167</v>
      </c>
      <c r="O6" s="15" t="s">
        <v>14</v>
      </c>
      <c r="P6" s="15"/>
      <c r="Q6" s="34"/>
      <c r="R6" s="35" t="s">
        <v>344</v>
      </c>
      <c r="S6" s="35" t="s">
        <v>345</v>
      </c>
      <c r="T6" s="86" t="s">
        <v>1488</v>
      </c>
      <c r="U6" s="37"/>
      <c r="V6" s="34" t="str">
        <f>IF(ISBLANK(M6),IF(ISERROR(VLOOKUP(K6,HeadingsLookup,4,FALSE)),"",VLOOKUP(K6,HeadingsLookup,4,FALSE)),"Duplicate")</f>
        <v>General</v>
      </c>
      <c r="W6" s="46" t="s">
        <v>1904</v>
      </c>
      <c r="X6" s="51"/>
      <c r="Y6" t="s">
        <v>670</v>
      </c>
      <c r="Z6" s="109" t="s">
        <v>800</v>
      </c>
      <c r="AA6" s="14"/>
      <c r="AB6" s="32" t="s">
        <v>2009</v>
      </c>
      <c r="AC6" s="14">
        <v>6</v>
      </c>
      <c r="AD6" s="49"/>
      <c r="AE6" s="14"/>
      <c r="AF6" s="14"/>
      <c r="AG6" s="14"/>
    </row>
    <row r="7" spans="1:30" s="14" customFormat="1" ht="255">
      <c r="A7" s="356">
        <v>7365</v>
      </c>
      <c r="B7" s="356" t="s">
        <v>342</v>
      </c>
      <c r="C7" s="356" t="s">
        <v>90</v>
      </c>
      <c r="D7" s="356" t="s">
        <v>1055</v>
      </c>
      <c r="E7" s="356" t="s">
        <v>1998</v>
      </c>
      <c r="F7" s="356" t="s">
        <v>1423</v>
      </c>
      <c r="G7" s="356"/>
      <c r="H7" s="356">
        <v>106</v>
      </c>
      <c r="I7" s="356">
        <v>5</v>
      </c>
      <c r="J7" s="356"/>
      <c r="K7" s="356" t="s">
        <v>90</v>
      </c>
      <c r="L7" s="356" t="s">
        <v>895</v>
      </c>
      <c r="M7" s="356"/>
      <c r="N7" s="356" t="s">
        <v>0</v>
      </c>
      <c r="O7" s="356"/>
      <c r="P7" s="356"/>
      <c r="Q7" s="356" t="s">
        <v>1984</v>
      </c>
      <c r="R7" s="356" t="s">
        <v>1985</v>
      </c>
      <c r="S7" s="356" t="s">
        <v>1986</v>
      </c>
      <c r="T7" s="356" t="s">
        <v>12</v>
      </c>
      <c r="U7" s="356"/>
      <c r="V7" s="356" t="s">
        <v>234</v>
      </c>
      <c r="W7" s="356" t="s">
        <v>1904</v>
      </c>
      <c r="X7" s="356"/>
      <c r="Y7" t="s">
        <v>674</v>
      </c>
      <c r="Z7" s="356" t="s">
        <v>800</v>
      </c>
      <c r="AA7" s="356"/>
      <c r="AB7" s="356"/>
      <c r="AC7" s="356"/>
      <c r="AD7" s="356"/>
    </row>
    <row r="8" spans="1:29" s="14" customFormat="1" ht="51">
      <c r="A8" s="30">
        <v>2730</v>
      </c>
      <c r="B8" s="30" t="s">
        <v>676</v>
      </c>
      <c r="C8" s="31" t="s">
        <v>1977</v>
      </c>
      <c r="D8" s="31" t="s">
        <v>1005</v>
      </c>
      <c r="E8" s="31" t="s">
        <v>1708</v>
      </c>
      <c r="F8" s="32"/>
      <c r="G8" s="32" t="s">
        <v>1042</v>
      </c>
      <c r="H8" s="40">
        <v>129</v>
      </c>
      <c r="I8" s="40">
        <v>5</v>
      </c>
      <c r="J8" s="33" t="str">
        <f>IF(ISERROR(VLOOKUP(K8,HeadingsLookup,2,FALSE)),"",VLOOKUP(K8,HeadingsLookup,2,FALSE))</f>
        <v>STA CCA sensing 40/20MHz BSS</v>
      </c>
      <c r="K8" s="42" t="s">
        <v>1542</v>
      </c>
      <c r="L8" s="43" t="s">
        <v>895</v>
      </c>
      <c r="M8" s="43"/>
      <c r="N8" s="16" t="s">
        <v>1167</v>
      </c>
      <c r="O8" s="15" t="s">
        <v>14</v>
      </c>
      <c r="P8" s="15"/>
      <c r="Q8" s="34"/>
      <c r="R8" s="35" t="s">
        <v>1978</v>
      </c>
      <c r="S8" s="35" t="s">
        <v>13</v>
      </c>
      <c r="T8" s="13" t="s">
        <v>1046</v>
      </c>
      <c r="U8" s="37"/>
      <c r="V8" s="34" t="str">
        <f>IF(ISBLANK(M8),IF(ISERROR(VLOOKUP(K8,HeadingsLookup,4,FALSE)),"",VLOOKUP(K8,HeadingsLookup,4,FALSE)),"Duplicate")</f>
        <v>Coexistence</v>
      </c>
      <c r="W8" s="46" t="str">
        <f>IF(ISERROR(VLOOKUP(V8,TopicsLookup,2,FALSE)),"",VLOOKUP(V8,TopicsLookup,2,FALSE))</f>
        <v>Coexistence</v>
      </c>
      <c r="X8" s="15"/>
      <c r="Y8" t="s">
        <v>672</v>
      </c>
      <c r="Z8" s="15" t="s">
        <v>800</v>
      </c>
      <c r="AA8" s="17"/>
      <c r="AB8" s="30"/>
      <c r="AC8" s="14">
        <v>33</v>
      </c>
    </row>
    <row r="9" spans="1:33" s="14" customFormat="1" ht="140.25">
      <c r="A9" s="30">
        <v>2733</v>
      </c>
      <c r="B9" s="30" t="s">
        <v>676</v>
      </c>
      <c r="C9" s="31">
        <v>9.23</v>
      </c>
      <c r="D9" s="31">
        <v>129</v>
      </c>
      <c r="E9" s="31">
        <v>20</v>
      </c>
      <c r="F9" s="32"/>
      <c r="G9" s="32" t="s">
        <v>1042</v>
      </c>
      <c r="H9" s="40">
        <v>129</v>
      </c>
      <c r="I9" s="40">
        <v>20</v>
      </c>
      <c r="J9" s="33" t="str">
        <f>IF(ISERROR(VLOOKUP(K9,HeadingsLookup,2,FALSE)),"",VLOOKUP(K9,HeadingsLookup,2,FALSE))</f>
        <v>40/20 Functional description</v>
      </c>
      <c r="K9" s="42" t="s">
        <v>1538</v>
      </c>
      <c r="L9" s="43" t="s">
        <v>1423</v>
      </c>
      <c r="M9" s="43"/>
      <c r="N9" s="16" t="s">
        <v>1167</v>
      </c>
      <c r="O9" s="15" t="s">
        <v>14</v>
      </c>
      <c r="P9" s="15"/>
      <c r="Q9" s="34"/>
      <c r="R9" s="35" t="s">
        <v>350</v>
      </c>
      <c r="S9" s="35" t="s">
        <v>555</v>
      </c>
      <c r="T9" s="13" t="s">
        <v>1046</v>
      </c>
      <c r="U9" s="37"/>
      <c r="V9" s="34" t="str">
        <f>IF(ISBLANK(M9),IF(ISERROR(VLOOKUP(K9,HeadingsLookup,4,FALSE)),"",VLOOKUP(K9,HeadingsLookup,4,FALSE)),"Duplicate")</f>
        <v>Coexistence</v>
      </c>
      <c r="W9" s="46" t="str">
        <f>IF(ISERROR(VLOOKUP(V9,TopicsLookup,2,FALSE)),"",VLOOKUP(V9,TopicsLookup,2,FALSE))</f>
        <v>Coexistence</v>
      </c>
      <c r="X9" s="15"/>
      <c r="Y9" t="s">
        <v>670</v>
      </c>
      <c r="Z9" s="15" t="s">
        <v>800</v>
      </c>
      <c r="AA9" s="17"/>
      <c r="AB9" s="30"/>
      <c r="AC9" s="14">
        <v>34</v>
      </c>
      <c r="AF9" s="340">
        <f>IF(ISBLANK(X9),1,0)*IF(N9="D",1,0)*IF(O9="SELF",1,0)</f>
        <v>0</v>
      </c>
      <c r="AG9" s="340" t="s">
        <v>937</v>
      </c>
    </row>
    <row r="10" spans="1:33" s="14" customFormat="1" ht="76.5">
      <c r="A10" s="30">
        <v>4791</v>
      </c>
      <c r="B10" s="30" t="s">
        <v>1885</v>
      </c>
      <c r="C10" s="31" t="s">
        <v>1538</v>
      </c>
      <c r="D10" s="31" t="s">
        <v>1005</v>
      </c>
      <c r="E10" s="31" t="s">
        <v>1648</v>
      </c>
      <c r="F10" s="32"/>
      <c r="G10" s="32" t="s">
        <v>1042</v>
      </c>
      <c r="H10" s="40">
        <v>129</v>
      </c>
      <c r="I10" s="40">
        <v>20</v>
      </c>
      <c r="J10" s="33" t="str">
        <f>IF(ISERROR(VLOOKUP(K10,HeadingsLookup,2,FALSE)),"",VLOOKUP(K10,HeadingsLookup,2,FALSE))</f>
        <v>40/20 Functional description</v>
      </c>
      <c r="K10" s="42" t="s">
        <v>1538</v>
      </c>
      <c r="L10" s="43" t="s">
        <v>895</v>
      </c>
      <c r="M10" s="43"/>
      <c r="N10" s="16" t="s">
        <v>1167</v>
      </c>
      <c r="O10" s="15" t="s">
        <v>14</v>
      </c>
      <c r="P10" s="15"/>
      <c r="Q10" s="34"/>
      <c r="R10" s="35" t="s">
        <v>934</v>
      </c>
      <c r="S10" s="35" t="s">
        <v>335</v>
      </c>
      <c r="T10" s="13" t="s">
        <v>1046</v>
      </c>
      <c r="U10" s="37"/>
      <c r="V10" s="34" t="str">
        <f>IF(ISBLANK(M10),IF(ISERROR(VLOOKUP(K10,HeadingsLookup,4,FALSE)),"",VLOOKUP(K10,HeadingsLookup,4,FALSE)),"Duplicate")</f>
        <v>Coexistence</v>
      </c>
      <c r="W10" s="46" t="str">
        <f>IF(ISERROR(VLOOKUP(V10,TopicsLookup,2,FALSE)),"",VLOOKUP(V10,TopicsLookup,2,FALSE))</f>
        <v>Coexistence</v>
      </c>
      <c r="X10" s="15"/>
      <c r="Y10" t="s">
        <v>672</v>
      </c>
      <c r="Z10" s="15" t="s">
        <v>800</v>
      </c>
      <c r="AA10" s="17"/>
      <c r="AB10" s="30"/>
      <c r="AC10" s="14">
        <v>35</v>
      </c>
      <c r="AF10" s="304"/>
      <c r="AG10" s="304"/>
    </row>
    <row r="11" spans="1:33" s="14" customFormat="1" ht="63.75">
      <c r="A11" s="69">
        <v>6768</v>
      </c>
      <c r="B11" s="69" t="s">
        <v>390</v>
      </c>
      <c r="C11" s="69" t="s">
        <v>1538</v>
      </c>
      <c r="D11" s="69" t="s">
        <v>1005</v>
      </c>
      <c r="E11" s="69" t="s">
        <v>1648</v>
      </c>
      <c r="F11" s="69" t="s">
        <v>1423</v>
      </c>
      <c r="G11" s="69" t="s">
        <v>1042</v>
      </c>
      <c r="H11" s="69">
        <v>129</v>
      </c>
      <c r="I11" s="69">
        <v>20</v>
      </c>
      <c r="J11" s="69"/>
      <c r="K11" s="69" t="s">
        <v>1538</v>
      </c>
      <c r="L11" s="69" t="s">
        <v>895</v>
      </c>
      <c r="M11" s="69"/>
      <c r="N11" s="105" t="s">
        <v>1167</v>
      </c>
      <c r="O11" s="15" t="s">
        <v>14</v>
      </c>
      <c r="P11" s="69"/>
      <c r="Q11" s="69"/>
      <c r="R11" s="69" t="s">
        <v>1268</v>
      </c>
      <c r="S11" s="69" t="s">
        <v>1269</v>
      </c>
      <c r="T11" s="69" t="s">
        <v>1046</v>
      </c>
      <c r="U11" s="69"/>
      <c r="V11" s="69" t="s">
        <v>1904</v>
      </c>
      <c r="W11" s="69" t="s">
        <v>1904</v>
      </c>
      <c r="X11" s="69"/>
      <c r="Y11" t="s">
        <v>671</v>
      </c>
      <c r="Z11" s="15"/>
      <c r="AA11" s="69"/>
      <c r="AB11" s="69"/>
      <c r="AC11" s="14">
        <v>36</v>
      </c>
      <c r="AD11" s="69"/>
      <c r="AF11" s="304"/>
      <c r="AG11" s="304"/>
    </row>
    <row r="12" spans="1:29" s="14" customFormat="1" ht="51">
      <c r="A12" s="30">
        <v>49</v>
      </c>
      <c r="B12" s="30" t="s">
        <v>1072</v>
      </c>
      <c r="C12" s="31" t="s">
        <v>1542</v>
      </c>
      <c r="D12" s="31" t="s">
        <v>1005</v>
      </c>
      <c r="E12" s="31" t="s">
        <v>1006</v>
      </c>
      <c r="F12" s="32"/>
      <c r="G12" s="32" t="s">
        <v>1042</v>
      </c>
      <c r="H12" s="40">
        <v>129</v>
      </c>
      <c r="I12" s="40">
        <v>27</v>
      </c>
      <c r="J12" s="33" t="str">
        <f>IF(ISERROR(VLOOKUP(K12,HeadingsLookup,2,FALSE)),"",VLOOKUP(K12,HeadingsLookup,2,FALSE))</f>
        <v>STA CCA sensing 40/20MHz BSS</v>
      </c>
      <c r="K12" s="42" t="s">
        <v>1542</v>
      </c>
      <c r="L12" s="43" t="s">
        <v>895</v>
      </c>
      <c r="M12" s="43"/>
      <c r="N12" s="16" t="s">
        <v>1167</v>
      </c>
      <c r="O12" s="15" t="s">
        <v>14</v>
      </c>
      <c r="P12" s="15"/>
      <c r="Q12" s="34"/>
      <c r="R12" s="35" t="s">
        <v>899</v>
      </c>
      <c r="S12" s="35" t="s">
        <v>1447</v>
      </c>
      <c r="T12" s="13" t="s">
        <v>47</v>
      </c>
      <c r="U12" s="37"/>
      <c r="V12" s="34" t="str">
        <f>IF(ISBLANK(M12),IF(ISERROR(VLOOKUP(K12,HeadingsLookup,4,FALSE)),"",VLOOKUP(K12,HeadingsLookup,4,FALSE)),"Duplicate")</f>
        <v>Coexistence</v>
      </c>
      <c r="W12" s="46" t="str">
        <f>IF(ISERROR(VLOOKUP(V12,TopicsLookup,2,FALSE)),"",VLOOKUP(V12,TopicsLookup,2,FALSE))</f>
        <v>Coexistence</v>
      </c>
      <c r="X12" s="15"/>
      <c r="Y12" t="s">
        <v>672</v>
      </c>
      <c r="Z12" s="15" t="s">
        <v>800</v>
      </c>
      <c r="AA12" s="17"/>
      <c r="AB12" s="30"/>
      <c r="AC12" s="14">
        <v>39</v>
      </c>
    </row>
    <row r="13" spans="1:29" s="14" customFormat="1" ht="306">
      <c r="A13" s="30">
        <v>295</v>
      </c>
      <c r="B13" s="30" t="s">
        <v>1883</v>
      </c>
      <c r="C13" s="31" t="s">
        <v>1542</v>
      </c>
      <c r="D13" s="31" t="s">
        <v>1005</v>
      </c>
      <c r="E13" s="31" t="s">
        <v>1429</v>
      </c>
      <c r="F13" s="32"/>
      <c r="G13" s="32" t="s">
        <v>1042</v>
      </c>
      <c r="H13" s="40">
        <v>129</v>
      </c>
      <c r="I13" s="40">
        <v>27</v>
      </c>
      <c r="J13" s="33" t="str">
        <f>IF(ISERROR(VLOOKUP(K13,HeadingsLookup,2,FALSE)),"",VLOOKUP(K13,HeadingsLookup,2,FALSE))</f>
        <v>STA CCA sensing 40/20MHz BSS</v>
      </c>
      <c r="K13" s="42" t="s">
        <v>1542</v>
      </c>
      <c r="L13" s="43" t="s">
        <v>895</v>
      </c>
      <c r="M13" s="43"/>
      <c r="N13" s="16" t="s">
        <v>1167</v>
      </c>
      <c r="O13" s="15" t="s">
        <v>14</v>
      </c>
      <c r="P13" s="15"/>
      <c r="Q13" s="34"/>
      <c r="R13" s="35" t="s">
        <v>1973</v>
      </c>
      <c r="S13" s="35" t="s">
        <v>1974</v>
      </c>
      <c r="T13" s="86" t="s">
        <v>1614</v>
      </c>
      <c r="U13" s="37"/>
      <c r="V13" s="34" t="str">
        <f>IF(ISBLANK(M13),IF(ISERROR(VLOOKUP(K13,HeadingsLookup,4,FALSE)),"",VLOOKUP(K13,HeadingsLookup,4,FALSE)),"Duplicate")</f>
        <v>Coexistence</v>
      </c>
      <c r="W13" s="46" t="str">
        <f>IF(ISERROR(VLOOKUP(V13,TopicsLookup,2,FALSE)),"",VLOOKUP(V13,TopicsLookup,2,FALSE))</f>
        <v>Coexistence</v>
      </c>
      <c r="X13" s="15"/>
      <c r="Y13" t="s">
        <v>672</v>
      </c>
      <c r="Z13" s="15" t="s">
        <v>800</v>
      </c>
      <c r="AA13" s="17"/>
      <c r="AB13" s="30"/>
      <c r="AC13" s="14">
        <v>40</v>
      </c>
    </row>
    <row r="14" spans="1:29" s="14" customFormat="1" ht="51">
      <c r="A14" s="30">
        <v>704</v>
      </c>
      <c r="B14" s="30" t="s">
        <v>1867</v>
      </c>
      <c r="C14" s="31" t="s">
        <v>1542</v>
      </c>
      <c r="D14" s="31" t="s">
        <v>1005</v>
      </c>
      <c r="E14" s="31" t="s">
        <v>1144</v>
      </c>
      <c r="F14" s="32"/>
      <c r="G14" s="32" t="s">
        <v>1042</v>
      </c>
      <c r="H14" s="40">
        <v>129</v>
      </c>
      <c r="I14" s="40">
        <v>27</v>
      </c>
      <c r="J14" s="33" t="str">
        <f>IF(ISERROR(VLOOKUP(K14,HeadingsLookup,2,FALSE)),"",VLOOKUP(K14,HeadingsLookup,2,FALSE))</f>
        <v>STA CCA sensing 40/20MHz BSS</v>
      </c>
      <c r="K14" s="42" t="s">
        <v>1542</v>
      </c>
      <c r="L14" s="43" t="s">
        <v>895</v>
      </c>
      <c r="M14" s="43"/>
      <c r="N14" s="16" t="s">
        <v>1167</v>
      </c>
      <c r="O14" s="15" t="s">
        <v>14</v>
      </c>
      <c r="P14" s="15"/>
      <c r="Q14" s="34"/>
      <c r="R14" s="35" t="s">
        <v>1145</v>
      </c>
      <c r="S14" s="35" t="s">
        <v>50</v>
      </c>
      <c r="T14" s="13" t="s">
        <v>1046</v>
      </c>
      <c r="U14" s="37"/>
      <c r="V14" s="34" t="str">
        <f>IF(ISBLANK(M14),IF(ISERROR(VLOOKUP(K14,HeadingsLookup,4,FALSE)),"",VLOOKUP(K14,HeadingsLookup,4,FALSE)),"Duplicate")</f>
        <v>Coexistence</v>
      </c>
      <c r="W14" s="46" t="str">
        <f>IF(ISERROR(VLOOKUP(V14,TopicsLookup,2,FALSE)),"",VLOOKUP(V14,TopicsLookup,2,FALSE))</f>
        <v>Coexistence</v>
      </c>
      <c r="X14" s="15"/>
      <c r="Y14" t="s">
        <v>672</v>
      </c>
      <c r="Z14" s="15" t="s">
        <v>800</v>
      </c>
      <c r="AA14" s="17"/>
      <c r="AB14" s="30"/>
      <c r="AC14" s="14">
        <v>41</v>
      </c>
    </row>
    <row r="15" spans="1:29" s="14" customFormat="1" ht="102">
      <c r="A15" s="30">
        <v>1750</v>
      </c>
      <c r="B15" s="30" t="s">
        <v>174</v>
      </c>
      <c r="C15" s="31" t="s">
        <v>1542</v>
      </c>
      <c r="D15" s="31" t="s">
        <v>1005</v>
      </c>
      <c r="E15" s="31" t="s">
        <v>1429</v>
      </c>
      <c r="F15" s="32"/>
      <c r="G15" s="32" t="s">
        <v>1042</v>
      </c>
      <c r="H15" s="40">
        <v>129</v>
      </c>
      <c r="I15" s="40">
        <v>27</v>
      </c>
      <c r="J15" s="33" t="str">
        <f>IF(ISERROR(VLOOKUP(K15,HeadingsLookup,2,FALSE)),"",VLOOKUP(K15,HeadingsLookup,2,FALSE))</f>
        <v>STA CCA sensing 40/20MHz BSS</v>
      </c>
      <c r="K15" s="42" t="s">
        <v>1542</v>
      </c>
      <c r="L15" s="43" t="s">
        <v>895</v>
      </c>
      <c r="M15" s="43"/>
      <c r="N15" s="16" t="s">
        <v>1167</v>
      </c>
      <c r="O15" s="15" t="s">
        <v>14</v>
      </c>
      <c r="P15" s="15"/>
      <c r="Q15" s="34"/>
      <c r="R15" s="35" t="s">
        <v>1497</v>
      </c>
      <c r="S15" s="35" t="s">
        <v>1498</v>
      </c>
      <c r="T15" s="13" t="s">
        <v>1046</v>
      </c>
      <c r="U15" s="37"/>
      <c r="V15" s="34" t="str">
        <f>IF(ISBLANK(M15),IF(ISERROR(VLOOKUP(K15,HeadingsLookup,4,FALSE)),"",VLOOKUP(K15,HeadingsLookup,4,FALSE)),"Duplicate")</f>
        <v>Coexistence</v>
      </c>
      <c r="W15" s="46" t="str">
        <f>IF(ISERROR(VLOOKUP(V15,TopicsLookup,2,FALSE)),"",VLOOKUP(V15,TopicsLookup,2,FALSE))</f>
        <v>Coexistence</v>
      </c>
      <c r="X15" s="15"/>
      <c r="Y15" t="s">
        <v>672</v>
      </c>
      <c r="Z15" s="15" t="s">
        <v>800</v>
      </c>
      <c r="AA15" s="17"/>
      <c r="AB15" s="30"/>
      <c r="AC15" s="14">
        <v>42</v>
      </c>
    </row>
    <row r="16" spans="1:29" s="14" customFormat="1" ht="63.75">
      <c r="A16" s="30">
        <v>2737</v>
      </c>
      <c r="B16" s="30" t="s">
        <v>676</v>
      </c>
      <c r="C16" s="31" t="s">
        <v>1542</v>
      </c>
      <c r="D16" s="31">
        <v>129</v>
      </c>
      <c r="E16" s="31">
        <v>27</v>
      </c>
      <c r="F16" s="32"/>
      <c r="G16" s="32" t="s">
        <v>1042</v>
      </c>
      <c r="H16" s="40">
        <v>129</v>
      </c>
      <c r="I16" s="40">
        <v>27</v>
      </c>
      <c r="J16" s="33" t="str">
        <f>IF(ISERROR(VLOOKUP(K16,HeadingsLookup,2,FALSE)),"",VLOOKUP(K16,HeadingsLookup,2,FALSE))</f>
        <v>STA CCA sensing 40/20MHz BSS</v>
      </c>
      <c r="K16" s="42" t="s">
        <v>1542</v>
      </c>
      <c r="L16" s="43" t="s">
        <v>1423</v>
      </c>
      <c r="M16" s="43"/>
      <c r="N16" s="16" t="s">
        <v>1167</v>
      </c>
      <c r="O16" s="15" t="s">
        <v>14</v>
      </c>
      <c r="P16" s="15"/>
      <c r="Q16" s="34"/>
      <c r="R16" s="35" t="s">
        <v>556</v>
      </c>
      <c r="S16" s="35" t="s">
        <v>482</v>
      </c>
      <c r="T16" s="13" t="s">
        <v>1046</v>
      </c>
      <c r="U16" s="37"/>
      <c r="V16" s="34" t="str">
        <f>IF(ISBLANK(M16),IF(ISERROR(VLOOKUP(K16,HeadingsLookup,4,FALSE)),"",VLOOKUP(K16,HeadingsLookup,4,FALSE)),"Duplicate")</f>
        <v>Coexistence</v>
      </c>
      <c r="W16" s="46" t="str">
        <f>IF(ISERROR(VLOOKUP(V16,TopicsLookup,2,FALSE)),"",VLOOKUP(V16,TopicsLookup,2,FALSE))</f>
        <v>Coexistence</v>
      </c>
      <c r="X16" s="15"/>
      <c r="Y16" t="s">
        <v>672</v>
      </c>
      <c r="Z16" s="15" t="s">
        <v>800</v>
      </c>
      <c r="AA16" s="17"/>
      <c r="AB16" s="30"/>
      <c r="AC16" s="14">
        <v>43</v>
      </c>
    </row>
    <row r="17" spans="1:29" s="14" customFormat="1" ht="51">
      <c r="A17" s="30">
        <v>4640</v>
      </c>
      <c r="B17" s="30" t="s">
        <v>2122</v>
      </c>
      <c r="C17" s="31" t="s">
        <v>1542</v>
      </c>
      <c r="D17" s="31" t="s">
        <v>1005</v>
      </c>
      <c r="E17" s="31" t="s">
        <v>1006</v>
      </c>
      <c r="F17" s="32"/>
      <c r="G17" s="32" t="s">
        <v>1042</v>
      </c>
      <c r="H17" s="40">
        <v>129</v>
      </c>
      <c r="I17" s="40">
        <v>27</v>
      </c>
      <c r="J17" s="33" t="str">
        <f>IF(ISERROR(VLOOKUP(K17,HeadingsLookup,2,FALSE)),"",VLOOKUP(K17,HeadingsLookup,2,FALSE))</f>
        <v>STA CCA sensing 40/20MHz BSS</v>
      </c>
      <c r="K17" s="42" t="s">
        <v>1542</v>
      </c>
      <c r="L17" s="43" t="s">
        <v>895</v>
      </c>
      <c r="M17" s="43"/>
      <c r="N17" s="16" t="s">
        <v>1167</v>
      </c>
      <c r="O17" s="15" t="s">
        <v>14</v>
      </c>
      <c r="P17" s="15"/>
      <c r="Q17" s="34"/>
      <c r="R17" s="35" t="s">
        <v>899</v>
      </c>
      <c r="S17" s="35" t="s">
        <v>900</v>
      </c>
      <c r="T17" s="13" t="s">
        <v>1046</v>
      </c>
      <c r="U17" s="37"/>
      <c r="V17" s="34" t="str">
        <f>IF(ISBLANK(M17),IF(ISERROR(VLOOKUP(K17,HeadingsLookup,4,FALSE)),"",VLOOKUP(K17,HeadingsLookup,4,FALSE)),"Duplicate")</f>
        <v>Coexistence</v>
      </c>
      <c r="W17" s="46" t="str">
        <f>IF(ISERROR(VLOOKUP(V17,TopicsLookup,2,FALSE)),"",VLOOKUP(V17,TopicsLookup,2,FALSE))</f>
        <v>Coexistence</v>
      </c>
      <c r="X17" s="15"/>
      <c r="Y17" t="s">
        <v>672</v>
      </c>
      <c r="Z17" s="15" t="s">
        <v>800</v>
      </c>
      <c r="AA17" s="17"/>
      <c r="AB17" s="30"/>
      <c r="AC17" s="14">
        <v>44</v>
      </c>
    </row>
    <row r="18" spans="1:29" s="14" customFormat="1" ht="51">
      <c r="A18" s="30">
        <v>6813</v>
      </c>
      <c r="B18" s="30" t="s">
        <v>2059</v>
      </c>
      <c r="C18" s="31" t="s">
        <v>1542</v>
      </c>
      <c r="D18" s="31" t="s">
        <v>1005</v>
      </c>
      <c r="E18" s="31" t="s">
        <v>1429</v>
      </c>
      <c r="F18" s="32"/>
      <c r="G18" s="32" t="s">
        <v>1042</v>
      </c>
      <c r="H18" s="40">
        <v>129</v>
      </c>
      <c r="I18" s="40">
        <v>27</v>
      </c>
      <c r="J18" s="33" t="str">
        <f>IF(ISERROR(VLOOKUP(K18,HeadingsLookup,2,FALSE)),"",VLOOKUP(K18,HeadingsLookup,2,FALSE))</f>
        <v>STA CCA sensing 40/20MHz BSS</v>
      </c>
      <c r="K18" s="42" t="s">
        <v>1542</v>
      </c>
      <c r="L18" s="43" t="s">
        <v>895</v>
      </c>
      <c r="M18" s="43"/>
      <c r="N18" s="16" t="s">
        <v>1167</v>
      </c>
      <c r="O18" s="15" t="s">
        <v>14</v>
      </c>
      <c r="P18" s="15"/>
      <c r="Q18" s="34"/>
      <c r="R18" s="35" t="s">
        <v>2060</v>
      </c>
      <c r="S18" s="35" t="s">
        <v>1715</v>
      </c>
      <c r="T18" s="13" t="s">
        <v>1046</v>
      </c>
      <c r="U18" s="37" t="s">
        <v>825</v>
      </c>
      <c r="V18" s="34" t="str">
        <f>IF(ISBLANK(M18),IF(ISERROR(VLOOKUP(K18,HeadingsLookup,4,FALSE)),"",VLOOKUP(K18,HeadingsLookup,4,FALSE)),"Duplicate")</f>
        <v>Coexistence</v>
      </c>
      <c r="W18" s="46" t="str">
        <f>IF(ISERROR(VLOOKUP(V18,TopicsLookup,2,FALSE)),"",VLOOKUP(V18,TopicsLookup,2,FALSE))</f>
        <v>Coexistence</v>
      </c>
      <c r="X18" s="15"/>
      <c r="Y18" t="s">
        <v>672</v>
      </c>
      <c r="Z18" s="15" t="s">
        <v>800</v>
      </c>
      <c r="AA18" s="17"/>
      <c r="AB18" s="30"/>
      <c r="AC18" s="14">
        <v>45</v>
      </c>
    </row>
    <row r="19" spans="1:33" s="14" customFormat="1" ht="63.75">
      <c r="A19" s="30">
        <v>6938</v>
      </c>
      <c r="B19" s="30" t="s">
        <v>1727</v>
      </c>
      <c r="C19" s="31" t="s">
        <v>1542</v>
      </c>
      <c r="D19" s="31" t="s">
        <v>1005</v>
      </c>
      <c r="E19" s="31" t="s">
        <v>1429</v>
      </c>
      <c r="F19" s="32"/>
      <c r="G19" s="32" t="s">
        <v>1042</v>
      </c>
      <c r="H19" s="40">
        <v>129</v>
      </c>
      <c r="I19" s="40">
        <v>27</v>
      </c>
      <c r="J19" s="33" t="str">
        <f>IF(ISERROR(VLOOKUP(K19,HeadingsLookup,2,FALSE)),"",VLOOKUP(K19,HeadingsLookup,2,FALSE))</f>
        <v>STA CCA sensing 40/20MHz BSS</v>
      </c>
      <c r="K19" s="42" t="s">
        <v>1542</v>
      </c>
      <c r="L19" s="43" t="s">
        <v>895</v>
      </c>
      <c r="M19" s="43"/>
      <c r="N19" s="16" t="s">
        <v>1167</v>
      </c>
      <c r="O19" s="15" t="s">
        <v>14</v>
      </c>
      <c r="P19" s="15"/>
      <c r="Q19" s="34"/>
      <c r="R19" s="35" t="s">
        <v>680</v>
      </c>
      <c r="S19" s="35" t="s">
        <v>774</v>
      </c>
      <c r="T19" s="13" t="s">
        <v>1046</v>
      </c>
      <c r="U19" s="37"/>
      <c r="V19" s="34" t="str">
        <f>IF(ISBLANK(M19),IF(ISERROR(VLOOKUP(K19,HeadingsLookup,4,FALSE)),"",VLOOKUP(K19,HeadingsLookup,4,FALSE)),"Duplicate")</f>
        <v>Coexistence</v>
      </c>
      <c r="W19" s="46" t="str">
        <f>IF(ISERROR(VLOOKUP(V19,TopicsLookup,2,FALSE)),"",VLOOKUP(V19,TopicsLookup,2,FALSE))</f>
        <v>Coexistence</v>
      </c>
      <c r="X19" s="15"/>
      <c r="Y19" t="s">
        <v>672</v>
      </c>
      <c r="Z19" s="15" t="s">
        <v>800</v>
      </c>
      <c r="AA19" s="17"/>
      <c r="AB19" s="30"/>
      <c r="AC19" s="14">
        <v>46</v>
      </c>
      <c r="AF19" s="102"/>
      <c r="AG19" s="102"/>
    </row>
    <row r="20" spans="1:29" s="14" customFormat="1" ht="114.75">
      <c r="A20" s="30">
        <v>7178</v>
      </c>
      <c r="B20" s="30" t="s">
        <v>1196</v>
      </c>
      <c r="C20" s="31" t="s">
        <v>1542</v>
      </c>
      <c r="D20" s="31" t="s">
        <v>1005</v>
      </c>
      <c r="E20" s="31" t="s">
        <v>1429</v>
      </c>
      <c r="F20" s="32"/>
      <c r="G20" s="32" t="s">
        <v>1042</v>
      </c>
      <c r="H20" s="40">
        <v>129</v>
      </c>
      <c r="I20" s="40">
        <v>27</v>
      </c>
      <c r="J20" s="33" t="str">
        <f>IF(ISERROR(VLOOKUP(K20,HeadingsLookup,2,FALSE)),"",VLOOKUP(K20,HeadingsLookup,2,FALSE))</f>
        <v>STA CCA sensing 40/20MHz BSS</v>
      </c>
      <c r="K20" s="42" t="s">
        <v>1542</v>
      </c>
      <c r="L20" s="43" t="s">
        <v>895</v>
      </c>
      <c r="M20" s="43"/>
      <c r="N20" s="16" t="s">
        <v>1167</v>
      </c>
      <c r="O20" s="15" t="s">
        <v>14</v>
      </c>
      <c r="P20" s="15"/>
      <c r="Q20" s="34"/>
      <c r="R20" s="35" t="s">
        <v>2060</v>
      </c>
      <c r="S20" s="35" t="s">
        <v>953</v>
      </c>
      <c r="T20" s="13" t="s">
        <v>1046</v>
      </c>
      <c r="U20" s="37"/>
      <c r="V20" s="34" t="str">
        <f>IF(ISBLANK(M20),IF(ISERROR(VLOOKUP(K20,HeadingsLookup,4,FALSE)),"",VLOOKUP(K20,HeadingsLookup,4,FALSE)),"Duplicate")</f>
        <v>Coexistence</v>
      </c>
      <c r="W20" s="46" t="str">
        <f>IF(ISERROR(VLOOKUP(V20,TopicsLookup,2,FALSE)),"",VLOOKUP(V20,TopicsLookup,2,FALSE))</f>
        <v>Coexistence</v>
      </c>
      <c r="X20" s="15"/>
      <c r="Y20" t="s">
        <v>672</v>
      </c>
      <c r="Z20" s="15" t="s">
        <v>800</v>
      </c>
      <c r="AA20" s="17"/>
      <c r="AB20" s="30"/>
      <c r="AC20" s="14">
        <v>47</v>
      </c>
    </row>
    <row r="21" spans="1:29" s="14" customFormat="1" ht="38.25">
      <c r="A21" s="30">
        <v>7319</v>
      </c>
      <c r="B21" s="30" t="s">
        <v>1028</v>
      </c>
      <c r="C21" s="31" t="s">
        <v>1542</v>
      </c>
      <c r="D21" s="31" t="s">
        <v>1005</v>
      </c>
      <c r="E21" s="31" t="s">
        <v>1429</v>
      </c>
      <c r="F21" s="32"/>
      <c r="G21" s="32" t="s">
        <v>1042</v>
      </c>
      <c r="H21" s="40">
        <v>129</v>
      </c>
      <c r="I21" s="40">
        <v>27</v>
      </c>
      <c r="J21" s="33" t="str">
        <f>IF(ISERROR(VLOOKUP(K21,HeadingsLookup,2,FALSE)),"",VLOOKUP(K21,HeadingsLookup,2,FALSE))</f>
        <v>STA CCA sensing 40/20MHz BSS</v>
      </c>
      <c r="K21" s="42" t="s">
        <v>1542</v>
      </c>
      <c r="L21" s="43" t="s">
        <v>894</v>
      </c>
      <c r="M21" s="43"/>
      <c r="N21" s="16" t="s">
        <v>1167</v>
      </c>
      <c r="O21" s="15" t="s">
        <v>14</v>
      </c>
      <c r="P21" s="15"/>
      <c r="Q21" s="34"/>
      <c r="R21" s="35" t="s">
        <v>1029</v>
      </c>
      <c r="S21" s="35" t="s">
        <v>1030</v>
      </c>
      <c r="T21" s="13" t="s">
        <v>1046</v>
      </c>
      <c r="U21" s="37"/>
      <c r="V21" s="34" t="str">
        <f>IF(ISBLANK(M21),IF(ISERROR(VLOOKUP(K21,HeadingsLookup,4,FALSE)),"",VLOOKUP(K21,HeadingsLookup,4,FALSE)),"Duplicate")</f>
        <v>Coexistence</v>
      </c>
      <c r="W21" s="46" t="str">
        <f>IF(ISERROR(VLOOKUP(V21,TopicsLookup,2,FALSE)),"",VLOOKUP(V21,TopicsLookup,2,FALSE))</f>
        <v>Coexistence</v>
      </c>
      <c r="X21" s="15"/>
      <c r="Y21" t="s">
        <v>672</v>
      </c>
      <c r="Z21" s="15" t="s">
        <v>800</v>
      </c>
      <c r="AA21" s="17"/>
      <c r="AB21" s="30"/>
      <c r="AC21" s="14">
        <v>48</v>
      </c>
    </row>
    <row r="22" spans="1:29" s="14" customFormat="1" ht="38.25">
      <c r="A22" s="30">
        <v>7767</v>
      </c>
      <c r="B22" s="30" t="s">
        <v>309</v>
      </c>
      <c r="C22" s="31" t="s">
        <v>1542</v>
      </c>
      <c r="D22" s="31" t="s">
        <v>1005</v>
      </c>
      <c r="E22" s="31" t="s">
        <v>1006</v>
      </c>
      <c r="F22" s="32"/>
      <c r="G22" s="32" t="s">
        <v>1042</v>
      </c>
      <c r="H22" s="40">
        <v>129</v>
      </c>
      <c r="I22" s="40">
        <v>27</v>
      </c>
      <c r="J22" s="33" t="str">
        <f>IF(ISERROR(VLOOKUP(K22,HeadingsLookup,2,FALSE)),"",VLOOKUP(K22,HeadingsLookup,2,FALSE))</f>
        <v>STA CCA sensing 40/20MHz BSS</v>
      </c>
      <c r="K22" s="42" t="s">
        <v>1542</v>
      </c>
      <c r="L22" s="43" t="s">
        <v>895</v>
      </c>
      <c r="M22" s="43"/>
      <c r="N22" s="16" t="s">
        <v>1167</v>
      </c>
      <c r="O22" s="15" t="s">
        <v>14</v>
      </c>
      <c r="P22" s="15"/>
      <c r="Q22" s="34"/>
      <c r="R22" s="35" t="s">
        <v>310</v>
      </c>
      <c r="S22" s="35" t="s">
        <v>311</v>
      </c>
      <c r="T22" s="13" t="s">
        <v>1046</v>
      </c>
      <c r="U22" s="37"/>
      <c r="V22" s="34" t="str">
        <f>IF(ISBLANK(M22),IF(ISERROR(VLOOKUP(K22,HeadingsLookup,4,FALSE)),"",VLOOKUP(K22,HeadingsLookup,4,FALSE)),"Duplicate")</f>
        <v>Coexistence</v>
      </c>
      <c r="W22" s="46" t="str">
        <f>IF(ISERROR(VLOOKUP(V22,TopicsLookup,2,FALSE)),"",VLOOKUP(V22,TopicsLookup,2,FALSE))</f>
        <v>Coexistence</v>
      </c>
      <c r="X22" s="15"/>
      <c r="Y22" t="s">
        <v>672</v>
      </c>
      <c r="Z22" s="15" t="s">
        <v>800</v>
      </c>
      <c r="AA22" s="17"/>
      <c r="AB22" s="30"/>
      <c r="AC22" s="14">
        <v>49</v>
      </c>
    </row>
    <row r="23" spans="1:29" s="14" customFormat="1" ht="38.25">
      <c r="A23" s="30">
        <v>7839</v>
      </c>
      <c r="B23" s="30" t="s">
        <v>491</v>
      </c>
      <c r="C23" s="31" t="s">
        <v>1542</v>
      </c>
      <c r="D23" s="31" t="s">
        <v>1005</v>
      </c>
      <c r="E23" s="31" t="s">
        <v>1006</v>
      </c>
      <c r="F23" s="32"/>
      <c r="G23" s="32" t="s">
        <v>1042</v>
      </c>
      <c r="H23" s="40">
        <v>129</v>
      </c>
      <c r="I23" s="40">
        <v>27</v>
      </c>
      <c r="J23" s="33" t="str">
        <f>IF(ISERROR(VLOOKUP(K23,HeadingsLookup,2,FALSE)),"",VLOOKUP(K23,HeadingsLookup,2,FALSE))</f>
        <v>STA CCA sensing 40/20MHz BSS</v>
      </c>
      <c r="K23" s="42" t="s">
        <v>1542</v>
      </c>
      <c r="L23" s="43" t="s">
        <v>895</v>
      </c>
      <c r="M23" s="43"/>
      <c r="N23" s="16" t="s">
        <v>1167</v>
      </c>
      <c r="O23" s="15" t="s">
        <v>14</v>
      </c>
      <c r="P23" s="15"/>
      <c r="Q23" s="34"/>
      <c r="R23" s="35" t="s">
        <v>457</v>
      </c>
      <c r="S23" s="35" t="s">
        <v>458</v>
      </c>
      <c r="T23" s="13" t="s">
        <v>1046</v>
      </c>
      <c r="U23" s="37"/>
      <c r="V23" s="34" t="str">
        <f>IF(ISBLANK(M23),IF(ISERROR(VLOOKUP(K23,HeadingsLookup,4,FALSE)),"",VLOOKUP(K23,HeadingsLookup,4,FALSE)),"Duplicate")</f>
        <v>Coexistence</v>
      </c>
      <c r="W23" s="46" t="str">
        <f>IF(ISERROR(VLOOKUP(V23,TopicsLookup,2,FALSE)),"",VLOOKUP(V23,TopicsLookup,2,FALSE))</f>
        <v>Coexistence</v>
      </c>
      <c r="X23" s="15"/>
      <c r="Y23" t="s">
        <v>672</v>
      </c>
      <c r="Z23" s="15" t="s">
        <v>800</v>
      </c>
      <c r="AA23" s="17"/>
      <c r="AB23" s="30"/>
      <c r="AC23" s="14">
        <v>50</v>
      </c>
    </row>
    <row r="24" spans="1:33" s="14" customFormat="1" ht="51">
      <c r="A24" s="30">
        <v>7893</v>
      </c>
      <c r="B24" s="30" t="s">
        <v>801</v>
      </c>
      <c r="C24" s="31" t="s">
        <v>1542</v>
      </c>
      <c r="D24" s="31" t="s">
        <v>1005</v>
      </c>
      <c r="E24" s="31" t="s">
        <v>1429</v>
      </c>
      <c r="F24" s="32"/>
      <c r="G24" s="32" t="s">
        <v>1042</v>
      </c>
      <c r="H24" s="40">
        <v>129</v>
      </c>
      <c r="I24" s="40">
        <v>27</v>
      </c>
      <c r="J24" s="33" t="str">
        <f>IF(ISERROR(VLOOKUP(K24,HeadingsLookup,2,FALSE)),"",VLOOKUP(K24,HeadingsLookup,2,FALSE))</f>
        <v>STA CCA sensing 40/20MHz BSS</v>
      </c>
      <c r="K24" s="42" t="s">
        <v>1542</v>
      </c>
      <c r="L24" s="43" t="s">
        <v>895</v>
      </c>
      <c r="M24" s="43"/>
      <c r="N24" s="16" t="s">
        <v>1167</v>
      </c>
      <c r="O24" s="15" t="s">
        <v>14</v>
      </c>
      <c r="P24" s="15"/>
      <c r="Q24" s="34"/>
      <c r="R24" s="35" t="s">
        <v>336</v>
      </c>
      <c r="S24" s="35" t="s">
        <v>337</v>
      </c>
      <c r="T24" s="13" t="s">
        <v>1046</v>
      </c>
      <c r="U24" s="37"/>
      <c r="V24" s="34" t="str">
        <f>IF(ISBLANK(M24),IF(ISERROR(VLOOKUP(K24,HeadingsLookup,4,FALSE)),"",VLOOKUP(K24,HeadingsLookup,4,FALSE)),"Duplicate")</f>
        <v>Coexistence</v>
      </c>
      <c r="W24" s="46" t="str">
        <f>IF(ISERROR(VLOOKUP(V24,TopicsLookup,2,FALSE)),"",VLOOKUP(V24,TopicsLookup,2,FALSE))</f>
        <v>Coexistence</v>
      </c>
      <c r="X24" s="15"/>
      <c r="Y24" t="s">
        <v>672</v>
      </c>
      <c r="Z24" s="15" t="s">
        <v>800</v>
      </c>
      <c r="AA24" s="17"/>
      <c r="AB24" s="30"/>
      <c r="AC24" s="14">
        <v>51</v>
      </c>
      <c r="AF24" s="102"/>
      <c r="AG24" s="102"/>
    </row>
    <row r="25" spans="1:29" s="14" customFormat="1" ht="165.75">
      <c r="A25" s="30">
        <v>7894</v>
      </c>
      <c r="B25" s="30" t="s">
        <v>801</v>
      </c>
      <c r="C25" s="31" t="s">
        <v>1542</v>
      </c>
      <c r="D25" s="31" t="s">
        <v>1005</v>
      </c>
      <c r="E25" s="31" t="s">
        <v>1429</v>
      </c>
      <c r="F25" s="32"/>
      <c r="G25" s="32" t="s">
        <v>1042</v>
      </c>
      <c r="H25" s="40">
        <v>129</v>
      </c>
      <c r="I25" s="40">
        <v>27</v>
      </c>
      <c r="J25" s="33" t="str">
        <f>IF(ISERROR(VLOOKUP(K25,HeadingsLookup,2,FALSE)),"",VLOOKUP(K25,HeadingsLookup,2,FALSE))</f>
        <v>STA CCA sensing 40/20MHz BSS</v>
      </c>
      <c r="K25" s="42" t="s">
        <v>1542</v>
      </c>
      <c r="L25" s="43" t="s">
        <v>894</v>
      </c>
      <c r="M25" s="43"/>
      <c r="N25" s="16" t="s">
        <v>1167</v>
      </c>
      <c r="O25" s="15" t="s">
        <v>14</v>
      </c>
      <c r="P25" s="15"/>
      <c r="Q25" s="34"/>
      <c r="R25" s="35" t="s">
        <v>395</v>
      </c>
      <c r="S25" s="35" t="s">
        <v>396</v>
      </c>
      <c r="T25" s="13" t="s">
        <v>1046</v>
      </c>
      <c r="U25" s="37"/>
      <c r="V25" s="34" t="str">
        <f>IF(ISBLANK(M25),IF(ISERROR(VLOOKUP(K25,HeadingsLookup,4,FALSE)),"",VLOOKUP(K25,HeadingsLookup,4,FALSE)),"Duplicate")</f>
        <v>Coexistence</v>
      </c>
      <c r="W25" s="46" t="str">
        <f>IF(ISERROR(VLOOKUP(V25,TopicsLookup,2,FALSE)),"",VLOOKUP(V25,TopicsLookup,2,FALSE))</f>
        <v>Coexistence</v>
      </c>
      <c r="X25" s="15"/>
      <c r="Y25" t="s">
        <v>672</v>
      </c>
      <c r="Z25" s="15" t="s">
        <v>800</v>
      </c>
      <c r="AA25" s="17"/>
      <c r="AB25" s="30"/>
      <c r="AC25" s="14">
        <v>52</v>
      </c>
    </row>
    <row r="26" spans="1:29" s="14" customFormat="1" ht="127.5">
      <c r="A26" s="30">
        <v>10016</v>
      </c>
      <c r="B26" s="30" t="s">
        <v>225</v>
      </c>
      <c r="C26" s="31" t="s">
        <v>1542</v>
      </c>
      <c r="D26" s="31" t="s">
        <v>1005</v>
      </c>
      <c r="E26" s="31" t="s">
        <v>1429</v>
      </c>
      <c r="F26" s="32"/>
      <c r="G26" s="32" t="s">
        <v>1042</v>
      </c>
      <c r="H26" s="40">
        <v>129</v>
      </c>
      <c r="I26" s="40">
        <v>27</v>
      </c>
      <c r="J26" s="33" t="str">
        <f>IF(ISERROR(VLOOKUP(K26,HeadingsLookup,2,FALSE)),"",VLOOKUP(K26,HeadingsLookup,2,FALSE))</f>
        <v>STA CCA sensing 40/20MHz BSS</v>
      </c>
      <c r="K26" s="42" t="s">
        <v>1542</v>
      </c>
      <c r="L26" s="43" t="s">
        <v>895</v>
      </c>
      <c r="M26" s="43"/>
      <c r="N26" s="16" t="s">
        <v>1167</v>
      </c>
      <c r="O26" s="15" t="s">
        <v>14</v>
      </c>
      <c r="P26" s="15"/>
      <c r="Q26" s="34"/>
      <c r="R26" s="35" t="s">
        <v>647</v>
      </c>
      <c r="S26" s="35" t="s">
        <v>1881</v>
      </c>
      <c r="T26" s="13" t="s">
        <v>1046</v>
      </c>
      <c r="U26" s="37"/>
      <c r="V26" s="34" t="str">
        <f>IF(ISBLANK(M26),IF(ISERROR(VLOOKUP(K26,HeadingsLookup,4,FALSE)),"",VLOOKUP(K26,HeadingsLookup,4,FALSE)),"Duplicate")</f>
        <v>Coexistence</v>
      </c>
      <c r="W26" s="46" t="str">
        <f>IF(ISERROR(VLOOKUP(V26,TopicsLookup,2,FALSE)),"",VLOOKUP(V26,TopicsLookup,2,FALSE))</f>
        <v>Coexistence</v>
      </c>
      <c r="X26" s="15"/>
      <c r="Y26" t="s">
        <v>672</v>
      </c>
      <c r="Z26" s="15" t="s">
        <v>800</v>
      </c>
      <c r="AA26" s="17"/>
      <c r="AB26" s="30"/>
      <c r="AC26" s="14">
        <v>53</v>
      </c>
    </row>
    <row r="27" spans="1:29" s="14" customFormat="1" ht="25.5">
      <c r="A27" s="30">
        <v>1655</v>
      </c>
      <c r="B27" s="30" t="s">
        <v>1638</v>
      </c>
      <c r="C27" s="31" t="s">
        <v>1538</v>
      </c>
      <c r="D27" s="31" t="s">
        <v>1005</v>
      </c>
      <c r="E27" s="31" t="s">
        <v>1837</v>
      </c>
      <c r="F27" s="32"/>
      <c r="G27" s="32" t="s">
        <v>1042</v>
      </c>
      <c r="H27" s="40">
        <v>129</v>
      </c>
      <c r="I27" s="40">
        <v>28</v>
      </c>
      <c r="J27" s="33" t="str">
        <f>IF(ISERROR(VLOOKUP(K27,HeadingsLookup,2,FALSE)),"",VLOOKUP(K27,HeadingsLookup,2,FALSE))</f>
        <v>40/20 Functional description</v>
      </c>
      <c r="K27" s="42" t="s">
        <v>1538</v>
      </c>
      <c r="L27" s="43" t="s">
        <v>1423</v>
      </c>
      <c r="M27" s="43"/>
      <c r="N27" s="16" t="s">
        <v>1167</v>
      </c>
      <c r="O27" s="15" t="s">
        <v>14</v>
      </c>
      <c r="P27" s="15"/>
      <c r="Q27" s="34"/>
      <c r="R27" s="35" t="s">
        <v>1758</v>
      </c>
      <c r="S27" s="35" t="s">
        <v>1759</v>
      </c>
      <c r="T27" s="13" t="s">
        <v>1046</v>
      </c>
      <c r="U27" s="37"/>
      <c r="V27" s="34" t="str">
        <f>IF(ISBLANK(M27),IF(ISERROR(VLOOKUP(K27,HeadingsLookup,4,FALSE)),"",VLOOKUP(K27,HeadingsLookup,4,FALSE)),"Duplicate")</f>
        <v>Coexistence</v>
      </c>
      <c r="W27" s="46" t="str">
        <f>IF(ISERROR(VLOOKUP(V27,TopicsLookup,2,FALSE)),"",VLOOKUP(V27,TopicsLookup,2,FALSE))</f>
        <v>Coexistence</v>
      </c>
      <c r="X27" s="15"/>
      <c r="Y27" t="s">
        <v>670</v>
      </c>
      <c r="Z27" s="15" t="s">
        <v>800</v>
      </c>
      <c r="AA27" s="17"/>
      <c r="AB27" s="30"/>
      <c r="AC27" s="14">
        <v>54</v>
      </c>
    </row>
    <row r="28" spans="1:29" s="14" customFormat="1" ht="76.5">
      <c r="A28" s="30">
        <v>106</v>
      </c>
      <c r="B28" s="30" t="s">
        <v>533</v>
      </c>
      <c r="C28" s="31" t="s">
        <v>1542</v>
      </c>
      <c r="D28" s="31" t="s">
        <v>1005</v>
      </c>
      <c r="E28" s="31" t="s">
        <v>1837</v>
      </c>
      <c r="F28" s="32"/>
      <c r="G28" s="32" t="s">
        <v>1042</v>
      </c>
      <c r="H28" s="40">
        <v>129</v>
      </c>
      <c r="I28" s="40">
        <v>28</v>
      </c>
      <c r="J28" s="33" t="str">
        <f>IF(ISERROR(VLOOKUP(K28,HeadingsLookup,2,FALSE)),"",VLOOKUP(K28,HeadingsLookup,2,FALSE))</f>
        <v>STA CCA sensing 40/20MHz BSS</v>
      </c>
      <c r="K28" s="42" t="s">
        <v>1542</v>
      </c>
      <c r="L28" s="43" t="s">
        <v>895</v>
      </c>
      <c r="M28" s="43"/>
      <c r="N28" s="16" t="s">
        <v>1167</v>
      </c>
      <c r="O28" s="15" t="s">
        <v>14</v>
      </c>
      <c r="P28" s="15"/>
      <c r="Q28" s="34"/>
      <c r="R28" s="35" t="s">
        <v>696</v>
      </c>
      <c r="S28" s="35" t="s">
        <v>697</v>
      </c>
      <c r="T28" s="13" t="s">
        <v>1046</v>
      </c>
      <c r="U28" s="37"/>
      <c r="V28" s="34" t="str">
        <f>IF(ISBLANK(M28),IF(ISERROR(VLOOKUP(K28,HeadingsLookup,4,FALSE)),"",VLOOKUP(K28,HeadingsLookup,4,FALSE)),"Duplicate")</f>
        <v>Coexistence</v>
      </c>
      <c r="W28" s="46" t="str">
        <f>IF(ISERROR(VLOOKUP(V28,TopicsLookup,2,FALSE)),"",VLOOKUP(V28,TopicsLookup,2,FALSE))</f>
        <v>Coexistence</v>
      </c>
      <c r="X28" s="15"/>
      <c r="Y28" t="s">
        <v>672</v>
      </c>
      <c r="Z28" s="15" t="s">
        <v>800</v>
      </c>
      <c r="AA28" s="17"/>
      <c r="AB28" s="30"/>
      <c r="AC28" s="14">
        <v>55</v>
      </c>
    </row>
    <row r="29" spans="1:29" s="14" customFormat="1" ht="178.5">
      <c r="A29" s="30">
        <v>291</v>
      </c>
      <c r="B29" s="30" t="s">
        <v>809</v>
      </c>
      <c r="C29" s="31" t="s">
        <v>1542</v>
      </c>
      <c r="D29" s="31" t="s">
        <v>1005</v>
      </c>
      <c r="E29" s="31" t="s">
        <v>1837</v>
      </c>
      <c r="F29" s="32"/>
      <c r="G29" s="32" t="s">
        <v>1042</v>
      </c>
      <c r="H29" s="40">
        <v>129</v>
      </c>
      <c r="I29" s="40">
        <v>28</v>
      </c>
      <c r="J29" s="33" t="str">
        <f>IF(ISERROR(VLOOKUP(K29,HeadingsLookup,2,FALSE)),"",VLOOKUP(K29,HeadingsLookup,2,FALSE))</f>
        <v>STA CCA sensing 40/20MHz BSS</v>
      </c>
      <c r="K29" s="42" t="s">
        <v>1542</v>
      </c>
      <c r="L29" s="43" t="s">
        <v>895</v>
      </c>
      <c r="M29" s="43"/>
      <c r="N29" s="16" t="s">
        <v>1167</v>
      </c>
      <c r="O29" s="15" t="s">
        <v>14</v>
      </c>
      <c r="P29" s="15"/>
      <c r="Q29" s="34"/>
      <c r="R29" s="35" t="s">
        <v>509</v>
      </c>
      <c r="S29" s="35" t="s">
        <v>510</v>
      </c>
      <c r="T29" s="13" t="s">
        <v>1046</v>
      </c>
      <c r="U29" s="37"/>
      <c r="V29" s="34" t="str">
        <f>IF(ISBLANK(M29),IF(ISERROR(VLOOKUP(K29,HeadingsLookup,4,FALSE)),"",VLOOKUP(K29,HeadingsLookup,4,FALSE)),"Duplicate")</f>
        <v>Coexistence</v>
      </c>
      <c r="W29" s="46" t="str">
        <f>IF(ISERROR(VLOOKUP(V29,TopicsLookup,2,FALSE)),"",VLOOKUP(V29,TopicsLookup,2,FALSE))</f>
        <v>Coexistence</v>
      </c>
      <c r="X29" s="15"/>
      <c r="Y29" t="s">
        <v>672</v>
      </c>
      <c r="Z29" s="15" t="s">
        <v>800</v>
      </c>
      <c r="AA29" s="17"/>
      <c r="AB29" s="30"/>
      <c r="AC29" s="14">
        <v>56</v>
      </c>
    </row>
    <row r="30" spans="1:29" s="14" customFormat="1" ht="114.75">
      <c r="A30" s="30">
        <v>712</v>
      </c>
      <c r="B30" s="30" t="s">
        <v>332</v>
      </c>
      <c r="C30" s="31" t="s">
        <v>1542</v>
      </c>
      <c r="D30" s="31" t="s">
        <v>1005</v>
      </c>
      <c r="E30" s="31" t="s">
        <v>1837</v>
      </c>
      <c r="F30" s="32"/>
      <c r="G30" s="32" t="s">
        <v>1042</v>
      </c>
      <c r="H30" s="40">
        <v>129</v>
      </c>
      <c r="I30" s="40">
        <v>28</v>
      </c>
      <c r="J30" s="33" t="str">
        <f>IF(ISERROR(VLOOKUP(K30,HeadingsLookup,2,FALSE)),"",VLOOKUP(K30,HeadingsLookup,2,FALSE))</f>
        <v>STA CCA sensing 40/20MHz BSS</v>
      </c>
      <c r="K30" s="42" t="s">
        <v>1542</v>
      </c>
      <c r="L30" s="43" t="s">
        <v>895</v>
      </c>
      <c r="M30" s="43"/>
      <c r="N30" s="16" t="s">
        <v>1167</v>
      </c>
      <c r="O30" s="15" t="s">
        <v>14</v>
      </c>
      <c r="P30" s="15"/>
      <c r="Q30" s="34"/>
      <c r="R30" s="35" t="s">
        <v>1737</v>
      </c>
      <c r="S30" s="35" t="s">
        <v>1868</v>
      </c>
      <c r="T30" s="13" t="s">
        <v>1046</v>
      </c>
      <c r="U30" s="37"/>
      <c r="V30" s="34" t="str">
        <f>IF(ISBLANK(M30),IF(ISERROR(VLOOKUP(K30,HeadingsLookup,4,FALSE)),"",VLOOKUP(K30,HeadingsLookup,4,FALSE)),"Duplicate")</f>
        <v>Coexistence</v>
      </c>
      <c r="W30" s="46" t="str">
        <f>IF(ISERROR(VLOOKUP(V30,TopicsLookup,2,FALSE)),"",VLOOKUP(V30,TopicsLookup,2,FALSE))</f>
        <v>Coexistence</v>
      </c>
      <c r="X30" s="15"/>
      <c r="Y30" t="s">
        <v>672</v>
      </c>
      <c r="Z30" s="15" t="s">
        <v>800</v>
      </c>
      <c r="AA30" s="17"/>
      <c r="AB30" s="30"/>
      <c r="AC30" s="14">
        <v>57</v>
      </c>
    </row>
    <row r="31" spans="1:33" s="14" customFormat="1" ht="89.25">
      <c r="A31" s="30">
        <v>1503</v>
      </c>
      <c r="B31" s="30" t="s">
        <v>1217</v>
      </c>
      <c r="C31" s="31" t="s">
        <v>1542</v>
      </c>
      <c r="D31" s="31" t="s">
        <v>1005</v>
      </c>
      <c r="E31" s="31" t="s">
        <v>1837</v>
      </c>
      <c r="F31" s="32"/>
      <c r="G31" s="32" t="s">
        <v>1042</v>
      </c>
      <c r="H31" s="40">
        <v>129</v>
      </c>
      <c r="I31" s="40">
        <v>28</v>
      </c>
      <c r="J31" s="33" t="str">
        <f>IF(ISERROR(VLOOKUP(K31,HeadingsLookup,2,FALSE)),"",VLOOKUP(K31,HeadingsLookup,2,FALSE))</f>
        <v>STA CCA sensing 40/20MHz BSS</v>
      </c>
      <c r="K31" s="42" t="s">
        <v>1542</v>
      </c>
      <c r="L31" s="43" t="s">
        <v>895</v>
      </c>
      <c r="M31" s="43"/>
      <c r="N31" s="16" t="s">
        <v>1167</v>
      </c>
      <c r="O31" s="15" t="s">
        <v>14</v>
      </c>
      <c r="P31" s="15"/>
      <c r="Q31" s="34"/>
      <c r="R31" s="35" t="s">
        <v>397</v>
      </c>
      <c r="S31" s="35" t="s">
        <v>341</v>
      </c>
      <c r="T31" s="13" t="s">
        <v>1046</v>
      </c>
      <c r="U31" s="37"/>
      <c r="V31" s="34" t="str">
        <f>IF(ISBLANK(M31),IF(ISERROR(VLOOKUP(K31,HeadingsLookup,4,FALSE)),"",VLOOKUP(K31,HeadingsLookup,4,FALSE)),"Duplicate")</f>
        <v>Coexistence</v>
      </c>
      <c r="W31" s="46" t="str">
        <f>IF(ISERROR(VLOOKUP(V31,TopicsLookup,2,FALSE)),"",VLOOKUP(V31,TopicsLookup,2,FALSE))</f>
        <v>Coexistence</v>
      </c>
      <c r="X31" s="15"/>
      <c r="Y31" t="s">
        <v>672</v>
      </c>
      <c r="Z31" s="15" t="s">
        <v>800</v>
      </c>
      <c r="AA31" s="17"/>
      <c r="AB31" s="30"/>
      <c r="AC31" s="14">
        <v>58</v>
      </c>
      <c r="AF31" s="13"/>
      <c r="AG31" s="13"/>
    </row>
    <row r="32" spans="1:29" s="14" customFormat="1" ht="51">
      <c r="A32" s="30">
        <v>1517</v>
      </c>
      <c r="B32" s="30" t="s">
        <v>1716</v>
      </c>
      <c r="C32" s="31" t="s">
        <v>1542</v>
      </c>
      <c r="D32" s="31" t="s">
        <v>1005</v>
      </c>
      <c r="E32" s="31" t="s">
        <v>1837</v>
      </c>
      <c r="F32" s="32"/>
      <c r="G32" s="32" t="s">
        <v>1042</v>
      </c>
      <c r="H32" s="40">
        <v>129</v>
      </c>
      <c r="I32" s="40">
        <v>28</v>
      </c>
      <c r="J32" s="33" t="str">
        <f>IF(ISERROR(VLOOKUP(K32,HeadingsLookup,2,FALSE)),"",VLOOKUP(K32,HeadingsLookup,2,FALSE))</f>
        <v>STA CCA sensing 40/20MHz BSS</v>
      </c>
      <c r="K32" s="42" t="s">
        <v>1542</v>
      </c>
      <c r="L32" s="43" t="s">
        <v>895</v>
      </c>
      <c r="M32" s="43"/>
      <c r="N32" s="16" t="s">
        <v>1167</v>
      </c>
      <c r="O32" s="15" t="s">
        <v>14</v>
      </c>
      <c r="P32" s="15"/>
      <c r="Q32" s="34"/>
      <c r="R32" s="35" t="s">
        <v>932</v>
      </c>
      <c r="S32" s="35" t="s">
        <v>933</v>
      </c>
      <c r="T32" s="13" t="s">
        <v>1046</v>
      </c>
      <c r="U32" s="37"/>
      <c r="V32" s="34" t="str">
        <f>IF(ISBLANK(M32),IF(ISERROR(VLOOKUP(K32,HeadingsLookup,4,FALSE)),"",VLOOKUP(K32,HeadingsLookup,4,FALSE)),"Duplicate")</f>
        <v>Coexistence</v>
      </c>
      <c r="W32" s="46" t="str">
        <f>IF(ISERROR(VLOOKUP(V32,TopicsLookup,2,FALSE)),"",VLOOKUP(V32,TopicsLookup,2,FALSE))</f>
        <v>Coexistence</v>
      </c>
      <c r="X32" s="15"/>
      <c r="Y32" t="s">
        <v>672</v>
      </c>
      <c r="Z32" s="15" t="s">
        <v>800</v>
      </c>
      <c r="AA32" s="17"/>
      <c r="AB32" s="30"/>
      <c r="AC32" s="14">
        <v>59</v>
      </c>
    </row>
    <row r="33" spans="1:29" s="14" customFormat="1" ht="51">
      <c r="A33" s="30">
        <v>1559</v>
      </c>
      <c r="B33" s="30" t="s">
        <v>1895</v>
      </c>
      <c r="C33" s="31" t="s">
        <v>1542</v>
      </c>
      <c r="D33" s="31" t="s">
        <v>1005</v>
      </c>
      <c r="E33" s="31" t="s">
        <v>1837</v>
      </c>
      <c r="F33" s="32"/>
      <c r="G33" s="32" t="s">
        <v>1042</v>
      </c>
      <c r="H33" s="40">
        <v>129</v>
      </c>
      <c r="I33" s="40">
        <v>28</v>
      </c>
      <c r="J33" s="33" t="str">
        <f>IF(ISERROR(VLOOKUP(K33,HeadingsLookup,2,FALSE)),"",VLOOKUP(K33,HeadingsLookup,2,FALSE))</f>
        <v>STA CCA sensing 40/20MHz BSS</v>
      </c>
      <c r="K33" s="42" t="s">
        <v>1542</v>
      </c>
      <c r="L33" s="43" t="s">
        <v>895</v>
      </c>
      <c r="M33" s="43"/>
      <c r="N33" s="16" t="s">
        <v>1167</v>
      </c>
      <c r="O33" s="15" t="s">
        <v>14</v>
      </c>
      <c r="P33" s="15"/>
      <c r="Q33" s="34"/>
      <c r="R33" s="35" t="s">
        <v>1896</v>
      </c>
      <c r="S33" s="35" t="s">
        <v>1587</v>
      </c>
      <c r="T33" s="13" t="s">
        <v>1046</v>
      </c>
      <c r="U33" s="37"/>
      <c r="V33" s="34" t="str">
        <f>IF(ISBLANK(M33),IF(ISERROR(VLOOKUP(K33,HeadingsLookup,4,FALSE)),"",VLOOKUP(K33,HeadingsLookup,4,FALSE)),"Duplicate")</f>
        <v>Coexistence</v>
      </c>
      <c r="W33" s="46" t="str">
        <f>IF(ISERROR(VLOOKUP(V33,TopicsLookup,2,FALSE)),"",VLOOKUP(V33,TopicsLookup,2,FALSE))</f>
        <v>Coexistence</v>
      </c>
      <c r="X33" s="15"/>
      <c r="Y33" t="s">
        <v>672</v>
      </c>
      <c r="Z33" s="15" t="s">
        <v>800</v>
      </c>
      <c r="AA33" s="17"/>
      <c r="AB33" s="30"/>
      <c r="AC33" s="14">
        <v>60</v>
      </c>
    </row>
    <row r="34" spans="1:29" s="14" customFormat="1" ht="76.5">
      <c r="A34" s="30">
        <v>1625</v>
      </c>
      <c r="B34" s="30" t="s">
        <v>896</v>
      </c>
      <c r="C34" s="31" t="s">
        <v>1542</v>
      </c>
      <c r="D34" s="31" t="s">
        <v>1005</v>
      </c>
      <c r="E34" s="31" t="s">
        <v>1837</v>
      </c>
      <c r="F34" s="32"/>
      <c r="G34" s="32" t="s">
        <v>1042</v>
      </c>
      <c r="H34" s="40">
        <v>129</v>
      </c>
      <c r="I34" s="40">
        <v>28</v>
      </c>
      <c r="J34" s="33" t="str">
        <f>IF(ISERROR(VLOOKUP(K34,HeadingsLookup,2,FALSE)),"",VLOOKUP(K34,HeadingsLookup,2,FALSE))</f>
        <v>STA CCA sensing 40/20MHz BSS</v>
      </c>
      <c r="K34" s="42" t="s">
        <v>1542</v>
      </c>
      <c r="L34" s="43" t="s">
        <v>895</v>
      </c>
      <c r="M34" s="43"/>
      <c r="N34" s="16" t="s">
        <v>1167</v>
      </c>
      <c r="O34" s="15" t="s">
        <v>14</v>
      </c>
      <c r="P34" s="15"/>
      <c r="Q34" s="34"/>
      <c r="R34" s="35" t="s">
        <v>897</v>
      </c>
      <c r="S34" s="35" t="s">
        <v>898</v>
      </c>
      <c r="T34" s="13" t="s">
        <v>1046</v>
      </c>
      <c r="U34" s="37"/>
      <c r="V34" s="34" t="str">
        <f>IF(ISBLANK(M34),IF(ISERROR(VLOOKUP(K34,HeadingsLookup,4,FALSE)),"",VLOOKUP(K34,HeadingsLookup,4,FALSE)),"Duplicate")</f>
        <v>Coexistence</v>
      </c>
      <c r="W34" s="46" t="str">
        <f>IF(ISERROR(VLOOKUP(V34,TopicsLookup,2,FALSE)),"",VLOOKUP(V34,TopicsLookup,2,FALSE))</f>
        <v>Coexistence</v>
      </c>
      <c r="X34" s="15"/>
      <c r="Y34" t="s">
        <v>672</v>
      </c>
      <c r="Z34" s="15" t="s">
        <v>800</v>
      </c>
      <c r="AA34" s="17"/>
      <c r="AB34" s="30"/>
      <c r="AC34" s="14">
        <v>61</v>
      </c>
    </row>
    <row r="35" spans="1:29" s="14" customFormat="1" ht="89.25">
      <c r="A35" s="30">
        <v>1635</v>
      </c>
      <c r="B35" s="30" t="s">
        <v>305</v>
      </c>
      <c r="C35" s="31" t="s">
        <v>1542</v>
      </c>
      <c r="D35" s="31" t="s">
        <v>1005</v>
      </c>
      <c r="E35" s="31" t="s">
        <v>1837</v>
      </c>
      <c r="F35" s="32"/>
      <c r="G35" s="32" t="s">
        <v>1042</v>
      </c>
      <c r="H35" s="40">
        <v>129</v>
      </c>
      <c r="I35" s="40">
        <v>28</v>
      </c>
      <c r="J35" s="33" t="str">
        <f>IF(ISERROR(VLOOKUP(K35,HeadingsLookup,2,FALSE)),"",VLOOKUP(K35,HeadingsLookup,2,FALSE))</f>
        <v>STA CCA sensing 40/20MHz BSS</v>
      </c>
      <c r="K35" s="42" t="s">
        <v>1542</v>
      </c>
      <c r="L35" s="43" t="s">
        <v>895</v>
      </c>
      <c r="M35" s="43"/>
      <c r="N35" s="16" t="s">
        <v>1167</v>
      </c>
      <c r="O35" s="15" t="s">
        <v>14</v>
      </c>
      <c r="P35" s="15"/>
      <c r="Q35" s="34"/>
      <c r="R35" s="35" t="s">
        <v>306</v>
      </c>
      <c r="S35" s="35" t="s">
        <v>1619</v>
      </c>
      <c r="T35" s="13" t="s">
        <v>1046</v>
      </c>
      <c r="U35" s="37"/>
      <c r="V35" s="34" t="str">
        <f>IF(ISBLANK(M35),IF(ISERROR(VLOOKUP(K35,HeadingsLookup,4,FALSE)),"",VLOOKUP(K35,HeadingsLookup,4,FALSE)),"Duplicate")</f>
        <v>Coexistence</v>
      </c>
      <c r="W35" s="46" t="str">
        <f>IF(ISERROR(VLOOKUP(V35,TopicsLookup,2,FALSE)),"",VLOOKUP(V35,TopicsLookup,2,FALSE))</f>
        <v>Coexistence</v>
      </c>
      <c r="X35" s="15"/>
      <c r="Y35" t="s">
        <v>672</v>
      </c>
      <c r="Z35" s="15" t="s">
        <v>800</v>
      </c>
      <c r="AA35" s="17"/>
      <c r="AB35" s="30"/>
      <c r="AC35" s="14">
        <v>62</v>
      </c>
    </row>
    <row r="36" spans="1:29" s="14" customFormat="1" ht="114.75">
      <c r="A36" s="30">
        <v>1657</v>
      </c>
      <c r="B36" s="30" t="s">
        <v>1638</v>
      </c>
      <c r="C36" s="31" t="s">
        <v>1542</v>
      </c>
      <c r="D36" s="31" t="s">
        <v>1005</v>
      </c>
      <c r="E36" s="31" t="s">
        <v>1837</v>
      </c>
      <c r="F36" s="32"/>
      <c r="G36" s="32" t="s">
        <v>1042</v>
      </c>
      <c r="H36" s="40">
        <v>129</v>
      </c>
      <c r="I36" s="40">
        <v>28</v>
      </c>
      <c r="J36" s="33" t="str">
        <f>IF(ISERROR(VLOOKUP(K36,HeadingsLookup,2,FALSE)),"",VLOOKUP(K36,HeadingsLookup,2,FALSE))</f>
        <v>STA CCA sensing 40/20MHz BSS</v>
      </c>
      <c r="K36" s="42" t="s">
        <v>1542</v>
      </c>
      <c r="L36" s="43" t="s">
        <v>895</v>
      </c>
      <c r="M36" s="43"/>
      <c r="N36" s="16" t="s">
        <v>1167</v>
      </c>
      <c r="O36" s="15" t="s">
        <v>14</v>
      </c>
      <c r="P36" s="15"/>
      <c r="Q36" s="34"/>
      <c r="R36" s="35" t="s">
        <v>548</v>
      </c>
      <c r="S36" s="35" t="s">
        <v>549</v>
      </c>
      <c r="T36" s="13" t="s">
        <v>1046</v>
      </c>
      <c r="U36" s="37"/>
      <c r="V36" s="34" t="str">
        <f>IF(ISBLANK(M36),IF(ISERROR(VLOOKUP(K36,HeadingsLookup,4,FALSE)),"",VLOOKUP(K36,HeadingsLookup,4,FALSE)),"Duplicate")</f>
        <v>Coexistence</v>
      </c>
      <c r="W36" s="46" t="str">
        <f>IF(ISERROR(VLOOKUP(V36,TopicsLookup,2,FALSE)),"",VLOOKUP(V36,TopicsLookup,2,FALSE))</f>
        <v>Coexistence</v>
      </c>
      <c r="X36" s="15"/>
      <c r="Y36" t="s">
        <v>672</v>
      </c>
      <c r="Z36" s="15" t="s">
        <v>800</v>
      </c>
      <c r="AA36" s="17"/>
      <c r="AB36" s="30"/>
      <c r="AC36" s="14">
        <v>63</v>
      </c>
    </row>
    <row r="37" spans="1:29" s="14" customFormat="1" ht="51">
      <c r="A37" s="30">
        <v>2738</v>
      </c>
      <c r="B37" s="30" t="s">
        <v>676</v>
      </c>
      <c r="C37" s="31" t="s">
        <v>1542</v>
      </c>
      <c r="D37" s="31" t="s">
        <v>1005</v>
      </c>
      <c r="E37" s="31" t="s">
        <v>1837</v>
      </c>
      <c r="F37" s="32"/>
      <c r="G37" s="32" t="s">
        <v>1042</v>
      </c>
      <c r="H37" s="40">
        <v>129</v>
      </c>
      <c r="I37" s="40">
        <v>28</v>
      </c>
      <c r="J37" s="33" t="str">
        <f>IF(ISERROR(VLOOKUP(K37,HeadingsLookup,2,FALSE)),"",VLOOKUP(K37,HeadingsLookup,2,FALSE))</f>
        <v>STA CCA sensing 40/20MHz BSS</v>
      </c>
      <c r="K37" s="42" t="s">
        <v>1542</v>
      </c>
      <c r="L37" s="43" t="s">
        <v>895</v>
      </c>
      <c r="M37" s="43"/>
      <c r="N37" s="16" t="s">
        <v>1167</v>
      </c>
      <c r="O37" s="15" t="s">
        <v>14</v>
      </c>
      <c r="P37" s="15"/>
      <c r="Q37" s="34"/>
      <c r="R37" s="35" t="s">
        <v>2070</v>
      </c>
      <c r="S37" s="35" t="s">
        <v>136</v>
      </c>
      <c r="T37" s="13" t="s">
        <v>1046</v>
      </c>
      <c r="U37" s="37"/>
      <c r="V37" s="34" t="str">
        <f>IF(ISBLANK(M37),IF(ISERROR(VLOOKUP(K37,HeadingsLookup,4,FALSE)),"",VLOOKUP(K37,HeadingsLookup,4,FALSE)),"Duplicate")</f>
        <v>Coexistence</v>
      </c>
      <c r="W37" s="46" t="str">
        <f>IF(ISERROR(VLOOKUP(V37,TopicsLookup,2,FALSE)),"",VLOOKUP(V37,TopicsLookup,2,FALSE))</f>
        <v>Coexistence</v>
      </c>
      <c r="X37" s="15"/>
      <c r="Y37" t="s">
        <v>672</v>
      </c>
      <c r="Z37" s="15" t="s">
        <v>800</v>
      </c>
      <c r="AA37" s="17"/>
      <c r="AB37" s="30"/>
      <c r="AC37" s="14">
        <v>64</v>
      </c>
    </row>
    <row r="38" spans="1:29" s="14" customFormat="1" ht="127.5">
      <c r="A38" s="30">
        <v>3882</v>
      </c>
      <c r="B38" s="30" t="s">
        <v>1630</v>
      </c>
      <c r="C38" s="31" t="s">
        <v>1542</v>
      </c>
      <c r="D38" s="31">
        <v>129</v>
      </c>
      <c r="E38" s="31">
        <v>28</v>
      </c>
      <c r="F38" s="32"/>
      <c r="G38" s="32" t="s">
        <v>1042</v>
      </c>
      <c r="H38" s="40">
        <v>129</v>
      </c>
      <c r="I38" s="40">
        <v>28</v>
      </c>
      <c r="J38" s="33" t="str">
        <f>IF(ISERROR(VLOOKUP(K38,HeadingsLookup,2,FALSE)),"",VLOOKUP(K38,HeadingsLookup,2,FALSE))</f>
        <v>STA CCA sensing 40/20MHz BSS</v>
      </c>
      <c r="K38" s="42" t="s">
        <v>1542</v>
      </c>
      <c r="L38" s="43" t="s">
        <v>895</v>
      </c>
      <c r="M38" s="43"/>
      <c r="N38" s="16" t="s">
        <v>1167</v>
      </c>
      <c r="O38" s="15" t="s">
        <v>14</v>
      </c>
      <c r="P38" s="15"/>
      <c r="Q38" s="34"/>
      <c r="R38" s="35" t="s">
        <v>1353</v>
      </c>
      <c r="S38" s="35" t="s">
        <v>1354</v>
      </c>
      <c r="T38" s="13" t="s">
        <v>1046</v>
      </c>
      <c r="U38" s="37"/>
      <c r="V38" s="34" t="str">
        <f>IF(ISBLANK(M38),IF(ISERROR(VLOOKUP(K38,HeadingsLookup,4,FALSE)),"",VLOOKUP(K38,HeadingsLookup,4,FALSE)),"Duplicate")</f>
        <v>Coexistence</v>
      </c>
      <c r="W38" s="46" t="str">
        <f>IF(ISERROR(VLOOKUP(V38,TopicsLookup,2,FALSE)),"",VLOOKUP(V38,TopicsLookup,2,FALSE))</f>
        <v>Coexistence</v>
      </c>
      <c r="X38" s="15"/>
      <c r="Y38" t="s">
        <v>672</v>
      </c>
      <c r="Z38" s="15" t="s">
        <v>800</v>
      </c>
      <c r="AA38" s="17"/>
      <c r="AB38" s="30"/>
      <c r="AC38" s="14">
        <v>65</v>
      </c>
    </row>
    <row r="39" spans="1:33" s="14" customFormat="1" ht="63.75">
      <c r="A39" s="30">
        <v>4084</v>
      </c>
      <c r="B39" s="30" t="s">
        <v>1629</v>
      </c>
      <c r="C39" s="31" t="s">
        <v>1542</v>
      </c>
      <c r="D39" s="31" t="s">
        <v>1005</v>
      </c>
      <c r="E39" s="31" t="s">
        <v>1837</v>
      </c>
      <c r="F39" s="32"/>
      <c r="G39" s="32" t="s">
        <v>1042</v>
      </c>
      <c r="H39" s="40">
        <v>129</v>
      </c>
      <c r="I39" s="40">
        <v>28</v>
      </c>
      <c r="J39" s="33" t="str">
        <f>IF(ISERROR(VLOOKUP(K39,HeadingsLookup,2,FALSE)),"",VLOOKUP(K39,HeadingsLookup,2,FALSE))</f>
        <v>STA CCA sensing 40/20MHz BSS</v>
      </c>
      <c r="K39" s="42" t="s">
        <v>1542</v>
      </c>
      <c r="L39" s="43" t="s">
        <v>895</v>
      </c>
      <c r="M39" s="43"/>
      <c r="N39" s="16" t="s">
        <v>1167</v>
      </c>
      <c r="O39" s="15" t="s">
        <v>14</v>
      </c>
      <c r="P39" s="15"/>
      <c r="Q39" s="34"/>
      <c r="R39" s="35" t="s">
        <v>329</v>
      </c>
      <c r="S39" s="35" t="s">
        <v>330</v>
      </c>
      <c r="T39" s="20" t="s">
        <v>1046</v>
      </c>
      <c r="U39" s="37"/>
      <c r="V39" s="34" t="str">
        <f>IF(ISBLANK(M39),IF(ISERROR(VLOOKUP(K39,HeadingsLookup,4,FALSE)),"",VLOOKUP(K39,HeadingsLookup,4,FALSE)),"Duplicate")</f>
        <v>Coexistence</v>
      </c>
      <c r="W39" s="46" t="str">
        <f>IF(ISERROR(VLOOKUP(V39,TopicsLookup,2,FALSE)),"",VLOOKUP(V39,TopicsLookup,2,FALSE))</f>
        <v>Coexistence</v>
      </c>
      <c r="X39" s="15"/>
      <c r="Y39" t="s">
        <v>672</v>
      </c>
      <c r="Z39" s="15" t="s">
        <v>800</v>
      </c>
      <c r="AA39" s="17"/>
      <c r="AB39" s="30"/>
      <c r="AC39" s="14">
        <v>66</v>
      </c>
      <c r="AF39" s="17"/>
      <c r="AG39" s="17"/>
    </row>
    <row r="40" spans="1:29" s="14" customFormat="1" ht="25.5">
      <c r="A40" s="30">
        <v>4188</v>
      </c>
      <c r="B40" s="30" t="s">
        <v>2108</v>
      </c>
      <c r="C40" s="31" t="s">
        <v>1542</v>
      </c>
      <c r="D40" s="31" t="s">
        <v>1005</v>
      </c>
      <c r="E40" s="31" t="s">
        <v>1837</v>
      </c>
      <c r="F40" s="32"/>
      <c r="G40" s="32" t="s">
        <v>1042</v>
      </c>
      <c r="H40" s="40">
        <v>129</v>
      </c>
      <c r="I40" s="40">
        <v>28</v>
      </c>
      <c r="J40" s="33" t="str">
        <f>IF(ISERROR(VLOOKUP(K40,HeadingsLookup,2,FALSE)),"",VLOOKUP(K40,HeadingsLookup,2,FALSE))</f>
        <v>STA CCA sensing 40/20MHz BSS</v>
      </c>
      <c r="K40" s="42" t="s">
        <v>1542</v>
      </c>
      <c r="L40" s="43" t="s">
        <v>895</v>
      </c>
      <c r="M40" s="43"/>
      <c r="N40" s="16" t="s">
        <v>1167</v>
      </c>
      <c r="O40" s="15" t="s">
        <v>14</v>
      </c>
      <c r="P40" s="15"/>
      <c r="Q40" s="34"/>
      <c r="R40" s="35" t="s">
        <v>1976</v>
      </c>
      <c r="S40" s="35" t="s">
        <v>2058</v>
      </c>
      <c r="T40" s="20" t="s">
        <v>1046</v>
      </c>
      <c r="U40" s="37"/>
      <c r="V40" s="34" t="str">
        <f>IF(ISBLANK(M40),IF(ISERROR(VLOOKUP(K40,HeadingsLookup,4,FALSE)),"",VLOOKUP(K40,HeadingsLookup,4,FALSE)),"Duplicate")</f>
        <v>Coexistence</v>
      </c>
      <c r="W40" s="46" t="str">
        <f>IF(ISERROR(VLOOKUP(V40,TopicsLookup,2,FALSE)),"",VLOOKUP(V40,TopicsLookup,2,FALSE))</f>
        <v>Coexistence</v>
      </c>
      <c r="X40" s="15"/>
      <c r="Y40" t="s">
        <v>672</v>
      </c>
      <c r="Z40" s="15" t="s">
        <v>800</v>
      </c>
      <c r="AA40" s="17"/>
      <c r="AB40" s="30"/>
      <c r="AC40" s="14">
        <v>67</v>
      </c>
    </row>
    <row r="41" spans="1:29" s="14" customFormat="1" ht="51">
      <c r="A41" s="30">
        <v>4574</v>
      </c>
      <c r="B41" s="30" t="s">
        <v>1368</v>
      </c>
      <c r="C41" s="31" t="s">
        <v>1542</v>
      </c>
      <c r="D41" s="31" t="s">
        <v>1005</v>
      </c>
      <c r="E41" s="31" t="s">
        <v>1837</v>
      </c>
      <c r="F41" s="32"/>
      <c r="G41" s="32" t="s">
        <v>1042</v>
      </c>
      <c r="H41" s="40">
        <v>129</v>
      </c>
      <c r="I41" s="40">
        <v>28</v>
      </c>
      <c r="J41" s="33" t="str">
        <f>IF(ISERROR(VLOOKUP(K41,HeadingsLookup,2,FALSE)),"",VLOOKUP(K41,HeadingsLookup,2,FALSE))</f>
        <v>STA CCA sensing 40/20MHz BSS</v>
      </c>
      <c r="K41" s="42" t="s">
        <v>1542</v>
      </c>
      <c r="L41" s="43" t="s">
        <v>895</v>
      </c>
      <c r="M41" s="43"/>
      <c r="N41" s="16" t="s">
        <v>1167</v>
      </c>
      <c r="O41" s="15" t="s">
        <v>14</v>
      </c>
      <c r="P41" s="15"/>
      <c r="Q41" s="34"/>
      <c r="R41" s="35" t="s">
        <v>353</v>
      </c>
      <c r="S41" s="35" t="s">
        <v>922</v>
      </c>
      <c r="T41" s="20" t="s">
        <v>1046</v>
      </c>
      <c r="U41" s="37"/>
      <c r="V41" s="34" t="str">
        <f>IF(ISBLANK(M41),IF(ISERROR(VLOOKUP(K41,HeadingsLookup,4,FALSE)),"",VLOOKUP(K41,HeadingsLookup,4,FALSE)),"Duplicate")</f>
        <v>Coexistence</v>
      </c>
      <c r="W41" s="46" t="str">
        <f>IF(ISERROR(VLOOKUP(V41,TopicsLookup,2,FALSE)),"",VLOOKUP(V41,TopicsLookup,2,FALSE))</f>
        <v>Coexistence</v>
      </c>
      <c r="X41" s="15"/>
      <c r="Y41" t="s">
        <v>672</v>
      </c>
      <c r="Z41" s="15" t="s">
        <v>800</v>
      </c>
      <c r="AA41" s="17"/>
      <c r="AB41" s="30"/>
      <c r="AC41" s="14">
        <v>68</v>
      </c>
    </row>
    <row r="42" spans="1:29" s="14" customFormat="1" ht="178.5">
      <c r="A42" s="30">
        <v>6769</v>
      </c>
      <c r="B42" s="30" t="s">
        <v>390</v>
      </c>
      <c r="C42" s="31" t="s">
        <v>1542</v>
      </c>
      <c r="D42" s="31" t="s">
        <v>1005</v>
      </c>
      <c r="E42" s="31" t="s">
        <v>1837</v>
      </c>
      <c r="F42" s="32"/>
      <c r="G42" s="32" t="s">
        <v>1042</v>
      </c>
      <c r="H42" s="40">
        <v>129</v>
      </c>
      <c r="I42" s="40">
        <v>28</v>
      </c>
      <c r="J42" s="33" t="str">
        <f>IF(ISERROR(VLOOKUP(K42,HeadingsLookup,2,FALSE)),"",VLOOKUP(K42,HeadingsLookup,2,FALSE))</f>
        <v>STA CCA sensing 40/20MHz BSS</v>
      </c>
      <c r="K42" s="42" t="s">
        <v>1542</v>
      </c>
      <c r="L42" s="43" t="s">
        <v>895</v>
      </c>
      <c r="M42" s="43"/>
      <c r="N42" s="16" t="s">
        <v>1167</v>
      </c>
      <c r="O42" s="15" t="s">
        <v>14</v>
      </c>
      <c r="P42" s="15"/>
      <c r="Q42" s="34"/>
      <c r="R42" s="35" t="s">
        <v>534</v>
      </c>
      <c r="S42" s="35" t="s">
        <v>1595</v>
      </c>
      <c r="T42" s="13" t="s">
        <v>1046</v>
      </c>
      <c r="U42" s="37"/>
      <c r="V42" s="34" t="str">
        <f>IF(ISBLANK(M42),IF(ISERROR(VLOOKUP(K42,HeadingsLookup,4,FALSE)),"",VLOOKUP(K42,HeadingsLookup,4,FALSE)),"Duplicate")</f>
        <v>Coexistence</v>
      </c>
      <c r="W42" s="46" t="str">
        <f>IF(ISERROR(VLOOKUP(V42,TopicsLookup,2,FALSE)),"",VLOOKUP(V42,TopicsLookup,2,FALSE))</f>
        <v>Coexistence</v>
      </c>
      <c r="X42" s="15"/>
      <c r="Y42" t="s">
        <v>672</v>
      </c>
      <c r="Z42" s="15" t="s">
        <v>800</v>
      </c>
      <c r="AA42" s="17"/>
      <c r="AB42" s="30"/>
      <c r="AC42" s="14">
        <v>69</v>
      </c>
    </row>
    <row r="43" spans="1:29" s="14" customFormat="1" ht="76.5">
      <c r="A43" s="30">
        <v>7012</v>
      </c>
      <c r="B43" s="30" t="s">
        <v>929</v>
      </c>
      <c r="C43" s="31" t="s">
        <v>1542</v>
      </c>
      <c r="D43" s="31" t="s">
        <v>1005</v>
      </c>
      <c r="E43" s="31" t="s">
        <v>1837</v>
      </c>
      <c r="F43" s="32"/>
      <c r="G43" s="32" t="s">
        <v>1042</v>
      </c>
      <c r="H43" s="40">
        <v>129</v>
      </c>
      <c r="I43" s="40">
        <v>28</v>
      </c>
      <c r="J43" s="33" t="str">
        <f>IF(ISERROR(VLOOKUP(K43,HeadingsLookup,2,FALSE)),"",VLOOKUP(K43,HeadingsLookup,2,FALSE))</f>
        <v>STA CCA sensing 40/20MHz BSS</v>
      </c>
      <c r="K43" s="42" t="s">
        <v>1542</v>
      </c>
      <c r="L43" s="43" t="s">
        <v>895</v>
      </c>
      <c r="M43" s="43"/>
      <c r="N43" s="16" t="s">
        <v>1167</v>
      </c>
      <c r="O43" s="15" t="s">
        <v>14</v>
      </c>
      <c r="P43" s="15"/>
      <c r="Q43" s="34"/>
      <c r="R43" s="35" t="s">
        <v>2000</v>
      </c>
      <c r="S43" s="35" t="s">
        <v>2001</v>
      </c>
      <c r="T43" s="13" t="s">
        <v>1046</v>
      </c>
      <c r="U43" s="37"/>
      <c r="V43" s="34" t="str">
        <f>IF(ISBLANK(M43),IF(ISERROR(VLOOKUP(K43,HeadingsLookup,4,FALSE)),"",VLOOKUP(K43,HeadingsLookup,4,FALSE)),"Duplicate")</f>
        <v>Coexistence</v>
      </c>
      <c r="W43" s="46" t="str">
        <f>IF(ISERROR(VLOOKUP(V43,TopicsLookup,2,FALSE)),"",VLOOKUP(V43,TopicsLookup,2,FALSE))</f>
        <v>Coexistence</v>
      </c>
      <c r="X43" s="15"/>
      <c r="Y43" t="s">
        <v>672</v>
      </c>
      <c r="Z43" s="15" t="s">
        <v>800</v>
      </c>
      <c r="AA43" s="17"/>
      <c r="AB43" s="30"/>
      <c r="AC43" s="14">
        <v>70</v>
      </c>
    </row>
    <row r="44" spans="1:29" s="14" customFormat="1" ht="216.75">
      <c r="A44" s="30">
        <v>7282</v>
      </c>
      <c r="B44" s="30" t="s">
        <v>349</v>
      </c>
      <c r="C44" s="31" t="s">
        <v>1542</v>
      </c>
      <c r="D44" s="31" t="s">
        <v>1005</v>
      </c>
      <c r="E44" s="31" t="s">
        <v>1837</v>
      </c>
      <c r="F44" s="32"/>
      <c r="G44" s="32" t="s">
        <v>1042</v>
      </c>
      <c r="H44" s="40">
        <v>129</v>
      </c>
      <c r="I44" s="40">
        <v>28</v>
      </c>
      <c r="J44" s="33" t="str">
        <f>IF(ISERROR(VLOOKUP(K44,HeadingsLookup,2,FALSE)),"",VLOOKUP(K44,HeadingsLookup,2,FALSE))</f>
        <v>STA CCA sensing 40/20MHz BSS</v>
      </c>
      <c r="K44" s="42" t="s">
        <v>1542</v>
      </c>
      <c r="L44" s="43" t="s">
        <v>895</v>
      </c>
      <c r="M44" s="43"/>
      <c r="N44" s="16" t="s">
        <v>1167</v>
      </c>
      <c r="O44" s="15" t="s">
        <v>14</v>
      </c>
      <c r="P44" s="15"/>
      <c r="Q44" s="34"/>
      <c r="R44" s="35" t="s">
        <v>489</v>
      </c>
      <c r="S44" s="35" t="s">
        <v>490</v>
      </c>
      <c r="T44" s="13" t="s">
        <v>1046</v>
      </c>
      <c r="U44" s="37"/>
      <c r="V44" s="34" t="str">
        <f>IF(ISBLANK(M44),IF(ISERROR(VLOOKUP(K44,HeadingsLookup,4,FALSE)),"",VLOOKUP(K44,HeadingsLookup,4,FALSE)),"Duplicate")</f>
        <v>Coexistence</v>
      </c>
      <c r="W44" s="46" t="str">
        <f>IF(ISERROR(VLOOKUP(V44,TopicsLookup,2,FALSE)),"",VLOOKUP(V44,TopicsLookup,2,FALSE))</f>
        <v>Coexistence</v>
      </c>
      <c r="X44" s="15"/>
      <c r="Y44" t="s">
        <v>672</v>
      </c>
      <c r="Z44" s="15" t="s">
        <v>800</v>
      </c>
      <c r="AA44" s="17"/>
      <c r="AB44" s="30"/>
      <c r="AC44" s="14">
        <v>71</v>
      </c>
    </row>
    <row r="45" spans="1:29" s="14" customFormat="1" ht="63.75">
      <c r="A45" s="30">
        <v>7473</v>
      </c>
      <c r="B45" s="30" t="s">
        <v>2109</v>
      </c>
      <c r="C45" s="31" t="s">
        <v>1542</v>
      </c>
      <c r="D45" s="31" t="s">
        <v>1005</v>
      </c>
      <c r="E45" s="31" t="s">
        <v>1837</v>
      </c>
      <c r="F45" s="32"/>
      <c r="G45" s="32" t="s">
        <v>1042</v>
      </c>
      <c r="H45" s="40">
        <v>129</v>
      </c>
      <c r="I45" s="40">
        <v>28</v>
      </c>
      <c r="J45" s="33" t="str">
        <f>IF(ISERROR(VLOOKUP(K45,HeadingsLookup,2,FALSE)),"",VLOOKUP(K45,HeadingsLookup,2,FALSE))</f>
        <v>STA CCA sensing 40/20MHz BSS</v>
      </c>
      <c r="K45" s="42" t="s">
        <v>1542</v>
      </c>
      <c r="L45" s="43" t="s">
        <v>895</v>
      </c>
      <c r="M45" s="43"/>
      <c r="N45" s="16" t="s">
        <v>1167</v>
      </c>
      <c r="O45" s="15" t="s">
        <v>14</v>
      </c>
      <c r="P45" s="15"/>
      <c r="Q45" s="34"/>
      <c r="R45" s="35" t="s">
        <v>329</v>
      </c>
      <c r="S45" s="35" t="s">
        <v>2066</v>
      </c>
      <c r="T45" s="13" t="s">
        <v>1046</v>
      </c>
      <c r="U45" s="37"/>
      <c r="V45" s="34" t="str">
        <f>IF(ISBLANK(M45),IF(ISERROR(VLOOKUP(K45,HeadingsLookup,4,FALSE)),"",VLOOKUP(K45,HeadingsLookup,4,FALSE)),"Duplicate")</f>
        <v>Coexistence</v>
      </c>
      <c r="W45" s="46" t="str">
        <f>IF(ISERROR(VLOOKUP(V45,TopicsLookup,2,FALSE)),"",VLOOKUP(V45,TopicsLookup,2,FALSE))</f>
        <v>Coexistence</v>
      </c>
      <c r="X45" s="15"/>
      <c r="Y45" t="s">
        <v>672</v>
      </c>
      <c r="Z45" s="15" t="s">
        <v>800</v>
      </c>
      <c r="AA45" s="17"/>
      <c r="AB45" s="30"/>
      <c r="AC45" s="14">
        <v>72</v>
      </c>
    </row>
    <row r="46" spans="1:29" s="14" customFormat="1" ht="127.5">
      <c r="A46" s="30">
        <v>7922</v>
      </c>
      <c r="B46" s="30" t="s">
        <v>1728</v>
      </c>
      <c r="C46" s="31" t="s">
        <v>1843</v>
      </c>
      <c r="D46" s="31" t="s">
        <v>1005</v>
      </c>
      <c r="E46" s="31" t="s">
        <v>1837</v>
      </c>
      <c r="F46" s="32"/>
      <c r="G46" s="32" t="s">
        <v>1042</v>
      </c>
      <c r="H46" s="40">
        <v>129</v>
      </c>
      <c r="I46" s="40">
        <v>28</v>
      </c>
      <c r="J46" s="33" t="str">
        <f>IF(ISERROR(VLOOKUP(K46,HeadingsLookup,2,FALSE)),"",VLOOKUP(K46,HeadingsLookup,2,FALSE))</f>
        <v>STA CCA sensing 40/20MHz BSS</v>
      </c>
      <c r="K46" s="42" t="s">
        <v>1542</v>
      </c>
      <c r="L46" s="43" t="s">
        <v>895</v>
      </c>
      <c r="M46" s="43"/>
      <c r="N46" s="16" t="s">
        <v>1167</v>
      </c>
      <c r="O46" s="15" t="s">
        <v>14</v>
      </c>
      <c r="P46" s="15"/>
      <c r="Q46" s="34"/>
      <c r="R46" s="35" t="s">
        <v>331</v>
      </c>
      <c r="S46" s="35" t="s">
        <v>603</v>
      </c>
      <c r="T46" s="13" t="s">
        <v>46</v>
      </c>
      <c r="U46" s="37"/>
      <c r="V46" s="34" t="str">
        <f>IF(ISBLANK(M46),IF(ISERROR(VLOOKUP(K46,HeadingsLookup,4,FALSE)),"",VLOOKUP(K46,HeadingsLookup,4,FALSE)),"Duplicate")</f>
        <v>Coexistence</v>
      </c>
      <c r="W46" s="46" t="str">
        <f>IF(ISERROR(VLOOKUP(V46,TopicsLookup,2,FALSE)),"",VLOOKUP(V46,TopicsLookup,2,FALSE))</f>
        <v>Coexistence</v>
      </c>
      <c r="X46" s="15"/>
      <c r="Y46" t="s">
        <v>672</v>
      </c>
      <c r="Z46" s="15" t="s">
        <v>800</v>
      </c>
      <c r="AA46" s="17"/>
      <c r="AB46" s="30"/>
      <c r="AC46" s="14">
        <v>73</v>
      </c>
    </row>
    <row r="47" spans="1:29" s="14" customFormat="1" ht="89.25">
      <c r="A47" s="30">
        <v>8200</v>
      </c>
      <c r="B47" s="30" t="s">
        <v>1749</v>
      </c>
      <c r="C47" s="31" t="s">
        <v>1542</v>
      </c>
      <c r="D47" s="31" t="s">
        <v>1005</v>
      </c>
      <c r="E47" s="31" t="s">
        <v>1837</v>
      </c>
      <c r="F47" s="32"/>
      <c r="G47" s="32" t="s">
        <v>1042</v>
      </c>
      <c r="H47" s="40">
        <v>129</v>
      </c>
      <c r="I47" s="40">
        <v>28</v>
      </c>
      <c r="J47" s="33" t="str">
        <f>IF(ISERROR(VLOOKUP(K47,HeadingsLookup,2,FALSE)),"",VLOOKUP(K47,HeadingsLookup,2,FALSE))</f>
        <v>STA CCA sensing 40/20MHz BSS</v>
      </c>
      <c r="K47" s="42" t="s">
        <v>1542</v>
      </c>
      <c r="L47" s="43" t="s">
        <v>895</v>
      </c>
      <c r="M47" s="43"/>
      <c r="N47" s="16" t="s">
        <v>1167</v>
      </c>
      <c r="O47" s="15" t="s">
        <v>14</v>
      </c>
      <c r="P47" s="15"/>
      <c r="Q47" s="34"/>
      <c r="R47" s="35" t="s">
        <v>1215</v>
      </c>
      <c r="S47" s="35" t="s">
        <v>1216</v>
      </c>
      <c r="T47" s="13" t="s">
        <v>1046</v>
      </c>
      <c r="U47" s="37"/>
      <c r="V47" s="34" t="str">
        <f>IF(ISBLANK(M47),IF(ISERROR(VLOOKUP(K47,HeadingsLookup,4,FALSE)),"",VLOOKUP(K47,HeadingsLookup,4,FALSE)),"Duplicate")</f>
        <v>Coexistence</v>
      </c>
      <c r="W47" s="46" t="str">
        <f>IF(ISERROR(VLOOKUP(V47,TopicsLookup,2,FALSE)),"",VLOOKUP(V47,TopicsLookup,2,FALSE))</f>
        <v>Coexistence</v>
      </c>
      <c r="X47" s="15"/>
      <c r="Y47" t="s">
        <v>672</v>
      </c>
      <c r="Z47" s="15" t="s">
        <v>800</v>
      </c>
      <c r="AA47" s="17"/>
      <c r="AB47" s="30"/>
      <c r="AC47" s="14">
        <v>74</v>
      </c>
    </row>
    <row r="48" spans="1:29" s="14" customFormat="1" ht="63.75">
      <c r="A48" s="30">
        <v>8284</v>
      </c>
      <c r="B48" s="30" t="s">
        <v>1180</v>
      </c>
      <c r="C48" s="31" t="s">
        <v>1542</v>
      </c>
      <c r="D48" s="31" t="s">
        <v>1005</v>
      </c>
      <c r="E48" s="31" t="s">
        <v>1837</v>
      </c>
      <c r="F48" s="32"/>
      <c r="G48" s="32" t="s">
        <v>1042</v>
      </c>
      <c r="H48" s="40">
        <v>129</v>
      </c>
      <c r="I48" s="40">
        <v>28</v>
      </c>
      <c r="J48" s="33" t="str">
        <f>IF(ISERROR(VLOOKUP(K48,HeadingsLookup,2,FALSE)),"",VLOOKUP(K48,HeadingsLookup,2,FALSE))</f>
        <v>STA CCA sensing 40/20MHz BSS</v>
      </c>
      <c r="K48" s="42" t="s">
        <v>1542</v>
      </c>
      <c r="L48" s="43" t="s">
        <v>895</v>
      </c>
      <c r="M48" s="43"/>
      <c r="N48" s="16" t="s">
        <v>1167</v>
      </c>
      <c r="O48" s="15" t="s">
        <v>14</v>
      </c>
      <c r="P48" s="15"/>
      <c r="Q48" s="34"/>
      <c r="R48" s="35" t="s">
        <v>1420</v>
      </c>
      <c r="S48" s="35" t="s">
        <v>1421</v>
      </c>
      <c r="T48" s="13" t="s">
        <v>1046</v>
      </c>
      <c r="U48" s="37"/>
      <c r="V48" s="34" t="str">
        <f>IF(ISBLANK(M48),IF(ISERROR(VLOOKUP(K48,HeadingsLookup,4,FALSE)),"",VLOOKUP(K48,HeadingsLookup,4,FALSE)),"Duplicate")</f>
        <v>Coexistence</v>
      </c>
      <c r="W48" s="46" t="str">
        <f>IF(ISERROR(VLOOKUP(V48,TopicsLookup,2,FALSE)),"",VLOOKUP(V48,TopicsLookup,2,FALSE))</f>
        <v>Coexistence</v>
      </c>
      <c r="X48" s="15"/>
      <c r="Y48" t="s">
        <v>672</v>
      </c>
      <c r="Z48" s="15" t="s">
        <v>800</v>
      </c>
      <c r="AA48" s="17"/>
      <c r="AB48" s="30"/>
      <c r="AC48" s="14">
        <v>75</v>
      </c>
    </row>
    <row r="49" spans="1:29" s="14" customFormat="1" ht="51">
      <c r="A49" s="30">
        <v>10293</v>
      </c>
      <c r="B49" s="30" t="s">
        <v>1324</v>
      </c>
      <c r="C49" s="31" t="s">
        <v>1542</v>
      </c>
      <c r="D49" s="31" t="s">
        <v>1005</v>
      </c>
      <c r="E49" s="31" t="s">
        <v>1837</v>
      </c>
      <c r="F49" s="32"/>
      <c r="G49" s="32" t="s">
        <v>1842</v>
      </c>
      <c r="H49" s="40">
        <v>129</v>
      </c>
      <c r="I49" s="40">
        <v>28</v>
      </c>
      <c r="J49" s="33" t="str">
        <f>IF(ISERROR(VLOOKUP(K49,HeadingsLookup,2,FALSE)),"",VLOOKUP(K49,HeadingsLookup,2,FALSE))</f>
        <v>STA CCA sensing 40/20MHz BSS</v>
      </c>
      <c r="K49" s="42" t="s">
        <v>1542</v>
      </c>
      <c r="L49" s="43" t="s">
        <v>895</v>
      </c>
      <c r="M49" s="43"/>
      <c r="N49" s="16" t="s">
        <v>1167</v>
      </c>
      <c r="O49" s="15" t="s">
        <v>14</v>
      </c>
      <c r="P49" s="15"/>
      <c r="Q49" s="34"/>
      <c r="R49" s="35" t="s">
        <v>1760</v>
      </c>
      <c r="S49" s="35" t="s">
        <v>1761</v>
      </c>
      <c r="T49" s="13" t="s">
        <v>1046</v>
      </c>
      <c r="U49" s="37"/>
      <c r="V49" s="34" t="str">
        <f>IF(ISBLANK(M49),IF(ISERROR(VLOOKUP(K49,HeadingsLookup,4,FALSE)),"",VLOOKUP(K49,HeadingsLookup,4,FALSE)),"Duplicate")</f>
        <v>Coexistence</v>
      </c>
      <c r="W49" s="46" t="str">
        <f>IF(ISERROR(VLOOKUP(V49,TopicsLookup,2,FALSE)),"",VLOOKUP(V49,TopicsLookup,2,FALSE))</f>
        <v>Coexistence</v>
      </c>
      <c r="X49" s="15"/>
      <c r="Y49" t="s">
        <v>672</v>
      </c>
      <c r="Z49" s="15" t="s">
        <v>800</v>
      </c>
      <c r="AA49" s="17"/>
      <c r="AB49" s="30"/>
      <c r="AC49" s="14">
        <v>76</v>
      </c>
    </row>
    <row r="50" spans="1:29" s="14" customFormat="1" ht="89.25">
      <c r="A50" s="30">
        <v>10379</v>
      </c>
      <c r="B50" s="30" t="s">
        <v>954</v>
      </c>
      <c r="C50" s="31" t="s">
        <v>1542</v>
      </c>
      <c r="D50" s="31" t="s">
        <v>1005</v>
      </c>
      <c r="E50" s="31" t="s">
        <v>1837</v>
      </c>
      <c r="F50" s="32"/>
      <c r="G50" s="32" t="s">
        <v>1042</v>
      </c>
      <c r="H50" s="40">
        <v>129</v>
      </c>
      <c r="I50" s="40">
        <v>28</v>
      </c>
      <c r="J50" s="33" t="str">
        <f>IF(ISERROR(VLOOKUP(K50,HeadingsLookup,2,FALSE)),"",VLOOKUP(K50,HeadingsLookup,2,FALSE))</f>
        <v>STA CCA sensing 40/20MHz BSS</v>
      </c>
      <c r="K50" s="42" t="s">
        <v>1542</v>
      </c>
      <c r="L50" s="43" t="s">
        <v>895</v>
      </c>
      <c r="M50" s="43"/>
      <c r="N50" s="16" t="s">
        <v>1167</v>
      </c>
      <c r="O50" s="15" t="s">
        <v>14</v>
      </c>
      <c r="P50" s="15"/>
      <c r="Q50" s="34"/>
      <c r="R50" s="35" t="s">
        <v>273</v>
      </c>
      <c r="S50" s="35" t="s">
        <v>651</v>
      </c>
      <c r="T50" s="13" t="s">
        <v>1046</v>
      </c>
      <c r="U50" s="37"/>
      <c r="V50" s="34" t="str">
        <f>IF(ISBLANK(M50),IF(ISERROR(VLOOKUP(K50,HeadingsLookup,4,FALSE)),"",VLOOKUP(K50,HeadingsLookup,4,FALSE)),"Duplicate")</f>
        <v>Coexistence</v>
      </c>
      <c r="W50" s="46" t="str">
        <f>IF(ISERROR(VLOOKUP(V50,TopicsLookup,2,FALSE)),"",VLOOKUP(V50,TopicsLookup,2,FALSE))</f>
        <v>Coexistence</v>
      </c>
      <c r="X50" s="15"/>
      <c r="Y50" t="s">
        <v>672</v>
      </c>
      <c r="Z50" s="15" t="s">
        <v>800</v>
      </c>
      <c r="AA50" s="17"/>
      <c r="AB50" s="30"/>
      <c r="AC50" s="14">
        <v>77</v>
      </c>
    </row>
    <row r="51" spans="1:29" s="14" customFormat="1" ht="38.25">
      <c r="A51" s="30">
        <v>1449</v>
      </c>
      <c r="B51" s="30" t="s">
        <v>1027</v>
      </c>
      <c r="C51" s="31" t="s">
        <v>1542</v>
      </c>
      <c r="D51" s="31" t="s">
        <v>1005</v>
      </c>
      <c r="E51" s="31" t="s">
        <v>1425</v>
      </c>
      <c r="F51" s="32"/>
      <c r="G51" s="32" t="s">
        <v>1042</v>
      </c>
      <c r="H51" s="40">
        <v>129</v>
      </c>
      <c r="I51" s="40">
        <v>29</v>
      </c>
      <c r="J51" s="33" t="str">
        <f>IF(ISERROR(VLOOKUP(K51,HeadingsLookup,2,FALSE)),"",VLOOKUP(K51,HeadingsLookup,2,FALSE))</f>
        <v>STA CCA sensing 40/20MHz BSS</v>
      </c>
      <c r="K51" s="42" t="s">
        <v>1542</v>
      </c>
      <c r="L51" s="43" t="s">
        <v>1423</v>
      </c>
      <c r="M51" s="43"/>
      <c r="N51" s="16" t="s">
        <v>1167</v>
      </c>
      <c r="O51" s="15" t="s">
        <v>14</v>
      </c>
      <c r="P51" s="15"/>
      <c r="Q51" s="34"/>
      <c r="R51" s="35" t="s">
        <v>393</v>
      </c>
      <c r="S51" s="35" t="s">
        <v>1289</v>
      </c>
      <c r="T51" s="13" t="s">
        <v>1046</v>
      </c>
      <c r="U51" s="37"/>
      <c r="V51" s="34" t="str">
        <f>IF(ISBLANK(M51),IF(ISERROR(VLOOKUP(K51,HeadingsLookup,4,FALSE)),"",VLOOKUP(K51,HeadingsLookup,4,FALSE)),"Duplicate")</f>
        <v>Coexistence</v>
      </c>
      <c r="W51" s="46" t="str">
        <f>IF(ISERROR(VLOOKUP(V51,TopicsLookup,2,FALSE)),"",VLOOKUP(V51,TopicsLookup,2,FALSE))</f>
        <v>Coexistence</v>
      </c>
      <c r="X51" s="15"/>
      <c r="Y51" t="s">
        <v>672</v>
      </c>
      <c r="Z51" s="15" t="s">
        <v>800</v>
      </c>
      <c r="AA51" s="17"/>
      <c r="AB51" s="30"/>
      <c r="AC51" s="14">
        <v>78</v>
      </c>
    </row>
    <row r="52" spans="1:29" s="14" customFormat="1" ht="127.5">
      <c r="A52" s="30">
        <v>1524</v>
      </c>
      <c r="B52" s="30" t="s">
        <v>492</v>
      </c>
      <c r="C52" s="31" t="s">
        <v>1542</v>
      </c>
      <c r="D52" s="31" t="s">
        <v>1005</v>
      </c>
      <c r="E52" s="31" t="s">
        <v>1425</v>
      </c>
      <c r="F52" s="32"/>
      <c r="G52" s="32" t="s">
        <v>1042</v>
      </c>
      <c r="H52" s="40">
        <v>129</v>
      </c>
      <c r="I52" s="40">
        <v>29</v>
      </c>
      <c r="J52" s="33" t="str">
        <f>IF(ISERROR(VLOOKUP(K52,HeadingsLookup,2,FALSE)),"",VLOOKUP(K52,HeadingsLookup,2,FALSE))</f>
        <v>STA CCA sensing 40/20MHz BSS</v>
      </c>
      <c r="K52" s="42" t="s">
        <v>1542</v>
      </c>
      <c r="L52" s="43" t="s">
        <v>895</v>
      </c>
      <c r="M52" s="43"/>
      <c r="N52" s="16" t="s">
        <v>1167</v>
      </c>
      <c r="O52" s="15" t="s">
        <v>14</v>
      </c>
      <c r="P52" s="15"/>
      <c r="Q52" s="34"/>
      <c r="R52" s="35" t="s">
        <v>262</v>
      </c>
      <c r="S52" s="35" t="s">
        <v>263</v>
      </c>
      <c r="T52" s="364" t="s">
        <v>1782</v>
      </c>
      <c r="U52" s="37"/>
      <c r="V52" s="34" t="str">
        <f>IF(ISBLANK(M52),IF(ISERROR(VLOOKUP(K52,HeadingsLookup,4,FALSE)),"",VLOOKUP(K52,HeadingsLookup,4,FALSE)),"Duplicate")</f>
        <v>Coexistence</v>
      </c>
      <c r="W52" s="46" t="str">
        <f>IF(ISERROR(VLOOKUP(V52,TopicsLookup,2,FALSE)),"",VLOOKUP(V52,TopicsLookup,2,FALSE))</f>
        <v>Coexistence</v>
      </c>
      <c r="X52" s="15"/>
      <c r="Y52" t="s">
        <v>672</v>
      </c>
      <c r="Z52" s="15" t="s">
        <v>800</v>
      </c>
      <c r="AA52" s="17"/>
      <c r="AB52" s="30"/>
      <c r="AC52" s="14">
        <v>79</v>
      </c>
    </row>
    <row r="53" spans="1:29" s="14" customFormat="1" ht="38.25">
      <c r="A53" s="30">
        <v>4792</v>
      </c>
      <c r="B53" s="30" t="s">
        <v>1885</v>
      </c>
      <c r="C53" s="31" t="s">
        <v>1542</v>
      </c>
      <c r="D53" s="31" t="s">
        <v>1005</v>
      </c>
      <c r="E53" s="31" t="s">
        <v>1425</v>
      </c>
      <c r="F53" s="32"/>
      <c r="G53" s="32" t="s">
        <v>1042</v>
      </c>
      <c r="H53" s="40">
        <v>129</v>
      </c>
      <c r="I53" s="40">
        <v>29</v>
      </c>
      <c r="J53" s="33" t="str">
        <f>IF(ISERROR(VLOOKUP(K53,HeadingsLookup,2,FALSE)),"",VLOOKUP(K53,HeadingsLookup,2,FALSE))</f>
        <v>STA CCA sensing 40/20MHz BSS</v>
      </c>
      <c r="K53" s="42" t="s">
        <v>1542</v>
      </c>
      <c r="L53" s="43" t="s">
        <v>895</v>
      </c>
      <c r="M53" s="43"/>
      <c r="N53" s="16" t="s">
        <v>1167</v>
      </c>
      <c r="O53" s="15" t="s">
        <v>14</v>
      </c>
      <c r="P53" s="15"/>
      <c r="Q53" s="34"/>
      <c r="R53" s="35" t="s">
        <v>1996</v>
      </c>
      <c r="S53" s="35" t="s">
        <v>1997</v>
      </c>
      <c r="T53" s="13" t="s">
        <v>1046</v>
      </c>
      <c r="U53" s="37"/>
      <c r="V53" s="34" t="str">
        <f>IF(ISBLANK(M53),IF(ISERROR(VLOOKUP(K53,HeadingsLookup,4,FALSE)),"",VLOOKUP(K53,HeadingsLookup,4,FALSE)),"Duplicate")</f>
        <v>Coexistence</v>
      </c>
      <c r="W53" s="46" t="str">
        <f>IF(ISERROR(VLOOKUP(V53,TopicsLookup,2,FALSE)),"",VLOOKUP(V53,TopicsLookup,2,FALSE))</f>
        <v>Coexistence</v>
      </c>
      <c r="X53" s="15"/>
      <c r="Y53" t="s">
        <v>672</v>
      </c>
      <c r="Z53" s="15" t="s">
        <v>800</v>
      </c>
      <c r="AA53" s="17"/>
      <c r="AB53" s="30"/>
      <c r="AC53" s="14">
        <v>80</v>
      </c>
    </row>
    <row r="54" spans="1:33" s="69" customFormat="1" ht="242.25">
      <c r="A54" s="30">
        <v>12111</v>
      </c>
      <c r="B54" s="30" t="s">
        <v>1855</v>
      </c>
      <c r="C54" s="31" t="s">
        <v>1542</v>
      </c>
      <c r="D54" s="31" t="s">
        <v>1005</v>
      </c>
      <c r="E54" s="31" t="s">
        <v>1425</v>
      </c>
      <c r="F54" s="32"/>
      <c r="G54" s="32" t="s">
        <v>1042</v>
      </c>
      <c r="H54" s="40">
        <v>129</v>
      </c>
      <c r="I54" s="40">
        <v>29</v>
      </c>
      <c r="J54" s="33" t="str">
        <f>IF(ISERROR(VLOOKUP(K54,HeadingsLookup,2,FALSE)),"",VLOOKUP(K54,HeadingsLookup,2,FALSE))</f>
        <v>STA CCA sensing 40/20MHz BSS</v>
      </c>
      <c r="K54" s="42" t="s">
        <v>1542</v>
      </c>
      <c r="L54" s="43" t="s">
        <v>895</v>
      </c>
      <c r="M54" s="43"/>
      <c r="N54" s="16" t="s">
        <v>1167</v>
      </c>
      <c r="O54" s="15" t="s">
        <v>14</v>
      </c>
      <c r="P54" s="15"/>
      <c r="Q54" s="34"/>
      <c r="R54" s="35" t="s">
        <v>1651</v>
      </c>
      <c r="S54" s="35" t="s">
        <v>219</v>
      </c>
      <c r="T54" s="13" t="s">
        <v>1046</v>
      </c>
      <c r="U54" s="37"/>
      <c r="V54" s="34" t="str">
        <f>IF(ISBLANK(M54),IF(ISERROR(VLOOKUP(K54,HeadingsLookup,4,FALSE)),"",VLOOKUP(K54,HeadingsLookup,4,FALSE)),"Duplicate")</f>
        <v>Coexistence</v>
      </c>
      <c r="W54" s="46" t="str">
        <f>IF(ISERROR(VLOOKUP(V54,TopicsLookup,2,FALSE)),"",VLOOKUP(V54,TopicsLookup,2,FALSE))</f>
        <v>Coexistence</v>
      </c>
      <c r="X54" s="15"/>
      <c r="Y54" t="s">
        <v>672</v>
      </c>
      <c r="Z54" s="15" t="s">
        <v>800</v>
      </c>
      <c r="AA54" s="17"/>
      <c r="AB54" s="30"/>
      <c r="AC54" s="14">
        <v>81</v>
      </c>
      <c r="AD54" s="14"/>
      <c r="AE54" s="14"/>
      <c r="AF54" s="14"/>
      <c r="AG54" s="14"/>
    </row>
    <row r="55" spans="1:29" s="14" customFormat="1" ht="242.25">
      <c r="A55" s="30">
        <v>12245</v>
      </c>
      <c r="B55" s="30" t="s">
        <v>1856</v>
      </c>
      <c r="C55" s="31" t="s">
        <v>1542</v>
      </c>
      <c r="D55" s="31" t="s">
        <v>1005</v>
      </c>
      <c r="E55" s="31" t="s">
        <v>1425</v>
      </c>
      <c r="F55" s="32"/>
      <c r="G55" s="32" t="s">
        <v>1042</v>
      </c>
      <c r="H55" s="40">
        <v>129</v>
      </c>
      <c r="I55" s="40">
        <v>29</v>
      </c>
      <c r="J55" s="33" t="str">
        <f>IF(ISERROR(VLOOKUP(K55,HeadingsLookup,2,FALSE)),"",VLOOKUP(K55,HeadingsLookup,2,FALSE))</f>
        <v>STA CCA sensing 40/20MHz BSS</v>
      </c>
      <c r="K55" s="42" t="s">
        <v>1542</v>
      </c>
      <c r="L55" s="43" t="s">
        <v>895</v>
      </c>
      <c r="M55" s="43"/>
      <c r="N55" s="16" t="s">
        <v>1167</v>
      </c>
      <c r="O55" s="15" t="s">
        <v>14</v>
      </c>
      <c r="P55" s="15"/>
      <c r="Q55" s="34"/>
      <c r="R55" s="35" t="s">
        <v>239</v>
      </c>
      <c r="S55" s="35" t="s">
        <v>919</v>
      </c>
      <c r="T55" s="13" t="s">
        <v>1046</v>
      </c>
      <c r="U55" s="37"/>
      <c r="V55" s="34" t="str">
        <f>IF(ISBLANK(M55),IF(ISERROR(VLOOKUP(K55,HeadingsLookup,4,FALSE)),"",VLOOKUP(K55,HeadingsLookup,4,FALSE)),"Duplicate")</f>
        <v>Coexistence</v>
      </c>
      <c r="W55" s="46" t="str">
        <f>IF(ISERROR(VLOOKUP(V55,TopicsLookup,2,FALSE)),"",VLOOKUP(V55,TopicsLookup,2,FALSE))</f>
        <v>Coexistence</v>
      </c>
      <c r="X55" s="15"/>
      <c r="Y55" t="s">
        <v>672</v>
      </c>
      <c r="Z55" s="15" t="s">
        <v>800</v>
      </c>
      <c r="AA55" s="17"/>
      <c r="AB55" s="30"/>
      <c r="AC55" s="14">
        <v>82</v>
      </c>
    </row>
    <row r="56" spans="1:29" s="14" customFormat="1" ht="102">
      <c r="A56" s="30">
        <v>7923</v>
      </c>
      <c r="B56" s="30" t="s">
        <v>1728</v>
      </c>
      <c r="C56" s="31" t="s">
        <v>1843</v>
      </c>
      <c r="D56" s="31" t="s">
        <v>1005</v>
      </c>
      <c r="E56" s="31" t="s">
        <v>1426</v>
      </c>
      <c r="F56" s="32"/>
      <c r="G56" s="32" t="s">
        <v>1042</v>
      </c>
      <c r="H56" s="40">
        <v>129</v>
      </c>
      <c r="I56" s="40">
        <v>31</v>
      </c>
      <c r="J56" s="33" t="str">
        <f>IF(ISERROR(VLOOKUP(K56,HeadingsLookup,2,FALSE)),"",VLOOKUP(K56,HeadingsLookup,2,FALSE))</f>
        <v>STA CCA sensing 40/20MHz BSS</v>
      </c>
      <c r="K56" s="42" t="s">
        <v>1542</v>
      </c>
      <c r="L56" s="43" t="s">
        <v>895</v>
      </c>
      <c r="M56" s="43"/>
      <c r="N56" s="16" t="s">
        <v>1167</v>
      </c>
      <c r="O56" s="15" t="s">
        <v>14</v>
      </c>
      <c r="P56" s="15"/>
      <c r="Q56" s="34"/>
      <c r="R56" s="35" t="s">
        <v>604</v>
      </c>
      <c r="S56" s="35" t="s">
        <v>1555</v>
      </c>
      <c r="T56" s="13" t="s">
        <v>46</v>
      </c>
      <c r="U56" s="37"/>
      <c r="V56" s="34" t="str">
        <f>IF(ISBLANK(M56),IF(ISERROR(VLOOKUP(K56,HeadingsLookup,4,FALSE)),"",VLOOKUP(K56,HeadingsLookup,4,FALSE)),"Duplicate")</f>
        <v>Coexistence</v>
      </c>
      <c r="W56" s="46" t="str">
        <f>IF(ISERROR(VLOOKUP(V56,TopicsLookup,2,FALSE)),"",VLOOKUP(V56,TopicsLookup,2,FALSE))</f>
        <v>Coexistence</v>
      </c>
      <c r="X56" s="15"/>
      <c r="Y56" t="s">
        <v>672</v>
      </c>
      <c r="Z56" s="15" t="s">
        <v>800</v>
      </c>
      <c r="AA56" s="17"/>
      <c r="AB56" s="30"/>
      <c r="AC56" s="14">
        <v>83</v>
      </c>
    </row>
    <row r="57" spans="1:29" s="14" customFormat="1" ht="51">
      <c r="A57" s="30">
        <v>11730</v>
      </c>
      <c r="B57" s="30" t="s">
        <v>1033</v>
      </c>
      <c r="C57" s="31" t="s">
        <v>1542</v>
      </c>
      <c r="D57" s="31" t="s">
        <v>1005</v>
      </c>
      <c r="E57" s="31" t="s">
        <v>1426</v>
      </c>
      <c r="F57" s="32"/>
      <c r="G57" s="32" t="s">
        <v>1042</v>
      </c>
      <c r="H57" s="40">
        <v>129</v>
      </c>
      <c r="I57" s="40">
        <v>31</v>
      </c>
      <c r="J57" s="33" t="str">
        <f>IF(ISERROR(VLOOKUP(K57,HeadingsLookup,2,FALSE)),"",VLOOKUP(K57,HeadingsLookup,2,FALSE))</f>
        <v>STA CCA sensing 40/20MHz BSS</v>
      </c>
      <c r="K57" s="42" t="s">
        <v>1542</v>
      </c>
      <c r="L57" s="43" t="s">
        <v>895</v>
      </c>
      <c r="M57" s="43"/>
      <c r="N57" s="16" t="s">
        <v>1167</v>
      </c>
      <c r="O57" s="15" t="s">
        <v>14</v>
      </c>
      <c r="P57" s="15"/>
      <c r="Q57" s="34"/>
      <c r="R57" s="35" t="s">
        <v>682</v>
      </c>
      <c r="S57" s="35" t="s">
        <v>683</v>
      </c>
      <c r="T57" s="13" t="s">
        <v>1046</v>
      </c>
      <c r="U57" s="37"/>
      <c r="V57" s="34" t="str">
        <f>IF(ISBLANK(M57),IF(ISERROR(VLOOKUP(K57,HeadingsLookup,4,FALSE)),"",VLOOKUP(K57,HeadingsLookup,4,FALSE)),"Duplicate")</f>
        <v>Coexistence</v>
      </c>
      <c r="W57" s="46" t="str">
        <f>IF(ISERROR(VLOOKUP(V57,TopicsLookup,2,FALSE)),"",VLOOKUP(V57,TopicsLookup,2,FALSE))</f>
        <v>Coexistence</v>
      </c>
      <c r="X57" s="15"/>
      <c r="Y57" t="s">
        <v>672</v>
      </c>
      <c r="Z57" s="15" t="s">
        <v>800</v>
      </c>
      <c r="AA57" s="17"/>
      <c r="AB57" s="30"/>
      <c r="AC57" s="14">
        <v>84</v>
      </c>
    </row>
    <row r="58" spans="1:29" s="14" customFormat="1" ht="25.5">
      <c r="A58" s="30">
        <v>1450</v>
      </c>
      <c r="B58" s="30" t="s">
        <v>1027</v>
      </c>
      <c r="C58" s="31" t="s">
        <v>1542</v>
      </c>
      <c r="D58" s="31" t="s">
        <v>1005</v>
      </c>
      <c r="E58" s="31" t="s">
        <v>679</v>
      </c>
      <c r="F58" s="32"/>
      <c r="G58" s="32" t="s">
        <v>1042</v>
      </c>
      <c r="H58" s="40">
        <v>129</v>
      </c>
      <c r="I58" s="40">
        <v>33</v>
      </c>
      <c r="J58" s="33" t="str">
        <f>IF(ISERROR(VLOOKUP(K58,HeadingsLookup,2,FALSE)),"",VLOOKUP(K58,HeadingsLookup,2,FALSE))</f>
        <v>STA CCA sensing 40/20MHz BSS</v>
      </c>
      <c r="K58" s="42" t="s">
        <v>1542</v>
      </c>
      <c r="L58" s="43" t="s">
        <v>1423</v>
      </c>
      <c r="M58" s="43"/>
      <c r="N58" s="16" t="s">
        <v>1167</v>
      </c>
      <c r="O58" s="15" t="s">
        <v>14</v>
      </c>
      <c r="P58" s="15"/>
      <c r="Q58" s="34"/>
      <c r="R58" s="35" t="s">
        <v>1290</v>
      </c>
      <c r="S58" s="35" t="s">
        <v>1291</v>
      </c>
      <c r="T58" s="13" t="s">
        <v>1046</v>
      </c>
      <c r="U58" s="37"/>
      <c r="V58" s="34" t="str">
        <f>IF(ISBLANK(M58),IF(ISERROR(VLOOKUP(K58,HeadingsLookup,4,FALSE)),"",VLOOKUP(K58,HeadingsLookup,4,FALSE)),"Duplicate")</f>
        <v>Coexistence</v>
      </c>
      <c r="W58" s="46" t="str">
        <f>IF(ISERROR(VLOOKUP(V58,TopicsLookup,2,FALSE)),"",VLOOKUP(V58,TopicsLookup,2,FALSE))</f>
        <v>Coexistence</v>
      </c>
      <c r="X58" s="15"/>
      <c r="Y58" t="s">
        <v>672</v>
      </c>
      <c r="Z58" s="15" t="s">
        <v>800</v>
      </c>
      <c r="AA58" s="17"/>
      <c r="AB58" s="30"/>
      <c r="AC58" s="14">
        <v>85</v>
      </c>
    </row>
    <row r="59" spans="1:33" s="69" customFormat="1" ht="102">
      <c r="A59" s="30">
        <v>1495</v>
      </c>
      <c r="B59" s="30" t="s">
        <v>1863</v>
      </c>
      <c r="C59" s="31" t="s">
        <v>1542</v>
      </c>
      <c r="D59" s="31"/>
      <c r="E59" s="31"/>
      <c r="F59" s="32"/>
      <c r="G59" s="32" t="s">
        <v>1042</v>
      </c>
      <c r="H59" s="40">
        <v>129</v>
      </c>
      <c r="I59" s="40"/>
      <c r="J59" s="33" t="str">
        <f>IF(ISERROR(VLOOKUP(K59,HeadingsLookup,2,FALSE)),"",VLOOKUP(K59,HeadingsLookup,2,FALSE))</f>
        <v>STA CCA sensing 40/20MHz BSS</v>
      </c>
      <c r="K59" s="42" t="s">
        <v>1542</v>
      </c>
      <c r="L59" s="43" t="s">
        <v>895</v>
      </c>
      <c r="M59" s="43"/>
      <c r="N59" s="16" t="s">
        <v>1167</v>
      </c>
      <c r="O59" s="15" t="s">
        <v>14</v>
      </c>
      <c r="P59" s="15"/>
      <c r="Q59" s="34"/>
      <c r="R59" s="35" t="s">
        <v>2068</v>
      </c>
      <c r="S59" s="35" t="s">
        <v>2069</v>
      </c>
      <c r="T59" s="13" t="s">
        <v>1046</v>
      </c>
      <c r="U59" s="37"/>
      <c r="V59" s="34" t="str">
        <f>IF(ISBLANK(M59),IF(ISERROR(VLOOKUP(K59,HeadingsLookup,4,FALSE)),"",VLOOKUP(K59,HeadingsLookup,4,FALSE)),"Duplicate")</f>
        <v>Coexistence</v>
      </c>
      <c r="W59" s="46" t="str">
        <f>IF(ISERROR(VLOOKUP(V59,TopicsLookup,2,FALSE)),"",VLOOKUP(V59,TopicsLookup,2,FALSE))</f>
        <v>Coexistence</v>
      </c>
      <c r="X59" s="15"/>
      <c r="Y59" t="s">
        <v>672</v>
      </c>
      <c r="Z59" s="15" t="s">
        <v>800</v>
      </c>
      <c r="AA59" s="17"/>
      <c r="AB59" s="30"/>
      <c r="AC59" s="14">
        <v>86</v>
      </c>
      <c r="AD59" s="14"/>
      <c r="AE59" s="14"/>
      <c r="AF59" s="14"/>
      <c r="AG59" s="14"/>
    </row>
    <row r="60" spans="1:29" s="14" customFormat="1" ht="38.25">
      <c r="A60" s="30">
        <v>3513</v>
      </c>
      <c r="B60" s="30" t="s">
        <v>1942</v>
      </c>
      <c r="C60" s="31" t="s">
        <v>1542</v>
      </c>
      <c r="D60" s="31"/>
      <c r="E60" s="31"/>
      <c r="F60" s="32"/>
      <c r="G60" s="32" t="s">
        <v>1042</v>
      </c>
      <c r="H60" s="40">
        <v>129</v>
      </c>
      <c r="I60" s="40"/>
      <c r="J60" s="33" t="str">
        <f>IF(ISERROR(VLOOKUP(K60,HeadingsLookup,2,FALSE)),"",VLOOKUP(K60,HeadingsLookup,2,FALSE))</f>
        <v>STA CCA sensing 40/20MHz BSS</v>
      </c>
      <c r="K60" s="42" t="s">
        <v>1542</v>
      </c>
      <c r="L60" s="43" t="s">
        <v>895</v>
      </c>
      <c r="M60" s="43"/>
      <c r="N60" s="16" t="s">
        <v>1167</v>
      </c>
      <c r="O60" s="15" t="s">
        <v>14</v>
      </c>
      <c r="P60" s="15"/>
      <c r="Q60" s="34"/>
      <c r="R60" s="35" t="s">
        <v>1025</v>
      </c>
      <c r="S60" s="35" t="s">
        <v>1026</v>
      </c>
      <c r="T60" s="13" t="s">
        <v>1046</v>
      </c>
      <c r="U60" s="37"/>
      <c r="V60" s="34" t="str">
        <f>IF(ISBLANK(M60),IF(ISERROR(VLOOKUP(K60,HeadingsLookup,4,FALSE)),"",VLOOKUP(K60,HeadingsLookup,4,FALSE)),"Duplicate")</f>
        <v>Coexistence</v>
      </c>
      <c r="W60" s="46" t="str">
        <f>IF(ISERROR(VLOOKUP(V60,TopicsLookup,2,FALSE)),"",VLOOKUP(V60,TopicsLookup,2,FALSE))</f>
        <v>Coexistence</v>
      </c>
      <c r="X60" s="15"/>
      <c r="Y60" t="s">
        <v>672</v>
      </c>
      <c r="Z60" s="15" t="s">
        <v>800</v>
      </c>
      <c r="AA60" s="17"/>
      <c r="AB60" s="30"/>
      <c r="AC60" s="14">
        <v>87</v>
      </c>
    </row>
    <row r="61" spans="1:29" s="14" customFormat="1" ht="89.25">
      <c r="A61" s="30">
        <v>3514</v>
      </c>
      <c r="B61" s="30" t="s">
        <v>1942</v>
      </c>
      <c r="C61" s="31" t="s">
        <v>1542</v>
      </c>
      <c r="D61" s="31"/>
      <c r="E61" s="31"/>
      <c r="F61" s="32"/>
      <c r="G61" s="32" t="s">
        <v>1042</v>
      </c>
      <c r="H61" s="40">
        <v>129</v>
      </c>
      <c r="I61" s="40"/>
      <c r="J61" s="33" t="str">
        <f>IF(ISERROR(VLOOKUP(K61,HeadingsLookup,2,FALSE)),"",VLOOKUP(K61,HeadingsLookup,2,FALSE))</f>
        <v>STA CCA sensing 40/20MHz BSS</v>
      </c>
      <c r="K61" s="42" t="s">
        <v>1542</v>
      </c>
      <c r="L61" s="43" t="s">
        <v>895</v>
      </c>
      <c r="M61" s="43"/>
      <c r="N61" s="16" t="s">
        <v>1167</v>
      </c>
      <c r="O61" s="15" t="s">
        <v>14</v>
      </c>
      <c r="P61" s="15"/>
      <c r="Q61" s="34"/>
      <c r="R61" s="35" t="s">
        <v>551</v>
      </c>
      <c r="S61" s="35" t="s">
        <v>552</v>
      </c>
      <c r="T61" s="13" t="s">
        <v>1046</v>
      </c>
      <c r="U61" s="37"/>
      <c r="V61" s="34" t="str">
        <f>IF(ISBLANK(M61),IF(ISERROR(VLOOKUP(K61,HeadingsLookup,4,FALSE)),"",VLOOKUP(K61,HeadingsLookup,4,FALSE)),"Duplicate")</f>
        <v>Coexistence</v>
      </c>
      <c r="W61" s="46" t="str">
        <f>IF(ISERROR(VLOOKUP(V61,TopicsLookup,2,FALSE)),"",VLOOKUP(V61,TopicsLookup,2,FALSE))</f>
        <v>Coexistence</v>
      </c>
      <c r="X61" s="15"/>
      <c r="Y61" t="s">
        <v>672</v>
      </c>
      <c r="Z61" s="15" t="s">
        <v>800</v>
      </c>
      <c r="AA61" s="17"/>
      <c r="AB61" s="30"/>
      <c r="AC61" s="14">
        <v>88</v>
      </c>
    </row>
    <row r="62" spans="1:33" s="14" customFormat="1" ht="127.5">
      <c r="A62" s="30">
        <v>3515</v>
      </c>
      <c r="B62" s="30" t="s">
        <v>1942</v>
      </c>
      <c r="C62" s="31" t="s">
        <v>1542</v>
      </c>
      <c r="D62" s="31"/>
      <c r="E62" s="31"/>
      <c r="F62" s="32"/>
      <c r="G62" s="32" t="s">
        <v>1042</v>
      </c>
      <c r="H62" s="40">
        <v>129</v>
      </c>
      <c r="I62" s="40"/>
      <c r="J62" s="33" t="str">
        <f>IF(ISERROR(VLOOKUP(K62,HeadingsLookup,2,FALSE)),"",VLOOKUP(K62,HeadingsLookup,2,FALSE))</f>
        <v>STA CCA sensing 40/20MHz BSS</v>
      </c>
      <c r="K62" s="42" t="s">
        <v>1542</v>
      </c>
      <c r="L62" s="43" t="s">
        <v>895</v>
      </c>
      <c r="M62" s="43"/>
      <c r="N62" s="16" t="s">
        <v>1167</v>
      </c>
      <c r="O62" s="15" t="s">
        <v>14</v>
      </c>
      <c r="P62" s="15" t="s">
        <v>4</v>
      </c>
      <c r="Q62" s="34"/>
      <c r="R62" s="35" t="s">
        <v>553</v>
      </c>
      <c r="S62" s="35" t="s">
        <v>552</v>
      </c>
      <c r="T62" s="13" t="s">
        <v>1046</v>
      </c>
      <c r="U62" s="37"/>
      <c r="V62" s="34" t="str">
        <f>IF(ISBLANK(M62),IF(ISERROR(VLOOKUP(K62,HeadingsLookup,4,FALSE)),"",VLOOKUP(K62,HeadingsLookup,4,FALSE)),"Duplicate")</f>
        <v>Coexistence</v>
      </c>
      <c r="W62" s="46" t="str">
        <f>IF(ISERROR(VLOOKUP(V62,TopicsLookup,2,FALSE)),"",VLOOKUP(V62,TopicsLookup,2,FALSE))</f>
        <v>Coexistence</v>
      </c>
      <c r="X62" s="15"/>
      <c r="Y62" t="s">
        <v>672</v>
      </c>
      <c r="Z62" s="15" t="s">
        <v>800</v>
      </c>
      <c r="AA62" s="17"/>
      <c r="AB62" s="30"/>
      <c r="AC62" s="14">
        <v>89</v>
      </c>
      <c r="AF62" s="17"/>
      <c r="AG62" s="17"/>
    </row>
    <row r="63" spans="1:29" s="14" customFormat="1" ht="38.25">
      <c r="A63" s="30">
        <v>4804</v>
      </c>
      <c r="B63" s="30" t="s">
        <v>1631</v>
      </c>
      <c r="C63" s="31" t="s">
        <v>1542</v>
      </c>
      <c r="D63" s="31" t="s">
        <v>1005</v>
      </c>
      <c r="E63" s="31"/>
      <c r="F63" s="32"/>
      <c r="G63" s="32" t="s">
        <v>1042</v>
      </c>
      <c r="H63" s="40">
        <v>129</v>
      </c>
      <c r="I63" s="40"/>
      <c r="J63" s="33" t="str">
        <f>IF(ISERROR(VLOOKUP(K63,HeadingsLookup,2,FALSE)),"",VLOOKUP(K63,HeadingsLookup,2,FALSE))</f>
        <v>STA CCA sensing 40/20MHz BSS</v>
      </c>
      <c r="K63" s="42" t="s">
        <v>1542</v>
      </c>
      <c r="L63" s="43" t="s">
        <v>895</v>
      </c>
      <c r="M63" s="43"/>
      <c r="N63" s="16" t="s">
        <v>1167</v>
      </c>
      <c r="O63" s="15" t="s">
        <v>14</v>
      </c>
      <c r="P63" s="15"/>
      <c r="Q63" s="34"/>
      <c r="R63" s="35" t="s">
        <v>1502</v>
      </c>
      <c r="S63" s="35" t="s">
        <v>1503</v>
      </c>
      <c r="T63" s="13" t="s">
        <v>1046</v>
      </c>
      <c r="U63" s="37"/>
      <c r="V63" s="34" t="str">
        <f>IF(ISBLANK(M63),IF(ISERROR(VLOOKUP(K63,HeadingsLookup,4,FALSE)),"",VLOOKUP(K63,HeadingsLookup,4,FALSE)),"Duplicate")</f>
        <v>Coexistence</v>
      </c>
      <c r="W63" s="46" t="str">
        <f>IF(ISERROR(VLOOKUP(V63,TopicsLookup,2,FALSE)),"",VLOOKUP(V63,TopicsLookup,2,FALSE))</f>
        <v>Coexistence</v>
      </c>
      <c r="X63" s="15"/>
      <c r="Y63" t="s">
        <v>672</v>
      </c>
      <c r="Z63" s="15" t="s">
        <v>800</v>
      </c>
      <c r="AA63" s="17"/>
      <c r="AB63" s="30"/>
      <c r="AC63" s="14">
        <v>90</v>
      </c>
    </row>
    <row r="64" spans="1:33" s="14" customFormat="1" ht="25.5">
      <c r="A64" s="30">
        <v>7372</v>
      </c>
      <c r="B64" s="30" t="s">
        <v>342</v>
      </c>
      <c r="C64" s="31" t="s">
        <v>1552</v>
      </c>
      <c r="D64" s="31" t="s">
        <v>1553</v>
      </c>
      <c r="E64" s="31"/>
      <c r="F64" s="32"/>
      <c r="G64" s="32" t="s">
        <v>1042</v>
      </c>
      <c r="H64" s="40">
        <v>129</v>
      </c>
      <c r="I64" s="40"/>
      <c r="J64" s="33" t="str">
        <f>IF(ISERROR(VLOOKUP(K64,HeadingsLookup,2,FALSE)),"",VLOOKUP(K64,HeadingsLookup,2,FALSE))</f>
        <v>STA CCA sensing 40/20MHz BSS</v>
      </c>
      <c r="K64" s="42" t="s">
        <v>1542</v>
      </c>
      <c r="L64" s="43" t="s">
        <v>1423</v>
      </c>
      <c r="M64" s="43"/>
      <c r="N64" s="16" t="s">
        <v>1167</v>
      </c>
      <c r="O64" s="15" t="s">
        <v>14</v>
      </c>
      <c r="P64" s="15"/>
      <c r="Q64" s="34"/>
      <c r="R64" s="35" t="s">
        <v>1554</v>
      </c>
      <c r="S64" s="35"/>
      <c r="T64" s="13" t="s">
        <v>1046</v>
      </c>
      <c r="U64" s="37"/>
      <c r="V64" s="34" t="str">
        <f>IF(ISBLANK(M64),IF(ISERROR(VLOOKUP(K64,HeadingsLookup,4,FALSE)),"",VLOOKUP(K64,HeadingsLookup,4,FALSE)),"Duplicate")</f>
        <v>Coexistence</v>
      </c>
      <c r="W64" s="46" t="str">
        <f>IF(ISERROR(VLOOKUP(V64,TopicsLookup,2,FALSE)),"",VLOOKUP(V64,TopicsLookup,2,FALSE))</f>
        <v>Coexistence</v>
      </c>
      <c r="X64" s="15"/>
      <c r="Y64" t="s">
        <v>672</v>
      </c>
      <c r="Z64" s="15" t="s">
        <v>800</v>
      </c>
      <c r="AA64" s="17"/>
      <c r="AB64" s="30"/>
      <c r="AC64" s="14">
        <v>91</v>
      </c>
      <c r="AF64" s="13"/>
      <c r="AG64" s="13"/>
    </row>
    <row r="65" spans="1:29" s="14" customFormat="1" ht="38.25">
      <c r="A65" s="30">
        <v>7673</v>
      </c>
      <c r="B65" s="30" t="s">
        <v>1182</v>
      </c>
      <c r="C65" s="31" t="s">
        <v>1542</v>
      </c>
      <c r="D65" s="31"/>
      <c r="E65" s="31"/>
      <c r="F65" s="32"/>
      <c r="G65" s="32" t="s">
        <v>1842</v>
      </c>
      <c r="H65" s="40">
        <v>129</v>
      </c>
      <c r="I65" s="40"/>
      <c r="J65" s="33" t="str">
        <f>IF(ISERROR(VLOOKUP(K65,HeadingsLookup,2,FALSE)),"",VLOOKUP(K65,HeadingsLookup,2,FALSE))</f>
        <v>STA CCA sensing 40/20MHz BSS</v>
      </c>
      <c r="K65" s="42" t="s">
        <v>1542</v>
      </c>
      <c r="L65" s="43" t="s">
        <v>895</v>
      </c>
      <c r="M65" s="43"/>
      <c r="N65" s="16" t="s">
        <v>1167</v>
      </c>
      <c r="O65" s="15" t="s">
        <v>14</v>
      </c>
      <c r="P65" s="15"/>
      <c r="Q65" s="34"/>
      <c r="R65" s="35" t="s">
        <v>1007</v>
      </c>
      <c r="S65" s="35"/>
      <c r="T65" s="13" t="s">
        <v>1046</v>
      </c>
      <c r="U65" s="37"/>
      <c r="V65" s="34" t="str">
        <f>IF(ISBLANK(M65),IF(ISERROR(VLOOKUP(K65,HeadingsLookup,4,FALSE)),"",VLOOKUP(K65,HeadingsLookup,4,FALSE)),"Duplicate")</f>
        <v>Coexistence</v>
      </c>
      <c r="W65" s="46" t="str">
        <f>IF(ISERROR(VLOOKUP(V65,TopicsLookup,2,FALSE)),"",VLOOKUP(V65,TopicsLookup,2,FALSE))</f>
        <v>Coexistence</v>
      </c>
      <c r="X65" s="15"/>
      <c r="Y65" t="s">
        <v>672</v>
      </c>
      <c r="Z65" s="15" t="s">
        <v>800</v>
      </c>
      <c r="AA65" s="17"/>
      <c r="AB65" s="30"/>
      <c r="AC65" s="14">
        <v>92</v>
      </c>
    </row>
    <row r="66" spans="1:33" s="14" customFormat="1" ht="38.25">
      <c r="A66" s="30">
        <v>7926</v>
      </c>
      <c r="B66" s="30" t="s">
        <v>1208</v>
      </c>
      <c r="C66" s="31" t="s">
        <v>1542</v>
      </c>
      <c r="D66" s="31" t="s">
        <v>1005</v>
      </c>
      <c r="E66" s="31"/>
      <c r="F66" s="32"/>
      <c r="G66" s="32" t="s">
        <v>1042</v>
      </c>
      <c r="H66" s="40">
        <v>129</v>
      </c>
      <c r="I66" s="40"/>
      <c r="J66" s="33" t="str">
        <f>IF(ISERROR(VLOOKUP(K66,HeadingsLookup,2,FALSE)),"",VLOOKUP(K66,HeadingsLookup,2,FALSE))</f>
        <v>STA CCA sensing 40/20MHz BSS</v>
      </c>
      <c r="K66" s="42" t="s">
        <v>1542</v>
      </c>
      <c r="L66" s="43" t="s">
        <v>895</v>
      </c>
      <c r="M66" s="43"/>
      <c r="N66" s="16" t="s">
        <v>1167</v>
      </c>
      <c r="O66" s="15" t="s">
        <v>14</v>
      </c>
      <c r="P66" s="15"/>
      <c r="Q66" s="34"/>
      <c r="R66" s="35" t="s">
        <v>198</v>
      </c>
      <c r="S66" s="35" t="s">
        <v>1897</v>
      </c>
      <c r="T66" s="13" t="s">
        <v>1046</v>
      </c>
      <c r="U66" s="37"/>
      <c r="V66" s="34" t="str">
        <f>IF(ISBLANK(M66),IF(ISERROR(VLOOKUP(K66,HeadingsLookup,4,FALSE)),"",VLOOKUP(K66,HeadingsLookup,4,FALSE)),"Duplicate")</f>
        <v>Coexistence</v>
      </c>
      <c r="W66" s="46" t="str">
        <f>IF(ISERROR(VLOOKUP(V66,TopicsLookup,2,FALSE)),"",VLOOKUP(V66,TopicsLookup,2,FALSE))</f>
        <v>Coexistence</v>
      </c>
      <c r="X66" s="15"/>
      <c r="Y66" t="s">
        <v>672</v>
      </c>
      <c r="Z66" s="15" t="s">
        <v>800</v>
      </c>
      <c r="AA66" s="17"/>
      <c r="AB66" s="30"/>
      <c r="AC66" s="14">
        <v>93</v>
      </c>
      <c r="AF66" s="13"/>
      <c r="AG66" s="13"/>
    </row>
    <row r="67" spans="1:33" s="14" customFormat="1" ht="38.25">
      <c r="A67" s="30">
        <v>10017</v>
      </c>
      <c r="B67" s="30" t="s">
        <v>225</v>
      </c>
      <c r="C67" s="31" t="s">
        <v>1542</v>
      </c>
      <c r="D67" s="31" t="s">
        <v>1005</v>
      </c>
      <c r="E67" s="31"/>
      <c r="F67" s="32"/>
      <c r="G67" s="32" t="s">
        <v>1042</v>
      </c>
      <c r="H67" s="40">
        <v>129</v>
      </c>
      <c r="I67" s="40"/>
      <c r="J67" s="33" t="str">
        <f>IF(ISERROR(VLOOKUP(K67,HeadingsLookup,2,FALSE)),"",VLOOKUP(K67,HeadingsLookup,2,FALSE))</f>
        <v>STA CCA sensing 40/20MHz BSS</v>
      </c>
      <c r="K67" s="42" t="s">
        <v>1542</v>
      </c>
      <c r="L67" s="43" t="s">
        <v>1423</v>
      </c>
      <c r="M67" s="43"/>
      <c r="N67" s="16" t="s">
        <v>1167</v>
      </c>
      <c r="O67" s="15" t="s">
        <v>14</v>
      </c>
      <c r="P67" s="15"/>
      <c r="Q67" s="34"/>
      <c r="R67" s="35" t="s">
        <v>2118</v>
      </c>
      <c r="S67" s="35" t="s">
        <v>2119</v>
      </c>
      <c r="T67" s="13" t="s">
        <v>1046</v>
      </c>
      <c r="U67" s="37"/>
      <c r="V67" s="34" t="str">
        <f>IF(ISBLANK(M67),IF(ISERROR(VLOOKUP(K67,HeadingsLookup,4,FALSE)),"",VLOOKUP(K67,HeadingsLookup,4,FALSE)),"Duplicate")</f>
        <v>Coexistence</v>
      </c>
      <c r="W67" s="46" t="str">
        <f>IF(ISERROR(VLOOKUP(V67,TopicsLookup,2,FALSE)),"",VLOOKUP(V67,TopicsLookup,2,FALSE))</f>
        <v>Coexistence</v>
      </c>
      <c r="X67" s="15"/>
      <c r="Y67" t="s">
        <v>672</v>
      </c>
      <c r="Z67" s="15" t="s">
        <v>800</v>
      </c>
      <c r="AA67" s="17"/>
      <c r="AB67" s="30"/>
      <c r="AC67" s="14">
        <v>94</v>
      </c>
      <c r="AF67" s="13"/>
      <c r="AG67" s="13"/>
    </row>
    <row r="68" spans="1:29" s="14" customFormat="1" ht="51">
      <c r="A68" s="30">
        <v>10018</v>
      </c>
      <c r="B68" s="30" t="s">
        <v>225</v>
      </c>
      <c r="C68" s="31" t="s">
        <v>1542</v>
      </c>
      <c r="D68" s="31" t="s">
        <v>1005</v>
      </c>
      <c r="E68" s="31"/>
      <c r="F68" s="32"/>
      <c r="G68" s="32" t="s">
        <v>1042</v>
      </c>
      <c r="H68" s="40">
        <v>129</v>
      </c>
      <c r="I68" s="40"/>
      <c r="J68" s="33" t="str">
        <f>IF(ISERROR(VLOOKUP(K68,HeadingsLookup,2,FALSE)),"",VLOOKUP(K68,HeadingsLookup,2,FALSE))</f>
        <v>STA CCA sensing 40/20MHz BSS</v>
      </c>
      <c r="K68" s="42" t="s">
        <v>1542</v>
      </c>
      <c r="L68" s="43" t="s">
        <v>1423</v>
      </c>
      <c r="M68" s="43"/>
      <c r="N68" s="16" t="s">
        <v>1167</v>
      </c>
      <c r="O68" s="15" t="s">
        <v>14</v>
      </c>
      <c r="P68" s="15"/>
      <c r="Q68" s="34"/>
      <c r="R68" s="35" t="s">
        <v>2120</v>
      </c>
      <c r="S68" s="35" t="s">
        <v>2121</v>
      </c>
      <c r="T68" s="13" t="s">
        <v>1046</v>
      </c>
      <c r="U68" s="37"/>
      <c r="V68" s="34" t="str">
        <f>IF(ISBLANK(M68),IF(ISERROR(VLOOKUP(K68,HeadingsLookup,4,FALSE)),"",VLOOKUP(K68,HeadingsLookup,4,FALSE)),"Duplicate")</f>
        <v>Coexistence</v>
      </c>
      <c r="W68" s="46" t="str">
        <f>IF(ISERROR(VLOOKUP(V68,TopicsLookup,2,FALSE)),"",VLOOKUP(V68,TopicsLookup,2,FALSE))</f>
        <v>Coexistence</v>
      </c>
      <c r="X68" s="15"/>
      <c r="Y68" t="s">
        <v>672</v>
      </c>
      <c r="Z68" s="15" t="s">
        <v>800</v>
      </c>
      <c r="AA68" s="17"/>
      <c r="AB68" s="30"/>
      <c r="AC68" s="14">
        <v>95</v>
      </c>
    </row>
    <row r="69" spans="1:29" s="14" customFormat="1" ht="127.5">
      <c r="A69" s="30">
        <v>7320</v>
      </c>
      <c r="B69" s="30" t="s">
        <v>1028</v>
      </c>
      <c r="C69" s="31" t="s">
        <v>1546</v>
      </c>
      <c r="D69" s="31" t="s">
        <v>775</v>
      </c>
      <c r="E69" s="31" t="s">
        <v>1582</v>
      </c>
      <c r="F69" s="32"/>
      <c r="G69" s="32" t="s">
        <v>1042</v>
      </c>
      <c r="H69" s="40">
        <v>130</v>
      </c>
      <c r="I69" s="40">
        <v>6</v>
      </c>
      <c r="J69" s="33" t="str">
        <f>IF(ISERROR(VLOOKUP(K69,HeadingsLookup,2,FALSE)),"",VLOOKUP(K69,HeadingsLookup,2,FALSE))</f>
        <v>NAV assertion in 40/20Mhz BSS</v>
      </c>
      <c r="K69" s="42" t="s">
        <v>1546</v>
      </c>
      <c r="L69" s="43" t="s">
        <v>895</v>
      </c>
      <c r="M69" s="43"/>
      <c r="N69" s="16" t="s">
        <v>1167</v>
      </c>
      <c r="O69" s="15" t="s">
        <v>14</v>
      </c>
      <c r="P69" s="15"/>
      <c r="Q69" s="34"/>
      <c r="R69" s="35" t="s">
        <v>1031</v>
      </c>
      <c r="S69" s="35" t="s">
        <v>1032</v>
      </c>
      <c r="T69" s="13" t="s">
        <v>1046</v>
      </c>
      <c r="U69" s="37"/>
      <c r="V69" s="34" t="str">
        <f>IF(ISBLANK(M69),IF(ISERROR(VLOOKUP(K69,HeadingsLookup,4,FALSE)),"",VLOOKUP(K69,HeadingsLookup,4,FALSE)),"Duplicate")</f>
        <v>Coexistence</v>
      </c>
      <c r="W69" s="46" t="str">
        <f>IF(ISERROR(VLOOKUP(V69,TopicsLookup,2,FALSE)),"",VLOOKUP(V69,TopicsLookup,2,FALSE))</f>
        <v>Coexistence</v>
      </c>
      <c r="X69" s="15"/>
      <c r="Y69" t="s">
        <v>672</v>
      </c>
      <c r="Z69" s="15" t="s">
        <v>800</v>
      </c>
      <c r="AA69" s="17" t="s">
        <v>348</v>
      </c>
      <c r="AB69" s="30"/>
      <c r="AC69" s="14">
        <v>96</v>
      </c>
    </row>
    <row r="70" spans="1:29" s="14" customFormat="1" ht="63.75">
      <c r="A70" s="81">
        <v>7840</v>
      </c>
      <c r="B70" s="30" t="s">
        <v>491</v>
      </c>
      <c r="C70" s="31" t="s">
        <v>1546</v>
      </c>
      <c r="D70" s="31" t="s">
        <v>775</v>
      </c>
      <c r="E70" s="31" t="s">
        <v>1181</v>
      </c>
      <c r="F70" s="32"/>
      <c r="G70" s="32" t="s">
        <v>1042</v>
      </c>
      <c r="H70" s="40">
        <v>130</v>
      </c>
      <c r="I70" s="40">
        <v>6</v>
      </c>
      <c r="J70" s="33" t="str">
        <f>IF(ISERROR(VLOOKUP(K70,HeadingsLookup,2,FALSE)),"",VLOOKUP(K70,HeadingsLookup,2,FALSE))</f>
        <v>NAV assertion in 40/20Mhz BSS</v>
      </c>
      <c r="K70" s="42" t="s">
        <v>1546</v>
      </c>
      <c r="L70" s="43" t="s">
        <v>895</v>
      </c>
      <c r="M70" s="43"/>
      <c r="N70" s="16" t="s">
        <v>1167</v>
      </c>
      <c r="O70" s="15" t="s">
        <v>14</v>
      </c>
      <c r="P70" s="15" t="s">
        <v>4</v>
      </c>
      <c r="Q70" s="34"/>
      <c r="R70" s="35" t="s">
        <v>1045</v>
      </c>
      <c r="S70" s="35" t="s">
        <v>1186</v>
      </c>
      <c r="T70" s="13" t="s">
        <v>1046</v>
      </c>
      <c r="U70" s="37"/>
      <c r="V70" s="34" t="str">
        <f>IF(ISBLANK(M70),IF(ISERROR(VLOOKUP(K70,HeadingsLookup,4,FALSE)),"",VLOOKUP(K70,HeadingsLookup,4,FALSE)),"Duplicate")</f>
        <v>Coexistence</v>
      </c>
      <c r="W70" s="46" t="str">
        <f>IF(ISERROR(VLOOKUP(V70,TopicsLookup,2,FALSE)),"",VLOOKUP(V70,TopicsLookup,2,FALSE))</f>
        <v>Coexistence</v>
      </c>
      <c r="X70" s="15"/>
      <c r="Y70" t="s">
        <v>672</v>
      </c>
      <c r="Z70" s="15"/>
      <c r="AA70" s="82" t="s">
        <v>1198</v>
      </c>
      <c r="AB70" s="30"/>
      <c r="AC70" s="14">
        <v>97</v>
      </c>
    </row>
    <row r="71" spans="1:29" s="14" customFormat="1" ht="63.75">
      <c r="A71" s="30">
        <v>10388</v>
      </c>
      <c r="B71" s="30" t="s">
        <v>646</v>
      </c>
      <c r="C71" s="31" t="s">
        <v>1975</v>
      </c>
      <c r="D71" s="31" t="s">
        <v>775</v>
      </c>
      <c r="E71" s="31" t="s">
        <v>1222</v>
      </c>
      <c r="F71" s="32"/>
      <c r="G71" s="32" t="s">
        <v>1842</v>
      </c>
      <c r="H71" s="40">
        <v>130</v>
      </c>
      <c r="I71" s="40">
        <v>8</v>
      </c>
      <c r="J71" s="33" t="str">
        <f>IF(ISERROR(VLOOKUP(K71,HeadingsLookup,2,FALSE)),"",VLOOKUP(K71,HeadingsLookup,2,FALSE))</f>
        <v>NAV assertion in 40/20Mhz BSS</v>
      </c>
      <c r="K71" s="42" t="s">
        <v>1546</v>
      </c>
      <c r="L71" s="43" t="s">
        <v>895</v>
      </c>
      <c r="M71" s="43"/>
      <c r="N71" s="16" t="s">
        <v>1167</v>
      </c>
      <c r="O71" s="15" t="s">
        <v>14</v>
      </c>
      <c r="P71" s="15" t="s">
        <v>4</v>
      </c>
      <c r="Q71" s="34"/>
      <c r="R71" s="35" t="s">
        <v>175</v>
      </c>
      <c r="S71" s="35" t="s">
        <v>1019</v>
      </c>
      <c r="T71" s="13" t="s">
        <v>1046</v>
      </c>
      <c r="U71" s="37"/>
      <c r="V71" s="34" t="str">
        <f>IF(ISBLANK(M71),IF(ISERROR(VLOOKUP(K71,HeadingsLookup,4,FALSE)),"",VLOOKUP(K71,HeadingsLookup,4,FALSE)),"Duplicate")</f>
        <v>Coexistence</v>
      </c>
      <c r="W71" s="46" t="str">
        <f>IF(ISERROR(VLOOKUP(V71,TopicsLookup,2,FALSE)),"",VLOOKUP(V71,TopicsLookup,2,FALSE))</f>
        <v>Coexistence</v>
      </c>
      <c r="X71" s="15"/>
      <c r="Y71" t="s">
        <v>672</v>
      </c>
      <c r="Z71" s="15"/>
      <c r="AA71" s="82" t="s">
        <v>1198</v>
      </c>
      <c r="AB71" s="30"/>
      <c r="AC71" s="14">
        <v>98</v>
      </c>
    </row>
    <row r="72" spans="1:29" s="14" customFormat="1" ht="51">
      <c r="A72" s="30">
        <v>3884</v>
      </c>
      <c r="B72" s="30" t="s">
        <v>1630</v>
      </c>
      <c r="C72" s="31" t="s">
        <v>1872</v>
      </c>
      <c r="D72" s="31">
        <v>130</v>
      </c>
      <c r="E72" s="31">
        <v>15</v>
      </c>
      <c r="F72" s="32"/>
      <c r="G72" s="32" t="s">
        <v>1042</v>
      </c>
      <c r="H72" s="40">
        <v>130</v>
      </c>
      <c r="I72" s="40">
        <v>15</v>
      </c>
      <c r="J72" s="33" t="str">
        <f>IF(ISERROR(VLOOKUP(K72,HeadingsLookup,2,FALSE)),"",VLOOKUP(K72,HeadingsLookup,2,FALSE))</f>
        <v>Frame transmission in 40/20Mhz BSS</v>
      </c>
      <c r="K72" s="42" t="s">
        <v>1872</v>
      </c>
      <c r="L72" s="43" t="s">
        <v>895</v>
      </c>
      <c r="M72" s="43"/>
      <c r="N72" s="16" t="s">
        <v>1808</v>
      </c>
      <c r="O72" s="15"/>
      <c r="P72" s="15"/>
      <c r="Q72" s="34"/>
      <c r="R72" s="35" t="s">
        <v>394</v>
      </c>
      <c r="S72" s="35" t="s">
        <v>1184</v>
      </c>
      <c r="T72" s="13" t="s">
        <v>1809</v>
      </c>
      <c r="U72" s="37"/>
      <c r="V72" s="34" t="str">
        <f>IF(ISBLANK(M72),IF(ISERROR(VLOOKUP(K72,HeadingsLookup,4,FALSE)),"",VLOOKUP(K72,HeadingsLookup,4,FALSE)),"Duplicate")</f>
        <v>Coexistence</v>
      </c>
      <c r="W72" s="46" t="str">
        <f>IF(ISERROR(VLOOKUP(V72,TopicsLookup,2,FALSE)),"",VLOOKUP(V72,TopicsLookup,2,FALSE))</f>
        <v>Coexistence</v>
      </c>
      <c r="X72" s="15"/>
      <c r="Y72" t="s">
        <v>674</v>
      </c>
      <c r="Z72" s="15" t="s">
        <v>541</v>
      </c>
      <c r="AA72" s="17" t="s">
        <v>1199</v>
      </c>
      <c r="AB72" s="30"/>
      <c r="AC72" s="14">
        <v>100</v>
      </c>
    </row>
    <row r="73" spans="1:29" s="14" customFormat="1" ht="216.75">
      <c r="A73" s="30">
        <v>69</v>
      </c>
      <c r="B73" s="30" t="s">
        <v>1168</v>
      </c>
      <c r="C73" s="31" t="s">
        <v>1874</v>
      </c>
      <c r="D73" s="31" t="s">
        <v>775</v>
      </c>
      <c r="E73" s="31" t="s">
        <v>1746</v>
      </c>
      <c r="F73" s="32"/>
      <c r="G73" s="32" t="s">
        <v>1042</v>
      </c>
      <c r="H73" s="40">
        <v>130</v>
      </c>
      <c r="I73" s="40">
        <v>16</v>
      </c>
      <c r="J73" s="33" t="str">
        <f>IF(ISERROR(VLOOKUP(K73,HeadingsLookup,2,FALSE)),"",VLOOKUP(K73,HeadingsLookup,2,FALSE))</f>
        <v>Protection in 40/20MHz BSS</v>
      </c>
      <c r="K73" s="42" t="s">
        <v>1874</v>
      </c>
      <c r="L73" s="43" t="s">
        <v>895</v>
      </c>
      <c r="M73" s="43"/>
      <c r="N73" s="16" t="s">
        <v>1167</v>
      </c>
      <c r="O73" s="15" t="s">
        <v>14</v>
      </c>
      <c r="P73" s="15" t="s">
        <v>602</v>
      </c>
      <c r="Q73" s="34"/>
      <c r="R73" s="35" t="s">
        <v>384</v>
      </c>
      <c r="S73" s="35" t="s">
        <v>923</v>
      </c>
      <c r="T73" s="13" t="s">
        <v>1046</v>
      </c>
      <c r="U73" s="37"/>
      <c r="V73" s="34" t="str">
        <f>IF(ISBLANK(M73),IF(ISERROR(VLOOKUP(K73,HeadingsLookup,4,FALSE)),"",VLOOKUP(K73,HeadingsLookup,4,FALSE)),"Duplicate")</f>
        <v>Coexistence</v>
      </c>
      <c r="W73" s="46" t="str">
        <f>IF(ISERROR(VLOOKUP(V73,TopicsLookup,2,FALSE)),"",VLOOKUP(V73,TopicsLookup,2,FALSE))</f>
        <v>Coexistence</v>
      </c>
      <c r="X73" s="15"/>
      <c r="Y73" t="s">
        <v>672</v>
      </c>
      <c r="Z73" s="15" t="s">
        <v>800</v>
      </c>
      <c r="AA73" s="17"/>
      <c r="AB73" s="30"/>
      <c r="AC73" s="14">
        <v>101</v>
      </c>
    </row>
    <row r="74" spans="1:29" s="14" customFormat="1" ht="102">
      <c r="A74" s="30">
        <v>10020</v>
      </c>
      <c r="B74" s="30" t="s">
        <v>225</v>
      </c>
      <c r="C74" s="31" t="s">
        <v>1872</v>
      </c>
      <c r="D74" s="31" t="s">
        <v>775</v>
      </c>
      <c r="E74" s="31"/>
      <c r="F74" s="32"/>
      <c r="G74" s="32" t="s">
        <v>1042</v>
      </c>
      <c r="H74" s="40">
        <v>130</v>
      </c>
      <c r="I74" s="40"/>
      <c r="J74" s="33" t="str">
        <f>IF(ISERROR(VLOOKUP(K74,HeadingsLookup,2,FALSE)),"",VLOOKUP(K74,HeadingsLookup,2,FALSE))</f>
        <v>Frame transmission in 40/20Mhz BSS</v>
      </c>
      <c r="K74" s="42" t="s">
        <v>1872</v>
      </c>
      <c r="L74" s="43" t="s">
        <v>895</v>
      </c>
      <c r="M74" s="43"/>
      <c r="N74" s="16" t="s">
        <v>1167</v>
      </c>
      <c r="O74" s="15" t="s">
        <v>14</v>
      </c>
      <c r="P74" s="15" t="s">
        <v>4</v>
      </c>
      <c r="Q74" s="34"/>
      <c r="R74" s="35" t="s">
        <v>1882</v>
      </c>
      <c r="S74" s="35" t="s">
        <v>1637</v>
      </c>
      <c r="T74" s="13" t="s">
        <v>1046</v>
      </c>
      <c r="U74" s="37"/>
      <c r="V74" s="34" t="str">
        <f>IF(ISBLANK(M74),IF(ISERROR(VLOOKUP(K74,HeadingsLookup,4,FALSE)),"",VLOOKUP(K74,HeadingsLookup,4,FALSE)),"Duplicate")</f>
        <v>Coexistence</v>
      </c>
      <c r="W74" s="46" t="str">
        <f>IF(ISERROR(VLOOKUP(V74,TopicsLookup,2,FALSE)),"",VLOOKUP(V74,TopicsLookup,2,FALSE))</f>
        <v>Coexistence</v>
      </c>
      <c r="X74" s="15"/>
      <c r="Y74" t="s">
        <v>672</v>
      </c>
      <c r="Z74" s="15" t="s">
        <v>800</v>
      </c>
      <c r="AA74" s="17"/>
      <c r="AB74" s="30"/>
      <c r="AC74" s="14">
        <v>107</v>
      </c>
    </row>
    <row r="75" spans="1:29" s="14" customFormat="1" ht="63.75">
      <c r="A75" s="30">
        <v>52</v>
      </c>
      <c r="B75" s="30" t="s">
        <v>1072</v>
      </c>
      <c r="C75" s="31" t="s">
        <v>1874</v>
      </c>
      <c r="D75" s="31" t="s">
        <v>775</v>
      </c>
      <c r="E75" s="31"/>
      <c r="F75" s="32"/>
      <c r="G75" s="32" t="s">
        <v>1042</v>
      </c>
      <c r="H75" s="40">
        <v>130</v>
      </c>
      <c r="I75" s="40"/>
      <c r="J75" s="33" t="str">
        <f>IF(ISERROR(VLOOKUP(K75,HeadingsLookup,2,FALSE)),"",VLOOKUP(K75,HeadingsLookup,2,FALSE))</f>
        <v>Protection in 40/20MHz BSS</v>
      </c>
      <c r="K75" s="42" t="s">
        <v>1874</v>
      </c>
      <c r="L75" s="43" t="s">
        <v>1423</v>
      </c>
      <c r="M75" s="43"/>
      <c r="N75" s="16" t="s">
        <v>1167</v>
      </c>
      <c r="O75" s="15" t="s">
        <v>624</v>
      </c>
      <c r="P75" s="15"/>
      <c r="Q75" s="34"/>
      <c r="R75" s="35" t="s">
        <v>1369</v>
      </c>
      <c r="S75" s="35" t="s">
        <v>1370</v>
      </c>
      <c r="T75" s="13" t="s">
        <v>1488</v>
      </c>
      <c r="U75" s="37"/>
      <c r="V75" s="34" t="str">
        <f>IF(ISBLANK(M75),IF(ISERROR(VLOOKUP(K75,HeadingsLookup,4,FALSE)),"",VLOOKUP(K75,HeadingsLookup,4,FALSE)),"Duplicate")</f>
        <v>Coexistence</v>
      </c>
      <c r="W75" s="46" t="str">
        <f>IF(ISERROR(VLOOKUP(V75,TopicsLookup,2,FALSE)),"",VLOOKUP(V75,TopicsLookup,2,FALSE))</f>
        <v>Coexistence</v>
      </c>
      <c r="X75" s="15"/>
      <c r="Y75" t="s">
        <v>670</v>
      </c>
      <c r="Z75" s="15" t="s">
        <v>800</v>
      </c>
      <c r="AA75" s="49" t="s">
        <v>1771</v>
      </c>
      <c r="AB75" s="30"/>
      <c r="AC75" s="14">
        <v>108</v>
      </c>
    </row>
    <row r="76" spans="1:29" s="14" customFormat="1" ht="63.75">
      <c r="A76" s="30">
        <v>7898</v>
      </c>
      <c r="B76" s="30" t="s">
        <v>801</v>
      </c>
      <c r="C76" s="31" t="s">
        <v>1874</v>
      </c>
      <c r="D76" s="31" t="s">
        <v>775</v>
      </c>
      <c r="E76" s="31"/>
      <c r="F76" s="32"/>
      <c r="G76" s="32" t="s">
        <v>1042</v>
      </c>
      <c r="H76" s="40">
        <v>130</v>
      </c>
      <c r="I76" s="40"/>
      <c r="J76" s="33" t="str">
        <f>IF(ISERROR(VLOOKUP(K76,HeadingsLookup,2,FALSE)),"",VLOOKUP(K76,HeadingsLookup,2,FALSE))</f>
        <v>Protection in 40/20MHz BSS</v>
      </c>
      <c r="K76" s="42" t="s">
        <v>1874</v>
      </c>
      <c r="L76" s="43" t="s">
        <v>894</v>
      </c>
      <c r="M76" s="43"/>
      <c r="N76" s="16" t="s">
        <v>1167</v>
      </c>
      <c r="O76" s="15" t="s">
        <v>624</v>
      </c>
      <c r="P76" s="15"/>
      <c r="Q76" s="34"/>
      <c r="R76" s="35" t="s">
        <v>381</v>
      </c>
      <c r="S76" s="35" t="s">
        <v>1862</v>
      </c>
      <c r="T76" s="13" t="s">
        <v>1488</v>
      </c>
      <c r="U76" s="37"/>
      <c r="V76" s="34" t="str">
        <f>IF(ISBLANK(M76),IF(ISERROR(VLOOKUP(K76,HeadingsLookup,4,FALSE)),"",VLOOKUP(K76,HeadingsLookup,4,FALSE)),"Duplicate")</f>
        <v>Coexistence</v>
      </c>
      <c r="W76" s="46" t="str">
        <f>IF(ISERROR(VLOOKUP(V76,TopicsLookup,2,FALSE)),"",VLOOKUP(V76,TopicsLookup,2,FALSE))</f>
        <v>Coexistence</v>
      </c>
      <c r="X76" s="15"/>
      <c r="Y76" t="s">
        <v>670</v>
      </c>
      <c r="Z76" s="15" t="s">
        <v>800</v>
      </c>
      <c r="AA76" s="13" t="s">
        <v>3</v>
      </c>
      <c r="AB76" s="30"/>
      <c r="AC76" s="14">
        <v>109</v>
      </c>
    </row>
    <row r="77" spans="1:29" s="14" customFormat="1" ht="165.75">
      <c r="A77" s="30">
        <v>3614</v>
      </c>
      <c r="B77" s="30" t="s">
        <v>1630</v>
      </c>
      <c r="C77" s="31" t="s">
        <v>1111</v>
      </c>
      <c r="D77" s="31"/>
      <c r="E77" s="31"/>
      <c r="F77" s="32"/>
      <c r="G77" s="32" t="s">
        <v>1042</v>
      </c>
      <c r="H77" s="40">
        <v>149</v>
      </c>
      <c r="I77" s="40"/>
      <c r="J77" s="33" t="str">
        <f>IF(ISERROR(VLOOKUP(K77,HeadingsLookup,2,FALSE)),"",VLOOKUP(K77,HeadingsLookup,2,FALSE))</f>
        <v>Channel Selection Methods for 20/40 MHz Operation</v>
      </c>
      <c r="K77" s="42" t="s">
        <v>1111</v>
      </c>
      <c r="L77" s="43" t="s">
        <v>895</v>
      </c>
      <c r="M77" s="43"/>
      <c r="N77" s="16" t="s">
        <v>1167</v>
      </c>
      <c r="O77" s="15" t="s">
        <v>14</v>
      </c>
      <c r="P77" s="15" t="s">
        <v>6</v>
      </c>
      <c r="Q77" s="34"/>
      <c r="R77" s="35" t="s">
        <v>228</v>
      </c>
      <c r="S77" s="35" t="s">
        <v>917</v>
      </c>
      <c r="T77" s="20" t="s">
        <v>623</v>
      </c>
      <c r="U77" s="37"/>
      <c r="V77" s="34" t="str">
        <f>IF(ISBLANK(M77),IF(ISERROR(VLOOKUP(K77,HeadingsLookup,4,FALSE)),"",VLOOKUP(K77,HeadingsLookup,4,FALSE)),"Duplicate")</f>
        <v>Coexistence</v>
      </c>
      <c r="W77" s="46" t="str">
        <f>IF(ISERROR(VLOOKUP(V77,TopicsLookup,2,FALSE)),"",VLOOKUP(V77,TopicsLookup,2,FALSE))</f>
        <v>Coexistence</v>
      </c>
      <c r="X77" s="15"/>
      <c r="Y77" t="s">
        <v>673</v>
      </c>
      <c r="Z77" s="15" t="s">
        <v>800</v>
      </c>
      <c r="AA77" s="13" t="s">
        <v>5</v>
      </c>
      <c r="AB77" s="30" t="s">
        <v>1548</v>
      </c>
      <c r="AC77" s="14">
        <v>112</v>
      </c>
    </row>
    <row r="78" spans="1:33" s="14" customFormat="1" ht="38.25">
      <c r="A78" s="30">
        <v>1061</v>
      </c>
      <c r="B78" s="30" t="s">
        <v>1027</v>
      </c>
      <c r="C78" s="31" t="s">
        <v>1113</v>
      </c>
      <c r="D78" s="31" t="s">
        <v>1999</v>
      </c>
      <c r="E78" s="31" t="s">
        <v>1646</v>
      </c>
      <c r="F78" s="32"/>
      <c r="G78" s="32" t="s">
        <v>1042</v>
      </c>
      <c r="H78" s="40">
        <v>150</v>
      </c>
      <c r="I78" s="40">
        <v>2</v>
      </c>
      <c r="J78" s="33" t="str">
        <f>IF(ISERROR(VLOOKUP(K78,HeadingsLookup,2,FALSE)),"",VLOOKUP(K78,HeadingsLookup,2,FALSE))</f>
        <v>Introduction</v>
      </c>
      <c r="K78" s="42" t="s">
        <v>1113</v>
      </c>
      <c r="L78" s="43" t="s">
        <v>1423</v>
      </c>
      <c r="M78" s="43"/>
      <c r="N78" s="16" t="s">
        <v>0</v>
      </c>
      <c r="O78" s="15" t="s">
        <v>485</v>
      </c>
      <c r="P78" s="15" t="s">
        <v>1773</v>
      </c>
      <c r="Q78" s="34"/>
      <c r="R78" s="35" t="s">
        <v>1536</v>
      </c>
      <c r="S78" s="35" t="s">
        <v>1537</v>
      </c>
      <c r="T78" s="365" t="s">
        <v>1772</v>
      </c>
      <c r="U78" s="37"/>
      <c r="V78" s="34" t="str">
        <f>IF(ISBLANK(M78),IF(ISERROR(VLOOKUP(K78,HeadingsLookup,4,FALSE)),"",VLOOKUP(K78,HeadingsLookup,4,FALSE)),"Duplicate")</f>
        <v>Coexistence</v>
      </c>
      <c r="W78" s="46" t="str">
        <f>IF(ISERROR(VLOOKUP(V78,TopicsLookup,2,FALSE)),"",VLOOKUP(V78,TopicsLookup,2,FALSE))</f>
        <v>Coexistence</v>
      </c>
      <c r="X78" s="15"/>
      <c r="Y78" t="s">
        <v>673</v>
      </c>
      <c r="Z78" s="15" t="s">
        <v>800</v>
      </c>
      <c r="AA78" s="17"/>
      <c r="AB78" s="32" t="s">
        <v>2005</v>
      </c>
      <c r="AC78" s="14">
        <v>113</v>
      </c>
      <c r="AF78" s="17"/>
      <c r="AG78" s="17"/>
    </row>
    <row r="79" spans="1:33" s="338" customFormat="1" ht="89.25">
      <c r="A79" s="30">
        <v>12112</v>
      </c>
      <c r="B79" s="30" t="s">
        <v>1855</v>
      </c>
      <c r="C79" s="31" t="s">
        <v>1114</v>
      </c>
      <c r="D79" s="31" t="s">
        <v>1999</v>
      </c>
      <c r="E79" s="31" t="s">
        <v>1336</v>
      </c>
      <c r="F79" s="32"/>
      <c r="G79" s="32" t="s">
        <v>1042</v>
      </c>
      <c r="H79" s="40">
        <v>150</v>
      </c>
      <c r="I79" s="40">
        <v>7</v>
      </c>
      <c r="J79" s="33" t="str">
        <f>IF(ISERROR(VLOOKUP(K79,HeadingsLookup,2,FALSE)),"",VLOOKUP(K79,HeadingsLookup,2,FALSE))</f>
        <v>Rules</v>
      </c>
      <c r="K79" s="42" t="s">
        <v>1114</v>
      </c>
      <c r="L79" s="43" t="s">
        <v>895</v>
      </c>
      <c r="M79" s="43"/>
      <c r="N79" s="16" t="s">
        <v>0</v>
      </c>
      <c r="O79" s="15" t="s">
        <v>485</v>
      </c>
      <c r="P79" s="15" t="s">
        <v>1773</v>
      </c>
      <c r="Q79" s="34"/>
      <c r="R79" s="35" t="s">
        <v>220</v>
      </c>
      <c r="S79" s="35" t="s">
        <v>648</v>
      </c>
      <c r="T79" s="13" t="s">
        <v>1774</v>
      </c>
      <c r="U79" s="37"/>
      <c r="V79" s="34" t="str">
        <f>IF(ISBLANK(M79),IF(ISERROR(VLOOKUP(K79,HeadingsLookup,4,FALSE)),"",VLOOKUP(K79,HeadingsLookup,4,FALSE)),"Duplicate")</f>
        <v>Coexistence</v>
      </c>
      <c r="W79" s="46" t="str">
        <f>IF(ISERROR(VLOOKUP(V79,TopicsLookup,2,FALSE)),"",VLOOKUP(V79,TopicsLookup,2,FALSE))</f>
        <v>Coexistence</v>
      </c>
      <c r="X79" s="15"/>
      <c r="Y79" t="s">
        <v>673</v>
      </c>
      <c r="Z79" s="15" t="s">
        <v>800</v>
      </c>
      <c r="AA79" s="17"/>
      <c r="AB79" s="32" t="s">
        <v>2006</v>
      </c>
      <c r="AC79" s="14">
        <v>114</v>
      </c>
      <c r="AD79" s="14"/>
      <c r="AE79" s="14"/>
      <c r="AF79" s="13"/>
      <c r="AG79" s="13"/>
    </row>
    <row r="80" spans="1:30" s="14" customFormat="1" ht="63.75">
      <c r="A80" s="110">
        <v>12246</v>
      </c>
      <c r="B80" s="110" t="s">
        <v>1856</v>
      </c>
      <c r="C80" s="111" t="s">
        <v>1114</v>
      </c>
      <c r="D80" s="111" t="s">
        <v>1999</v>
      </c>
      <c r="E80" s="111" t="s">
        <v>1336</v>
      </c>
      <c r="F80" s="113"/>
      <c r="G80" s="113" t="s">
        <v>1042</v>
      </c>
      <c r="H80" s="114">
        <v>150</v>
      </c>
      <c r="I80" s="114">
        <v>7</v>
      </c>
      <c r="J80" s="115" t="s">
        <v>1115</v>
      </c>
      <c r="K80" s="116" t="s">
        <v>1114</v>
      </c>
      <c r="L80" s="115" t="s">
        <v>895</v>
      </c>
      <c r="M80" s="115"/>
      <c r="N80" s="16" t="s">
        <v>0</v>
      </c>
      <c r="O80" s="117" t="s">
        <v>485</v>
      </c>
      <c r="P80" s="117" t="s">
        <v>1773</v>
      </c>
      <c r="Q80" s="117"/>
      <c r="R80" s="118" t="s">
        <v>220</v>
      </c>
      <c r="S80" s="118" t="s">
        <v>1731</v>
      </c>
      <c r="T80" s="13" t="s">
        <v>1774</v>
      </c>
      <c r="U80" s="120"/>
      <c r="V80" s="117" t="s">
        <v>955</v>
      </c>
      <c r="W80" s="117" t="s">
        <v>1904</v>
      </c>
      <c r="X80" s="117"/>
      <c r="Y80" t="s">
        <v>673</v>
      </c>
      <c r="Z80" s="15" t="s">
        <v>800</v>
      </c>
      <c r="AA80" s="124" t="s">
        <v>1732</v>
      </c>
      <c r="AB80" s="113" t="s">
        <v>2006</v>
      </c>
      <c r="AC80" s="121"/>
      <c r="AD80" s="121"/>
    </row>
    <row r="81" spans="1:33" s="108" customFormat="1" ht="63.75">
      <c r="A81" s="30">
        <v>1521</v>
      </c>
      <c r="B81" s="30" t="s">
        <v>492</v>
      </c>
      <c r="C81" s="31" t="s">
        <v>1114</v>
      </c>
      <c r="D81" s="31" t="s">
        <v>1999</v>
      </c>
      <c r="E81" s="31" t="s">
        <v>282</v>
      </c>
      <c r="F81" s="32"/>
      <c r="G81" s="32" t="s">
        <v>1042</v>
      </c>
      <c r="H81" s="40">
        <v>150</v>
      </c>
      <c r="I81" s="40">
        <v>9</v>
      </c>
      <c r="J81" s="33" t="str">
        <f>IF(ISERROR(VLOOKUP(K81,HeadingsLookup,2,FALSE)),"",VLOOKUP(K81,HeadingsLookup,2,FALSE))</f>
        <v>Rules</v>
      </c>
      <c r="K81" s="42" t="s">
        <v>1114</v>
      </c>
      <c r="L81" s="43" t="s">
        <v>895</v>
      </c>
      <c r="M81" s="43"/>
      <c r="N81" s="16" t="s">
        <v>1167</v>
      </c>
      <c r="O81" s="15" t="s">
        <v>485</v>
      </c>
      <c r="P81" s="15"/>
      <c r="Q81" s="34"/>
      <c r="R81" s="35" t="s">
        <v>264</v>
      </c>
      <c r="S81" s="35" t="s">
        <v>263</v>
      </c>
      <c r="T81" s="13" t="s">
        <v>765</v>
      </c>
      <c r="U81" s="37"/>
      <c r="V81" s="34" t="str">
        <f>IF(ISBLANK(M81),IF(ISERROR(VLOOKUP(K81,HeadingsLookup,4,FALSE)),"",VLOOKUP(K81,HeadingsLookup,4,FALSE)),"Duplicate")</f>
        <v>Coexistence</v>
      </c>
      <c r="W81" s="46" t="str">
        <f>IF(ISERROR(VLOOKUP(V81,TopicsLookup,2,FALSE)),"",VLOOKUP(V81,TopicsLookup,2,FALSE))</f>
        <v>Coexistence</v>
      </c>
      <c r="X81" s="15"/>
      <c r="Y81" t="s">
        <v>672</v>
      </c>
      <c r="Z81" s="15"/>
      <c r="AA81" s="17"/>
      <c r="AB81" s="32" t="s">
        <v>2007</v>
      </c>
      <c r="AC81" s="14">
        <v>116</v>
      </c>
      <c r="AD81" s="14"/>
      <c r="AE81" s="14"/>
      <c r="AF81" s="14"/>
      <c r="AG81" s="14"/>
    </row>
    <row r="82" spans="1:33" s="121" customFormat="1" ht="63.75">
      <c r="A82" s="110">
        <v>12113</v>
      </c>
      <c r="B82" s="110" t="s">
        <v>1855</v>
      </c>
      <c r="C82" s="111" t="s">
        <v>1114</v>
      </c>
      <c r="D82" s="111" t="s">
        <v>1999</v>
      </c>
      <c r="E82" s="111" t="s">
        <v>282</v>
      </c>
      <c r="F82" s="113"/>
      <c r="G82" s="113" t="s">
        <v>1042</v>
      </c>
      <c r="H82" s="114">
        <v>150</v>
      </c>
      <c r="I82" s="114">
        <v>9</v>
      </c>
      <c r="J82" s="115" t="s">
        <v>1115</v>
      </c>
      <c r="K82" s="116" t="s">
        <v>1114</v>
      </c>
      <c r="L82" s="115" t="s">
        <v>895</v>
      </c>
      <c r="M82" s="115"/>
      <c r="N82" s="122" t="s">
        <v>0</v>
      </c>
      <c r="O82" s="117" t="s">
        <v>485</v>
      </c>
      <c r="P82" s="15" t="s">
        <v>1773</v>
      </c>
      <c r="Q82" s="117"/>
      <c r="R82" s="118" t="s">
        <v>264</v>
      </c>
      <c r="S82" s="118" t="s">
        <v>649</v>
      </c>
      <c r="T82" s="123" t="s">
        <v>1775</v>
      </c>
      <c r="U82" s="120"/>
      <c r="V82" s="117" t="s">
        <v>955</v>
      </c>
      <c r="W82" s="117" t="s">
        <v>1904</v>
      </c>
      <c r="X82" s="117"/>
      <c r="Y82" t="s">
        <v>673</v>
      </c>
      <c r="Z82" s="15" t="s">
        <v>800</v>
      </c>
      <c r="AA82" s="120" t="s">
        <v>177</v>
      </c>
      <c r="AB82" s="113" t="s">
        <v>2007</v>
      </c>
      <c r="AE82" s="14"/>
      <c r="AF82" s="14"/>
      <c r="AG82" s="14"/>
    </row>
    <row r="83" spans="1:33" s="14" customFormat="1" ht="63.75">
      <c r="A83" s="110">
        <v>12247</v>
      </c>
      <c r="B83" s="110" t="s">
        <v>1856</v>
      </c>
      <c r="C83" s="111" t="s">
        <v>1114</v>
      </c>
      <c r="D83" s="111" t="s">
        <v>1999</v>
      </c>
      <c r="E83" s="111" t="s">
        <v>282</v>
      </c>
      <c r="F83" s="113"/>
      <c r="G83" s="113" t="s">
        <v>1042</v>
      </c>
      <c r="H83" s="114">
        <v>150</v>
      </c>
      <c r="I83" s="114">
        <v>9</v>
      </c>
      <c r="J83" s="115" t="s">
        <v>1115</v>
      </c>
      <c r="K83" s="116" t="s">
        <v>1114</v>
      </c>
      <c r="L83" s="115" t="s">
        <v>895</v>
      </c>
      <c r="M83" s="115"/>
      <c r="N83" s="122" t="s">
        <v>0</v>
      </c>
      <c r="O83" s="117" t="s">
        <v>485</v>
      </c>
      <c r="P83" s="117" t="s">
        <v>1773</v>
      </c>
      <c r="Q83" s="117"/>
      <c r="R83" s="118" t="s">
        <v>264</v>
      </c>
      <c r="S83" s="118" t="s">
        <v>1731</v>
      </c>
      <c r="T83" s="123" t="s">
        <v>1775</v>
      </c>
      <c r="U83" s="120"/>
      <c r="V83" s="117" t="s">
        <v>955</v>
      </c>
      <c r="W83" s="117" t="s">
        <v>1904</v>
      </c>
      <c r="X83" s="115">
        <v>1521</v>
      </c>
      <c r="Y83" t="s">
        <v>673</v>
      </c>
      <c r="Z83" s="15" t="s">
        <v>800</v>
      </c>
      <c r="AA83" s="120" t="s">
        <v>1733</v>
      </c>
      <c r="AB83" s="113" t="s">
        <v>2007</v>
      </c>
      <c r="AC83" s="121"/>
      <c r="AD83" s="121"/>
      <c r="AF83" s="102"/>
      <c r="AG83" s="102"/>
    </row>
    <row r="84" spans="1:29" s="14" customFormat="1" ht="76.5">
      <c r="A84" s="30">
        <v>12114</v>
      </c>
      <c r="B84" s="30" t="s">
        <v>1855</v>
      </c>
      <c r="C84" s="31" t="s">
        <v>1114</v>
      </c>
      <c r="D84" s="31" t="s">
        <v>1999</v>
      </c>
      <c r="E84" s="31" t="s">
        <v>1640</v>
      </c>
      <c r="F84" s="32"/>
      <c r="G84" s="32" t="s">
        <v>1042</v>
      </c>
      <c r="H84" s="40">
        <v>150</v>
      </c>
      <c r="I84" s="40">
        <v>12</v>
      </c>
      <c r="J84" s="33" t="str">
        <f>IF(ISERROR(VLOOKUP(K84,HeadingsLookup,2,FALSE)),"",VLOOKUP(K84,HeadingsLookup,2,FALSE))</f>
        <v>Rules</v>
      </c>
      <c r="K84" s="42" t="s">
        <v>1114</v>
      </c>
      <c r="L84" s="43" t="s">
        <v>895</v>
      </c>
      <c r="M84" s="43"/>
      <c r="N84" s="16" t="s">
        <v>138</v>
      </c>
      <c r="O84" s="15" t="s">
        <v>485</v>
      </c>
      <c r="P84" s="15" t="s">
        <v>1773</v>
      </c>
      <c r="Q84" s="34"/>
      <c r="R84" s="35" t="s">
        <v>650</v>
      </c>
      <c r="S84" s="35" t="s">
        <v>1526</v>
      </c>
      <c r="T84" s="13" t="s">
        <v>1776</v>
      </c>
      <c r="U84" s="37"/>
      <c r="V84" s="34" t="str">
        <f>IF(ISBLANK(M84),IF(ISERROR(VLOOKUP(K84,HeadingsLookup,4,FALSE)),"",VLOOKUP(K84,HeadingsLookup,4,FALSE)),"Duplicate")</f>
        <v>Coexistence</v>
      </c>
      <c r="W84" s="46" t="str">
        <f>IF(ISERROR(VLOOKUP(V84,TopicsLookup,2,FALSE)),"",VLOOKUP(V84,TopicsLookup,2,FALSE))</f>
        <v>Coexistence</v>
      </c>
      <c r="X84" s="15"/>
      <c r="Y84" t="s">
        <v>673</v>
      </c>
      <c r="Z84" s="15" t="s">
        <v>800</v>
      </c>
      <c r="AA84" s="17"/>
      <c r="AB84" s="32" t="s">
        <v>2008</v>
      </c>
      <c r="AC84" s="14">
        <v>119</v>
      </c>
    </row>
    <row r="85" spans="1:29" s="14" customFormat="1" ht="89.25">
      <c r="A85" s="30">
        <v>12248</v>
      </c>
      <c r="B85" s="30" t="s">
        <v>1856</v>
      </c>
      <c r="C85" s="31" t="s">
        <v>1114</v>
      </c>
      <c r="D85" s="31" t="s">
        <v>1999</v>
      </c>
      <c r="E85" s="31" t="s">
        <v>1640</v>
      </c>
      <c r="F85" s="32"/>
      <c r="G85" s="32" t="s">
        <v>1042</v>
      </c>
      <c r="H85" s="40">
        <v>150</v>
      </c>
      <c r="I85" s="40">
        <v>12</v>
      </c>
      <c r="J85" s="33" t="str">
        <f>IF(ISERROR(VLOOKUP(K85,HeadingsLookup,2,FALSE)),"",VLOOKUP(K85,HeadingsLookup,2,FALSE))</f>
        <v>Rules</v>
      </c>
      <c r="K85" s="42" t="s">
        <v>1114</v>
      </c>
      <c r="L85" s="43" t="s">
        <v>895</v>
      </c>
      <c r="M85" s="43"/>
      <c r="N85" s="16" t="s">
        <v>0</v>
      </c>
      <c r="O85" s="15" t="s">
        <v>485</v>
      </c>
      <c r="P85" s="15" t="s">
        <v>1773</v>
      </c>
      <c r="Q85" s="34"/>
      <c r="R85" s="35" t="s">
        <v>1661</v>
      </c>
      <c r="S85" s="35" t="s">
        <v>1662</v>
      </c>
      <c r="T85" s="13" t="s">
        <v>1777</v>
      </c>
      <c r="U85" s="37"/>
      <c r="V85" s="34" t="str">
        <f>IF(ISBLANK(M85),IF(ISERROR(VLOOKUP(K85,HeadingsLookup,4,FALSE)),"",VLOOKUP(K85,HeadingsLookup,4,FALSE)),"Duplicate")</f>
        <v>Coexistence</v>
      </c>
      <c r="W85" s="46" t="str">
        <f>IF(ISERROR(VLOOKUP(V85,TopicsLookup,2,FALSE)),"",VLOOKUP(V85,TopicsLookup,2,FALSE))</f>
        <v>Coexistence</v>
      </c>
      <c r="X85" s="15"/>
      <c r="Y85" t="s">
        <v>673</v>
      </c>
      <c r="Z85" s="15" t="s">
        <v>800</v>
      </c>
      <c r="AA85" s="82" t="s">
        <v>1200</v>
      </c>
      <c r="AB85" s="32" t="s">
        <v>2008</v>
      </c>
      <c r="AC85" s="14">
        <v>120</v>
      </c>
    </row>
    <row r="86" spans="1:29" s="14" customFormat="1" ht="51">
      <c r="A86" s="30">
        <v>1062</v>
      </c>
      <c r="B86" s="30" t="s">
        <v>1027</v>
      </c>
      <c r="C86" s="31" t="s">
        <v>1114</v>
      </c>
      <c r="D86" s="31" t="s">
        <v>1999</v>
      </c>
      <c r="E86" s="31" t="s">
        <v>767</v>
      </c>
      <c r="F86" s="32"/>
      <c r="G86" s="32" t="s">
        <v>1042</v>
      </c>
      <c r="H86" s="40">
        <v>150</v>
      </c>
      <c r="I86" s="40">
        <v>14</v>
      </c>
      <c r="J86" s="33" t="str">
        <f>IF(ISERROR(VLOOKUP(K86,HeadingsLookup,2,FALSE)),"",VLOOKUP(K86,HeadingsLookup,2,FALSE))</f>
        <v>Rules</v>
      </c>
      <c r="K86" s="42" t="s">
        <v>1114</v>
      </c>
      <c r="L86" s="43" t="s">
        <v>894</v>
      </c>
      <c r="M86" s="43"/>
      <c r="N86" s="16" t="s">
        <v>1778</v>
      </c>
      <c r="O86" s="15" t="s">
        <v>485</v>
      </c>
      <c r="P86" s="15" t="s">
        <v>1773</v>
      </c>
      <c r="Q86" s="34"/>
      <c r="R86" s="35" t="s">
        <v>557</v>
      </c>
      <c r="S86" s="35" t="s">
        <v>558</v>
      </c>
      <c r="T86" s="13" t="s">
        <v>1779</v>
      </c>
      <c r="U86" s="37"/>
      <c r="V86" s="34" t="str">
        <f>IF(ISBLANK(M86),IF(ISERROR(VLOOKUP(K86,HeadingsLookup,4,FALSE)),"",VLOOKUP(K86,HeadingsLookup,4,FALSE)),"Duplicate")</f>
        <v>Coexistence</v>
      </c>
      <c r="W86" s="46" t="str">
        <f>IF(ISERROR(VLOOKUP(V86,TopicsLookup,2,FALSE)),"",VLOOKUP(V86,TopicsLookup,2,FALSE))</f>
        <v>Coexistence</v>
      </c>
      <c r="X86" s="15"/>
      <c r="Y86" t="s">
        <v>673</v>
      </c>
      <c r="Z86" s="15" t="s">
        <v>800</v>
      </c>
      <c r="AA86" s="17"/>
      <c r="AB86" s="32" t="s">
        <v>2009</v>
      </c>
      <c r="AC86" s="14">
        <v>121</v>
      </c>
    </row>
    <row r="87" spans="1:29" s="14" customFormat="1" ht="63.75">
      <c r="A87" s="30">
        <v>1065</v>
      </c>
      <c r="B87" s="30" t="s">
        <v>1027</v>
      </c>
      <c r="C87" s="31" t="s">
        <v>1116</v>
      </c>
      <c r="D87" s="31" t="s">
        <v>1999</v>
      </c>
      <c r="E87" s="31" t="s">
        <v>1648</v>
      </c>
      <c r="F87" s="32"/>
      <c r="G87" s="32" t="s">
        <v>1042</v>
      </c>
      <c r="H87" s="40">
        <v>150</v>
      </c>
      <c r="I87" s="40">
        <v>20</v>
      </c>
      <c r="J87" s="33" t="str">
        <f>IF(ISERROR(VLOOKUP(K87,HeadingsLookup,2,FALSE)),"",VLOOKUP(K87,HeadingsLookup,2,FALSE))</f>
        <v>Channel Management at the AP</v>
      </c>
      <c r="K87" s="42" t="s">
        <v>1116</v>
      </c>
      <c r="L87" s="43" t="s">
        <v>1423</v>
      </c>
      <c r="M87" s="43"/>
      <c r="N87" s="16" t="s">
        <v>1167</v>
      </c>
      <c r="O87" s="15" t="s">
        <v>216</v>
      </c>
      <c r="P87" s="15" t="s">
        <v>642</v>
      </c>
      <c r="Q87" s="34"/>
      <c r="R87" s="35" t="s">
        <v>952</v>
      </c>
      <c r="S87" s="35" t="s">
        <v>1169</v>
      </c>
      <c r="T87" s="13" t="s">
        <v>764</v>
      </c>
      <c r="U87" s="37"/>
      <c r="V87" s="34" t="str">
        <f>IF(ISBLANK(M87),IF(ISERROR(VLOOKUP(K87,HeadingsLookup,4,FALSE)),"",VLOOKUP(K87,HeadingsLookup,4,FALSE)),"Duplicate")</f>
        <v>Coexistence</v>
      </c>
      <c r="W87" s="46" t="str">
        <f>IF(ISERROR(VLOOKUP(V87,TopicsLookup,2,FALSE)),"",VLOOKUP(V87,TopicsLookup,2,FALSE))</f>
        <v>Coexistence</v>
      </c>
      <c r="X87" s="15"/>
      <c r="Y87" t="s">
        <v>673</v>
      </c>
      <c r="Z87" s="15"/>
      <c r="AA87" s="17"/>
      <c r="AB87" s="32" t="s">
        <v>2010</v>
      </c>
      <c r="AC87" s="14">
        <v>122</v>
      </c>
    </row>
    <row r="88" spans="1:29" s="14" customFormat="1" ht="38.25">
      <c r="A88" s="30">
        <v>2820</v>
      </c>
      <c r="B88" s="30" t="s">
        <v>676</v>
      </c>
      <c r="C88" s="31" t="s">
        <v>1116</v>
      </c>
      <c r="D88" s="31">
        <v>150</v>
      </c>
      <c r="E88" s="31">
        <v>20</v>
      </c>
      <c r="F88" s="32"/>
      <c r="G88" s="32" t="s">
        <v>1042</v>
      </c>
      <c r="H88" s="40">
        <v>150</v>
      </c>
      <c r="I88" s="40">
        <v>20</v>
      </c>
      <c r="J88" s="33" t="str">
        <f>IF(ISERROR(VLOOKUP(K88,HeadingsLookup,2,FALSE)),"",VLOOKUP(K88,HeadingsLookup,2,FALSE))</f>
        <v>Channel Management at the AP</v>
      </c>
      <c r="K88" s="42" t="s">
        <v>1116</v>
      </c>
      <c r="L88" s="43" t="s">
        <v>1423</v>
      </c>
      <c r="M88" s="43"/>
      <c r="N88" s="16" t="s">
        <v>1167</v>
      </c>
      <c r="O88" s="15" t="s">
        <v>216</v>
      </c>
      <c r="P88" s="15" t="s">
        <v>642</v>
      </c>
      <c r="Q88" s="34"/>
      <c r="R88" s="35" t="s">
        <v>137</v>
      </c>
      <c r="S88" s="35" t="s">
        <v>1841</v>
      </c>
      <c r="T88" s="13" t="s">
        <v>764</v>
      </c>
      <c r="U88" s="37"/>
      <c r="V88" s="34" t="str">
        <f>IF(ISBLANK(M88),IF(ISERROR(VLOOKUP(K88,HeadingsLookup,4,FALSE)),"",VLOOKUP(K88,HeadingsLookup,4,FALSE)),"Duplicate")</f>
        <v>Coexistence</v>
      </c>
      <c r="W88" s="46" t="str">
        <f>IF(ISERROR(VLOOKUP(V88,TopicsLookup,2,FALSE)),"",VLOOKUP(V88,TopicsLookup,2,FALSE))</f>
        <v>Coexistence</v>
      </c>
      <c r="X88" s="15"/>
      <c r="Y88" t="s">
        <v>673</v>
      </c>
      <c r="Z88" s="15"/>
      <c r="AA88" s="17"/>
      <c r="AB88" s="32" t="s">
        <v>2010</v>
      </c>
      <c r="AC88" s="14">
        <v>123</v>
      </c>
    </row>
    <row r="89" spans="1:29" s="14" customFormat="1" ht="51">
      <c r="A89" s="30">
        <v>12115</v>
      </c>
      <c r="B89" s="30" t="s">
        <v>1855</v>
      </c>
      <c r="C89" s="31" t="s">
        <v>1116</v>
      </c>
      <c r="D89" s="31" t="s">
        <v>1999</v>
      </c>
      <c r="E89" s="31" t="s">
        <v>1648</v>
      </c>
      <c r="F89" s="32"/>
      <c r="G89" s="32" t="s">
        <v>1042</v>
      </c>
      <c r="H89" s="40">
        <v>150</v>
      </c>
      <c r="I89" s="40">
        <v>20</v>
      </c>
      <c r="J89" s="33" t="str">
        <f>IF(ISERROR(VLOOKUP(K89,HeadingsLookup,2,FALSE)),"",VLOOKUP(K89,HeadingsLookup,2,FALSE))</f>
        <v>Channel Management at the AP</v>
      </c>
      <c r="K89" s="42" t="s">
        <v>1116</v>
      </c>
      <c r="L89" s="43" t="s">
        <v>895</v>
      </c>
      <c r="M89" s="43"/>
      <c r="N89" s="122" t="s">
        <v>0</v>
      </c>
      <c r="O89" s="15" t="s">
        <v>216</v>
      </c>
      <c r="P89" s="15" t="s">
        <v>1773</v>
      </c>
      <c r="Q89" s="34"/>
      <c r="R89" s="35" t="s">
        <v>866</v>
      </c>
      <c r="S89" s="35" t="s">
        <v>649</v>
      </c>
      <c r="T89" s="123" t="s">
        <v>1775</v>
      </c>
      <c r="U89" s="37"/>
      <c r="V89" s="34" t="str">
        <f>IF(ISBLANK(M89),IF(ISERROR(VLOOKUP(K89,HeadingsLookup,4,FALSE)),"",VLOOKUP(K89,HeadingsLookup,4,FALSE)),"Duplicate")</f>
        <v>Coexistence</v>
      </c>
      <c r="W89" s="46" t="str">
        <f>IF(ISERROR(VLOOKUP(V89,TopicsLookup,2,FALSE)),"",VLOOKUP(V89,TopicsLookup,2,FALSE))</f>
        <v>Coexistence</v>
      </c>
      <c r="X89" s="15"/>
      <c r="Y89" t="s">
        <v>673</v>
      </c>
      <c r="Z89" s="15" t="s">
        <v>800</v>
      </c>
      <c r="AA89" s="17"/>
      <c r="AB89" s="32" t="s">
        <v>2010</v>
      </c>
      <c r="AC89" s="14">
        <v>124</v>
      </c>
    </row>
    <row r="90" spans="1:33" s="121" customFormat="1" ht="38.25">
      <c r="A90" s="30">
        <v>6880</v>
      </c>
      <c r="B90" s="30" t="s">
        <v>1727</v>
      </c>
      <c r="C90" s="31" t="s">
        <v>1116</v>
      </c>
      <c r="D90" s="31" t="s">
        <v>1999</v>
      </c>
      <c r="E90" s="31" t="s">
        <v>1195</v>
      </c>
      <c r="F90" s="32"/>
      <c r="G90" s="32" t="s">
        <v>1842</v>
      </c>
      <c r="H90" s="40">
        <v>150</v>
      </c>
      <c r="I90" s="40">
        <v>22</v>
      </c>
      <c r="J90" s="33" t="str">
        <f>IF(ISERROR(VLOOKUP(K90,HeadingsLookup,2,FALSE)),"",VLOOKUP(K90,HeadingsLookup,2,FALSE))</f>
        <v>Channel Management at the AP</v>
      </c>
      <c r="K90" s="42" t="s">
        <v>1116</v>
      </c>
      <c r="L90" s="43" t="s">
        <v>895</v>
      </c>
      <c r="M90" s="43"/>
      <c r="N90" s="16" t="s">
        <v>1167</v>
      </c>
      <c r="O90" s="15" t="s">
        <v>216</v>
      </c>
      <c r="P90" s="15" t="s">
        <v>642</v>
      </c>
      <c r="Q90" s="34"/>
      <c r="R90" s="35" t="s">
        <v>930</v>
      </c>
      <c r="S90" s="35" t="s">
        <v>391</v>
      </c>
      <c r="T90" s="13" t="s">
        <v>764</v>
      </c>
      <c r="U90" s="37"/>
      <c r="V90" s="34" t="str">
        <f>IF(ISBLANK(M90),IF(ISERROR(VLOOKUP(K90,HeadingsLookup,4,FALSE)),"",VLOOKUP(K90,HeadingsLookup,4,FALSE)),"Duplicate")</f>
        <v>Coexistence</v>
      </c>
      <c r="W90" s="46" t="str">
        <f>IF(ISERROR(VLOOKUP(V90,TopicsLookup,2,FALSE)),"",VLOOKUP(V90,TopicsLookup,2,FALSE))</f>
        <v>Coexistence</v>
      </c>
      <c r="X90" s="15"/>
      <c r="Y90" t="s">
        <v>673</v>
      </c>
      <c r="Z90" s="15"/>
      <c r="AA90" s="17"/>
      <c r="AB90" s="32" t="s">
        <v>2011</v>
      </c>
      <c r="AC90" s="14">
        <v>125</v>
      </c>
      <c r="AD90" s="14"/>
      <c r="AE90" s="14"/>
      <c r="AF90" s="69"/>
      <c r="AG90" s="69"/>
    </row>
    <row r="91" spans="1:30" s="14" customFormat="1" ht="51">
      <c r="A91" s="110">
        <v>12116</v>
      </c>
      <c r="B91" s="110" t="s">
        <v>1855</v>
      </c>
      <c r="C91" s="111" t="s">
        <v>1116</v>
      </c>
      <c r="D91" s="111" t="s">
        <v>1999</v>
      </c>
      <c r="E91" s="111" t="s">
        <v>1195</v>
      </c>
      <c r="F91" s="113"/>
      <c r="G91" s="113" t="s">
        <v>1042</v>
      </c>
      <c r="H91" s="114">
        <v>150</v>
      </c>
      <c r="I91" s="114">
        <v>22</v>
      </c>
      <c r="J91" s="115" t="s">
        <v>1639</v>
      </c>
      <c r="K91" s="116" t="s">
        <v>1116</v>
      </c>
      <c r="L91" s="115" t="s">
        <v>895</v>
      </c>
      <c r="M91" s="115"/>
      <c r="N91" s="122" t="s">
        <v>0</v>
      </c>
      <c r="O91" s="117" t="s">
        <v>216</v>
      </c>
      <c r="P91" s="15" t="s">
        <v>1773</v>
      </c>
      <c r="Q91" s="117"/>
      <c r="R91" s="118" t="s">
        <v>866</v>
      </c>
      <c r="S91" s="118" t="s">
        <v>649</v>
      </c>
      <c r="T91" s="123" t="s">
        <v>1775</v>
      </c>
      <c r="U91" s="120"/>
      <c r="V91" s="117" t="s">
        <v>955</v>
      </c>
      <c r="W91" s="117" t="s">
        <v>1904</v>
      </c>
      <c r="X91" s="117">
        <v>12115</v>
      </c>
      <c r="Y91" t="s">
        <v>673</v>
      </c>
      <c r="Z91" s="15" t="s">
        <v>800</v>
      </c>
      <c r="AA91" s="120" t="s">
        <v>1734</v>
      </c>
      <c r="AB91" s="113" t="s">
        <v>2011</v>
      </c>
      <c r="AC91" s="121"/>
      <c r="AD91" s="121"/>
    </row>
    <row r="92" spans="1:29" s="14" customFormat="1" ht="38.25">
      <c r="A92" s="30">
        <v>1066</v>
      </c>
      <c r="B92" s="30" t="s">
        <v>1027</v>
      </c>
      <c r="C92" s="31" t="s">
        <v>1116</v>
      </c>
      <c r="D92" s="31" t="s">
        <v>1999</v>
      </c>
      <c r="E92" s="31" t="s">
        <v>1424</v>
      </c>
      <c r="F92" s="32"/>
      <c r="G92" s="32" t="s">
        <v>1042</v>
      </c>
      <c r="H92" s="40">
        <v>150</v>
      </c>
      <c r="I92" s="40">
        <v>25</v>
      </c>
      <c r="J92" s="33" t="str">
        <f>IF(ISERROR(VLOOKUP(K92,HeadingsLookup,2,FALSE)),"",VLOOKUP(K92,HeadingsLookup,2,FALSE))</f>
        <v>Channel Management at the AP</v>
      </c>
      <c r="K92" s="42" t="s">
        <v>1116</v>
      </c>
      <c r="L92" s="43" t="s">
        <v>1423</v>
      </c>
      <c r="M92" s="43"/>
      <c r="N92" s="16" t="s">
        <v>1167</v>
      </c>
      <c r="O92" s="15" t="s">
        <v>216</v>
      </c>
      <c r="P92" s="15" t="s">
        <v>642</v>
      </c>
      <c r="Q92" s="34"/>
      <c r="R92" s="35" t="s">
        <v>1170</v>
      </c>
      <c r="S92" s="35" t="s">
        <v>1171</v>
      </c>
      <c r="T92" s="13" t="s">
        <v>764</v>
      </c>
      <c r="U92" s="37"/>
      <c r="V92" s="34" t="str">
        <f>IF(ISBLANK(M92),IF(ISERROR(VLOOKUP(K92,HeadingsLookup,4,FALSE)),"",VLOOKUP(K92,HeadingsLookup,4,FALSE)),"Duplicate")</f>
        <v>Coexistence</v>
      </c>
      <c r="W92" s="46" t="str">
        <f>IF(ISERROR(VLOOKUP(V92,TopicsLookup,2,FALSE)),"",VLOOKUP(V92,TopicsLookup,2,FALSE))</f>
        <v>Coexistence</v>
      </c>
      <c r="X92" s="15"/>
      <c r="Y92" t="s">
        <v>673</v>
      </c>
      <c r="Z92" s="15"/>
      <c r="AA92" s="17"/>
      <c r="AB92" s="32" t="s">
        <v>2012</v>
      </c>
      <c r="AC92" s="14">
        <v>127</v>
      </c>
    </row>
    <row r="93" spans="1:33" s="121" customFormat="1" ht="38.25">
      <c r="A93" s="30">
        <v>4533</v>
      </c>
      <c r="B93" s="30" t="s">
        <v>229</v>
      </c>
      <c r="C93" s="31" t="s">
        <v>1116</v>
      </c>
      <c r="D93" s="31" t="s">
        <v>1999</v>
      </c>
      <c r="E93" s="31" t="s">
        <v>1429</v>
      </c>
      <c r="F93" s="32"/>
      <c r="G93" s="32" t="s">
        <v>1042</v>
      </c>
      <c r="H93" s="40">
        <v>150</v>
      </c>
      <c r="I93" s="40">
        <v>27</v>
      </c>
      <c r="J93" s="33" t="str">
        <f>IF(ISERROR(VLOOKUP(K93,HeadingsLookup,2,FALSE)),"",VLOOKUP(K93,HeadingsLookup,2,FALSE))</f>
        <v>Channel Management at the AP</v>
      </c>
      <c r="K93" s="42" t="s">
        <v>1116</v>
      </c>
      <c r="L93" s="43" t="s">
        <v>895</v>
      </c>
      <c r="M93" s="43"/>
      <c r="N93" s="16" t="s">
        <v>1167</v>
      </c>
      <c r="O93" s="15" t="s">
        <v>216</v>
      </c>
      <c r="P93" s="15" t="s">
        <v>642</v>
      </c>
      <c r="Q93" s="34"/>
      <c r="R93" s="35" t="s">
        <v>230</v>
      </c>
      <c r="S93" s="35" t="s">
        <v>931</v>
      </c>
      <c r="T93" s="13" t="s">
        <v>764</v>
      </c>
      <c r="U93" s="37"/>
      <c r="V93" s="34" t="str">
        <f>IF(ISBLANK(M93),IF(ISERROR(VLOOKUP(K93,HeadingsLookup,4,FALSE)),"",VLOOKUP(K93,HeadingsLookup,4,FALSE)),"Duplicate")</f>
        <v>Coexistence</v>
      </c>
      <c r="W93" s="46" t="str">
        <f>IF(ISERROR(VLOOKUP(V93,TopicsLookup,2,FALSE)),"",VLOOKUP(V93,TopicsLookup,2,FALSE))</f>
        <v>Coexistence</v>
      </c>
      <c r="X93" s="15"/>
      <c r="Y93" t="s">
        <v>673</v>
      </c>
      <c r="Z93" s="15"/>
      <c r="AA93" s="17"/>
      <c r="AB93" s="32" t="s">
        <v>2013</v>
      </c>
      <c r="AC93" s="14">
        <v>128</v>
      </c>
      <c r="AD93" s="14"/>
      <c r="AE93" s="14"/>
      <c r="AF93" s="14"/>
      <c r="AG93" s="14"/>
    </row>
    <row r="94" spans="1:33" s="14" customFormat="1" ht="38.25">
      <c r="A94" s="110">
        <v>6881</v>
      </c>
      <c r="B94" s="110" t="s">
        <v>1727</v>
      </c>
      <c r="C94" s="111" t="s">
        <v>1116</v>
      </c>
      <c r="D94" s="111" t="s">
        <v>1999</v>
      </c>
      <c r="E94" s="111" t="s">
        <v>1429</v>
      </c>
      <c r="F94" s="113"/>
      <c r="G94" s="113" t="s">
        <v>1842</v>
      </c>
      <c r="H94" s="114">
        <v>150</v>
      </c>
      <c r="I94" s="114">
        <v>27</v>
      </c>
      <c r="J94" s="115" t="s">
        <v>1639</v>
      </c>
      <c r="K94" s="116" t="s">
        <v>1116</v>
      </c>
      <c r="L94" s="115" t="s">
        <v>894</v>
      </c>
      <c r="M94" s="115"/>
      <c r="N94" s="122" t="s">
        <v>1167</v>
      </c>
      <c r="O94" s="117" t="s">
        <v>216</v>
      </c>
      <c r="P94" s="15" t="s">
        <v>642</v>
      </c>
      <c r="Q94" s="117"/>
      <c r="R94" s="118" t="s">
        <v>1735</v>
      </c>
      <c r="S94" s="118" t="s">
        <v>931</v>
      </c>
      <c r="T94" s="123" t="s">
        <v>764</v>
      </c>
      <c r="U94" s="120"/>
      <c r="V94" s="117" t="s">
        <v>955</v>
      </c>
      <c r="W94" s="117" t="s">
        <v>1904</v>
      </c>
      <c r="X94" s="115">
        <v>4533</v>
      </c>
      <c r="Y94" t="s">
        <v>673</v>
      </c>
      <c r="Z94" s="117"/>
      <c r="AA94" s="124" t="s">
        <v>1736</v>
      </c>
      <c r="AB94" s="113" t="s">
        <v>2013</v>
      </c>
      <c r="AC94" s="121"/>
      <c r="AD94" s="121"/>
      <c r="AF94" s="121"/>
      <c r="AG94" s="121"/>
    </row>
    <row r="95" spans="1:29" s="14" customFormat="1" ht="76.5">
      <c r="A95" s="30">
        <v>7511</v>
      </c>
      <c r="B95" s="30" t="s">
        <v>1182</v>
      </c>
      <c r="C95" s="31" t="s">
        <v>1116</v>
      </c>
      <c r="D95" s="31"/>
      <c r="E95" s="31"/>
      <c r="F95" s="32"/>
      <c r="G95" s="32" t="s">
        <v>1842</v>
      </c>
      <c r="H95" s="40">
        <v>150</v>
      </c>
      <c r="I95" s="40"/>
      <c r="J95" s="33" t="str">
        <f>IF(ISERROR(VLOOKUP(K95,HeadingsLookup,2,FALSE)),"",VLOOKUP(K95,HeadingsLookup,2,FALSE))</f>
        <v>Channel Management at the AP</v>
      </c>
      <c r="K95" s="42" t="s">
        <v>1116</v>
      </c>
      <c r="L95" s="43" t="s">
        <v>894</v>
      </c>
      <c r="M95" s="43"/>
      <c r="N95" s="16" t="s">
        <v>1167</v>
      </c>
      <c r="O95" s="15" t="s">
        <v>216</v>
      </c>
      <c r="P95" s="15" t="s">
        <v>642</v>
      </c>
      <c r="Q95" s="34"/>
      <c r="R95" s="35" t="s">
        <v>1972</v>
      </c>
      <c r="S95" s="35" t="s">
        <v>158</v>
      </c>
      <c r="T95" s="13" t="s">
        <v>764</v>
      </c>
      <c r="U95" s="37"/>
      <c r="V95" s="34" t="str">
        <f>IF(ISBLANK(M95),IF(ISERROR(VLOOKUP(K95,HeadingsLookup,4,FALSE)),"",VLOOKUP(K95,HeadingsLookup,4,FALSE)),"Duplicate")</f>
        <v>Coexistence</v>
      </c>
      <c r="W95" s="46" t="str">
        <f>IF(ISERROR(VLOOKUP(V95,TopicsLookup,2,FALSE)),"",VLOOKUP(V95,TopicsLookup,2,FALSE))</f>
        <v>Coexistence</v>
      </c>
      <c r="X95" s="15"/>
      <c r="Y95" t="s">
        <v>673</v>
      </c>
      <c r="Z95" s="15"/>
      <c r="AA95" s="17"/>
      <c r="AB95" s="32" t="s">
        <v>2014</v>
      </c>
      <c r="AC95" s="14">
        <v>130</v>
      </c>
    </row>
    <row r="96" spans="1:33" s="17" customFormat="1" ht="127.5">
      <c r="A96" s="30">
        <v>7512</v>
      </c>
      <c r="B96" s="30" t="s">
        <v>1182</v>
      </c>
      <c r="C96" s="31" t="s">
        <v>1116</v>
      </c>
      <c r="D96" s="31"/>
      <c r="E96" s="31"/>
      <c r="F96" s="32"/>
      <c r="G96" s="32" t="s">
        <v>1842</v>
      </c>
      <c r="H96" s="40">
        <v>150</v>
      </c>
      <c r="I96" s="40"/>
      <c r="J96" s="33" t="str">
        <f>IF(ISERROR(VLOOKUP(K96,HeadingsLookup,2,FALSE)),"",VLOOKUP(K96,HeadingsLookup,2,FALSE))</f>
        <v>Channel Management at the AP</v>
      </c>
      <c r="K96" s="42" t="s">
        <v>1116</v>
      </c>
      <c r="L96" s="43" t="s">
        <v>895</v>
      </c>
      <c r="M96" s="43"/>
      <c r="N96" s="16" t="s">
        <v>1167</v>
      </c>
      <c r="O96" s="15" t="s">
        <v>216</v>
      </c>
      <c r="P96" s="15" t="s">
        <v>642</v>
      </c>
      <c r="Q96" s="34"/>
      <c r="R96" s="35" t="s">
        <v>1836</v>
      </c>
      <c r="S96" s="35" t="s">
        <v>343</v>
      </c>
      <c r="T96" s="13" t="s">
        <v>764</v>
      </c>
      <c r="U96" s="37"/>
      <c r="V96" s="34" t="str">
        <f>IF(ISBLANK(M96),IF(ISERROR(VLOOKUP(K96,HeadingsLookup,4,FALSE)),"",VLOOKUP(K96,HeadingsLookup,4,FALSE)),"Duplicate")</f>
        <v>Coexistence</v>
      </c>
      <c r="W96" s="46" t="str">
        <f>IF(ISERROR(VLOOKUP(V96,TopicsLookup,2,FALSE)),"",VLOOKUP(V96,TopicsLookup,2,FALSE))</f>
        <v>Coexistence</v>
      </c>
      <c r="X96" s="15"/>
      <c r="Y96" t="s">
        <v>673</v>
      </c>
      <c r="Z96" s="15"/>
      <c r="AB96" s="32" t="s">
        <v>2014</v>
      </c>
      <c r="AC96" s="14">
        <v>131</v>
      </c>
      <c r="AD96" s="14"/>
      <c r="AE96" s="14"/>
      <c r="AF96" s="14"/>
      <c r="AG96" s="14"/>
    </row>
    <row r="97" spans="1:29" s="14" customFormat="1" ht="51">
      <c r="A97" s="30">
        <v>1728</v>
      </c>
      <c r="B97" s="30" t="s">
        <v>174</v>
      </c>
      <c r="C97" s="31" t="s">
        <v>1408</v>
      </c>
      <c r="D97" s="31" t="s">
        <v>218</v>
      </c>
      <c r="E97" s="31"/>
      <c r="F97" s="32"/>
      <c r="G97" s="32" t="s">
        <v>1042</v>
      </c>
      <c r="H97" s="40">
        <v>151</v>
      </c>
      <c r="I97" s="40"/>
      <c r="J97" s="33" t="str">
        <f>IF(ISERROR(VLOOKUP(K97,HeadingsLookup,2,FALSE)),"",VLOOKUP(K97,HeadingsLookup,2,FALSE))</f>
        <v>Basic functionality in BSS 40/20Mhz mode</v>
      </c>
      <c r="K97" s="42" t="s">
        <v>1408</v>
      </c>
      <c r="L97" s="43" t="s">
        <v>895</v>
      </c>
      <c r="M97" s="43"/>
      <c r="N97" s="16" t="s">
        <v>1167</v>
      </c>
      <c r="O97" s="15" t="s">
        <v>1549</v>
      </c>
      <c r="P97" s="15"/>
      <c r="Q97" s="34"/>
      <c r="R97" s="35" t="s">
        <v>1840</v>
      </c>
      <c r="S97" s="35" t="s">
        <v>1417</v>
      </c>
      <c r="T97" s="13" t="s">
        <v>626</v>
      </c>
      <c r="U97" s="37"/>
      <c r="V97" s="34" t="str">
        <f>IF(ISBLANK(M97),IF(ISERROR(VLOOKUP(K97,HeadingsLookup,4,FALSE)),"",VLOOKUP(K97,HeadingsLookup,4,FALSE)),"Duplicate")</f>
        <v>Coexistence</v>
      </c>
      <c r="W97" s="46" t="str">
        <f>IF(ISERROR(VLOOKUP(V97,TopicsLookup,2,FALSE)),"",VLOOKUP(V97,TopicsLookup,2,FALSE))</f>
        <v>Coexistence</v>
      </c>
      <c r="X97" s="15"/>
      <c r="Y97" t="s">
        <v>671</v>
      </c>
      <c r="Z97" s="15"/>
      <c r="AA97" s="17" t="s">
        <v>1201</v>
      </c>
      <c r="AB97" s="32" t="s">
        <v>2015</v>
      </c>
      <c r="AC97" s="14">
        <v>136</v>
      </c>
    </row>
    <row r="98" spans="1:29" s="14" customFormat="1" ht="127.5">
      <c r="A98" s="30">
        <v>1561</v>
      </c>
      <c r="B98" s="30" t="s">
        <v>927</v>
      </c>
      <c r="C98" s="31" t="s">
        <v>1410</v>
      </c>
      <c r="D98" s="31" t="s">
        <v>1183</v>
      </c>
      <c r="E98" s="31" t="s">
        <v>1704</v>
      </c>
      <c r="F98" s="32"/>
      <c r="G98" s="32" t="s">
        <v>1042</v>
      </c>
      <c r="H98" s="40">
        <v>152</v>
      </c>
      <c r="I98" s="40">
        <v>3</v>
      </c>
      <c r="J98" s="33" t="str">
        <f>IF(ISERROR(VLOOKUP(K98,HeadingsLookup,2,FALSE)),"",VLOOKUP(K98,HeadingsLookup,2,FALSE))</f>
        <v>Operating Modes (Informative)</v>
      </c>
      <c r="K98" s="42" t="s">
        <v>1410</v>
      </c>
      <c r="L98" s="43" t="s">
        <v>895</v>
      </c>
      <c r="M98" s="43"/>
      <c r="N98" s="16" t="s">
        <v>1167</v>
      </c>
      <c r="O98" s="15" t="s">
        <v>1549</v>
      </c>
      <c r="P98" s="15"/>
      <c r="Q98" s="34"/>
      <c r="R98" s="35" t="s">
        <v>1306</v>
      </c>
      <c r="S98" s="35" t="s">
        <v>1307</v>
      </c>
      <c r="T98" s="13" t="s">
        <v>347</v>
      </c>
      <c r="U98" s="37"/>
      <c r="V98" s="34" t="str">
        <f>IF(ISBLANK(M98),IF(ISERROR(VLOOKUP(K98,HeadingsLookup,4,FALSE)),"",VLOOKUP(K98,HeadingsLookup,4,FALSE)),"Duplicate")</f>
        <v>Coexistence</v>
      </c>
      <c r="W98" s="46" t="str">
        <f>IF(ISERROR(VLOOKUP(V98,TopicsLookup,2,FALSE)),"",VLOOKUP(V98,TopicsLookup,2,FALSE))</f>
        <v>Coexistence</v>
      </c>
      <c r="X98" s="15"/>
      <c r="Y98" t="s">
        <v>671</v>
      </c>
      <c r="Z98" s="15"/>
      <c r="AA98" s="17"/>
      <c r="AB98" s="68"/>
      <c r="AC98" s="14">
        <v>142</v>
      </c>
    </row>
    <row r="99" spans="1:29" s="14" customFormat="1" ht="178.5">
      <c r="A99" s="30">
        <v>286</v>
      </c>
      <c r="B99" s="30" t="s">
        <v>809</v>
      </c>
      <c r="C99" s="31" t="s">
        <v>1408</v>
      </c>
      <c r="D99" s="31" t="s">
        <v>351</v>
      </c>
      <c r="E99" s="31" t="s">
        <v>511</v>
      </c>
      <c r="F99" s="32"/>
      <c r="G99" s="32" t="s">
        <v>1042</v>
      </c>
      <c r="H99" s="40">
        <v>152</v>
      </c>
      <c r="I99" s="40">
        <v>15</v>
      </c>
      <c r="J99" s="33" t="str">
        <f>IF(ISERROR(VLOOKUP(K99,HeadingsLookup,2,FALSE)),"",VLOOKUP(K99,HeadingsLookup,2,FALSE))</f>
        <v>Basic functionality in BSS 40/20Mhz mode</v>
      </c>
      <c r="K99" s="42" t="s">
        <v>1408</v>
      </c>
      <c r="L99" s="43" t="s">
        <v>895</v>
      </c>
      <c r="M99" s="43"/>
      <c r="N99" s="16" t="s">
        <v>1167</v>
      </c>
      <c r="O99" s="15" t="s">
        <v>1549</v>
      </c>
      <c r="P99" s="15"/>
      <c r="Q99" s="34"/>
      <c r="R99" s="35" t="s">
        <v>2071</v>
      </c>
      <c r="S99" s="35" t="s">
        <v>1830</v>
      </c>
      <c r="T99" s="13" t="s">
        <v>626</v>
      </c>
      <c r="U99" s="37"/>
      <c r="V99" s="34" t="str">
        <f>IF(ISBLANK(M99),IF(ISERROR(VLOOKUP(K99,HeadingsLookup,4,FALSE)),"",VLOOKUP(K99,HeadingsLookup,4,FALSE)),"Duplicate")</f>
        <v>Coexistence</v>
      </c>
      <c r="W99" s="46" t="str">
        <f>IF(ISERROR(VLOOKUP(V99,TopicsLookup,2,FALSE)),"",VLOOKUP(V99,TopicsLookup,2,FALSE))</f>
        <v>Coexistence</v>
      </c>
      <c r="X99" s="15"/>
      <c r="Y99" t="s">
        <v>671</v>
      </c>
      <c r="Z99" s="15"/>
      <c r="AA99" s="17" t="s">
        <v>1202</v>
      </c>
      <c r="AB99" s="32" t="s">
        <v>2015</v>
      </c>
      <c r="AC99" s="14">
        <v>145</v>
      </c>
    </row>
    <row r="100" spans="1:30" s="14" customFormat="1" ht="178.5">
      <c r="A100" s="101">
        <v>430</v>
      </c>
      <c r="B100" s="101" t="s">
        <v>1041</v>
      </c>
      <c r="C100" s="101" t="s">
        <v>1408</v>
      </c>
      <c r="D100" s="102"/>
      <c r="E100" s="102"/>
      <c r="F100" s="101" t="s">
        <v>1423</v>
      </c>
      <c r="G100" s="101" t="s">
        <v>1042</v>
      </c>
      <c r="H100" s="101">
        <v>152</v>
      </c>
      <c r="I100" s="101">
        <v>15</v>
      </c>
      <c r="J100" s="101" t="s">
        <v>1409</v>
      </c>
      <c r="K100" s="101" t="s">
        <v>1408</v>
      </c>
      <c r="L100" s="101" t="s">
        <v>895</v>
      </c>
      <c r="M100" s="102"/>
      <c r="N100" s="107" t="s">
        <v>1167</v>
      </c>
      <c r="O100" s="15" t="s">
        <v>1549</v>
      </c>
      <c r="P100" s="102"/>
      <c r="Q100" s="102"/>
      <c r="R100" s="101" t="s">
        <v>627</v>
      </c>
      <c r="S100" s="101" t="s">
        <v>1830</v>
      </c>
      <c r="T100" s="102" t="s">
        <v>626</v>
      </c>
      <c r="U100" s="102"/>
      <c r="V100" s="101" t="s">
        <v>1904</v>
      </c>
      <c r="W100" s="101" t="s">
        <v>1904</v>
      </c>
      <c r="X100" s="103">
        <v>38855.31253472222</v>
      </c>
      <c r="Y100" t="s">
        <v>671</v>
      </c>
      <c r="Z100" s="107" t="s">
        <v>800</v>
      </c>
      <c r="AA100" s="102"/>
      <c r="AB100" s="102"/>
      <c r="AC100" s="102"/>
      <c r="AD100" s="102"/>
    </row>
    <row r="101" spans="1:33" s="14" customFormat="1" ht="89.25">
      <c r="A101" s="30">
        <v>689</v>
      </c>
      <c r="B101" s="30" t="s">
        <v>1867</v>
      </c>
      <c r="C101" s="31" t="s">
        <v>1408</v>
      </c>
      <c r="D101" s="31" t="s">
        <v>351</v>
      </c>
      <c r="E101" s="31" t="s">
        <v>511</v>
      </c>
      <c r="F101" s="32"/>
      <c r="G101" s="32" t="s">
        <v>1042</v>
      </c>
      <c r="H101" s="40">
        <v>152</v>
      </c>
      <c r="I101" s="40">
        <v>15</v>
      </c>
      <c r="J101" s="33" t="str">
        <f>IF(ISERROR(VLOOKUP(K101,HeadingsLookup,2,FALSE)),"",VLOOKUP(K101,HeadingsLookup,2,FALSE))</f>
        <v>Basic functionality in BSS 40/20Mhz mode</v>
      </c>
      <c r="K101" s="42" t="s">
        <v>1408</v>
      </c>
      <c r="L101" s="43" t="s">
        <v>895</v>
      </c>
      <c r="M101" s="43"/>
      <c r="N101" s="16" t="s">
        <v>1167</v>
      </c>
      <c r="O101" s="15" t="s">
        <v>1549</v>
      </c>
      <c r="P101" s="15"/>
      <c r="Q101" s="34"/>
      <c r="R101" s="35" t="s">
        <v>2061</v>
      </c>
      <c r="S101" s="35" t="s">
        <v>1478</v>
      </c>
      <c r="T101" s="13" t="s">
        <v>626</v>
      </c>
      <c r="U101" s="37"/>
      <c r="V101" s="34" t="str">
        <f>IF(ISBLANK(M101),IF(ISERROR(VLOOKUP(K101,HeadingsLookup,4,FALSE)),"",VLOOKUP(K101,HeadingsLookup,4,FALSE)),"Duplicate")</f>
        <v>Coexistence</v>
      </c>
      <c r="W101" s="46" t="str">
        <f>IF(ISERROR(VLOOKUP(V101,TopicsLookup,2,FALSE)),"",VLOOKUP(V101,TopicsLookup,2,FALSE))</f>
        <v>Coexistence</v>
      </c>
      <c r="X101" s="15"/>
      <c r="Y101" t="s">
        <v>671</v>
      </c>
      <c r="Z101" s="15"/>
      <c r="AA101" s="17" t="s">
        <v>1201</v>
      </c>
      <c r="AB101" s="32" t="s">
        <v>2015</v>
      </c>
      <c r="AC101" s="14">
        <v>148</v>
      </c>
      <c r="AF101" s="102"/>
      <c r="AG101" s="102"/>
    </row>
    <row r="102" spans="1:30" s="14" customFormat="1" ht="89.25">
      <c r="A102" s="101">
        <v>705</v>
      </c>
      <c r="B102" s="101" t="s">
        <v>332</v>
      </c>
      <c r="C102" s="101" t="s">
        <v>1408</v>
      </c>
      <c r="D102" s="102"/>
      <c r="E102" s="102"/>
      <c r="F102" s="101" t="s">
        <v>1423</v>
      </c>
      <c r="G102" s="101" t="s">
        <v>1042</v>
      </c>
      <c r="H102" s="101">
        <v>152</v>
      </c>
      <c r="I102" s="101">
        <v>15</v>
      </c>
      <c r="J102" s="101" t="s">
        <v>1409</v>
      </c>
      <c r="K102" s="101" t="s">
        <v>1408</v>
      </c>
      <c r="L102" s="101" t="s">
        <v>895</v>
      </c>
      <c r="M102" s="102"/>
      <c r="N102" s="107" t="s">
        <v>1167</v>
      </c>
      <c r="O102" s="15" t="s">
        <v>1549</v>
      </c>
      <c r="P102" s="102"/>
      <c r="Q102" s="102"/>
      <c r="R102" s="101" t="s">
        <v>2106</v>
      </c>
      <c r="S102" s="101" t="s">
        <v>1830</v>
      </c>
      <c r="T102" s="367" t="s">
        <v>626</v>
      </c>
      <c r="U102" s="102"/>
      <c r="V102" s="101" t="s">
        <v>1904</v>
      </c>
      <c r="W102" s="101" t="s">
        <v>1904</v>
      </c>
      <c r="X102" s="103">
        <v>38855.31253472222</v>
      </c>
      <c r="Y102" t="s">
        <v>671</v>
      </c>
      <c r="Z102" s="107"/>
      <c r="AA102" s="102"/>
      <c r="AB102" s="102"/>
      <c r="AC102" s="102"/>
      <c r="AD102" s="102"/>
    </row>
    <row r="103" spans="1:33" s="341" customFormat="1" ht="89.25">
      <c r="A103" s="312">
        <v>2848</v>
      </c>
      <c r="B103" s="312" t="s">
        <v>676</v>
      </c>
      <c r="C103" s="313" t="s">
        <v>1408</v>
      </c>
      <c r="D103" s="313">
        <v>152</v>
      </c>
      <c r="E103" s="313">
        <v>15</v>
      </c>
      <c r="F103" s="315"/>
      <c r="G103" s="315" t="s">
        <v>1042</v>
      </c>
      <c r="H103" s="316">
        <v>152</v>
      </c>
      <c r="I103" s="316">
        <v>15</v>
      </c>
      <c r="J103" s="318" t="str">
        <f>IF(ISERROR(VLOOKUP(K103,HeadingsLookup,2,FALSE)),"",VLOOKUP(K103,HeadingsLookup,2,FALSE))</f>
        <v>Basic functionality in BSS 40/20Mhz mode</v>
      </c>
      <c r="K103" s="320" t="s">
        <v>1408</v>
      </c>
      <c r="L103" s="322" t="s">
        <v>895</v>
      </c>
      <c r="M103" s="322"/>
      <c r="N103" s="16" t="s">
        <v>1167</v>
      </c>
      <c r="O103" s="15" t="s">
        <v>1549</v>
      </c>
      <c r="P103" s="326"/>
      <c r="Q103" s="327"/>
      <c r="R103" s="329" t="s">
        <v>643</v>
      </c>
      <c r="S103" s="329" t="s">
        <v>644</v>
      </c>
      <c r="T103" s="331" t="s">
        <v>626</v>
      </c>
      <c r="U103" s="334"/>
      <c r="V103" s="327" t="str">
        <f>IF(ISBLANK(M103),IF(ISERROR(VLOOKUP(K103,HeadingsLookup,4,FALSE)),"",VLOOKUP(K103,HeadingsLookup,4,FALSE)),"Duplicate")</f>
        <v>Coexistence</v>
      </c>
      <c r="W103" s="336" t="str">
        <f>IF(ISERROR(VLOOKUP(V103,TopicsLookup,2,FALSE)),"",VLOOKUP(V103,TopicsLookup,2,FALSE))</f>
        <v>Coexistence</v>
      </c>
      <c r="X103" s="326"/>
      <c r="Y103" t="s">
        <v>671</v>
      </c>
      <c r="Z103" s="326"/>
      <c r="AA103" s="369" t="s">
        <v>1203</v>
      </c>
      <c r="AB103" s="315" t="s">
        <v>2015</v>
      </c>
      <c r="AC103" s="100">
        <v>151</v>
      </c>
      <c r="AD103" s="100"/>
      <c r="AE103" s="14"/>
      <c r="AF103" s="100"/>
      <c r="AG103" s="100"/>
    </row>
    <row r="104" spans="1:33" s="102" customFormat="1" ht="102">
      <c r="A104" s="30">
        <v>3602</v>
      </c>
      <c r="B104" s="30" t="s">
        <v>1630</v>
      </c>
      <c r="C104" s="31" t="s">
        <v>1408</v>
      </c>
      <c r="D104" s="31" t="s">
        <v>351</v>
      </c>
      <c r="E104" s="31" t="s">
        <v>511</v>
      </c>
      <c r="F104" s="32"/>
      <c r="G104" s="32" t="s">
        <v>1042</v>
      </c>
      <c r="H104" s="40">
        <v>152</v>
      </c>
      <c r="I104" s="40">
        <v>15</v>
      </c>
      <c r="J104" s="33" t="str">
        <f>IF(ISERROR(VLOOKUP(K104,HeadingsLookup,2,FALSE)),"",VLOOKUP(K104,HeadingsLookup,2,FALSE))</f>
        <v>Basic functionality in BSS 40/20Mhz mode</v>
      </c>
      <c r="K104" s="42" t="s">
        <v>1408</v>
      </c>
      <c r="L104" s="43" t="s">
        <v>1423</v>
      </c>
      <c r="M104" s="43"/>
      <c r="N104" s="16" t="s">
        <v>1167</v>
      </c>
      <c r="O104" s="15" t="s">
        <v>1549</v>
      </c>
      <c r="P104" s="15"/>
      <c r="Q104" s="34"/>
      <c r="R104" s="35" t="s">
        <v>1381</v>
      </c>
      <c r="S104" s="35" t="s">
        <v>304</v>
      </c>
      <c r="T104" s="13" t="s">
        <v>626</v>
      </c>
      <c r="U104" s="37"/>
      <c r="V104" s="34" t="str">
        <f>IF(ISBLANK(M104),IF(ISERROR(VLOOKUP(K104,HeadingsLookup,4,FALSE)),"",VLOOKUP(K104,HeadingsLookup,4,FALSE)),"Duplicate")</f>
        <v>Coexistence</v>
      </c>
      <c r="W104" s="46" t="str">
        <f>IF(ISERROR(VLOOKUP(V104,TopicsLookup,2,FALSE)),"",VLOOKUP(V104,TopicsLookup,2,FALSE))</f>
        <v>Coexistence</v>
      </c>
      <c r="X104" s="15"/>
      <c r="Y104" t="s">
        <v>671</v>
      </c>
      <c r="Z104" s="15"/>
      <c r="AA104" s="82" t="s">
        <v>1203</v>
      </c>
      <c r="AB104" s="32" t="s">
        <v>2015</v>
      </c>
      <c r="AC104" s="14">
        <v>152</v>
      </c>
      <c r="AD104" s="14"/>
      <c r="AE104" s="14"/>
      <c r="AF104" s="14"/>
      <c r="AG104" s="14"/>
    </row>
    <row r="105" spans="1:33" s="102" customFormat="1" ht="63.75">
      <c r="A105" s="101">
        <v>4570</v>
      </c>
      <c r="B105" s="101" t="s">
        <v>1368</v>
      </c>
      <c r="C105" s="101" t="s">
        <v>1408</v>
      </c>
      <c r="F105" s="101" t="s">
        <v>1423</v>
      </c>
      <c r="G105" s="101" t="s">
        <v>1042</v>
      </c>
      <c r="H105" s="101">
        <v>152</v>
      </c>
      <c r="I105" s="101">
        <v>15</v>
      </c>
      <c r="J105" s="101" t="s">
        <v>1409</v>
      </c>
      <c r="K105" s="101" t="s">
        <v>1408</v>
      </c>
      <c r="L105" s="101" t="s">
        <v>895</v>
      </c>
      <c r="N105" s="107" t="s">
        <v>1167</v>
      </c>
      <c r="O105" s="15" t="s">
        <v>1549</v>
      </c>
      <c r="R105" s="101" t="s">
        <v>2107</v>
      </c>
      <c r="S105" s="101" t="s">
        <v>43</v>
      </c>
      <c r="T105" s="102" t="s">
        <v>626</v>
      </c>
      <c r="V105" s="101" t="s">
        <v>1904</v>
      </c>
      <c r="W105" s="101" t="s">
        <v>1904</v>
      </c>
      <c r="X105" s="103">
        <v>38855.31253472222</v>
      </c>
      <c r="Y105" t="s">
        <v>671</v>
      </c>
      <c r="Z105" s="107"/>
      <c r="AE105" s="14"/>
      <c r="AF105" s="14"/>
      <c r="AG105" s="14"/>
    </row>
    <row r="106" spans="1:33" s="102" customFormat="1" ht="255">
      <c r="A106" s="101">
        <v>7195</v>
      </c>
      <c r="B106" s="101" t="s">
        <v>349</v>
      </c>
      <c r="C106" s="101" t="s">
        <v>1408</v>
      </c>
      <c r="F106" s="101" t="s">
        <v>1423</v>
      </c>
      <c r="G106" s="101" t="s">
        <v>1042</v>
      </c>
      <c r="H106" s="101">
        <v>152</v>
      </c>
      <c r="I106" s="101">
        <v>15</v>
      </c>
      <c r="J106" s="101" t="s">
        <v>1409</v>
      </c>
      <c r="K106" s="101" t="s">
        <v>1408</v>
      </c>
      <c r="L106" s="101" t="s">
        <v>895</v>
      </c>
      <c r="N106" s="107" t="s">
        <v>1167</v>
      </c>
      <c r="O106" s="15" t="s">
        <v>1549</v>
      </c>
      <c r="R106" s="101" t="s">
        <v>44</v>
      </c>
      <c r="S106" s="101" t="s">
        <v>304</v>
      </c>
      <c r="T106" s="102" t="s">
        <v>626</v>
      </c>
      <c r="V106" s="101" t="s">
        <v>1904</v>
      </c>
      <c r="W106" s="101" t="s">
        <v>1904</v>
      </c>
      <c r="X106" s="103">
        <v>38855.31253472222</v>
      </c>
      <c r="Y106" t="s">
        <v>671</v>
      </c>
      <c r="Z106" s="107"/>
      <c r="AE106" s="14"/>
      <c r="AF106" s="14"/>
      <c r="AG106" s="14"/>
    </row>
    <row r="107" spans="1:33" s="102" customFormat="1" ht="51">
      <c r="A107" s="30">
        <v>7871</v>
      </c>
      <c r="B107" s="30" t="s">
        <v>599</v>
      </c>
      <c r="C107" s="31" t="s">
        <v>1408</v>
      </c>
      <c r="D107" s="31" t="s">
        <v>351</v>
      </c>
      <c r="E107" s="31" t="s">
        <v>352</v>
      </c>
      <c r="F107" s="32"/>
      <c r="G107" s="32" t="s">
        <v>1042</v>
      </c>
      <c r="H107" s="40">
        <v>152</v>
      </c>
      <c r="I107" s="40">
        <v>15</v>
      </c>
      <c r="J107" s="33" t="str">
        <f>IF(ISERROR(VLOOKUP(K107,HeadingsLookup,2,FALSE)),"",VLOOKUP(K107,HeadingsLookup,2,FALSE))</f>
        <v>Basic functionality in BSS 40/20Mhz mode</v>
      </c>
      <c r="K107" s="42" t="s">
        <v>1408</v>
      </c>
      <c r="L107" s="43" t="s">
        <v>895</v>
      </c>
      <c r="M107" s="43"/>
      <c r="N107" s="16" t="s">
        <v>1167</v>
      </c>
      <c r="O107" s="15" t="s">
        <v>1549</v>
      </c>
      <c r="P107" s="15"/>
      <c r="Q107" s="34"/>
      <c r="R107" s="35" t="s">
        <v>333</v>
      </c>
      <c r="S107" s="35" t="s">
        <v>2004</v>
      </c>
      <c r="T107" s="13" t="s">
        <v>626</v>
      </c>
      <c r="U107" s="37"/>
      <c r="V107" s="34" t="str">
        <f>IF(ISBLANK(M107),IF(ISERROR(VLOOKUP(K107,HeadingsLookup,4,FALSE)),"",VLOOKUP(K107,HeadingsLookup,4,FALSE)),"Duplicate")</f>
        <v>Coexistence</v>
      </c>
      <c r="W107" s="46" t="str">
        <f>IF(ISERROR(VLOOKUP(V107,TopicsLookup,2,FALSE)),"",VLOOKUP(V107,TopicsLookup,2,FALSE))</f>
        <v>Coexistence</v>
      </c>
      <c r="X107" s="15"/>
      <c r="Y107" t="s">
        <v>671</v>
      </c>
      <c r="Z107" s="15"/>
      <c r="AA107" s="82" t="s">
        <v>1204</v>
      </c>
      <c r="AB107" s="32" t="s">
        <v>2015</v>
      </c>
      <c r="AC107" s="14">
        <v>156</v>
      </c>
      <c r="AD107" s="14"/>
      <c r="AE107" s="14"/>
      <c r="AF107" s="14"/>
      <c r="AG107" s="14"/>
    </row>
    <row r="108" spans="1:29" s="14" customFormat="1" ht="51">
      <c r="A108" s="30">
        <v>12117</v>
      </c>
      <c r="B108" s="30" t="s">
        <v>1855</v>
      </c>
      <c r="C108" s="31" t="s">
        <v>1408</v>
      </c>
      <c r="D108" s="31" t="s">
        <v>351</v>
      </c>
      <c r="E108" s="31" t="s">
        <v>212</v>
      </c>
      <c r="F108" s="32"/>
      <c r="G108" s="32" t="s">
        <v>1042</v>
      </c>
      <c r="H108" s="40">
        <v>152</v>
      </c>
      <c r="I108" s="40">
        <v>15</v>
      </c>
      <c r="J108" s="33" t="str">
        <f>IF(ISERROR(VLOOKUP(K108,HeadingsLookup,2,FALSE)),"",VLOOKUP(K108,HeadingsLookup,2,FALSE))</f>
        <v>Basic functionality in BSS 40/20Mhz mode</v>
      </c>
      <c r="K108" s="42" t="s">
        <v>1408</v>
      </c>
      <c r="L108" s="43" t="s">
        <v>895</v>
      </c>
      <c r="M108" s="43"/>
      <c r="N108" s="122" t="s">
        <v>0</v>
      </c>
      <c r="O108" s="15" t="s">
        <v>625</v>
      </c>
      <c r="P108" s="15" t="s">
        <v>1773</v>
      </c>
      <c r="Q108" s="34"/>
      <c r="R108" s="35" t="s">
        <v>398</v>
      </c>
      <c r="S108" s="35" t="s">
        <v>649</v>
      </c>
      <c r="T108" s="123" t="s">
        <v>1775</v>
      </c>
      <c r="U108" s="37"/>
      <c r="V108" s="34" t="str">
        <f>IF(ISBLANK(M108),IF(ISERROR(VLOOKUP(K108,HeadingsLookup,4,FALSE)),"",VLOOKUP(K108,HeadingsLookup,4,FALSE)),"Duplicate")</f>
        <v>Coexistence</v>
      </c>
      <c r="W108" s="46" t="str">
        <f>IF(ISERROR(VLOOKUP(V108,TopicsLookup,2,FALSE)),"",VLOOKUP(V108,TopicsLookup,2,FALSE))</f>
        <v>Coexistence</v>
      </c>
      <c r="X108" s="15"/>
      <c r="Y108" t="s">
        <v>673</v>
      </c>
      <c r="Z108" s="15" t="s">
        <v>800</v>
      </c>
      <c r="AA108" s="13" t="s">
        <v>346</v>
      </c>
      <c r="AB108" s="32" t="s">
        <v>2015</v>
      </c>
      <c r="AC108" s="14">
        <v>157</v>
      </c>
    </row>
    <row r="109" spans="1:33" s="17" customFormat="1" ht="110.25" customHeight="1">
      <c r="A109" s="30">
        <v>9886</v>
      </c>
      <c r="B109" s="30" t="s">
        <v>225</v>
      </c>
      <c r="C109" s="31" t="s">
        <v>1408</v>
      </c>
      <c r="D109" s="31" t="s">
        <v>351</v>
      </c>
      <c r="E109" s="31"/>
      <c r="F109" s="32"/>
      <c r="G109" s="32" t="s">
        <v>1042</v>
      </c>
      <c r="H109" s="40">
        <v>152</v>
      </c>
      <c r="I109" s="40"/>
      <c r="J109" s="33" t="str">
        <f>IF(ISERROR(VLOOKUP(K109,HeadingsLookup,2,FALSE)),"",VLOOKUP(K109,HeadingsLookup,2,FALSE))</f>
        <v>Basic functionality in BSS 40/20Mhz mode</v>
      </c>
      <c r="K109" s="42" t="s">
        <v>1408</v>
      </c>
      <c r="L109" s="43" t="s">
        <v>895</v>
      </c>
      <c r="M109" s="43"/>
      <c r="N109" s="16" t="s">
        <v>1167</v>
      </c>
      <c r="O109" s="15" t="s">
        <v>624</v>
      </c>
      <c r="P109" s="15"/>
      <c r="Q109" s="34"/>
      <c r="R109" s="35" t="s">
        <v>221</v>
      </c>
      <c r="S109" s="35" t="s">
        <v>222</v>
      </c>
      <c r="T109" s="13" t="s">
        <v>45</v>
      </c>
      <c r="U109" s="37"/>
      <c r="V109" s="34" t="str">
        <f>IF(ISBLANK(M109),IF(ISERROR(VLOOKUP(K109,HeadingsLookup,4,FALSE)),"",VLOOKUP(K109,HeadingsLookup,4,FALSE)),"Duplicate")</f>
        <v>Coexistence</v>
      </c>
      <c r="W109" s="46" t="str">
        <f>IF(ISERROR(VLOOKUP(V109,TopicsLookup,2,FALSE)),"",VLOOKUP(V109,TopicsLookup,2,FALSE))</f>
        <v>Coexistence</v>
      </c>
      <c r="X109" s="15"/>
      <c r="Y109" t="s">
        <v>671</v>
      </c>
      <c r="Z109" s="15"/>
      <c r="AB109" s="32" t="s">
        <v>2016</v>
      </c>
      <c r="AC109" s="14">
        <v>163</v>
      </c>
      <c r="AD109" s="14"/>
      <c r="AE109" s="14"/>
      <c r="AF109" s="356"/>
      <c r="AG109" s="356"/>
    </row>
    <row r="110" spans="1:29" s="14" customFormat="1" ht="63.75">
      <c r="A110" s="30">
        <v>423</v>
      </c>
      <c r="B110" s="30" t="s">
        <v>811</v>
      </c>
      <c r="C110" s="31" t="s">
        <v>1410</v>
      </c>
      <c r="D110" s="31" t="s">
        <v>1183</v>
      </c>
      <c r="E110" s="31" t="s">
        <v>1704</v>
      </c>
      <c r="F110" s="32"/>
      <c r="G110" s="32" t="s">
        <v>1042</v>
      </c>
      <c r="H110" s="40">
        <v>153</v>
      </c>
      <c r="I110" s="40">
        <v>3</v>
      </c>
      <c r="J110" s="33" t="str">
        <f>IF(ISERROR(VLOOKUP(K110,HeadingsLookup,2,FALSE)),"",VLOOKUP(K110,HeadingsLookup,2,FALSE))</f>
        <v>Operating Modes (Informative)</v>
      </c>
      <c r="K110" s="42" t="s">
        <v>1410</v>
      </c>
      <c r="L110" s="43" t="s">
        <v>895</v>
      </c>
      <c r="M110" s="43"/>
      <c r="N110" s="16" t="s">
        <v>1167</v>
      </c>
      <c r="O110" s="15" t="s">
        <v>624</v>
      </c>
      <c r="P110" s="15"/>
      <c r="Q110" s="34"/>
      <c r="R110" s="35" t="s">
        <v>1865</v>
      </c>
      <c r="S110" s="35" t="s">
        <v>1866</v>
      </c>
      <c r="T110" s="13" t="s">
        <v>45</v>
      </c>
      <c r="U110" s="37"/>
      <c r="V110" s="34" t="str">
        <f>IF(ISBLANK(M110),IF(ISERROR(VLOOKUP(K110,HeadingsLookup,4,FALSE)),"",VLOOKUP(K110,HeadingsLookup,4,FALSE)),"Duplicate")</f>
        <v>Coexistence</v>
      </c>
      <c r="W110" s="46" t="str">
        <f>IF(ISERROR(VLOOKUP(V110,TopicsLookup,2,FALSE)),"",VLOOKUP(V110,TopicsLookup,2,FALSE))</f>
        <v>Coexistence</v>
      </c>
      <c r="X110" s="15"/>
      <c r="Y110" t="s">
        <v>671</v>
      </c>
      <c r="Z110" s="15"/>
      <c r="AA110" s="17"/>
      <c r="AB110" s="68"/>
      <c r="AC110" s="14">
        <v>165</v>
      </c>
    </row>
    <row r="111" spans="1:33" s="14" customFormat="1" ht="89.25">
      <c r="A111" s="30">
        <v>3373</v>
      </c>
      <c r="B111" s="30" t="s">
        <v>1620</v>
      </c>
      <c r="C111" s="31" t="s">
        <v>1410</v>
      </c>
      <c r="D111" s="31" t="s">
        <v>351</v>
      </c>
      <c r="E111" s="31" t="s">
        <v>1704</v>
      </c>
      <c r="F111" s="32"/>
      <c r="G111" s="32" t="s">
        <v>1042</v>
      </c>
      <c r="H111" s="40">
        <v>153</v>
      </c>
      <c r="I111" s="40">
        <v>3</v>
      </c>
      <c r="J111" s="33" t="str">
        <f>IF(ISERROR(VLOOKUP(K111,HeadingsLookup,2,FALSE)),"",VLOOKUP(K111,HeadingsLookup,2,FALSE))</f>
        <v>Operating Modes (Informative)</v>
      </c>
      <c r="K111" s="42" t="s">
        <v>1410</v>
      </c>
      <c r="L111" s="43" t="s">
        <v>895</v>
      </c>
      <c r="M111" s="43"/>
      <c r="N111" s="16" t="s">
        <v>1167</v>
      </c>
      <c r="O111" s="15" t="s">
        <v>624</v>
      </c>
      <c r="P111" s="15"/>
      <c r="Q111" s="34"/>
      <c r="R111" s="35" t="s">
        <v>920</v>
      </c>
      <c r="S111" s="35" t="s">
        <v>921</v>
      </c>
      <c r="T111" s="13" t="s">
        <v>45</v>
      </c>
      <c r="U111" s="37"/>
      <c r="V111" s="34" t="str">
        <f>IF(ISBLANK(M111),IF(ISERROR(VLOOKUP(K111,HeadingsLookup,4,FALSE)),"",VLOOKUP(K111,HeadingsLookup,4,FALSE)),"Duplicate")</f>
        <v>Coexistence</v>
      </c>
      <c r="W111" s="46" t="str">
        <f>IF(ISERROR(VLOOKUP(V111,TopicsLookup,2,FALSE)),"",VLOOKUP(V111,TopicsLookup,2,FALSE))</f>
        <v>Coexistence</v>
      </c>
      <c r="X111" s="15"/>
      <c r="Y111" t="s">
        <v>671</v>
      </c>
      <c r="Z111" s="15"/>
      <c r="AA111" s="82" t="s">
        <v>1043</v>
      </c>
      <c r="AB111" s="68"/>
      <c r="AC111" s="14">
        <v>168</v>
      </c>
      <c r="AF111" s="121"/>
      <c r="AG111" s="121"/>
    </row>
    <row r="112" spans="1:33" s="14" customFormat="1" ht="63.75">
      <c r="A112" s="30">
        <v>12119</v>
      </c>
      <c r="B112" s="30" t="s">
        <v>1855</v>
      </c>
      <c r="C112" s="31" t="s">
        <v>1410</v>
      </c>
      <c r="D112" s="31" t="s">
        <v>1183</v>
      </c>
      <c r="E112" s="31" t="s">
        <v>1704</v>
      </c>
      <c r="F112" s="32"/>
      <c r="G112" s="32" t="s">
        <v>1042</v>
      </c>
      <c r="H112" s="40">
        <v>153</v>
      </c>
      <c r="I112" s="40">
        <v>3</v>
      </c>
      <c r="J112" s="33" t="str">
        <f>IF(ISERROR(VLOOKUP(K112,HeadingsLookup,2,FALSE)),"",VLOOKUP(K112,HeadingsLookup,2,FALSE))</f>
        <v>Operating Modes (Informative)</v>
      </c>
      <c r="K112" s="42" t="s">
        <v>1410</v>
      </c>
      <c r="L112" s="43" t="s">
        <v>895</v>
      </c>
      <c r="M112" s="43"/>
      <c r="N112" s="16" t="s">
        <v>1167</v>
      </c>
      <c r="O112" s="15" t="s">
        <v>624</v>
      </c>
      <c r="P112" s="15"/>
      <c r="Q112" s="34"/>
      <c r="R112" s="35" t="s">
        <v>1178</v>
      </c>
      <c r="S112" s="35" t="s">
        <v>1179</v>
      </c>
      <c r="T112" s="13" t="s">
        <v>45</v>
      </c>
      <c r="U112" s="37"/>
      <c r="V112" s="34" t="str">
        <f>IF(ISBLANK(M112),IF(ISERROR(VLOOKUP(K112,HeadingsLookup,4,FALSE)),"",VLOOKUP(K112,HeadingsLookup,4,FALSE)),"Duplicate")</f>
        <v>Coexistence</v>
      </c>
      <c r="W112" s="46" t="str">
        <f>IF(ISERROR(VLOOKUP(V112,TopicsLookup,2,FALSE)),"",VLOOKUP(V112,TopicsLookup,2,FALSE))</f>
        <v>Coexistence</v>
      </c>
      <c r="X112" s="15"/>
      <c r="Y112" t="s">
        <v>671</v>
      </c>
      <c r="Z112" s="15"/>
      <c r="AA112" s="17"/>
      <c r="AB112" s="68"/>
      <c r="AC112" s="14">
        <v>172</v>
      </c>
      <c r="AD112" s="17"/>
      <c r="AF112" s="67"/>
      <c r="AG112" s="67"/>
    </row>
    <row r="113" spans="1:32" s="341" customFormat="1" ht="64.5" thickBot="1">
      <c r="A113" s="30">
        <v>12250</v>
      </c>
      <c r="B113" s="30" t="s">
        <v>1856</v>
      </c>
      <c r="C113" s="31" t="s">
        <v>1410</v>
      </c>
      <c r="D113" s="31" t="s">
        <v>1183</v>
      </c>
      <c r="E113" s="31" t="s">
        <v>1704</v>
      </c>
      <c r="F113" s="32"/>
      <c r="G113" s="32" t="s">
        <v>1042</v>
      </c>
      <c r="H113" s="40">
        <v>153</v>
      </c>
      <c r="I113" s="40">
        <v>3</v>
      </c>
      <c r="J113" s="33" t="str">
        <f>IF(ISERROR(VLOOKUP(K113,HeadingsLookup,2,FALSE)),"",VLOOKUP(K113,HeadingsLookup,2,FALSE))</f>
        <v>Operating Modes (Informative)</v>
      </c>
      <c r="K113" s="42" t="s">
        <v>1410</v>
      </c>
      <c r="L113" s="43" t="s">
        <v>895</v>
      </c>
      <c r="M113" s="43"/>
      <c r="N113" s="16" t="s">
        <v>1167</v>
      </c>
      <c r="O113" s="15" t="s">
        <v>624</v>
      </c>
      <c r="P113" s="15"/>
      <c r="Q113" s="34"/>
      <c r="R113" s="35" t="s">
        <v>1178</v>
      </c>
      <c r="S113" s="35" t="s">
        <v>1663</v>
      </c>
      <c r="T113" s="303" t="s">
        <v>45</v>
      </c>
      <c r="U113" s="37"/>
      <c r="V113" s="34" t="str">
        <f>IF(ISBLANK(M113),IF(ISERROR(VLOOKUP(K113,HeadingsLookup,4,FALSE)),"",VLOOKUP(K113,HeadingsLookup,4,FALSE)),"Duplicate")</f>
        <v>Coexistence</v>
      </c>
      <c r="W113" s="46" t="str">
        <f>IF(ISERROR(VLOOKUP(V113,TopicsLookup,2,FALSE)),"",VLOOKUP(V113,TopicsLookup,2,FALSE))</f>
        <v>Coexistence</v>
      </c>
      <c r="X113" s="15"/>
      <c r="Y113" t="s">
        <v>671</v>
      </c>
      <c r="Z113" s="15"/>
      <c r="AA113" s="17"/>
      <c r="AB113" s="68"/>
      <c r="AC113" s="14">
        <v>173</v>
      </c>
      <c r="AD113" s="14"/>
      <c r="AE113" s="14"/>
      <c r="AF113" s="14"/>
    </row>
    <row r="114" spans="1:29" s="14" customFormat="1" ht="63.75">
      <c r="A114" s="30">
        <v>7182</v>
      </c>
      <c r="B114" s="30" t="s">
        <v>848</v>
      </c>
      <c r="C114" s="31" t="s">
        <v>1410</v>
      </c>
      <c r="D114" s="31" t="s">
        <v>1852</v>
      </c>
      <c r="E114" s="31"/>
      <c r="F114" s="32"/>
      <c r="G114" s="32" t="s">
        <v>1042</v>
      </c>
      <c r="H114" s="40">
        <v>154</v>
      </c>
      <c r="I114" s="40"/>
      <c r="J114" s="33" t="str">
        <f>IF(ISERROR(VLOOKUP(K114,HeadingsLookup,2,FALSE)),"",VLOOKUP(K114,HeadingsLookup,2,FALSE))</f>
        <v>Operating Modes (Informative)</v>
      </c>
      <c r="K114" s="42" t="s">
        <v>1410</v>
      </c>
      <c r="L114" s="43" t="s">
        <v>895</v>
      </c>
      <c r="M114" s="43"/>
      <c r="N114" s="16" t="s">
        <v>1167</v>
      </c>
      <c r="O114" s="15" t="s">
        <v>624</v>
      </c>
      <c r="P114" s="15"/>
      <c r="Q114" s="34"/>
      <c r="R114" s="35" t="s">
        <v>1206</v>
      </c>
      <c r="S114" s="35" t="s">
        <v>1207</v>
      </c>
      <c r="T114" s="13" t="s">
        <v>45</v>
      </c>
      <c r="U114" s="37"/>
      <c r="V114" s="34" t="str">
        <f>IF(ISBLANK(M114),IF(ISERROR(VLOOKUP(K114,HeadingsLookup,4,FALSE)),"",VLOOKUP(K114,HeadingsLookup,4,FALSE)),"Duplicate")</f>
        <v>Coexistence</v>
      </c>
      <c r="W114" s="46" t="str">
        <f>IF(ISERROR(VLOOKUP(V114,TopicsLookup,2,FALSE)),"",VLOOKUP(V114,TopicsLookup,2,FALSE))</f>
        <v>Coexistence</v>
      </c>
      <c r="X114" s="15"/>
      <c r="Y114" t="s">
        <v>671</v>
      </c>
      <c r="Z114" s="15"/>
      <c r="AA114" s="17"/>
      <c r="AB114" s="68"/>
      <c r="AC114" s="14">
        <v>177</v>
      </c>
    </row>
    <row r="115" spans="1:29" s="14" customFormat="1" ht="64.5">
      <c r="A115" s="30">
        <v>9888</v>
      </c>
      <c r="B115" s="30" t="s">
        <v>225</v>
      </c>
      <c r="C115" s="31" t="s">
        <v>1410</v>
      </c>
      <c r="D115" s="31" t="s">
        <v>1852</v>
      </c>
      <c r="E115" s="31"/>
      <c r="F115" s="32"/>
      <c r="G115" s="32" t="s">
        <v>1042</v>
      </c>
      <c r="H115" s="40">
        <v>154</v>
      </c>
      <c r="I115" s="40"/>
      <c r="J115" s="33" t="str">
        <f>IF(ISERROR(VLOOKUP(K115,HeadingsLookup,2,FALSE)),"",VLOOKUP(K115,HeadingsLookup,2,FALSE))</f>
        <v>Operating Modes (Informative)</v>
      </c>
      <c r="K115" s="42" t="s">
        <v>1410</v>
      </c>
      <c r="L115" s="43" t="s">
        <v>895</v>
      </c>
      <c r="M115" s="43"/>
      <c r="N115" s="16" t="s">
        <v>1167</v>
      </c>
      <c r="O115" s="15" t="s">
        <v>624</v>
      </c>
      <c r="P115" s="15"/>
      <c r="Q115" s="34"/>
      <c r="R115" s="35" t="s">
        <v>223</v>
      </c>
      <c r="S115" s="35" t="s">
        <v>224</v>
      </c>
      <c r="T115" s="333" t="s">
        <v>176</v>
      </c>
      <c r="U115" s="37"/>
      <c r="V115" s="34" t="str">
        <f>IF(ISBLANK(M115),IF(ISERROR(VLOOKUP(K115,HeadingsLookup,4,FALSE)),"",VLOOKUP(K115,HeadingsLookup,4,FALSE)),"Duplicate")</f>
        <v>Coexistence</v>
      </c>
      <c r="W115" s="46" t="str">
        <f>IF(ISERROR(VLOOKUP(V115,TopicsLookup,2,FALSE)),"",VLOOKUP(V115,TopicsLookup,2,FALSE))</f>
        <v>Coexistence</v>
      </c>
      <c r="X115" s="15"/>
      <c r="Y115" t="s">
        <v>671</v>
      </c>
      <c r="Z115" s="15"/>
      <c r="AA115" s="17"/>
      <c r="AB115" s="68"/>
      <c r="AC115" s="14">
        <v>178</v>
      </c>
    </row>
    <row r="116" spans="1:30" s="14" customFormat="1" ht="140.25">
      <c r="A116" s="356">
        <v>9892</v>
      </c>
      <c r="B116" s="356" t="s">
        <v>225</v>
      </c>
      <c r="C116" s="356" t="s">
        <v>1412</v>
      </c>
      <c r="D116" s="356" t="s">
        <v>1275</v>
      </c>
      <c r="E116" s="356"/>
      <c r="F116" s="356" t="s">
        <v>1423</v>
      </c>
      <c r="G116" s="356" t="s">
        <v>1042</v>
      </c>
      <c r="H116" s="356">
        <v>155</v>
      </c>
      <c r="I116" s="356"/>
      <c r="J116" s="356"/>
      <c r="K116" s="356" t="s">
        <v>1412</v>
      </c>
      <c r="L116" s="356" t="s">
        <v>895</v>
      </c>
      <c r="M116" s="356"/>
      <c r="N116" s="356" t="s">
        <v>138</v>
      </c>
      <c r="O116" s="356" t="s">
        <v>1988</v>
      </c>
      <c r="P116" s="356" t="s">
        <v>1989</v>
      </c>
      <c r="Q116" s="356" t="s">
        <v>1990</v>
      </c>
      <c r="R116" s="356" t="s">
        <v>1991</v>
      </c>
      <c r="S116" s="356" t="s">
        <v>1992</v>
      </c>
      <c r="T116" s="356" t="s">
        <v>139</v>
      </c>
      <c r="U116" s="356"/>
      <c r="V116" s="356" t="s">
        <v>1904</v>
      </c>
      <c r="W116" s="356" t="s">
        <v>1904</v>
      </c>
      <c r="X116" s="356"/>
      <c r="Y116" t="s">
        <v>674</v>
      </c>
      <c r="Z116" s="356" t="s">
        <v>800</v>
      </c>
      <c r="AA116" s="356"/>
      <c r="AB116" s="356"/>
      <c r="AC116" s="356"/>
      <c r="AD116" s="356"/>
    </row>
    <row r="117" spans="1:29" s="14" customFormat="1" ht="51">
      <c r="A117" s="30">
        <v>3006</v>
      </c>
      <c r="B117" s="30" t="s">
        <v>676</v>
      </c>
      <c r="C117" s="31" t="s">
        <v>313</v>
      </c>
      <c r="D117" s="31">
        <v>176</v>
      </c>
      <c r="E117" s="31">
        <v>7</v>
      </c>
      <c r="F117" s="32" t="s">
        <v>1423</v>
      </c>
      <c r="G117" s="32" t="s">
        <v>1042</v>
      </c>
      <c r="H117" s="40">
        <v>176</v>
      </c>
      <c r="I117" s="40">
        <v>7</v>
      </c>
      <c r="J117" s="33" t="s">
        <v>314</v>
      </c>
      <c r="K117" s="42" t="s">
        <v>313</v>
      </c>
      <c r="L117" s="43" t="s">
        <v>895</v>
      </c>
      <c r="M117" s="43"/>
      <c r="N117" s="16" t="s">
        <v>1167</v>
      </c>
      <c r="O117" s="15" t="s">
        <v>1549</v>
      </c>
      <c r="P117" s="15"/>
      <c r="Q117" s="34"/>
      <c r="R117" s="35" t="s">
        <v>1946</v>
      </c>
      <c r="S117" s="35"/>
      <c r="T117" s="13" t="s">
        <v>1947</v>
      </c>
      <c r="U117" s="37"/>
      <c r="V117" s="34" t="s">
        <v>1577</v>
      </c>
      <c r="W117" s="46" t="s">
        <v>1904</v>
      </c>
      <c r="X117" s="15"/>
      <c r="Y117" t="s">
        <v>671</v>
      </c>
      <c r="Z117" s="15"/>
      <c r="AA117" s="17" t="s">
        <v>800</v>
      </c>
      <c r="AB117" s="68"/>
      <c r="AC117" s="14">
        <v>214</v>
      </c>
    </row>
    <row r="118" spans="1:29" s="14" customFormat="1" ht="89.25">
      <c r="A118" s="30">
        <v>8186</v>
      </c>
      <c r="B118" s="30" t="s">
        <v>1749</v>
      </c>
      <c r="C118" s="31" t="s">
        <v>1948</v>
      </c>
      <c r="D118" s="31"/>
      <c r="E118" s="31"/>
      <c r="F118" s="32" t="s">
        <v>1423</v>
      </c>
      <c r="G118" s="32" t="s">
        <v>1042</v>
      </c>
      <c r="H118" s="40">
        <v>176</v>
      </c>
      <c r="I118" s="40"/>
      <c r="J118" s="33" t="s">
        <v>314</v>
      </c>
      <c r="K118" s="42" t="s">
        <v>313</v>
      </c>
      <c r="L118" s="43" t="s">
        <v>895</v>
      </c>
      <c r="M118" s="43"/>
      <c r="N118" s="16" t="s">
        <v>1167</v>
      </c>
      <c r="O118" s="15" t="s">
        <v>1549</v>
      </c>
      <c r="P118" s="15"/>
      <c r="Q118" s="34"/>
      <c r="R118" s="35" t="s">
        <v>1949</v>
      </c>
      <c r="S118" s="35" t="s">
        <v>1950</v>
      </c>
      <c r="T118" s="13" t="s">
        <v>1947</v>
      </c>
      <c r="U118" s="37"/>
      <c r="V118" s="34" t="s">
        <v>1577</v>
      </c>
      <c r="W118" s="46" t="s">
        <v>1904</v>
      </c>
      <c r="X118" s="15"/>
      <c r="Y118" t="s">
        <v>671</v>
      </c>
      <c r="Z118" s="15"/>
      <c r="AA118" s="17" t="s">
        <v>800</v>
      </c>
      <c r="AB118" s="68"/>
      <c r="AC118" s="14">
        <v>215</v>
      </c>
    </row>
    <row r="119" spans="1:29" s="14" customFormat="1" ht="51">
      <c r="A119" s="30">
        <v>3010</v>
      </c>
      <c r="B119" s="30" t="s">
        <v>676</v>
      </c>
      <c r="C119" s="31" t="s">
        <v>315</v>
      </c>
      <c r="D119" s="31">
        <v>179</v>
      </c>
      <c r="E119" s="31">
        <v>3</v>
      </c>
      <c r="F119" s="32" t="s">
        <v>1423</v>
      </c>
      <c r="G119" s="32" t="s">
        <v>1042</v>
      </c>
      <c r="H119" s="40">
        <v>179</v>
      </c>
      <c r="I119" s="40">
        <v>3</v>
      </c>
      <c r="J119" s="33" t="s">
        <v>316</v>
      </c>
      <c r="K119" s="42" t="s">
        <v>315</v>
      </c>
      <c r="L119" s="43" t="s">
        <v>895</v>
      </c>
      <c r="M119" s="43"/>
      <c r="N119" s="16" t="s">
        <v>1167</v>
      </c>
      <c r="O119" s="15" t="s">
        <v>1549</v>
      </c>
      <c r="P119" s="15"/>
      <c r="Q119" s="34"/>
      <c r="R119" s="35" t="s">
        <v>1951</v>
      </c>
      <c r="S119" s="35" t="s">
        <v>1952</v>
      </c>
      <c r="T119" s="13" t="s">
        <v>1947</v>
      </c>
      <c r="U119" s="37"/>
      <c r="V119" s="34" t="s">
        <v>1577</v>
      </c>
      <c r="W119" s="46" t="s">
        <v>1904</v>
      </c>
      <c r="X119" s="15"/>
      <c r="Y119" t="s">
        <v>671</v>
      </c>
      <c r="Z119" s="15">
        <v>1</v>
      </c>
      <c r="AA119" s="17" t="s">
        <v>800</v>
      </c>
      <c r="AB119" s="68"/>
      <c r="AC119" s="14">
        <v>216</v>
      </c>
    </row>
    <row r="120" spans="1:29" s="14" customFormat="1" ht="102">
      <c r="A120" s="30">
        <v>3471</v>
      </c>
      <c r="B120" s="30" t="s">
        <v>1942</v>
      </c>
      <c r="C120" s="31" t="s">
        <v>315</v>
      </c>
      <c r="D120" s="31"/>
      <c r="E120" s="31"/>
      <c r="F120" s="32" t="s">
        <v>1423</v>
      </c>
      <c r="G120" s="32" t="s">
        <v>1042</v>
      </c>
      <c r="H120" s="40">
        <v>179</v>
      </c>
      <c r="I120" s="40"/>
      <c r="J120" s="33" t="s">
        <v>316</v>
      </c>
      <c r="K120" s="42" t="s">
        <v>315</v>
      </c>
      <c r="L120" s="43" t="s">
        <v>895</v>
      </c>
      <c r="M120" s="43"/>
      <c r="N120" s="16" t="s">
        <v>1167</v>
      </c>
      <c r="O120" s="15" t="s">
        <v>1549</v>
      </c>
      <c r="P120" s="15"/>
      <c r="Q120" s="34"/>
      <c r="R120" s="35" t="s">
        <v>1953</v>
      </c>
      <c r="S120" s="35" t="s">
        <v>1954</v>
      </c>
      <c r="T120" s="13" t="s">
        <v>1947</v>
      </c>
      <c r="U120" s="37"/>
      <c r="V120" s="34" t="s">
        <v>1577</v>
      </c>
      <c r="W120" s="46" t="s">
        <v>1904</v>
      </c>
      <c r="X120" s="15"/>
      <c r="Y120" t="s">
        <v>671</v>
      </c>
      <c r="Z120" s="15">
        <v>1</v>
      </c>
      <c r="AA120" s="17" t="s">
        <v>800</v>
      </c>
      <c r="AB120" s="68"/>
      <c r="AC120" s="14">
        <v>217</v>
      </c>
    </row>
    <row r="121" spans="1:29" s="14" customFormat="1" ht="63.75">
      <c r="A121" s="30">
        <v>1560</v>
      </c>
      <c r="B121" s="30" t="s">
        <v>1955</v>
      </c>
      <c r="C121" s="31" t="s">
        <v>322</v>
      </c>
      <c r="D121" s="31"/>
      <c r="E121" s="31"/>
      <c r="F121" s="32" t="s">
        <v>1423</v>
      </c>
      <c r="G121" s="32" t="s">
        <v>1042</v>
      </c>
      <c r="H121" s="40">
        <v>180</v>
      </c>
      <c r="I121" s="40"/>
      <c r="J121" s="33" t="s">
        <v>323</v>
      </c>
      <c r="K121" s="42" t="s">
        <v>322</v>
      </c>
      <c r="L121" s="43" t="s">
        <v>895</v>
      </c>
      <c r="M121" s="43"/>
      <c r="N121" s="16" t="s">
        <v>1167</v>
      </c>
      <c r="O121" s="15" t="s">
        <v>1549</v>
      </c>
      <c r="P121" s="15"/>
      <c r="Q121" s="34"/>
      <c r="R121" s="35" t="s">
        <v>1956</v>
      </c>
      <c r="S121" s="35" t="s">
        <v>1957</v>
      </c>
      <c r="T121" s="13" t="s">
        <v>1947</v>
      </c>
      <c r="U121" s="37"/>
      <c r="V121" s="34" t="s">
        <v>1279</v>
      </c>
      <c r="W121" s="46" t="s">
        <v>1904</v>
      </c>
      <c r="X121" s="15"/>
      <c r="Y121" t="s">
        <v>671</v>
      </c>
      <c r="Z121" s="15">
        <v>1</v>
      </c>
      <c r="AA121" s="17" t="s">
        <v>800</v>
      </c>
      <c r="AB121" s="68"/>
      <c r="AC121" s="14">
        <v>218</v>
      </c>
    </row>
    <row r="122" spans="1:29" s="14" customFormat="1" ht="63.75">
      <c r="A122" s="30">
        <v>7312</v>
      </c>
      <c r="B122" s="30" t="s">
        <v>1958</v>
      </c>
      <c r="C122" s="31" t="s">
        <v>326</v>
      </c>
      <c r="D122" s="31" t="s">
        <v>1959</v>
      </c>
      <c r="E122" s="31"/>
      <c r="F122" s="32" t="s">
        <v>1423</v>
      </c>
      <c r="G122" s="32" t="s">
        <v>1042</v>
      </c>
      <c r="H122" s="40">
        <v>188</v>
      </c>
      <c r="I122" s="40"/>
      <c r="J122" s="33" t="s">
        <v>327</v>
      </c>
      <c r="K122" s="42" t="s">
        <v>326</v>
      </c>
      <c r="L122" s="43" t="s">
        <v>895</v>
      </c>
      <c r="M122" s="43"/>
      <c r="N122" s="16" t="s">
        <v>1167</v>
      </c>
      <c r="O122" s="15" t="s">
        <v>1549</v>
      </c>
      <c r="P122" s="15"/>
      <c r="Q122" s="34"/>
      <c r="R122" s="35" t="s">
        <v>1960</v>
      </c>
      <c r="S122" s="35" t="s">
        <v>1961</v>
      </c>
      <c r="T122" s="13" t="s">
        <v>1947</v>
      </c>
      <c r="U122" s="37"/>
      <c r="V122" s="34" t="s">
        <v>1279</v>
      </c>
      <c r="W122" s="46" t="s">
        <v>1904</v>
      </c>
      <c r="X122" s="15"/>
      <c r="Y122" t="s">
        <v>671</v>
      </c>
      <c r="Z122" s="15">
        <v>1</v>
      </c>
      <c r="AA122" s="17" t="s">
        <v>800</v>
      </c>
      <c r="AB122" s="68"/>
      <c r="AC122" s="14">
        <v>219</v>
      </c>
    </row>
    <row r="123" spans="1:29" s="14" customFormat="1" ht="76.5">
      <c r="A123" s="30">
        <v>7313</v>
      </c>
      <c r="B123" s="30" t="s">
        <v>1958</v>
      </c>
      <c r="C123" s="31" t="s">
        <v>1765</v>
      </c>
      <c r="D123" s="31" t="s">
        <v>1962</v>
      </c>
      <c r="E123" s="31"/>
      <c r="F123" s="32" t="s">
        <v>1423</v>
      </c>
      <c r="G123" s="32" t="s">
        <v>1042</v>
      </c>
      <c r="H123" s="40">
        <v>189</v>
      </c>
      <c r="I123" s="40"/>
      <c r="J123" s="33" t="str">
        <f>IF(ISERROR(VLOOKUP(K123,HeadingsLookup,2,FALSE)),"",VLOOKUP(K123,HeadingsLookup,2,FALSE))</f>
        <v>Cyclic shift for the High Throughput portion of Mixed Mode preamble</v>
      </c>
      <c r="K123" s="42" t="s">
        <v>1765</v>
      </c>
      <c r="L123" s="299" t="s">
        <v>895</v>
      </c>
      <c r="M123" s="43"/>
      <c r="N123" s="16" t="s">
        <v>1167</v>
      </c>
      <c r="O123" s="15" t="s">
        <v>1549</v>
      </c>
      <c r="P123" s="15"/>
      <c r="Q123" s="34"/>
      <c r="R123" s="35" t="s">
        <v>1960</v>
      </c>
      <c r="S123" s="300" t="s">
        <v>1961</v>
      </c>
      <c r="T123" s="13" t="s">
        <v>1947</v>
      </c>
      <c r="U123" s="37"/>
      <c r="V123" s="34" t="str">
        <f>IF(ISBLANK(M123),IF(ISERROR(VLOOKUP(K123,HeadingsLookup,4,FALSE)),"",VLOOKUP(K123,HeadingsLookup,4,FALSE)),"Duplicate")</f>
        <v>PLCP Preamble</v>
      </c>
      <c r="W123" s="46" t="s">
        <v>1904</v>
      </c>
      <c r="Y123" t="s">
        <v>671</v>
      </c>
      <c r="Z123" s="301">
        <v>1</v>
      </c>
      <c r="AA123" s="15" t="s">
        <v>800</v>
      </c>
      <c r="AB123" s="68"/>
      <c r="AC123" s="14">
        <v>220</v>
      </c>
    </row>
    <row r="124" spans="1:29" s="14" customFormat="1" ht="63.75">
      <c r="A124" s="30">
        <v>7873</v>
      </c>
      <c r="B124" s="30" t="s">
        <v>599</v>
      </c>
      <c r="C124" s="31" t="s">
        <v>1542</v>
      </c>
      <c r="D124" s="31" t="s">
        <v>1963</v>
      </c>
      <c r="E124" s="31" t="s">
        <v>1837</v>
      </c>
      <c r="F124" s="32"/>
      <c r="G124" s="32" t="s">
        <v>1042</v>
      </c>
      <c r="H124" s="40">
        <v>192</v>
      </c>
      <c r="I124" s="40">
        <v>28</v>
      </c>
      <c r="J124" s="33" t="str">
        <f>IF(ISERROR(VLOOKUP(K124,HeadingsLookup,2,FALSE)),"",VLOOKUP(K124,HeadingsLookup,2,FALSE))</f>
        <v>STA CCA sensing 40/20MHz BSS</v>
      </c>
      <c r="K124" s="42" t="s">
        <v>1542</v>
      </c>
      <c r="L124" s="43" t="s">
        <v>895</v>
      </c>
      <c r="M124" s="43"/>
      <c r="N124" s="16" t="s">
        <v>1167</v>
      </c>
      <c r="O124" s="15" t="s">
        <v>14</v>
      </c>
      <c r="P124" s="15" t="s">
        <v>602</v>
      </c>
      <c r="Q124" s="34"/>
      <c r="R124" s="35" t="s">
        <v>1964</v>
      </c>
      <c r="S124" s="35" t="s">
        <v>1965</v>
      </c>
      <c r="T124" s="13" t="s">
        <v>1046</v>
      </c>
      <c r="U124" s="37"/>
      <c r="V124" s="34" t="str">
        <f>IF(ISBLANK(M124),IF(ISERROR(VLOOKUP(K124,HeadingsLookup,4,FALSE)),"",VLOOKUP(K124,HeadingsLookup,4,FALSE)),"Duplicate")</f>
        <v>Coexistence</v>
      </c>
      <c r="W124" s="46" t="str">
        <f>IF(ISERROR(VLOOKUP(V124,TopicsLookup,2,FALSE)),"",VLOOKUP(V124,TopicsLookup,2,FALSE))</f>
        <v>Coexistence</v>
      </c>
      <c r="X124" s="15"/>
      <c r="Y124" t="s">
        <v>672</v>
      </c>
      <c r="Z124" s="15"/>
      <c r="AA124" s="17"/>
      <c r="AB124" s="68"/>
      <c r="AC124" s="14">
        <v>221</v>
      </c>
    </row>
    <row r="125" spans="1:29" s="14" customFormat="1" ht="165.75">
      <c r="A125" s="30">
        <v>706</v>
      </c>
      <c r="B125" s="30" t="s">
        <v>332</v>
      </c>
      <c r="C125" s="31" t="s">
        <v>1966</v>
      </c>
      <c r="D125" s="31" t="s">
        <v>1967</v>
      </c>
      <c r="E125" s="31" t="s">
        <v>825</v>
      </c>
      <c r="F125" s="32"/>
      <c r="G125" s="32" t="s">
        <v>1042</v>
      </c>
      <c r="H125" s="40">
        <v>213</v>
      </c>
      <c r="I125" s="40">
        <v>0</v>
      </c>
      <c r="J125" s="33" t="str">
        <f>IF(ISERROR(VLOOKUP(K125,HeadingsLookup,2,FALSE)),"",VLOOKUP(K125,HeadingsLookup,2,FALSE))</f>
        <v>Non-HT duplicate transmission</v>
      </c>
      <c r="K125" s="42" t="s">
        <v>532</v>
      </c>
      <c r="L125" s="43" t="s">
        <v>895</v>
      </c>
      <c r="M125" s="43"/>
      <c r="N125" s="16" t="s">
        <v>1167</v>
      </c>
      <c r="O125" s="15" t="s">
        <v>1549</v>
      </c>
      <c r="P125" s="15"/>
      <c r="Q125" s="34"/>
      <c r="R125" s="35" t="s">
        <v>1968</v>
      </c>
      <c r="S125" s="35" t="s">
        <v>1969</v>
      </c>
      <c r="T125" s="13" t="s">
        <v>1970</v>
      </c>
      <c r="U125" s="37"/>
      <c r="V125" s="34" t="str">
        <f>IF(ISBLANK(M125),IF(ISERROR(VLOOKUP(K125,HeadingsLookup,4,FALSE)),"",VLOOKUP(K125,HeadingsLookup,4,FALSE)),"Duplicate")</f>
        <v>Coexistence</v>
      </c>
      <c r="W125" s="46" t="str">
        <f>IF(ISERROR(VLOOKUP(V125,TopicsLookup,2,FALSE)),"",VLOOKUP(V125,TopicsLookup,2,FALSE))</f>
        <v>Coexistence</v>
      </c>
      <c r="X125" s="15"/>
      <c r="Y125" t="s">
        <v>671</v>
      </c>
      <c r="Z125" s="15"/>
      <c r="AA125" s="17"/>
      <c r="AB125" s="68"/>
      <c r="AC125" s="14">
        <v>222</v>
      </c>
    </row>
    <row r="126" spans="1:29" s="14" customFormat="1" ht="63.75">
      <c r="A126" s="30">
        <v>1493</v>
      </c>
      <c r="B126" s="30" t="s">
        <v>1863</v>
      </c>
      <c r="C126" s="31" t="s">
        <v>1971</v>
      </c>
      <c r="D126" s="36"/>
      <c r="E126" s="31"/>
      <c r="F126" s="32" t="s">
        <v>1423</v>
      </c>
      <c r="G126" s="32" t="s">
        <v>1042</v>
      </c>
      <c r="H126" s="40">
        <v>213</v>
      </c>
      <c r="I126" s="40"/>
      <c r="J126" s="33" t="str">
        <f>IF(ISERROR(VLOOKUP(K126,HeadingsLookup,2,FALSE)),"",VLOOKUP(K126,HeadingsLookup,2,FALSE))</f>
        <v>Transmission in 40MHz HT mode</v>
      </c>
      <c r="K126" s="42" t="s">
        <v>526</v>
      </c>
      <c r="L126" s="299" t="s">
        <v>895</v>
      </c>
      <c r="M126" s="43"/>
      <c r="N126" s="16" t="s">
        <v>1167</v>
      </c>
      <c r="O126" s="302" t="s">
        <v>1549</v>
      </c>
      <c r="P126" s="302"/>
      <c r="Q126" s="34"/>
      <c r="R126" s="35" t="s">
        <v>1459</v>
      </c>
      <c r="S126" s="35" t="s">
        <v>1460</v>
      </c>
      <c r="T126" s="86" t="s">
        <v>1461</v>
      </c>
      <c r="U126" s="37"/>
      <c r="V126" s="34" t="str">
        <f>IF(ISBLANK(M126),IF(ISERROR(VLOOKUP(K126,HeadingsLookup,4,FALSE)),"",VLOOKUP(K126,HeadingsLookup,4,FALSE)),"Duplicate")</f>
        <v>PLCP OFDM</v>
      </c>
      <c r="W126" s="46" t="s">
        <v>1904</v>
      </c>
      <c r="X126" s="17"/>
      <c r="Y126" t="s">
        <v>671</v>
      </c>
      <c r="Z126" s="301">
        <v>1</v>
      </c>
      <c r="AA126" s="15" t="str">
        <f>IF(ISERROR(VLOOKUP(V126,TopicsLookup,2,FALSE)),"",VLOOKUP(V126,TopicsLookup,2,FALSE))</f>
        <v>PHY</v>
      </c>
      <c r="AB126" s="68"/>
      <c r="AC126" s="14">
        <v>223</v>
      </c>
    </row>
    <row r="127" spans="1:33" s="14" customFormat="1" ht="63.75">
      <c r="A127" s="30">
        <v>7925</v>
      </c>
      <c r="B127" s="30" t="s">
        <v>1208</v>
      </c>
      <c r="C127" s="31" t="s">
        <v>1966</v>
      </c>
      <c r="D127" s="31" t="s">
        <v>1462</v>
      </c>
      <c r="E127" s="31"/>
      <c r="F127" s="32"/>
      <c r="G127" s="32" t="s">
        <v>1042</v>
      </c>
      <c r="H127" s="40">
        <v>213</v>
      </c>
      <c r="I127" s="40"/>
      <c r="J127" s="33" t="str">
        <f>IF(ISERROR(VLOOKUP(K127,HeadingsLookup,2,FALSE)),"",VLOOKUP(K127,HeadingsLookup,2,FALSE))</f>
        <v>Non-HT duplicate transmission</v>
      </c>
      <c r="K127" s="42" t="s">
        <v>532</v>
      </c>
      <c r="L127" s="43" t="s">
        <v>895</v>
      </c>
      <c r="M127" s="43"/>
      <c r="N127" s="16" t="s">
        <v>1167</v>
      </c>
      <c r="O127" s="15" t="s">
        <v>1549</v>
      </c>
      <c r="P127" s="15"/>
      <c r="Q127" s="34"/>
      <c r="R127" s="35" t="s">
        <v>1463</v>
      </c>
      <c r="S127" s="35" t="s">
        <v>1464</v>
      </c>
      <c r="T127" s="13" t="s">
        <v>1970</v>
      </c>
      <c r="U127" s="37"/>
      <c r="V127" s="34" t="str">
        <f>IF(ISBLANK(M127),IF(ISERROR(VLOOKUP(K127,HeadingsLookup,4,FALSE)),"",VLOOKUP(K127,HeadingsLookup,4,FALSE)),"Duplicate")</f>
        <v>Coexistence</v>
      </c>
      <c r="W127" s="46" t="str">
        <f>IF(ISERROR(VLOOKUP(V127,TopicsLookup,2,FALSE)),"",VLOOKUP(V127,TopicsLookup,2,FALSE))</f>
        <v>Coexistence</v>
      </c>
      <c r="X127" s="15"/>
      <c r="Y127" t="s">
        <v>671</v>
      </c>
      <c r="Z127" s="15"/>
      <c r="AA127" s="17"/>
      <c r="AB127" s="68"/>
      <c r="AC127" s="14">
        <v>224</v>
      </c>
      <c r="AF127" s="305"/>
      <c r="AG127" s="305"/>
    </row>
    <row r="128" spans="1:29" s="14" customFormat="1" ht="51">
      <c r="A128" s="30">
        <v>1558</v>
      </c>
      <c r="B128" s="30" t="s">
        <v>1895</v>
      </c>
      <c r="C128" s="31" t="s">
        <v>532</v>
      </c>
      <c r="D128" s="31" t="s">
        <v>1465</v>
      </c>
      <c r="E128" s="31" t="s">
        <v>1648</v>
      </c>
      <c r="F128" s="32"/>
      <c r="G128" s="32" t="s">
        <v>1042</v>
      </c>
      <c r="H128" s="40">
        <v>214</v>
      </c>
      <c r="I128" s="40">
        <v>20</v>
      </c>
      <c r="J128" s="33" t="str">
        <f>IF(ISERROR(VLOOKUP(K128,HeadingsLookup,2,FALSE)),"",VLOOKUP(K128,HeadingsLookup,2,FALSE))</f>
        <v>Non-HT duplicate transmission</v>
      </c>
      <c r="K128" s="42" t="s">
        <v>532</v>
      </c>
      <c r="L128" s="43" t="s">
        <v>895</v>
      </c>
      <c r="M128" s="43"/>
      <c r="N128" s="16" t="s">
        <v>1167</v>
      </c>
      <c r="O128" s="15" t="s">
        <v>1549</v>
      </c>
      <c r="P128" s="15"/>
      <c r="Q128" s="34"/>
      <c r="R128" s="35" t="s">
        <v>1466</v>
      </c>
      <c r="S128" s="35" t="s">
        <v>1467</v>
      </c>
      <c r="T128" s="363" t="s">
        <v>1783</v>
      </c>
      <c r="U128" s="37"/>
      <c r="V128" s="34" t="str">
        <f>IF(ISBLANK(M128),IF(ISERROR(VLOOKUP(K128,HeadingsLookup,4,FALSE)),"",VLOOKUP(K128,HeadingsLookup,4,FALSE)),"Duplicate")</f>
        <v>Coexistence</v>
      </c>
      <c r="W128" s="46" t="str">
        <f>IF(ISERROR(VLOOKUP(V128,TopicsLookup,2,FALSE)),"",VLOOKUP(V128,TopicsLookup,2,FALSE))</f>
        <v>Coexistence</v>
      </c>
      <c r="X128" s="15"/>
      <c r="Y128" t="s">
        <v>671</v>
      </c>
      <c r="Z128" s="15"/>
      <c r="AA128" s="17"/>
      <c r="AB128" s="68"/>
      <c r="AC128" s="14">
        <v>225</v>
      </c>
    </row>
    <row r="129" spans="1:29" s="14" customFormat="1" ht="127.5">
      <c r="A129" s="30">
        <v>104</v>
      </c>
      <c r="B129" s="30" t="s">
        <v>533</v>
      </c>
      <c r="C129" s="31" t="s">
        <v>1966</v>
      </c>
      <c r="D129" s="31"/>
      <c r="E129" s="31"/>
      <c r="F129" s="32"/>
      <c r="G129" s="32" t="s">
        <v>1042</v>
      </c>
      <c r="H129" s="40">
        <v>214</v>
      </c>
      <c r="I129" s="40"/>
      <c r="J129" s="33" t="str">
        <f>IF(ISERROR(VLOOKUP(K129,HeadingsLookup,2,FALSE)),"",VLOOKUP(K129,HeadingsLookup,2,FALSE))</f>
        <v>Non-HT duplicate transmission</v>
      </c>
      <c r="K129" s="42" t="s">
        <v>532</v>
      </c>
      <c r="L129" s="43" t="s">
        <v>895</v>
      </c>
      <c r="M129" s="43"/>
      <c r="N129" s="16" t="s">
        <v>1167</v>
      </c>
      <c r="O129" s="15" t="s">
        <v>1549</v>
      </c>
      <c r="P129" s="15"/>
      <c r="Q129" s="34"/>
      <c r="R129" s="35" t="s">
        <v>1468</v>
      </c>
      <c r="S129" s="35" t="s">
        <v>1469</v>
      </c>
      <c r="T129" s="13" t="s">
        <v>1970</v>
      </c>
      <c r="U129" s="37"/>
      <c r="V129" s="34" t="str">
        <f>IF(ISBLANK(M129),IF(ISERROR(VLOOKUP(K129,HeadingsLookup,4,FALSE)),"",VLOOKUP(K129,HeadingsLookup,4,FALSE)),"Duplicate")</f>
        <v>Coexistence</v>
      </c>
      <c r="W129" s="46" t="str">
        <f>IF(ISERROR(VLOOKUP(V129,TopicsLookup,2,FALSE)),"",VLOOKUP(V129,TopicsLookup,2,FALSE))</f>
        <v>Coexistence</v>
      </c>
      <c r="X129" s="15"/>
      <c r="Y129" t="s">
        <v>671</v>
      </c>
      <c r="Z129" s="15"/>
      <c r="AA129" s="17"/>
      <c r="AB129" s="68"/>
      <c r="AC129" s="14">
        <v>226</v>
      </c>
    </row>
    <row r="130" spans="1:29" s="14" customFormat="1" ht="51">
      <c r="A130" s="30">
        <v>258</v>
      </c>
      <c r="B130" s="30" t="s">
        <v>1470</v>
      </c>
      <c r="C130" s="31" t="s">
        <v>532</v>
      </c>
      <c r="D130" s="31" t="s">
        <v>1465</v>
      </c>
      <c r="E130" s="31"/>
      <c r="F130" s="32"/>
      <c r="G130" s="32" t="s">
        <v>1042</v>
      </c>
      <c r="H130" s="40">
        <v>214</v>
      </c>
      <c r="I130" s="40"/>
      <c r="J130" s="33" t="str">
        <f>IF(ISERROR(VLOOKUP(K130,HeadingsLookup,2,FALSE)),"",VLOOKUP(K130,HeadingsLookup,2,FALSE))</f>
        <v>Non-HT duplicate transmission</v>
      </c>
      <c r="K130" s="42" t="s">
        <v>532</v>
      </c>
      <c r="L130" s="43" t="s">
        <v>895</v>
      </c>
      <c r="M130" s="43"/>
      <c r="N130" s="16" t="s">
        <v>1167</v>
      </c>
      <c r="O130" s="15" t="s">
        <v>1549</v>
      </c>
      <c r="P130" s="15"/>
      <c r="Q130" s="34"/>
      <c r="R130" s="35" t="s">
        <v>1471</v>
      </c>
      <c r="S130" s="35" t="s">
        <v>1472</v>
      </c>
      <c r="T130" s="13" t="s">
        <v>1970</v>
      </c>
      <c r="U130" s="37"/>
      <c r="V130" s="34" t="str">
        <f>IF(ISBLANK(M130),IF(ISERROR(VLOOKUP(K130,HeadingsLookup,4,FALSE)),"",VLOOKUP(K130,HeadingsLookup,4,FALSE)),"Duplicate")</f>
        <v>Coexistence</v>
      </c>
      <c r="W130" s="46" t="str">
        <f>IF(ISERROR(VLOOKUP(V130,TopicsLookup,2,FALSE)),"",VLOOKUP(V130,TopicsLookup,2,FALSE))</f>
        <v>Coexistence</v>
      </c>
      <c r="X130" s="15"/>
      <c r="Y130" t="s">
        <v>671</v>
      </c>
      <c r="Z130" s="15"/>
      <c r="AA130" s="17"/>
      <c r="AB130" s="68"/>
      <c r="AC130" s="14">
        <v>227</v>
      </c>
    </row>
    <row r="131" spans="1:29" s="14" customFormat="1" ht="102">
      <c r="A131" s="30">
        <v>288</v>
      </c>
      <c r="B131" s="30" t="s">
        <v>809</v>
      </c>
      <c r="C131" s="31" t="s">
        <v>1966</v>
      </c>
      <c r="D131" s="31"/>
      <c r="E131" s="31"/>
      <c r="F131" s="32"/>
      <c r="G131" s="32" t="s">
        <v>1042</v>
      </c>
      <c r="H131" s="40">
        <v>214</v>
      </c>
      <c r="I131" s="40"/>
      <c r="J131" s="33" t="str">
        <f>IF(ISERROR(VLOOKUP(K131,HeadingsLookup,2,FALSE)),"",VLOOKUP(K131,HeadingsLookup,2,FALSE))</f>
        <v>Non-HT duplicate transmission</v>
      </c>
      <c r="K131" s="42" t="s">
        <v>532</v>
      </c>
      <c r="L131" s="43" t="s">
        <v>895</v>
      </c>
      <c r="M131" s="43"/>
      <c r="N131" s="16" t="s">
        <v>1167</v>
      </c>
      <c r="O131" s="15" t="s">
        <v>1549</v>
      </c>
      <c r="P131" s="15"/>
      <c r="Q131" s="34"/>
      <c r="R131" s="35" t="s">
        <v>1473</v>
      </c>
      <c r="S131" s="35" t="s">
        <v>1474</v>
      </c>
      <c r="T131" s="13" t="s">
        <v>1970</v>
      </c>
      <c r="U131" s="37"/>
      <c r="V131" s="34" t="str">
        <f>IF(ISBLANK(M131),IF(ISERROR(VLOOKUP(K131,HeadingsLookup,4,FALSE)),"",VLOOKUP(K131,HeadingsLookup,4,FALSE)),"Duplicate")</f>
        <v>Coexistence</v>
      </c>
      <c r="W131" s="46" t="str">
        <f>IF(ISERROR(VLOOKUP(V131,TopicsLookup,2,FALSE)),"",VLOOKUP(V131,TopicsLookup,2,FALSE))</f>
        <v>Coexistence</v>
      </c>
      <c r="X131" s="15"/>
      <c r="Y131" t="s">
        <v>671</v>
      </c>
      <c r="Z131" s="15"/>
      <c r="AA131" s="17"/>
      <c r="AB131" s="68"/>
      <c r="AC131" s="14">
        <v>228</v>
      </c>
    </row>
    <row r="132" spans="1:29" s="14" customFormat="1" ht="102">
      <c r="A132" s="30">
        <v>431</v>
      </c>
      <c r="B132" s="30" t="s">
        <v>1041</v>
      </c>
      <c r="C132" s="31" t="s">
        <v>1966</v>
      </c>
      <c r="D132" s="31"/>
      <c r="E132" s="31"/>
      <c r="F132" s="32"/>
      <c r="G132" s="32" t="s">
        <v>1042</v>
      </c>
      <c r="H132" s="40">
        <v>214</v>
      </c>
      <c r="I132" s="40"/>
      <c r="J132" s="33" t="str">
        <f>IF(ISERROR(VLOOKUP(K132,HeadingsLookup,2,FALSE)),"",VLOOKUP(K132,HeadingsLookup,2,FALSE))</f>
        <v>Non-HT duplicate transmission</v>
      </c>
      <c r="K132" s="42" t="s">
        <v>532</v>
      </c>
      <c r="L132" s="43" t="s">
        <v>895</v>
      </c>
      <c r="M132" s="43"/>
      <c r="N132" s="16" t="s">
        <v>1167</v>
      </c>
      <c r="O132" s="15" t="s">
        <v>1549</v>
      </c>
      <c r="P132" s="15"/>
      <c r="Q132" s="34"/>
      <c r="R132" s="35" t="s">
        <v>1475</v>
      </c>
      <c r="S132" s="35" t="s">
        <v>1474</v>
      </c>
      <c r="T132" s="13" t="s">
        <v>1970</v>
      </c>
      <c r="U132" s="37"/>
      <c r="V132" s="34" t="str">
        <f>IF(ISBLANK(M132),IF(ISERROR(VLOOKUP(K132,HeadingsLookup,4,FALSE)),"",VLOOKUP(K132,HeadingsLookup,4,FALSE)),"Duplicate")</f>
        <v>Coexistence</v>
      </c>
      <c r="W132" s="46" t="str">
        <f>IF(ISERROR(VLOOKUP(V132,TopicsLookup,2,FALSE)),"",VLOOKUP(V132,TopicsLookup,2,FALSE))</f>
        <v>Coexistence</v>
      </c>
      <c r="X132" s="15"/>
      <c r="Y132" t="s">
        <v>671</v>
      </c>
      <c r="Z132" s="15"/>
      <c r="AA132" s="17"/>
      <c r="AB132" s="68"/>
      <c r="AC132" s="14">
        <v>229</v>
      </c>
    </row>
    <row r="133" spans="1:29" s="14" customFormat="1" ht="89.25">
      <c r="A133" s="30">
        <v>3501</v>
      </c>
      <c r="B133" s="30" t="s">
        <v>1942</v>
      </c>
      <c r="C133" s="31" t="s">
        <v>532</v>
      </c>
      <c r="D133" s="31" t="s">
        <v>1465</v>
      </c>
      <c r="E133" s="31"/>
      <c r="F133" s="32"/>
      <c r="G133" s="32" t="s">
        <v>1042</v>
      </c>
      <c r="H133" s="40">
        <v>214</v>
      </c>
      <c r="I133" s="40"/>
      <c r="J133" s="33" t="str">
        <f>IF(ISERROR(VLOOKUP(K133,HeadingsLookup,2,FALSE)),"",VLOOKUP(K133,HeadingsLookup,2,FALSE))</f>
        <v>Non-HT duplicate transmission</v>
      </c>
      <c r="K133" s="42" t="s">
        <v>532</v>
      </c>
      <c r="L133" s="43" t="s">
        <v>895</v>
      </c>
      <c r="M133" s="43"/>
      <c r="N133" s="16" t="s">
        <v>1167</v>
      </c>
      <c r="O133" s="15" t="s">
        <v>1549</v>
      </c>
      <c r="P133" s="15"/>
      <c r="Q133" s="34"/>
      <c r="R133" s="35" t="s">
        <v>1476</v>
      </c>
      <c r="S133" s="35" t="s">
        <v>635</v>
      </c>
      <c r="T133" s="13" t="s">
        <v>1970</v>
      </c>
      <c r="U133" s="37"/>
      <c r="V133" s="34" t="str">
        <f>IF(ISBLANK(M133),IF(ISERROR(VLOOKUP(K133,HeadingsLookup,4,FALSE)),"",VLOOKUP(K133,HeadingsLookup,4,FALSE)),"Duplicate")</f>
        <v>Coexistence</v>
      </c>
      <c r="W133" s="46" t="str">
        <f>IF(ISERROR(VLOOKUP(V133,TopicsLookup,2,FALSE)),"",VLOOKUP(V133,TopicsLookup,2,FALSE))</f>
        <v>Coexistence</v>
      </c>
      <c r="X133" s="15"/>
      <c r="Y133" t="s">
        <v>671</v>
      </c>
      <c r="Z133" s="15"/>
      <c r="AA133" s="17"/>
      <c r="AB133" s="68"/>
      <c r="AC133" s="14">
        <v>230</v>
      </c>
    </row>
    <row r="134" spans="1:33" s="14" customFormat="1" ht="89.25">
      <c r="A134" s="30">
        <v>3502</v>
      </c>
      <c r="B134" s="30" t="s">
        <v>1942</v>
      </c>
      <c r="C134" s="31" t="s">
        <v>532</v>
      </c>
      <c r="D134" s="31" t="s">
        <v>1465</v>
      </c>
      <c r="E134" s="31"/>
      <c r="F134" s="32"/>
      <c r="G134" s="32" t="s">
        <v>1042</v>
      </c>
      <c r="H134" s="40">
        <v>214</v>
      </c>
      <c r="I134" s="40"/>
      <c r="J134" s="33" t="str">
        <f>IF(ISERROR(VLOOKUP(K134,HeadingsLookup,2,FALSE)),"",VLOOKUP(K134,HeadingsLookup,2,FALSE))</f>
        <v>Non-HT duplicate transmission</v>
      </c>
      <c r="K134" s="42" t="s">
        <v>532</v>
      </c>
      <c r="L134" s="43" t="s">
        <v>895</v>
      </c>
      <c r="M134" s="43"/>
      <c r="N134" s="16" t="s">
        <v>1167</v>
      </c>
      <c r="O134" s="15" t="s">
        <v>1549</v>
      </c>
      <c r="P134" s="15"/>
      <c r="Q134" s="34"/>
      <c r="R134" s="35" t="s">
        <v>636</v>
      </c>
      <c r="S134" s="35" t="s">
        <v>635</v>
      </c>
      <c r="T134" s="13" t="s">
        <v>1970</v>
      </c>
      <c r="U134" s="37"/>
      <c r="V134" s="34" t="str">
        <f>IF(ISBLANK(M134),IF(ISERROR(VLOOKUP(K134,HeadingsLookup,4,FALSE)),"",VLOOKUP(K134,HeadingsLookup,4,FALSE)),"Duplicate")</f>
        <v>Coexistence</v>
      </c>
      <c r="W134" s="46" t="str">
        <f>IF(ISERROR(VLOOKUP(V134,TopicsLookup,2,FALSE)),"",VLOOKUP(V134,TopicsLookup,2,FALSE))</f>
        <v>Coexistence</v>
      </c>
      <c r="X134" s="15"/>
      <c r="Y134" t="s">
        <v>671</v>
      </c>
      <c r="Z134" s="15"/>
      <c r="AA134" s="17"/>
      <c r="AB134" s="68"/>
      <c r="AC134" s="14">
        <v>231</v>
      </c>
      <c r="AF134" s="13"/>
      <c r="AG134" s="13"/>
    </row>
    <row r="135" spans="1:29" s="14" customFormat="1" ht="153">
      <c r="A135" s="30">
        <v>4571</v>
      </c>
      <c r="B135" s="30" t="s">
        <v>1368</v>
      </c>
      <c r="C135" s="31" t="s">
        <v>1966</v>
      </c>
      <c r="D135" s="31"/>
      <c r="E135" s="31"/>
      <c r="F135" s="32"/>
      <c r="G135" s="32" t="s">
        <v>1042</v>
      </c>
      <c r="H135" s="40">
        <v>214</v>
      </c>
      <c r="I135" s="40"/>
      <c r="J135" s="33" t="str">
        <f>IF(ISERROR(VLOOKUP(K135,HeadingsLookup,2,FALSE)),"",VLOOKUP(K135,HeadingsLookup,2,FALSE))</f>
        <v>Non-HT duplicate transmission</v>
      </c>
      <c r="K135" s="42" t="s">
        <v>532</v>
      </c>
      <c r="L135" s="43" t="s">
        <v>895</v>
      </c>
      <c r="M135" s="43"/>
      <c r="N135" s="16" t="s">
        <v>1167</v>
      </c>
      <c r="O135" s="15" t="s">
        <v>1549</v>
      </c>
      <c r="P135" s="15"/>
      <c r="Q135" s="34"/>
      <c r="R135" s="35" t="s">
        <v>637</v>
      </c>
      <c r="S135" s="35" t="s">
        <v>638</v>
      </c>
      <c r="T135" s="13" t="s">
        <v>1970</v>
      </c>
      <c r="U135" s="37"/>
      <c r="V135" s="34" t="str">
        <f>IF(ISBLANK(M135),IF(ISERROR(VLOOKUP(K135,HeadingsLookup,4,FALSE)),"",VLOOKUP(K135,HeadingsLookup,4,FALSE)),"Duplicate")</f>
        <v>Coexistence</v>
      </c>
      <c r="W135" s="46" t="str">
        <f>IF(ISERROR(VLOOKUP(V135,TopicsLookup,2,FALSE)),"",VLOOKUP(V135,TopicsLookup,2,FALSE))</f>
        <v>Coexistence</v>
      </c>
      <c r="X135" s="15"/>
      <c r="Y135" t="s">
        <v>671</v>
      </c>
      <c r="Z135" s="15"/>
      <c r="AA135" s="17"/>
      <c r="AB135" s="68"/>
      <c r="AC135" s="14">
        <v>232</v>
      </c>
    </row>
    <row r="136" spans="1:29" s="14" customFormat="1" ht="140.25">
      <c r="A136" s="30">
        <v>7010</v>
      </c>
      <c r="B136" s="30" t="s">
        <v>929</v>
      </c>
      <c r="C136" s="31" t="s">
        <v>1966</v>
      </c>
      <c r="D136" s="31"/>
      <c r="E136" s="31"/>
      <c r="F136" s="32"/>
      <c r="G136" s="32" t="s">
        <v>1042</v>
      </c>
      <c r="H136" s="40">
        <v>214</v>
      </c>
      <c r="I136" s="40"/>
      <c r="J136" s="33" t="str">
        <f>IF(ISERROR(VLOOKUP(K136,HeadingsLookup,2,FALSE)),"",VLOOKUP(K136,HeadingsLookup,2,FALSE))</f>
        <v>Non-HT duplicate transmission</v>
      </c>
      <c r="K136" s="42" t="s">
        <v>532</v>
      </c>
      <c r="L136" s="43" t="s">
        <v>895</v>
      </c>
      <c r="M136" s="43"/>
      <c r="N136" s="16" t="s">
        <v>1167</v>
      </c>
      <c r="O136" s="15" t="s">
        <v>1549</v>
      </c>
      <c r="P136" s="15"/>
      <c r="Q136" s="34"/>
      <c r="R136" s="35" t="s">
        <v>639</v>
      </c>
      <c r="S136" s="35" t="s">
        <v>640</v>
      </c>
      <c r="T136" s="13" t="s">
        <v>1970</v>
      </c>
      <c r="U136" s="37"/>
      <c r="V136" s="34" t="str">
        <f>IF(ISBLANK(M136),IF(ISERROR(VLOOKUP(K136,HeadingsLookup,4,FALSE)),"",VLOOKUP(K136,HeadingsLookup,4,FALSE)),"Duplicate")</f>
        <v>Coexistence</v>
      </c>
      <c r="W136" s="46" t="str">
        <f>IF(ISERROR(VLOOKUP(V136,TopicsLookup,2,FALSE)),"",VLOOKUP(V136,TopicsLookup,2,FALSE))</f>
        <v>Coexistence</v>
      </c>
      <c r="X136" s="15"/>
      <c r="Y136" t="s">
        <v>671</v>
      </c>
      <c r="Z136" s="15"/>
      <c r="AA136" s="17"/>
      <c r="AB136" s="68"/>
      <c r="AC136" s="14">
        <v>233</v>
      </c>
    </row>
    <row r="137" spans="1:29" s="14" customFormat="1" ht="51">
      <c r="A137" s="30">
        <v>7314</v>
      </c>
      <c r="B137" s="30" t="s">
        <v>1958</v>
      </c>
      <c r="C137" s="31" t="s">
        <v>532</v>
      </c>
      <c r="D137" s="31" t="s">
        <v>1465</v>
      </c>
      <c r="E137" s="31"/>
      <c r="F137" s="32"/>
      <c r="G137" s="32" t="s">
        <v>1042</v>
      </c>
      <c r="H137" s="40">
        <v>214</v>
      </c>
      <c r="I137" s="40"/>
      <c r="J137" s="33" t="str">
        <f>IF(ISERROR(VLOOKUP(K137,HeadingsLookup,2,FALSE)),"",VLOOKUP(K137,HeadingsLookup,2,FALSE))</f>
        <v>Non-HT duplicate transmission</v>
      </c>
      <c r="K137" s="42" t="s">
        <v>532</v>
      </c>
      <c r="L137" s="43" t="s">
        <v>895</v>
      </c>
      <c r="M137" s="43"/>
      <c r="N137" s="16" t="s">
        <v>1167</v>
      </c>
      <c r="O137" s="15" t="s">
        <v>1549</v>
      </c>
      <c r="P137" s="15"/>
      <c r="Q137" s="34"/>
      <c r="R137" s="35" t="s">
        <v>1960</v>
      </c>
      <c r="S137" s="35" t="s">
        <v>641</v>
      </c>
      <c r="T137" s="13" t="s">
        <v>1970</v>
      </c>
      <c r="U137" s="37"/>
      <c r="V137" s="34" t="str">
        <f>IF(ISBLANK(M137),IF(ISERROR(VLOOKUP(K137,HeadingsLookup,4,FALSE)),"",VLOOKUP(K137,HeadingsLookup,4,FALSE)),"Duplicate")</f>
        <v>Coexistence</v>
      </c>
      <c r="W137" s="46" t="str">
        <f>IF(ISERROR(VLOOKUP(V137,TopicsLookup,2,FALSE)),"",VLOOKUP(V137,TopicsLookup,2,FALSE))</f>
        <v>Coexistence</v>
      </c>
      <c r="X137" s="15"/>
      <c r="Y137" t="s">
        <v>671</v>
      </c>
      <c r="Z137" s="15"/>
      <c r="AA137" s="17"/>
      <c r="AB137" s="68"/>
      <c r="AC137" s="14">
        <v>234</v>
      </c>
    </row>
    <row r="138" spans="1:29" s="14" customFormat="1" ht="76.5">
      <c r="A138" s="30">
        <v>8138</v>
      </c>
      <c r="B138" s="30" t="s">
        <v>1507</v>
      </c>
      <c r="C138" s="31" t="s">
        <v>532</v>
      </c>
      <c r="D138" s="31"/>
      <c r="E138" s="31"/>
      <c r="F138" s="32"/>
      <c r="G138" s="32" t="s">
        <v>1042</v>
      </c>
      <c r="H138" s="40">
        <v>214</v>
      </c>
      <c r="I138" s="40"/>
      <c r="J138" s="33" t="str">
        <f>IF(ISERROR(VLOOKUP(K138,HeadingsLookup,2,FALSE)),"",VLOOKUP(K138,HeadingsLookup,2,FALSE))</f>
        <v>Non-HT duplicate transmission</v>
      </c>
      <c r="K138" s="42" t="s">
        <v>532</v>
      </c>
      <c r="L138" s="43" t="s">
        <v>895</v>
      </c>
      <c r="M138" s="43"/>
      <c r="N138" s="16" t="s">
        <v>1167</v>
      </c>
      <c r="O138" s="15" t="s">
        <v>1549</v>
      </c>
      <c r="P138" s="15"/>
      <c r="Q138" s="34"/>
      <c r="R138" s="35" t="s">
        <v>1508</v>
      </c>
      <c r="S138" s="35" t="s">
        <v>1509</v>
      </c>
      <c r="T138" s="13" t="s">
        <v>1510</v>
      </c>
      <c r="U138" s="37"/>
      <c r="V138" s="34" t="str">
        <f>IF(ISBLANK(M138),IF(ISERROR(VLOOKUP(K138,HeadingsLookup,4,FALSE)),"",VLOOKUP(K138,HeadingsLookup,4,FALSE)),"Duplicate")</f>
        <v>Coexistence</v>
      </c>
      <c r="W138" s="46" t="str">
        <f>IF(ISERROR(VLOOKUP(V138,TopicsLookup,2,FALSE)),"",VLOOKUP(V138,TopicsLookup,2,FALSE))</f>
        <v>Coexistence</v>
      </c>
      <c r="X138" s="15"/>
      <c r="Y138" t="s">
        <v>671</v>
      </c>
      <c r="Z138" s="15" t="s">
        <v>800</v>
      </c>
      <c r="AA138" s="17"/>
      <c r="AB138" s="68"/>
      <c r="AC138" s="14">
        <v>235</v>
      </c>
    </row>
    <row r="139" spans="1:29" s="14" customFormat="1" ht="76.5">
      <c r="A139" s="30">
        <v>8194</v>
      </c>
      <c r="B139" s="30" t="s">
        <v>1749</v>
      </c>
      <c r="C139" s="31" t="s">
        <v>532</v>
      </c>
      <c r="D139" s="31" t="s">
        <v>1465</v>
      </c>
      <c r="E139" s="31"/>
      <c r="F139" s="32"/>
      <c r="G139" s="32" t="s">
        <v>1042</v>
      </c>
      <c r="H139" s="40">
        <v>214</v>
      </c>
      <c r="I139" s="40"/>
      <c r="J139" s="33" t="str">
        <f>IF(ISERROR(VLOOKUP(K139,HeadingsLookup,2,FALSE)),"",VLOOKUP(K139,HeadingsLookup,2,FALSE))</f>
        <v>Non-HT duplicate transmission</v>
      </c>
      <c r="K139" s="42" t="s">
        <v>532</v>
      </c>
      <c r="L139" s="43" t="s">
        <v>895</v>
      </c>
      <c r="M139" s="43"/>
      <c r="N139" s="16" t="s">
        <v>1167</v>
      </c>
      <c r="O139" s="15" t="s">
        <v>1549</v>
      </c>
      <c r="P139" s="15"/>
      <c r="Q139" s="34"/>
      <c r="R139" s="35" t="s">
        <v>1511</v>
      </c>
      <c r="S139" s="35" t="s">
        <v>1512</v>
      </c>
      <c r="T139" s="13" t="s">
        <v>1510</v>
      </c>
      <c r="U139" s="37"/>
      <c r="V139" s="34" t="str">
        <f>IF(ISBLANK(M139),IF(ISERROR(VLOOKUP(K139,HeadingsLookup,4,FALSE)),"",VLOOKUP(K139,HeadingsLookup,4,FALSE)),"Duplicate")</f>
        <v>Coexistence</v>
      </c>
      <c r="W139" s="46" t="str">
        <f>IF(ISERROR(VLOOKUP(V139,TopicsLookup,2,FALSE)),"",VLOOKUP(V139,TopicsLookup,2,FALSE))</f>
        <v>Coexistence</v>
      </c>
      <c r="X139" s="15"/>
      <c r="Y139" t="s">
        <v>671</v>
      </c>
      <c r="Z139" s="15" t="s">
        <v>800</v>
      </c>
      <c r="AA139" s="17"/>
      <c r="AB139" s="68"/>
      <c r="AC139" s="14">
        <v>236</v>
      </c>
    </row>
    <row r="140" spans="1:33" s="14" customFormat="1" ht="89.25">
      <c r="A140" s="30">
        <v>1523</v>
      </c>
      <c r="B140" s="30" t="s">
        <v>492</v>
      </c>
      <c r="C140" s="31" t="s">
        <v>160</v>
      </c>
      <c r="D140" s="31">
        <v>221</v>
      </c>
      <c r="E140" s="31">
        <v>33</v>
      </c>
      <c r="F140" s="32"/>
      <c r="G140" s="32" t="s">
        <v>1042</v>
      </c>
      <c r="H140" s="40">
        <v>221</v>
      </c>
      <c r="I140" s="40">
        <v>33</v>
      </c>
      <c r="J140" s="33" t="str">
        <f>IF(ISERROR(VLOOKUP(K140,HeadingsLookup,2,FALSE)),"",VLOOKUP(K140,HeadingsLookup,2,FALSE))</f>
        <v>Channel Numbering and Channelization</v>
      </c>
      <c r="K140" s="42" t="s">
        <v>160</v>
      </c>
      <c r="L140" s="43" t="s">
        <v>895</v>
      </c>
      <c r="M140" s="43"/>
      <c r="N140" s="16" t="s">
        <v>138</v>
      </c>
      <c r="O140" s="15" t="s">
        <v>624</v>
      </c>
      <c r="P140" s="15" t="s">
        <v>1781</v>
      </c>
      <c r="Q140" s="34"/>
      <c r="R140" s="35" t="s">
        <v>1513</v>
      </c>
      <c r="S140" s="35" t="s">
        <v>1514</v>
      </c>
      <c r="T140" s="362" t="s">
        <v>1784</v>
      </c>
      <c r="U140" s="37"/>
      <c r="V140" s="34" t="str">
        <f>IF(ISBLANK(M140),IF(ISERROR(VLOOKUP(K140,HeadingsLookup,4,FALSE)),"",VLOOKUP(K140,HeadingsLookup,4,FALSE)),"Duplicate")</f>
        <v>PLCP Regulatory</v>
      </c>
      <c r="W140" s="46" t="str">
        <f>IF(ISERROR(VLOOKUP(V140,TopicsLookup,2,FALSE)),"",VLOOKUP(V140,TopicsLookup,2,FALSE))</f>
        <v>Coexistence</v>
      </c>
      <c r="X140" s="15"/>
      <c r="Y140" t="s">
        <v>670</v>
      </c>
      <c r="Z140" s="15" t="s">
        <v>800</v>
      </c>
      <c r="AA140" s="17"/>
      <c r="AB140" s="68"/>
      <c r="AC140" s="14">
        <v>246</v>
      </c>
      <c r="AD140" s="17"/>
      <c r="AF140" s="13"/>
      <c r="AG140" s="13"/>
    </row>
    <row r="141" spans="1:33" s="14" customFormat="1" ht="89.25">
      <c r="A141" s="30">
        <v>12251</v>
      </c>
      <c r="B141" s="30" t="s">
        <v>1856</v>
      </c>
      <c r="C141" s="31" t="s">
        <v>160</v>
      </c>
      <c r="D141" s="31">
        <v>221</v>
      </c>
      <c r="E141" s="31">
        <v>33</v>
      </c>
      <c r="F141" s="32"/>
      <c r="G141" s="32" t="s">
        <v>1042</v>
      </c>
      <c r="H141" s="40">
        <v>221</v>
      </c>
      <c r="I141" s="40">
        <v>33</v>
      </c>
      <c r="J141" s="33" t="str">
        <f>IF(ISERROR(VLOOKUP(K141,HeadingsLookup,2,FALSE)),"",VLOOKUP(K141,HeadingsLookup,2,FALSE))</f>
        <v>Channel Numbering and Channelization</v>
      </c>
      <c r="K141" s="42" t="s">
        <v>160</v>
      </c>
      <c r="L141" s="43" t="s">
        <v>895</v>
      </c>
      <c r="M141" s="43"/>
      <c r="N141" s="16" t="s">
        <v>138</v>
      </c>
      <c r="O141" s="15" t="s">
        <v>624</v>
      </c>
      <c r="P141" s="15" t="s">
        <v>1781</v>
      </c>
      <c r="Q141" s="34"/>
      <c r="R141" s="35" t="s">
        <v>1513</v>
      </c>
      <c r="S141" s="35" t="s">
        <v>1516</v>
      </c>
      <c r="T141" s="362" t="s">
        <v>1784</v>
      </c>
      <c r="U141" s="37"/>
      <c r="V141" s="34" t="str">
        <f>IF(ISBLANK(M141),IF(ISERROR(VLOOKUP(K141,HeadingsLookup,4,FALSE)),"",VLOOKUP(K141,HeadingsLookup,4,FALSE)),"Duplicate")</f>
        <v>PLCP Regulatory</v>
      </c>
      <c r="W141" s="46" t="str">
        <f>IF(ISERROR(VLOOKUP(V141,TopicsLookup,2,FALSE)),"",VLOOKUP(V141,TopicsLookup,2,FALSE))</f>
        <v>Coexistence</v>
      </c>
      <c r="X141" s="15"/>
      <c r="Y141" t="s">
        <v>670</v>
      </c>
      <c r="Z141" s="15" t="s">
        <v>800</v>
      </c>
      <c r="AA141" s="17"/>
      <c r="AB141" s="68"/>
      <c r="AC141" s="14">
        <v>250</v>
      </c>
      <c r="AF141" s="49"/>
      <c r="AG141" s="49"/>
    </row>
    <row r="142" spans="1:33" s="14" customFormat="1" ht="114.75">
      <c r="A142" s="30">
        <v>10380</v>
      </c>
      <c r="B142" s="30" t="s">
        <v>954</v>
      </c>
      <c r="C142" s="31" t="s">
        <v>160</v>
      </c>
      <c r="D142" s="31" t="s">
        <v>1748</v>
      </c>
      <c r="E142" s="31" t="s">
        <v>1056</v>
      </c>
      <c r="F142" s="32"/>
      <c r="G142" s="32" t="s">
        <v>1042</v>
      </c>
      <c r="H142" s="40">
        <v>221</v>
      </c>
      <c r="I142" s="40">
        <v>34</v>
      </c>
      <c r="J142" s="33" t="str">
        <f>IF(ISERROR(VLOOKUP(K142,HeadingsLookup,2,FALSE)),"",VLOOKUP(K142,HeadingsLookup,2,FALSE))</f>
        <v>Channel Numbering and Channelization</v>
      </c>
      <c r="K142" s="42" t="s">
        <v>160</v>
      </c>
      <c r="L142" s="43" t="s">
        <v>895</v>
      </c>
      <c r="M142" s="43"/>
      <c r="N142" s="16" t="s">
        <v>1167</v>
      </c>
      <c r="O142" s="15" t="s">
        <v>624</v>
      </c>
      <c r="P142" s="15"/>
      <c r="Q142" s="34"/>
      <c r="R142" s="35" t="s">
        <v>1517</v>
      </c>
      <c r="S142" s="35" t="s">
        <v>1518</v>
      </c>
      <c r="T142" s="13" t="s">
        <v>1515</v>
      </c>
      <c r="U142" s="37"/>
      <c r="V142" s="34" t="str">
        <f>IF(ISBLANK(M142),IF(ISERROR(VLOOKUP(K142,HeadingsLookup,4,FALSE)),"",VLOOKUP(K142,HeadingsLookup,4,FALSE)),"Duplicate")</f>
        <v>PLCP Regulatory</v>
      </c>
      <c r="W142" s="46" t="str">
        <f>IF(ISERROR(VLOOKUP(V142,TopicsLookup,2,FALSE)),"",VLOOKUP(V142,TopicsLookup,2,FALSE))</f>
        <v>Coexistence</v>
      </c>
      <c r="X142" s="15"/>
      <c r="Y142" t="s">
        <v>671</v>
      </c>
      <c r="Z142" s="15"/>
      <c r="AA142" s="17"/>
      <c r="AB142" s="68"/>
      <c r="AC142" s="14">
        <v>251</v>
      </c>
      <c r="AF142" s="13"/>
      <c r="AG142" s="13"/>
    </row>
    <row r="143" spans="1:29" s="14" customFormat="1" ht="38.25">
      <c r="A143" s="30">
        <v>3102</v>
      </c>
      <c r="B143" s="30" t="s">
        <v>676</v>
      </c>
      <c r="C143" s="31" t="s">
        <v>162</v>
      </c>
      <c r="D143" s="31">
        <v>222</v>
      </c>
      <c r="E143" s="31">
        <v>11</v>
      </c>
      <c r="F143" s="32"/>
      <c r="G143" s="32" t="s">
        <v>1842</v>
      </c>
      <c r="H143" s="40">
        <v>222</v>
      </c>
      <c r="I143" s="40">
        <v>11</v>
      </c>
      <c r="J143" s="33" t="str">
        <f>IF(ISERROR(VLOOKUP(K143,HeadingsLookup,2,FALSE)),"",VLOOKUP(K143,HeadingsLookup,2,FALSE))</f>
        <v>Channel Allocation in the 5 GHz Band</v>
      </c>
      <c r="K143" s="42" t="s">
        <v>162</v>
      </c>
      <c r="L143" s="43" t="s">
        <v>894</v>
      </c>
      <c r="M143" s="43"/>
      <c r="N143" s="16" t="s">
        <v>0</v>
      </c>
      <c r="O143" s="15" t="s">
        <v>625</v>
      </c>
      <c r="P143" s="15" t="s">
        <v>1773</v>
      </c>
      <c r="Q143" s="34"/>
      <c r="R143" s="35" t="s">
        <v>1519</v>
      </c>
      <c r="S143" s="35" t="s">
        <v>1520</v>
      </c>
      <c r="T143" s="13" t="s">
        <v>1780</v>
      </c>
      <c r="U143" s="37"/>
      <c r="V143" s="34" t="str">
        <f>IF(ISBLANK(M143),IF(ISERROR(VLOOKUP(K143,HeadingsLookup,4,FALSE)),"",VLOOKUP(K143,HeadingsLookup,4,FALSE)),"Duplicate")</f>
        <v>PLCP Regulatory</v>
      </c>
      <c r="W143" s="46" t="str">
        <f>IF(ISERROR(VLOOKUP(V143,TopicsLookup,2,FALSE)),"",VLOOKUP(V143,TopicsLookup,2,FALSE))</f>
        <v>Coexistence</v>
      </c>
      <c r="X143" s="15"/>
      <c r="Y143" t="s">
        <v>673</v>
      </c>
      <c r="Z143" s="15" t="s">
        <v>800</v>
      </c>
      <c r="AA143" s="17"/>
      <c r="AB143" s="68"/>
      <c r="AC143" s="14">
        <v>257</v>
      </c>
    </row>
    <row r="144" spans="1:29" s="14" customFormat="1" ht="63.75">
      <c r="A144" s="30">
        <v>3105</v>
      </c>
      <c r="B144" s="30" t="s">
        <v>676</v>
      </c>
      <c r="C144" s="31" t="s">
        <v>164</v>
      </c>
      <c r="D144" s="31" t="s">
        <v>1487</v>
      </c>
      <c r="E144" s="31" t="s">
        <v>1746</v>
      </c>
      <c r="F144" s="32"/>
      <c r="G144" s="32" t="s">
        <v>1042</v>
      </c>
      <c r="H144" s="40">
        <v>222</v>
      </c>
      <c r="I144" s="40">
        <v>16</v>
      </c>
      <c r="J144" s="33" t="str">
        <f>IF(ISERROR(VLOOKUP(K144,HeadingsLookup,2,FALSE)),"",VLOOKUP(K144,HeadingsLookup,2,FALSE))</f>
        <v>Channel Allocation in the 2.4 GHz Band</v>
      </c>
      <c r="K144" s="42" t="s">
        <v>164</v>
      </c>
      <c r="L144" s="43" t="s">
        <v>895</v>
      </c>
      <c r="M144" s="43"/>
      <c r="N144" s="16" t="s">
        <v>1167</v>
      </c>
      <c r="O144" s="15" t="s">
        <v>624</v>
      </c>
      <c r="P144" s="15"/>
      <c r="Q144" s="34"/>
      <c r="R144" s="35" t="s">
        <v>1521</v>
      </c>
      <c r="S144" s="35" t="s">
        <v>1522</v>
      </c>
      <c r="T144" s="13" t="s">
        <v>1515</v>
      </c>
      <c r="U144" s="37"/>
      <c r="V144" s="34" t="str">
        <f>IF(ISBLANK(M144),IF(ISERROR(VLOOKUP(K144,HeadingsLookup,4,FALSE)),"",VLOOKUP(K144,HeadingsLookup,4,FALSE)),"Duplicate")</f>
        <v>PLCP Regulatory</v>
      </c>
      <c r="W144" s="46" t="str">
        <f>IF(ISERROR(VLOOKUP(V144,TopicsLookup,2,FALSE)),"",VLOOKUP(V144,TopicsLookup,2,FALSE))</f>
        <v>Coexistence</v>
      </c>
      <c r="X144" s="15"/>
      <c r="Y144" t="s">
        <v>671</v>
      </c>
      <c r="Z144" s="15"/>
      <c r="AA144" s="17"/>
      <c r="AB144" s="68"/>
      <c r="AC144" s="14">
        <v>259</v>
      </c>
    </row>
    <row r="145" spans="1:30" s="14" customFormat="1" ht="63.75">
      <c r="A145" s="30">
        <v>10902</v>
      </c>
      <c r="B145" s="30" t="s">
        <v>1033</v>
      </c>
      <c r="C145" s="31" t="s">
        <v>164</v>
      </c>
      <c r="D145" s="31" t="s">
        <v>1487</v>
      </c>
      <c r="E145" s="31" t="s">
        <v>1746</v>
      </c>
      <c r="F145" s="32"/>
      <c r="G145" s="32" t="s">
        <v>1042</v>
      </c>
      <c r="H145" s="40">
        <v>222</v>
      </c>
      <c r="I145" s="40">
        <v>16</v>
      </c>
      <c r="J145" s="33" t="str">
        <f>IF(ISERROR(VLOOKUP(K145,HeadingsLookup,2,FALSE)),"",VLOOKUP(K145,HeadingsLookup,2,FALSE))</f>
        <v>Channel Allocation in the 2.4 GHz Band</v>
      </c>
      <c r="K145" s="42" t="s">
        <v>164</v>
      </c>
      <c r="L145" s="43" t="s">
        <v>895</v>
      </c>
      <c r="M145" s="43"/>
      <c r="N145" s="16" t="s">
        <v>1167</v>
      </c>
      <c r="O145" s="15" t="s">
        <v>624</v>
      </c>
      <c r="P145" s="15"/>
      <c r="Q145" s="34"/>
      <c r="R145" s="35" t="s">
        <v>1523</v>
      </c>
      <c r="S145" s="35" t="s">
        <v>1524</v>
      </c>
      <c r="T145" s="13" t="s">
        <v>1515</v>
      </c>
      <c r="U145" s="37"/>
      <c r="V145" s="34" t="str">
        <f>IF(ISBLANK(M145),IF(ISERROR(VLOOKUP(K145,HeadingsLookup,4,FALSE)),"",VLOOKUP(K145,HeadingsLookup,4,FALSE)),"Duplicate")</f>
        <v>PLCP Regulatory</v>
      </c>
      <c r="W145" s="46" t="str">
        <f>IF(ISERROR(VLOOKUP(V145,TopicsLookup,2,FALSE)),"",VLOOKUP(V145,TopicsLookup,2,FALSE))</f>
        <v>Coexistence</v>
      </c>
      <c r="X145" s="15"/>
      <c r="Y145" t="s">
        <v>671</v>
      </c>
      <c r="Z145" s="15"/>
      <c r="AA145" s="17"/>
      <c r="AB145" s="68"/>
      <c r="AC145" s="14">
        <v>261</v>
      </c>
      <c r="AD145" s="17"/>
    </row>
    <row r="146" spans="1:33" s="14" customFormat="1" ht="63.75">
      <c r="A146" s="30">
        <v>426</v>
      </c>
      <c r="B146" s="30" t="s">
        <v>1525</v>
      </c>
      <c r="C146" s="31" t="s">
        <v>164</v>
      </c>
      <c r="D146" s="31" t="s">
        <v>928</v>
      </c>
      <c r="E146" s="31" t="s">
        <v>282</v>
      </c>
      <c r="F146" s="32"/>
      <c r="G146" s="32" t="s">
        <v>1042</v>
      </c>
      <c r="H146" s="40">
        <v>223</v>
      </c>
      <c r="I146" s="40">
        <v>9</v>
      </c>
      <c r="J146" s="33" t="str">
        <f>IF(ISERROR(VLOOKUP(K146,HeadingsLookup,2,FALSE)),"",VLOOKUP(K146,HeadingsLookup,2,FALSE))</f>
        <v>Channel Allocation in the 2.4 GHz Band</v>
      </c>
      <c r="K146" s="42" t="s">
        <v>164</v>
      </c>
      <c r="L146" s="43" t="s">
        <v>895</v>
      </c>
      <c r="M146" s="43"/>
      <c r="N146" s="16" t="s">
        <v>1167</v>
      </c>
      <c r="O146" s="15" t="s">
        <v>624</v>
      </c>
      <c r="P146" s="15"/>
      <c r="Q146" s="34"/>
      <c r="R146" s="35" t="s">
        <v>1227</v>
      </c>
      <c r="S146" s="35" t="s">
        <v>442</v>
      </c>
      <c r="T146" s="13" t="s">
        <v>1515</v>
      </c>
      <c r="U146" s="37"/>
      <c r="V146" s="34" t="str">
        <f>IF(ISBLANK(M146),IF(ISERROR(VLOOKUP(K146,HeadingsLookup,4,FALSE)),"",VLOOKUP(K146,HeadingsLookup,4,FALSE)),"Duplicate")</f>
        <v>PLCP Regulatory</v>
      </c>
      <c r="W146" s="46" t="str">
        <f>IF(ISERROR(VLOOKUP(V146,TopicsLookup,2,FALSE)),"",VLOOKUP(V146,TopicsLookup,2,FALSE))</f>
        <v>Coexistence</v>
      </c>
      <c r="X146" s="15"/>
      <c r="Y146" t="s">
        <v>671</v>
      </c>
      <c r="Z146" s="15"/>
      <c r="AA146" s="17"/>
      <c r="AB146" s="68"/>
      <c r="AC146" s="14">
        <v>262</v>
      </c>
      <c r="AF146" s="356"/>
      <c r="AG146" s="356"/>
    </row>
    <row r="147" spans="1:29" s="14" customFormat="1" ht="63.75">
      <c r="A147" s="30">
        <v>12038</v>
      </c>
      <c r="B147" s="30" t="s">
        <v>1854</v>
      </c>
      <c r="C147" s="31" t="s">
        <v>164</v>
      </c>
      <c r="D147" s="31" t="s">
        <v>928</v>
      </c>
      <c r="E147" s="31" t="s">
        <v>282</v>
      </c>
      <c r="F147" s="32"/>
      <c r="G147" s="32" t="s">
        <v>1042</v>
      </c>
      <c r="H147" s="40">
        <v>223</v>
      </c>
      <c r="I147" s="40">
        <v>9</v>
      </c>
      <c r="J147" s="33" t="str">
        <f>IF(ISERROR(VLOOKUP(K147,HeadingsLookup,2,FALSE)),"",VLOOKUP(K147,HeadingsLookup,2,FALSE))</f>
        <v>Channel Allocation in the 2.4 GHz Band</v>
      </c>
      <c r="K147" s="42" t="s">
        <v>164</v>
      </c>
      <c r="L147" s="43" t="s">
        <v>895</v>
      </c>
      <c r="M147" s="43"/>
      <c r="N147" s="16" t="s">
        <v>1167</v>
      </c>
      <c r="O147" s="15" t="s">
        <v>624</v>
      </c>
      <c r="P147" s="15"/>
      <c r="Q147" s="34"/>
      <c r="R147" s="35" t="s">
        <v>443</v>
      </c>
      <c r="S147" s="35" t="s">
        <v>444</v>
      </c>
      <c r="T147" s="13" t="s">
        <v>1515</v>
      </c>
      <c r="U147" s="37"/>
      <c r="V147" s="34" t="str">
        <f>IF(ISBLANK(M147),IF(ISERROR(VLOOKUP(K147,HeadingsLookup,4,FALSE)),"",VLOOKUP(K147,HeadingsLookup,4,FALSE)),"Duplicate")</f>
        <v>PLCP Regulatory</v>
      </c>
      <c r="W147" s="46" t="str">
        <f>IF(ISERROR(VLOOKUP(V147,TopicsLookup,2,FALSE)),"",VLOOKUP(V147,TopicsLookup,2,FALSE))</f>
        <v>Coexistence</v>
      </c>
      <c r="X147" s="15"/>
      <c r="Y147" t="s">
        <v>671</v>
      </c>
      <c r="Z147" s="15"/>
      <c r="AA147" s="17"/>
      <c r="AB147" s="68"/>
      <c r="AC147" s="14">
        <v>264</v>
      </c>
    </row>
    <row r="148" spans="1:29" s="14" customFormat="1" ht="64.5" thickBot="1">
      <c r="A148" s="30">
        <v>12056</v>
      </c>
      <c r="B148" s="30" t="s">
        <v>1854</v>
      </c>
      <c r="C148" s="31" t="s">
        <v>164</v>
      </c>
      <c r="D148" s="31" t="s">
        <v>928</v>
      </c>
      <c r="E148" s="31" t="s">
        <v>282</v>
      </c>
      <c r="F148" s="32"/>
      <c r="G148" s="32" t="s">
        <v>1042</v>
      </c>
      <c r="H148" s="40">
        <v>223</v>
      </c>
      <c r="I148" s="40">
        <v>9</v>
      </c>
      <c r="J148" s="33" t="str">
        <f>IF(ISERROR(VLOOKUP(K148,HeadingsLookup,2,FALSE)),"",VLOOKUP(K148,HeadingsLookup,2,FALSE))</f>
        <v>Channel Allocation in the 2.4 GHz Band</v>
      </c>
      <c r="K148" s="42" t="s">
        <v>164</v>
      </c>
      <c r="L148" s="43" t="s">
        <v>895</v>
      </c>
      <c r="M148" s="43"/>
      <c r="N148" s="16" t="s">
        <v>1167</v>
      </c>
      <c r="O148" s="15" t="s">
        <v>624</v>
      </c>
      <c r="P148" s="15"/>
      <c r="Q148" s="34"/>
      <c r="R148" s="35" t="s">
        <v>443</v>
      </c>
      <c r="S148" s="35" t="s">
        <v>444</v>
      </c>
      <c r="T148" s="303" t="s">
        <v>1515</v>
      </c>
      <c r="U148" s="37"/>
      <c r="V148" s="34" t="str">
        <f>IF(ISBLANK(M148),IF(ISERROR(VLOOKUP(K148,HeadingsLookup,4,FALSE)),"",VLOOKUP(K148,HeadingsLookup,4,FALSE)),"Duplicate")</f>
        <v>PLCP Regulatory</v>
      </c>
      <c r="W148" s="46" t="str">
        <f>IF(ISERROR(VLOOKUP(V148,TopicsLookup,2,FALSE)),"",VLOOKUP(V148,TopicsLookup,2,FALSE))</f>
        <v>Coexistence</v>
      </c>
      <c r="X148" s="15"/>
      <c r="Y148" t="s">
        <v>671</v>
      </c>
      <c r="Z148" s="15"/>
      <c r="AA148" s="17"/>
      <c r="AB148" s="68"/>
      <c r="AC148" s="14">
        <v>265</v>
      </c>
    </row>
    <row r="149" spans="1:29" s="14" customFormat="1" ht="102">
      <c r="A149" s="30">
        <v>7193</v>
      </c>
      <c r="B149" s="30" t="s">
        <v>445</v>
      </c>
      <c r="C149" s="31" t="s">
        <v>164</v>
      </c>
      <c r="D149" s="31" t="s">
        <v>928</v>
      </c>
      <c r="E149" s="31"/>
      <c r="F149" s="32"/>
      <c r="G149" s="32" t="s">
        <v>1042</v>
      </c>
      <c r="H149" s="40">
        <v>223</v>
      </c>
      <c r="I149" s="40"/>
      <c r="J149" s="33" t="str">
        <f>IF(ISERROR(VLOOKUP(K149,HeadingsLookup,2,FALSE)),"",VLOOKUP(K149,HeadingsLookup,2,FALSE))</f>
        <v>Channel Allocation in the 2.4 GHz Band</v>
      </c>
      <c r="K149" s="42" t="s">
        <v>164</v>
      </c>
      <c r="L149" s="43" t="s">
        <v>895</v>
      </c>
      <c r="M149" s="43"/>
      <c r="N149" s="16" t="s">
        <v>1167</v>
      </c>
      <c r="O149" s="15" t="s">
        <v>624</v>
      </c>
      <c r="P149" s="15"/>
      <c r="Q149" s="34"/>
      <c r="R149" s="35" t="s">
        <v>446</v>
      </c>
      <c r="S149" s="35" t="s">
        <v>447</v>
      </c>
      <c r="T149" s="13" t="s">
        <v>1515</v>
      </c>
      <c r="U149" s="37"/>
      <c r="V149" s="34" t="str">
        <f>IF(ISBLANK(M149),IF(ISERROR(VLOOKUP(K149,HeadingsLookup,4,FALSE)),"",VLOOKUP(K149,HeadingsLookup,4,FALSE)),"Duplicate")</f>
        <v>PLCP Regulatory</v>
      </c>
      <c r="W149" s="46" t="str">
        <f>IF(ISERROR(VLOOKUP(V149,TopicsLookup,2,FALSE)),"",VLOOKUP(V149,TopicsLookup,2,FALSE))</f>
        <v>Coexistence</v>
      </c>
      <c r="X149" s="15"/>
      <c r="Y149" t="s">
        <v>671</v>
      </c>
      <c r="Z149" s="15"/>
      <c r="AA149" s="17"/>
      <c r="AB149" s="68"/>
      <c r="AC149" s="14">
        <v>266</v>
      </c>
    </row>
    <row r="150" spans="1:29" s="14" customFormat="1" ht="63.75">
      <c r="A150" s="30">
        <v>7315</v>
      </c>
      <c r="B150" s="30" t="s">
        <v>1958</v>
      </c>
      <c r="C150" s="31" t="s">
        <v>164</v>
      </c>
      <c r="D150" s="31" t="s">
        <v>928</v>
      </c>
      <c r="E150" s="31"/>
      <c r="F150" s="32"/>
      <c r="G150" s="32" t="s">
        <v>1042</v>
      </c>
      <c r="H150" s="40">
        <v>223</v>
      </c>
      <c r="I150" s="40"/>
      <c r="J150" s="33" t="str">
        <f>IF(ISERROR(VLOOKUP(K150,HeadingsLookup,2,FALSE)),"",VLOOKUP(K150,HeadingsLookup,2,FALSE))</f>
        <v>Channel Allocation in the 2.4 GHz Band</v>
      </c>
      <c r="K150" s="42" t="s">
        <v>164</v>
      </c>
      <c r="L150" s="43" t="s">
        <v>895</v>
      </c>
      <c r="M150" s="43"/>
      <c r="N150" s="16" t="s">
        <v>1167</v>
      </c>
      <c r="O150" s="15" t="s">
        <v>624</v>
      </c>
      <c r="P150" s="15"/>
      <c r="Q150" s="34"/>
      <c r="R150" s="35" t="s">
        <v>1960</v>
      </c>
      <c r="S150" s="35" t="s">
        <v>448</v>
      </c>
      <c r="T150" s="13" t="s">
        <v>1515</v>
      </c>
      <c r="U150" s="37"/>
      <c r="V150" s="34" t="str">
        <f>IF(ISBLANK(M150),IF(ISERROR(VLOOKUP(K150,HeadingsLookup,4,FALSE)),"",VLOOKUP(K150,HeadingsLookup,4,FALSE)),"Duplicate")</f>
        <v>PLCP Regulatory</v>
      </c>
      <c r="W150" s="46" t="str">
        <f>IF(ISERROR(VLOOKUP(V150,TopicsLookup,2,FALSE)),"",VLOOKUP(V150,TopicsLookup,2,FALSE))</f>
        <v>Coexistence</v>
      </c>
      <c r="X150" s="15"/>
      <c r="Y150" t="s">
        <v>671</v>
      </c>
      <c r="Z150" s="15"/>
      <c r="AA150" s="17"/>
      <c r="AB150" s="68"/>
      <c r="AC150" s="14">
        <v>267</v>
      </c>
    </row>
    <row r="151" spans="1:33" s="304" customFormat="1" ht="63.75">
      <c r="A151" s="30">
        <v>449</v>
      </c>
      <c r="B151" s="30" t="s">
        <v>1928</v>
      </c>
      <c r="C151" s="31" t="s">
        <v>1600</v>
      </c>
      <c r="D151" s="31" t="s">
        <v>449</v>
      </c>
      <c r="E151" s="31" t="s">
        <v>1424</v>
      </c>
      <c r="F151" s="32"/>
      <c r="G151" s="32" t="s">
        <v>1042</v>
      </c>
      <c r="H151" s="40">
        <v>229</v>
      </c>
      <c r="I151" s="40">
        <v>25</v>
      </c>
      <c r="J151" s="33" t="str">
        <f>IF(ISERROR(VLOOKUP(K151,HeadingsLookup,2,FALSE)),"",VLOOKUP(K151,HeadingsLookup,2,FALSE))</f>
        <v>Clear channel assessment (CCA) sensitivity</v>
      </c>
      <c r="K151" s="42" t="s">
        <v>1600</v>
      </c>
      <c r="L151" s="43" t="s">
        <v>895</v>
      </c>
      <c r="M151" s="43"/>
      <c r="N151" s="16" t="s">
        <v>1167</v>
      </c>
      <c r="O151" s="15" t="s">
        <v>624</v>
      </c>
      <c r="P151" s="15"/>
      <c r="Q151" s="34"/>
      <c r="R151" s="35" t="s">
        <v>450</v>
      </c>
      <c r="S151" s="35" t="s">
        <v>1789</v>
      </c>
      <c r="T151" s="13" t="s">
        <v>1488</v>
      </c>
      <c r="U151" s="37"/>
      <c r="V151" s="34" t="str">
        <f>IF(ISBLANK(M151),IF(ISERROR(VLOOKUP(K151,HeadingsLookup,4,FALSE)),"",VLOOKUP(K151,HeadingsLookup,4,FALSE)),"Duplicate")</f>
        <v>CCA</v>
      </c>
      <c r="W151" s="46" t="str">
        <f>IF(ISERROR(VLOOKUP(V151,TopicsLookup,2,FALSE)),"",VLOOKUP(V151,TopicsLookup,2,FALSE))</f>
        <v>Coexistence</v>
      </c>
      <c r="X151" s="15"/>
      <c r="Y151" t="s">
        <v>672</v>
      </c>
      <c r="Z151" s="15"/>
      <c r="AA151" s="17"/>
      <c r="AB151" s="68"/>
      <c r="AC151" s="14">
        <v>276</v>
      </c>
      <c r="AD151" s="14"/>
      <c r="AE151" s="14"/>
      <c r="AF151" s="14"/>
      <c r="AG151" s="14"/>
    </row>
    <row r="152" spans="1:33" s="304" customFormat="1" ht="63.75">
      <c r="A152" s="30">
        <v>8045</v>
      </c>
      <c r="B152" s="30" t="s">
        <v>1316</v>
      </c>
      <c r="C152" s="31" t="s">
        <v>1600</v>
      </c>
      <c r="D152" s="31" t="s">
        <v>449</v>
      </c>
      <c r="E152" s="31" t="s">
        <v>1790</v>
      </c>
      <c r="F152" s="32"/>
      <c r="G152" s="32" t="s">
        <v>1042</v>
      </c>
      <c r="H152" s="40">
        <v>229</v>
      </c>
      <c r="I152" s="40">
        <v>25</v>
      </c>
      <c r="J152" s="33" t="str">
        <f>IF(ISERROR(VLOOKUP(K152,HeadingsLookup,2,FALSE)),"",VLOOKUP(K152,HeadingsLookup,2,FALSE))</f>
        <v>Clear channel assessment (CCA) sensitivity</v>
      </c>
      <c r="K152" s="42" t="s">
        <v>1600</v>
      </c>
      <c r="L152" s="43" t="s">
        <v>895</v>
      </c>
      <c r="M152" s="43"/>
      <c r="N152" s="16" t="s">
        <v>1167</v>
      </c>
      <c r="O152" s="15" t="s">
        <v>624</v>
      </c>
      <c r="P152" s="15"/>
      <c r="Q152" s="34"/>
      <c r="R152" s="35" t="s">
        <v>1791</v>
      </c>
      <c r="S152" s="35" t="s">
        <v>1792</v>
      </c>
      <c r="T152" s="13" t="s">
        <v>1488</v>
      </c>
      <c r="U152" s="37"/>
      <c r="V152" s="34" t="str">
        <f>IF(ISBLANK(M152),IF(ISERROR(VLOOKUP(K152,HeadingsLookup,4,FALSE)),"",VLOOKUP(K152,HeadingsLookup,4,FALSE)),"Duplicate")</f>
        <v>CCA</v>
      </c>
      <c r="W152" s="46" t="str">
        <f>IF(ISERROR(VLOOKUP(V152,TopicsLookup,2,FALSE)),"",VLOOKUP(V152,TopicsLookup,2,FALSE))</f>
        <v>Coexistence</v>
      </c>
      <c r="X152" s="15"/>
      <c r="Y152" t="s">
        <v>672</v>
      </c>
      <c r="Z152" s="15"/>
      <c r="AA152" s="17"/>
      <c r="AB152" s="68"/>
      <c r="AC152" s="14">
        <v>277</v>
      </c>
      <c r="AD152" s="14"/>
      <c r="AE152" s="14"/>
      <c r="AF152" s="14"/>
      <c r="AG152" s="14"/>
    </row>
    <row r="153" spans="1:29" s="14" customFormat="1" ht="76.5">
      <c r="A153" s="30">
        <v>14</v>
      </c>
      <c r="B153" s="30" t="s">
        <v>1072</v>
      </c>
      <c r="C153" s="31" t="s">
        <v>1600</v>
      </c>
      <c r="D153" s="31" t="s">
        <v>449</v>
      </c>
      <c r="E153" s="31" t="s">
        <v>1793</v>
      </c>
      <c r="F153" s="32"/>
      <c r="G153" s="32" t="s">
        <v>1042</v>
      </c>
      <c r="H153" s="40">
        <v>229</v>
      </c>
      <c r="I153" s="40">
        <v>26</v>
      </c>
      <c r="J153" s="33" t="str">
        <f>IF(ISERROR(VLOOKUP(K153,HeadingsLookup,2,FALSE)),"",VLOOKUP(K153,HeadingsLookup,2,FALSE))</f>
        <v>Clear channel assessment (CCA) sensitivity</v>
      </c>
      <c r="K153" s="42" t="s">
        <v>1600</v>
      </c>
      <c r="L153" s="43" t="s">
        <v>895</v>
      </c>
      <c r="M153" s="43"/>
      <c r="N153" s="16" t="s">
        <v>1167</v>
      </c>
      <c r="O153" s="15" t="s">
        <v>624</v>
      </c>
      <c r="P153" s="15"/>
      <c r="Q153" s="34"/>
      <c r="R153" s="35" t="s">
        <v>1794</v>
      </c>
      <c r="S153" s="35" t="s">
        <v>1447</v>
      </c>
      <c r="T153" s="13" t="s">
        <v>1488</v>
      </c>
      <c r="U153" s="37"/>
      <c r="V153" s="34" t="str">
        <f>IF(ISBLANK(M153),IF(ISERROR(VLOOKUP(K153,HeadingsLookup,4,FALSE)),"",VLOOKUP(K153,HeadingsLookup,4,FALSE)),"Duplicate")</f>
        <v>CCA</v>
      </c>
      <c r="W153" s="46" t="str">
        <f>IF(ISERROR(VLOOKUP(V153,TopicsLookup,2,FALSE)),"",VLOOKUP(V153,TopicsLookup,2,FALSE))</f>
        <v>Coexistence</v>
      </c>
      <c r="X153" s="15"/>
      <c r="Y153" t="s">
        <v>672</v>
      </c>
      <c r="Z153" s="15"/>
      <c r="AA153" s="17"/>
      <c r="AB153" s="68"/>
      <c r="AC153" s="14">
        <v>278</v>
      </c>
    </row>
    <row r="154" spans="1:33" s="17" customFormat="1" ht="114.75">
      <c r="A154" s="30">
        <v>174</v>
      </c>
      <c r="B154" s="30" t="s">
        <v>1470</v>
      </c>
      <c r="C154" s="31" t="s">
        <v>1600</v>
      </c>
      <c r="D154" s="31" t="s">
        <v>449</v>
      </c>
      <c r="E154" s="31" t="s">
        <v>1793</v>
      </c>
      <c r="F154" s="32"/>
      <c r="G154" s="32" t="s">
        <v>1042</v>
      </c>
      <c r="H154" s="40">
        <v>229</v>
      </c>
      <c r="I154" s="40">
        <v>26</v>
      </c>
      <c r="J154" s="33" t="str">
        <f>IF(ISERROR(VLOOKUP(K154,HeadingsLookup,2,FALSE)),"",VLOOKUP(K154,HeadingsLookup,2,FALSE))</f>
        <v>Clear channel assessment (CCA) sensitivity</v>
      </c>
      <c r="K154" s="42" t="s">
        <v>1600</v>
      </c>
      <c r="L154" s="43" t="s">
        <v>895</v>
      </c>
      <c r="M154" s="43"/>
      <c r="N154" s="16" t="s">
        <v>1167</v>
      </c>
      <c r="O154" s="15" t="s">
        <v>624</v>
      </c>
      <c r="P154" s="15"/>
      <c r="Q154" s="34"/>
      <c r="R154" s="35" t="s">
        <v>1795</v>
      </c>
      <c r="S154" s="35" t="s">
        <v>1796</v>
      </c>
      <c r="T154" s="13" t="s">
        <v>1488</v>
      </c>
      <c r="U154" s="37"/>
      <c r="V154" s="34" t="str">
        <f>IF(ISBLANK(M154),IF(ISERROR(VLOOKUP(K154,HeadingsLookup,4,FALSE)),"",VLOOKUP(K154,HeadingsLookup,4,FALSE)),"Duplicate")</f>
        <v>CCA</v>
      </c>
      <c r="W154" s="46" t="str">
        <f>IF(ISERROR(VLOOKUP(V154,TopicsLookup,2,FALSE)),"",VLOOKUP(V154,TopicsLookup,2,FALSE))</f>
        <v>Coexistence</v>
      </c>
      <c r="X154" s="15"/>
      <c r="Y154" t="s">
        <v>672</v>
      </c>
      <c r="Z154" s="15"/>
      <c r="AB154" s="68"/>
      <c r="AC154" s="14">
        <v>279</v>
      </c>
      <c r="AD154" s="304"/>
      <c r="AE154" s="14"/>
      <c r="AF154" s="14"/>
      <c r="AG154" s="14"/>
    </row>
    <row r="155" spans="1:30" s="14" customFormat="1" ht="63.75">
      <c r="A155" s="30">
        <v>175</v>
      </c>
      <c r="B155" s="30" t="s">
        <v>1470</v>
      </c>
      <c r="C155" s="31" t="s">
        <v>1600</v>
      </c>
      <c r="D155" s="31" t="s">
        <v>449</v>
      </c>
      <c r="E155" s="31" t="s">
        <v>1793</v>
      </c>
      <c r="F155" s="32"/>
      <c r="G155" s="32" t="s">
        <v>1042</v>
      </c>
      <c r="H155" s="40">
        <v>229</v>
      </c>
      <c r="I155" s="40">
        <v>26</v>
      </c>
      <c r="J155" s="33" t="str">
        <f>IF(ISERROR(VLOOKUP(K155,HeadingsLookup,2,FALSE)),"",VLOOKUP(K155,HeadingsLookup,2,FALSE))</f>
        <v>Clear channel assessment (CCA) sensitivity</v>
      </c>
      <c r="K155" s="42" t="s">
        <v>1600</v>
      </c>
      <c r="L155" s="43" t="s">
        <v>895</v>
      </c>
      <c r="M155" s="43"/>
      <c r="N155" s="16" t="s">
        <v>1167</v>
      </c>
      <c r="O155" s="15" t="s">
        <v>624</v>
      </c>
      <c r="P155" s="15"/>
      <c r="Q155" s="34"/>
      <c r="R155" s="35" t="s">
        <v>1797</v>
      </c>
      <c r="S155" s="35" t="s">
        <v>1798</v>
      </c>
      <c r="T155" s="13" t="s">
        <v>1488</v>
      </c>
      <c r="U155" s="37"/>
      <c r="V155" s="34" t="str">
        <f>IF(ISBLANK(M155),IF(ISERROR(VLOOKUP(K155,HeadingsLookup,4,FALSE)),"",VLOOKUP(K155,HeadingsLookup,4,FALSE)),"Duplicate")</f>
        <v>CCA</v>
      </c>
      <c r="W155" s="46" t="str">
        <f>IF(ISERROR(VLOOKUP(V155,TopicsLookup,2,FALSE)),"",VLOOKUP(V155,TopicsLookup,2,FALSE))</f>
        <v>Coexistence</v>
      </c>
      <c r="X155" s="15"/>
      <c r="Y155" t="s">
        <v>672</v>
      </c>
      <c r="Z155" s="15"/>
      <c r="AA155" s="17"/>
      <c r="AB155" s="68"/>
      <c r="AC155" s="14">
        <v>280</v>
      </c>
      <c r="AD155" s="304"/>
    </row>
    <row r="156" spans="1:33" s="14" customFormat="1" ht="63.75">
      <c r="A156" s="30">
        <v>1661</v>
      </c>
      <c r="B156" s="30" t="s">
        <v>1799</v>
      </c>
      <c r="C156" s="31" t="s">
        <v>1600</v>
      </c>
      <c r="D156" s="31" t="s">
        <v>449</v>
      </c>
      <c r="E156" s="31" t="s">
        <v>1793</v>
      </c>
      <c r="F156" s="32"/>
      <c r="G156" s="32" t="s">
        <v>1042</v>
      </c>
      <c r="H156" s="40">
        <v>229</v>
      </c>
      <c r="I156" s="40">
        <v>26</v>
      </c>
      <c r="J156" s="33" t="str">
        <f>IF(ISERROR(VLOOKUP(K156,HeadingsLookup,2,FALSE)),"",VLOOKUP(K156,HeadingsLookup,2,FALSE))</f>
        <v>Clear channel assessment (CCA) sensitivity</v>
      </c>
      <c r="K156" s="42" t="s">
        <v>1600</v>
      </c>
      <c r="L156" s="43" t="s">
        <v>895</v>
      </c>
      <c r="M156" s="43"/>
      <c r="N156" s="16" t="s">
        <v>1167</v>
      </c>
      <c r="O156" s="15" t="s">
        <v>624</v>
      </c>
      <c r="P156" s="15"/>
      <c r="Q156" s="34"/>
      <c r="R156" s="35" t="s">
        <v>1800</v>
      </c>
      <c r="S156" s="35" t="s">
        <v>1801</v>
      </c>
      <c r="T156" s="13" t="s">
        <v>1488</v>
      </c>
      <c r="U156" s="37"/>
      <c r="V156" s="34" t="str">
        <f>IF(ISBLANK(M156),IF(ISERROR(VLOOKUP(K156,HeadingsLookup,4,FALSE)),"",VLOOKUP(K156,HeadingsLookup,4,FALSE)),"Duplicate")</f>
        <v>CCA</v>
      </c>
      <c r="W156" s="46" t="str">
        <f>IF(ISERROR(VLOOKUP(V156,TopicsLookup,2,FALSE)),"",VLOOKUP(V156,TopicsLookup,2,FALSE))</f>
        <v>Coexistence</v>
      </c>
      <c r="X156" s="15"/>
      <c r="Y156" t="s">
        <v>672</v>
      </c>
      <c r="Z156" s="15"/>
      <c r="AA156" s="17"/>
      <c r="AB156" s="68"/>
      <c r="AC156" s="14">
        <v>281</v>
      </c>
      <c r="AF156" s="17"/>
      <c r="AG156" s="17"/>
    </row>
    <row r="157" spans="1:30" s="14" customFormat="1" ht="76.5">
      <c r="A157" s="30">
        <v>3115</v>
      </c>
      <c r="B157" s="30" t="s">
        <v>676</v>
      </c>
      <c r="C157" s="31" t="s">
        <v>1600</v>
      </c>
      <c r="D157" s="31">
        <v>229</v>
      </c>
      <c r="E157" s="31">
        <v>26</v>
      </c>
      <c r="F157" s="32"/>
      <c r="G157" s="32" t="s">
        <v>1042</v>
      </c>
      <c r="H157" s="40">
        <v>229</v>
      </c>
      <c r="I157" s="40">
        <v>26</v>
      </c>
      <c r="J157" s="33" t="str">
        <f>IF(ISERROR(VLOOKUP(K157,HeadingsLookup,2,FALSE)),"",VLOOKUP(K157,HeadingsLookup,2,FALSE))</f>
        <v>Clear channel assessment (CCA) sensitivity</v>
      </c>
      <c r="K157" s="42" t="s">
        <v>1600</v>
      </c>
      <c r="L157" s="43" t="s">
        <v>895</v>
      </c>
      <c r="M157" s="43"/>
      <c r="N157" s="16" t="s">
        <v>138</v>
      </c>
      <c r="O157" s="15" t="s">
        <v>624</v>
      </c>
      <c r="P157" s="15" t="s">
        <v>1781</v>
      </c>
      <c r="Q157" s="34"/>
      <c r="R157" s="35" t="s">
        <v>1802</v>
      </c>
      <c r="S157" s="35" t="s">
        <v>1803</v>
      </c>
      <c r="T157" s="13" t="s">
        <v>1785</v>
      </c>
      <c r="U157" s="37"/>
      <c r="V157" s="34" t="str">
        <f>IF(ISBLANK(M157),IF(ISERROR(VLOOKUP(K157,HeadingsLookup,4,FALSE)),"",VLOOKUP(K157,HeadingsLookup,4,FALSE)),"Duplicate")</f>
        <v>CCA</v>
      </c>
      <c r="W157" s="46" t="str">
        <f>IF(ISERROR(VLOOKUP(V157,TopicsLookup,2,FALSE)),"",VLOOKUP(V157,TopicsLookup,2,FALSE))</f>
        <v>Coexistence</v>
      </c>
      <c r="X157" s="15"/>
      <c r="Y157" t="s">
        <v>672</v>
      </c>
      <c r="Z157" s="15" t="s">
        <v>800</v>
      </c>
      <c r="AA157" s="17"/>
      <c r="AB157" s="68"/>
      <c r="AC157" s="14">
        <v>282</v>
      </c>
      <c r="AD157" s="17"/>
    </row>
    <row r="158" spans="1:33" s="17" customFormat="1" ht="178.5">
      <c r="A158" s="30">
        <v>7879</v>
      </c>
      <c r="B158" s="30" t="s">
        <v>801</v>
      </c>
      <c r="C158" s="31" t="s">
        <v>1600</v>
      </c>
      <c r="D158" s="31" t="s">
        <v>449</v>
      </c>
      <c r="E158" s="31" t="s">
        <v>1804</v>
      </c>
      <c r="F158" s="32"/>
      <c r="G158" s="32" t="s">
        <v>1042</v>
      </c>
      <c r="H158" s="40">
        <v>229</v>
      </c>
      <c r="I158" s="40">
        <v>26</v>
      </c>
      <c r="J158" s="33" t="str">
        <f>IF(ISERROR(VLOOKUP(K158,HeadingsLookup,2,FALSE)),"",VLOOKUP(K158,HeadingsLookup,2,FALSE))</f>
        <v>Clear channel assessment (CCA) sensitivity</v>
      </c>
      <c r="K158" s="42" t="s">
        <v>1600</v>
      </c>
      <c r="L158" s="43" t="s">
        <v>894</v>
      </c>
      <c r="M158" s="43"/>
      <c r="N158" s="16" t="s">
        <v>1167</v>
      </c>
      <c r="O158" s="15" t="s">
        <v>624</v>
      </c>
      <c r="P158" s="15"/>
      <c r="Q158" s="34"/>
      <c r="R158" s="35" t="s">
        <v>1805</v>
      </c>
      <c r="S158" s="35" t="s">
        <v>396</v>
      </c>
      <c r="T158" s="13" t="s">
        <v>1488</v>
      </c>
      <c r="U158" s="37"/>
      <c r="V158" s="34" t="str">
        <f>IF(ISBLANK(M158),IF(ISERROR(VLOOKUP(K158,HeadingsLookup,4,FALSE)),"",VLOOKUP(K158,HeadingsLookup,4,FALSE)),"Duplicate")</f>
        <v>CCA</v>
      </c>
      <c r="W158" s="46" t="str">
        <f>IF(ISERROR(VLOOKUP(V158,TopicsLookup,2,FALSE)),"",VLOOKUP(V158,TopicsLookup,2,FALSE))</f>
        <v>Coexistence</v>
      </c>
      <c r="X158" s="15"/>
      <c r="Y158" t="s">
        <v>672</v>
      </c>
      <c r="Z158" s="15"/>
      <c r="AB158" s="68"/>
      <c r="AC158" s="14">
        <v>283</v>
      </c>
      <c r="AD158" s="14"/>
      <c r="AE158" s="14"/>
      <c r="AF158" s="13"/>
      <c r="AG158" s="13"/>
    </row>
    <row r="159" spans="1:29" s="14" customFormat="1" ht="76.5">
      <c r="A159" s="30">
        <v>10767</v>
      </c>
      <c r="B159" s="30" t="s">
        <v>1033</v>
      </c>
      <c r="C159" s="31" t="s">
        <v>1600</v>
      </c>
      <c r="D159" s="31">
        <v>229</v>
      </c>
      <c r="E159" s="31">
        <v>26</v>
      </c>
      <c r="F159" s="32"/>
      <c r="G159" s="32" t="s">
        <v>1042</v>
      </c>
      <c r="H159" s="40">
        <v>229</v>
      </c>
      <c r="I159" s="40">
        <v>26</v>
      </c>
      <c r="J159" s="33" t="str">
        <f>IF(ISERROR(VLOOKUP(K159,HeadingsLookup,2,FALSE)),"",VLOOKUP(K159,HeadingsLookup,2,FALSE))</f>
        <v>Clear channel assessment (CCA) sensitivity</v>
      </c>
      <c r="K159" s="42" t="s">
        <v>1600</v>
      </c>
      <c r="L159" s="43" t="s">
        <v>895</v>
      </c>
      <c r="M159" s="43"/>
      <c r="N159" s="16" t="s">
        <v>138</v>
      </c>
      <c r="O159" s="15" t="s">
        <v>624</v>
      </c>
      <c r="P159" s="15" t="s">
        <v>1781</v>
      </c>
      <c r="Q159" s="34"/>
      <c r="R159" s="35" t="s">
        <v>1802</v>
      </c>
      <c r="S159" s="35" t="s">
        <v>1806</v>
      </c>
      <c r="T159" s="13" t="s">
        <v>1785</v>
      </c>
      <c r="U159" s="37"/>
      <c r="V159" s="34" t="str">
        <f>IF(ISBLANK(M159),IF(ISERROR(VLOOKUP(K159,HeadingsLookup,4,FALSE)),"",VLOOKUP(K159,HeadingsLookup,4,FALSE)),"Duplicate")</f>
        <v>CCA</v>
      </c>
      <c r="W159" s="46" t="str">
        <f>IF(ISERROR(VLOOKUP(V159,TopicsLookup,2,FALSE)),"",VLOOKUP(V159,TopicsLookup,2,FALSE))</f>
        <v>Coexistence</v>
      </c>
      <c r="X159" s="15"/>
      <c r="Y159" t="s">
        <v>672</v>
      </c>
      <c r="Z159" s="15" t="s">
        <v>800</v>
      </c>
      <c r="AA159" s="17"/>
      <c r="AB159" s="68"/>
      <c r="AC159" s="14">
        <v>284</v>
      </c>
    </row>
    <row r="160" spans="1:29" s="14" customFormat="1" ht="63.75">
      <c r="A160" s="30">
        <v>12202</v>
      </c>
      <c r="B160" s="30" t="s">
        <v>1855</v>
      </c>
      <c r="C160" s="31" t="s">
        <v>1600</v>
      </c>
      <c r="D160" s="31">
        <v>229</v>
      </c>
      <c r="E160" s="31">
        <v>26</v>
      </c>
      <c r="F160" s="32"/>
      <c r="G160" s="32" t="s">
        <v>1042</v>
      </c>
      <c r="H160" s="40">
        <v>229</v>
      </c>
      <c r="I160" s="40">
        <v>26</v>
      </c>
      <c r="J160" s="33" t="str">
        <f>IF(ISERROR(VLOOKUP(K160,HeadingsLookup,2,FALSE)),"",VLOOKUP(K160,HeadingsLookup,2,FALSE))</f>
        <v>Clear channel assessment (CCA) sensitivity</v>
      </c>
      <c r="K160" s="42" t="s">
        <v>1600</v>
      </c>
      <c r="L160" s="43" t="s">
        <v>895</v>
      </c>
      <c r="M160" s="43"/>
      <c r="N160" s="16" t="s">
        <v>1167</v>
      </c>
      <c r="O160" s="15" t="s">
        <v>624</v>
      </c>
      <c r="P160" s="15"/>
      <c r="Q160" s="34"/>
      <c r="R160" s="35" t="s">
        <v>1807</v>
      </c>
      <c r="S160" s="35" t="s">
        <v>689</v>
      </c>
      <c r="T160" s="13" t="s">
        <v>1488</v>
      </c>
      <c r="U160" s="37"/>
      <c r="V160" s="34" t="str">
        <f>IF(ISBLANK(M160),IF(ISERROR(VLOOKUP(K160,HeadingsLookup,4,FALSE)),"",VLOOKUP(K160,HeadingsLookup,4,FALSE)),"Duplicate")</f>
        <v>CCA</v>
      </c>
      <c r="W160" s="46" t="str">
        <f>IF(ISERROR(VLOOKUP(V160,TopicsLookup,2,FALSE)),"",VLOOKUP(V160,TopicsLookup,2,FALSE))</f>
        <v>Coexistence</v>
      </c>
      <c r="X160" s="15"/>
      <c r="Y160" t="s">
        <v>672</v>
      </c>
      <c r="Z160" s="15"/>
      <c r="AA160" s="17"/>
      <c r="AB160" s="68"/>
      <c r="AC160" s="14">
        <v>285</v>
      </c>
    </row>
    <row r="161" spans="1:30" s="14" customFormat="1" ht="63.75">
      <c r="A161" s="30">
        <v>4007</v>
      </c>
      <c r="B161" s="30" t="s">
        <v>1629</v>
      </c>
      <c r="C161" s="31"/>
      <c r="D161" s="31" t="s">
        <v>449</v>
      </c>
      <c r="E161" s="31" t="s">
        <v>1837</v>
      </c>
      <c r="F161" s="32"/>
      <c r="G161" s="32"/>
      <c r="H161" s="40">
        <v>229</v>
      </c>
      <c r="I161" s="40">
        <v>28</v>
      </c>
      <c r="J161" s="33" t="str">
        <f>IF(ISERROR(VLOOKUP(K161,HeadingsLookup,2,FALSE)),"",VLOOKUP(K161,HeadingsLookup,2,FALSE))</f>
        <v>Clear channel assessment (CCA) sensitivity</v>
      </c>
      <c r="K161" s="42" t="s">
        <v>1600</v>
      </c>
      <c r="L161" s="43" t="s">
        <v>895</v>
      </c>
      <c r="M161" s="43"/>
      <c r="N161" s="16" t="s">
        <v>0</v>
      </c>
      <c r="O161" s="15" t="s">
        <v>624</v>
      </c>
      <c r="P161" s="15" t="s">
        <v>1781</v>
      </c>
      <c r="Q161" s="34"/>
      <c r="R161" s="35" t="s">
        <v>690</v>
      </c>
      <c r="S161" s="35" t="s">
        <v>691</v>
      </c>
      <c r="T161" s="366" t="s">
        <v>1786</v>
      </c>
      <c r="U161" s="37"/>
      <c r="V161" s="34" t="str">
        <f>IF(ISBLANK(M161),IF(ISERROR(VLOOKUP(K161,HeadingsLookup,4,FALSE)),"",VLOOKUP(K161,HeadingsLookup,4,FALSE)),"Duplicate")</f>
        <v>CCA</v>
      </c>
      <c r="W161" s="46" t="str">
        <f>IF(ISERROR(VLOOKUP(V161,TopicsLookup,2,FALSE)),"",VLOOKUP(V161,TopicsLookup,2,FALSE))</f>
        <v>Coexistence</v>
      </c>
      <c r="X161" s="15"/>
      <c r="Y161" t="s">
        <v>672</v>
      </c>
      <c r="Z161" s="15" t="s">
        <v>800</v>
      </c>
      <c r="AA161" s="17"/>
      <c r="AB161" s="68"/>
      <c r="AC161" s="14">
        <v>286</v>
      </c>
      <c r="AD161" s="17"/>
    </row>
    <row r="162" spans="1:33" s="305" customFormat="1" ht="63.75">
      <c r="A162" s="30">
        <v>12201</v>
      </c>
      <c r="B162" s="30" t="s">
        <v>1855</v>
      </c>
      <c r="C162" s="31" t="s">
        <v>1600</v>
      </c>
      <c r="D162" s="31">
        <v>229</v>
      </c>
      <c r="E162" s="31">
        <v>28</v>
      </c>
      <c r="F162" s="32"/>
      <c r="G162" s="32" t="s">
        <v>1042</v>
      </c>
      <c r="H162" s="40">
        <v>229</v>
      </c>
      <c r="I162" s="40">
        <v>28</v>
      </c>
      <c r="J162" s="33" t="str">
        <f>IF(ISERROR(VLOOKUP(K162,HeadingsLookup,2,FALSE)),"",VLOOKUP(K162,HeadingsLookup,2,FALSE))</f>
        <v>Clear channel assessment (CCA) sensitivity</v>
      </c>
      <c r="K162" s="42" t="s">
        <v>1600</v>
      </c>
      <c r="L162" s="43" t="s">
        <v>895</v>
      </c>
      <c r="M162" s="43"/>
      <c r="N162" s="16" t="s">
        <v>0</v>
      </c>
      <c r="O162" s="15" t="s">
        <v>624</v>
      </c>
      <c r="P162" s="15" t="s">
        <v>1781</v>
      </c>
      <c r="Q162" s="34"/>
      <c r="R162" s="35" t="s">
        <v>692</v>
      </c>
      <c r="S162" s="35" t="s">
        <v>693</v>
      </c>
      <c r="T162" s="366" t="s">
        <v>1786</v>
      </c>
      <c r="U162" s="37"/>
      <c r="V162" s="34" t="str">
        <f>IF(ISBLANK(M162),IF(ISERROR(VLOOKUP(K162,HeadingsLookup,4,FALSE)),"",VLOOKUP(K162,HeadingsLookup,4,FALSE)),"Duplicate")</f>
        <v>CCA</v>
      </c>
      <c r="W162" s="46" t="str">
        <f>IF(ISERROR(VLOOKUP(V162,TopicsLookup,2,FALSE)),"",VLOOKUP(V162,TopicsLookup,2,FALSE))</f>
        <v>Coexistence</v>
      </c>
      <c r="X162" s="15"/>
      <c r="Y162" t="s">
        <v>672</v>
      </c>
      <c r="Z162" s="15" t="s">
        <v>800</v>
      </c>
      <c r="AA162" s="17"/>
      <c r="AB162" s="68"/>
      <c r="AC162" s="14">
        <v>287</v>
      </c>
      <c r="AD162" s="14"/>
      <c r="AE162" s="14"/>
      <c r="AF162" s="14"/>
      <c r="AG162" s="14"/>
    </row>
    <row r="163" spans="1:33" s="14" customFormat="1" ht="63.75">
      <c r="A163" s="30">
        <v>3117</v>
      </c>
      <c r="B163" s="30" t="s">
        <v>676</v>
      </c>
      <c r="C163" s="31" t="s">
        <v>1600</v>
      </c>
      <c r="D163" s="31">
        <v>229</v>
      </c>
      <c r="E163" s="31">
        <v>29</v>
      </c>
      <c r="F163" s="32"/>
      <c r="G163" s="32" t="s">
        <v>1042</v>
      </c>
      <c r="H163" s="40">
        <v>229</v>
      </c>
      <c r="I163" s="40">
        <v>29</v>
      </c>
      <c r="J163" s="33" t="str">
        <f>IF(ISERROR(VLOOKUP(K163,HeadingsLookup,2,FALSE)),"",VLOOKUP(K163,HeadingsLookup,2,FALSE))</f>
        <v>Clear channel assessment (CCA) sensitivity</v>
      </c>
      <c r="K163" s="42" t="s">
        <v>1600</v>
      </c>
      <c r="L163" s="43" t="s">
        <v>895</v>
      </c>
      <c r="M163" s="43"/>
      <c r="N163" s="16" t="s">
        <v>1167</v>
      </c>
      <c r="O163" s="15" t="s">
        <v>624</v>
      </c>
      <c r="P163" s="15"/>
      <c r="Q163" s="34"/>
      <c r="R163" s="35" t="s">
        <v>1229</v>
      </c>
      <c r="S163" s="35" t="s">
        <v>1230</v>
      </c>
      <c r="T163" s="13" t="s">
        <v>1488</v>
      </c>
      <c r="U163" s="37"/>
      <c r="V163" s="34" t="str">
        <f>IF(ISBLANK(M163),IF(ISERROR(VLOOKUP(K163,HeadingsLookup,4,FALSE)),"",VLOOKUP(K163,HeadingsLookup,4,FALSE)),"Duplicate")</f>
        <v>CCA</v>
      </c>
      <c r="W163" s="46" t="str">
        <f>IF(ISERROR(VLOOKUP(V163,TopicsLookup,2,FALSE)),"",VLOOKUP(V163,TopicsLookup,2,FALSE))</f>
        <v>Coexistence</v>
      </c>
      <c r="X163" s="15"/>
      <c r="Y163" t="s">
        <v>672</v>
      </c>
      <c r="Z163" s="15"/>
      <c r="AA163" s="17"/>
      <c r="AB163" s="68"/>
      <c r="AC163" s="14">
        <v>288</v>
      </c>
      <c r="AF163" s="121"/>
      <c r="AG163" s="121"/>
    </row>
    <row r="164" spans="1:29" s="14" customFormat="1" ht="63.75">
      <c r="A164" s="30">
        <v>7878</v>
      </c>
      <c r="B164" s="30" t="s">
        <v>801</v>
      </c>
      <c r="C164" s="31" t="s">
        <v>1600</v>
      </c>
      <c r="D164" s="31" t="s">
        <v>449</v>
      </c>
      <c r="E164" s="31" t="s">
        <v>1425</v>
      </c>
      <c r="F164" s="32"/>
      <c r="G164" s="32" t="s">
        <v>1042</v>
      </c>
      <c r="H164" s="40">
        <v>229</v>
      </c>
      <c r="I164" s="40">
        <v>29</v>
      </c>
      <c r="J164" s="33" t="str">
        <f>IF(ISERROR(VLOOKUP(K164,HeadingsLookup,2,FALSE)),"",VLOOKUP(K164,HeadingsLookup,2,FALSE))</f>
        <v>Clear channel assessment (CCA) sensitivity</v>
      </c>
      <c r="K164" s="42" t="s">
        <v>1600</v>
      </c>
      <c r="L164" s="43" t="s">
        <v>894</v>
      </c>
      <c r="M164" s="43"/>
      <c r="N164" s="16" t="s">
        <v>1167</v>
      </c>
      <c r="O164" s="15" t="s">
        <v>624</v>
      </c>
      <c r="P164" s="15"/>
      <c r="Q164" s="34"/>
      <c r="R164" s="35" t="s">
        <v>1231</v>
      </c>
      <c r="S164" s="35" t="s">
        <v>1232</v>
      </c>
      <c r="T164" s="13" t="s">
        <v>1488</v>
      </c>
      <c r="U164" s="37"/>
      <c r="V164" s="34" t="str">
        <f>IF(ISBLANK(M164),IF(ISERROR(VLOOKUP(K164,HeadingsLookup,4,FALSE)),"",VLOOKUP(K164,HeadingsLookup,4,FALSE)),"Duplicate")</f>
        <v>CCA</v>
      </c>
      <c r="W164" s="46" t="str">
        <f>IF(ISERROR(VLOOKUP(V164,TopicsLookup,2,FALSE)),"",VLOOKUP(V164,TopicsLookup,2,FALSE))</f>
        <v>Coexistence</v>
      </c>
      <c r="X164" s="15"/>
      <c r="Y164" t="s">
        <v>672</v>
      </c>
      <c r="Z164" s="15"/>
      <c r="AA164" s="17"/>
      <c r="AB164" s="68"/>
      <c r="AC164" s="14">
        <v>289</v>
      </c>
    </row>
    <row r="165" spans="1:33" s="13" customFormat="1" ht="63.75">
      <c r="A165" s="30">
        <v>7913</v>
      </c>
      <c r="B165" s="30" t="s">
        <v>1728</v>
      </c>
      <c r="C165" s="31" t="s">
        <v>1600</v>
      </c>
      <c r="D165" s="31" t="s">
        <v>449</v>
      </c>
      <c r="E165" s="31" t="s">
        <v>1425</v>
      </c>
      <c r="F165" s="32"/>
      <c r="G165" s="32" t="s">
        <v>1042</v>
      </c>
      <c r="H165" s="40">
        <v>229</v>
      </c>
      <c r="I165" s="40">
        <v>29</v>
      </c>
      <c r="J165" s="33" t="str">
        <f>IF(ISERROR(VLOOKUP(K165,HeadingsLookup,2,FALSE)),"",VLOOKUP(K165,HeadingsLookup,2,FALSE))</f>
        <v>Clear channel assessment (CCA) sensitivity</v>
      </c>
      <c r="K165" s="42" t="s">
        <v>1600</v>
      </c>
      <c r="L165" s="43" t="s">
        <v>895</v>
      </c>
      <c r="M165" s="43"/>
      <c r="N165" s="16" t="s">
        <v>1167</v>
      </c>
      <c r="O165" s="15" t="s">
        <v>624</v>
      </c>
      <c r="P165" s="15"/>
      <c r="Q165" s="34"/>
      <c r="R165" s="35" t="s">
        <v>1233</v>
      </c>
      <c r="S165" s="35" t="s">
        <v>1234</v>
      </c>
      <c r="T165" s="13" t="s">
        <v>1488</v>
      </c>
      <c r="U165" s="37"/>
      <c r="V165" s="34" t="str">
        <f>IF(ISBLANK(M165),IF(ISERROR(VLOOKUP(K165,HeadingsLookup,4,FALSE)),"",VLOOKUP(K165,HeadingsLookup,4,FALSE)),"Duplicate")</f>
        <v>CCA</v>
      </c>
      <c r="W165" s="46" t="str">
        <f>IF(ISERROR(VLOOKUP(V165,TopicsLookup,2,FALSE)),"",VLOOKUP(V165,TopicsLookup,2,FALSE))</f>
        <v>Coexistence</v>
      </c>
      <c r="X165" s="15"/>
      <c r="Y165" t="s">
        <v>672</v>
      </c>
      <c r="Z165" s="15"/>
      <c r="AA165" s="17"/>
      <c r="AB165" s="68"/>
      <c r="AC165" s="14">
        <v>290</v>
      </c>
      <c r="AD165" s="305"/>
      <c r="AE165" s="14"/>
      <c r="AF165" s="14"/>
      <c r="AG165" s="14"/>
    </row>
    <row r="166" spans="1:33" s="13" customFormat="1" ht="63.75">
      <c r="A166" s="30">
        <v>8021</v>
      </c>
      <c r="B166" s="30" t="s">
        <v>1235</v>
      </c>
      <c r="C166" s="31" t="s">
        <v>1600</v>
      </c>
      <c r="D166" s="31" t="s">
        <v>449</v>
      </c>
      <c r="E166" s="31" t="s">
        <v>1425</v>
      </c>
      <c r="F166" s="32"/>
      <c r="G166" s="32" t="s">
        <v>1042</v>
      </c>
      <c r="H166" s="40">
        <v>229</v>
      </c>
      <c r="I166" s="40">
        <v>29</v>
      </c>
      <c r="J166" s="33" t="str">
        <f>IF(ISERROR(VLOOKUP(K166,HeadingsLookup,2,FALSE)),"",VLOOKUP(K166,HeadingsLookup,2,FALSE))</f>
        <v>Clear channel assessment (CCA) sensitivity</v>
      </c>
      <c r="K166" s="42" t="s">
        <v>1600</v>
      </c>
      <c r="L166" s="43" t="s">
        <v>895</v>
      </c>
      <c r="M166" s="43"/>
      <c r="N166" s="16" t="s">
        <v>1167</v>
      </c>
      <c r="O166" s="15" t="s">
        <v>624</v>
      </c>
      <c r="P166" s="15"/>
      <c r="Q166" s="34"/>
      <c r="R166" s="35" t="s">
        <v>1236</v>
      </c>
      <c r="S166" s="35" t="s">
        <v>1237</v>
      </c>
      <c r="T166" s="13" t="s">
        <v>1488</v>
      </c>
      <c r="U166" s="37"/>
      <c r="V166" s="34" t="str">
        <f>IF(ISBLANK(M166),IF(ISERROR(VLOOKUP(K166,HeadingsLookup,4,FALSE)),"",VLOOKUP(K166,HeadingsLookup,4,FALSE)),"Duplicate")</f>
        <v>CCA</v>
      </c>
      <c r="W166" s="46" t="str">
        <f>IF(ISERROR(VLOOKUP(V166,TopicsLookup,2,FALSE)),"",VLOOKUP(V166,TopicsLookup,2,FALSE))</f>
        <v>Coexistence</v>
      </c>
      <c r="X166" s="15"/>
      <c r="Y166" t="s">
        <v>672</v>
      </c>
      <c r="Z166" s="15"/>
      <c r="AA166" s="17"/>
      <c r="AB166" s="68"/>
      <c r="AC166" s="14">
        <v>291</v>
      </c>
      <c r="AD166" s="14"/>
      <c r="AE166" s="14"/>
      <c r="AF166" s="121"/>
      <c r="AG166" s="121"/>
    </row>
    <row r="167" spans="1:33" s="13" customFormat="1" ht="63.75">
      <c r="A167" s="30">
        <v>8263</v>
      </c>
      <c r="B167" s="30" t="s">
        <v>1238</v>
      </c>
      <c r="C167" s="31" t="s">
        <v>1600</v>
      </c>
      <c r="D167" s="31" t="s">
        <v>449</v>
      </c>
      <c r="E167" s="31" t="s">
        <v>1425</v>
      </c>
      <c r="F167" s="32"/>
      <c r="G167" s="32" t="s">
        <v>1042</v>
      </c>
      <c r="H167" s="40">
        <v>229</v>
      </c>
      <c r="I167" s="40">
        <v>29</v>
      </c>
      <c r="J167" s="33" t="str">
        <f>IF(ISERROR(VLOOKUP(K167,HeadingsLookup,2,FALSE)),"",VLOOKUP(K167,HeadingsLookup,2,FALSE))</f>
        <v>Clear channel assessment (CCA) sensitivity</v>
      </c>
      <c r="K167" s="42" t="s">
        <v>1600</v>
      </c>
      <c r="L167" s="43" t="s">
        <v>895</v>
      </c>
      <c r="M167" s="43"/>
      <c r="N167" s="16" t="s">
        <v>1167</v>
      </c>
      <c r="O167" s="15" t="s">
        <v>624</v>
      </c>
      <c r="P167" s="15"/>
      <c r="Q167" s="34"/>
      <c r="R167" s="35" t="s">
        <v>1239</v>
      </c>
      <c r="S167" s="35" t="s">
        <v>1240</v>
      </c>
      <c r="T167" s="13" t="s">
        <v>1488</v>
      </c>
      <c r="U167" s="37"/>
      <c r="V167" s="34" t="str">
        <f>IF(ISBLANK(M167),IF(ISERROR(VLOOKUP(K167,HeadingsLookup,4,FALSE)),"",VLOOKUP(K167,HeadingsLookup,4,FALSE)),"Duplicate")</f>
        <v>CCA</v>
      </c>
      <c r="W167" s="46" t="str">
        <f>IF(ISERROR(VLOOKUP(V167,TopicsLookup,2,FALSE)),"",VLOOKUP(V167,TopicsLookup,2,FALSE))</f>
        <v>Coexistence</v>
      </c>
      <c r="X167" s="15"/>
      <c r="Y167" t="s">
        <v>672</v>
      </c>
      <c r="Z167" s="15"/>
      <c r="AA167" s="17"/>
      <c r="AB167" s="68"/>
      <c r="AC167" s="14">
        <v>292</v>
      </c>
      <c r="AD167" s="14"/>
      <c r="AE167" s="14"/>
      <c r="AF167" s="14"/>
      <c r="AG167" s="14"/>
    </row>
    <row r="168" spans="1:33" s="13" customFormat="1" ht="51">
      <c r="A168" s="30">
        <v>11975</v>
      </c>
      <c r="B168" s="30" t="s">
        <v>1853</v>
      </c>
      <c r="C168" s="31" t="s">
        <v>1600</v>
      </c>
      <c r="D168" s="31" t="s">
        <v>449</v>
      </c>
      <c r="E168" s="31" t="s">
        <v>1425</v>
      </c>
      <c r="F168" s="32"/>
      <c r="G168" s="32" t="s">
        <v>1842</v>
      </c>
      <c r="H168" s="40">
        <v>229</v>
      </c>
      <c r="I168" s="40">
        <v>29</v>
      </c>
      <c r="J168" s="33" t="str">
        <f>IF(ISERROR(VLOOKUP(K168,HeadingsLookup,2,FALSE)),"",VLOOKUP(K168,HeadingsLookup,2,FALSE))</f>
        <v>Clear channel assessment (CCA) sensitivity</v>
      </c>
      <c r="K168" s="42" t="s">
        <v>1600</v>
      </c>
      <c r="L168" s="43" t="s">
        <v>895</v>
      </c>
      <c r="M168" s="43"/>
      <c r="N168" s="16" t="s">
        <v>1808</v>
      </c>
      <c r="O168" s="15"/>
      <c r="P168" s="15"/>
      <c r="Q168" s="34"/>
      <c r="R168" s="35" t="s">
        <v>1241</v>
      </c>
      <c r="S168" s="35" t="s">
        <v>1242</v>
      </c>
      <c r="T168" s="13" t="s">
        <v>1809</v>
      </c>
      <c r="U168" s="37"/>
      <c r="V168" s="34" t="str">
        <f>IF(ISBLANK(M168),IF(ISERROR(VLOOKUP(K168,HeadingsLookup,4,FALSE)),"",VLOOKUP(K168,HeadingsLookup,4,FALSE)),"Duplicate")</f>
        <v>CCA</v>
      </c>
      <c r="W168" s="46" t="str">
        <f>IF(ISERROR(VLOOKUP(V168,TopicsLookup,2,FALSE)),"",VLOOKUP(V168,TopicsLookup,2,FALSE))</f>
        <v>Coexistence</v>
      </c>
      <c r="X168" s="15"/>
      <c r="Y168" t="s">
        <v>674</v>
      </c>
      <c r="Z168" s="15"/>
      <c r="AA168" s="17"/>
      <c r="AB168" s="68"/>
      <c r="AC168" s="14">
        <v>293</v>
      </c>
      <c r="AE168" s="14"/>
      <c r="AF168" s="17"/>
      <c r="AG168" s="17"/>
    </row>
    <row r="169" spans="1:31" s="13" customFormat="1" ht="63.75">
      <c r="A169" s="30">
        <v>3118</v>
      </c>
      <c r="B169" s="30" t="s">
        <v>676</v>
      </c>
      <c r="C169" s="31" t="s">
        <v>1600</v>
      </c>
      <c r="D169" s="31">
        <v>229</v>
      </c>
      <c r="E169" s="31">
        <v>30</v>
      </c>
      <c r="F169" s="32" t="s">
        <v>1243</v>
      </c>
      <c r="G169" s="32" t="s">
        <v>1842</v>
      </c>
      <c r="H169" s="40">
        <v>229</v>
      </c>
      <c r="I169" s="40">
        <v>30</v>
      </c>
      <c r="J169" s="33" t="str">
        <f>IF(ISERROR(VLOOKUP(K169,HeadingsLookup,2,FALSE)),"",VLOOKUP(K169,HeadingsLookup,2,FALSE))</f>
        <v>Clear channel assessment (CCA) sensitivity</v>
      </c>
      <c r="K169" s="42" t="s">
        <v>1600</v>
      </c>
      <c r="L169" s="43" t="s">
        <v>1423</v>
      </c>
      <c r="M169" s="43"/>
      <c r="N169" s="16" t="s">
        <v>1167</v>
      </c>
      <c r="O169" s="15" t="s">
        <v>624</v>
      </c>
      <c r="P169" s="15"/>
      <c r="Q169" s="34"/>
      <c r="R169" s="35" t="s">
        <v>1244</v>
      </c>
      <c r="S169" s="35" t="s">
        <v>1245</v>
      </c>
      <c r="T169" s="13" t="s">
        <v>1246</v>
      </c>
      <c r="U169" s="37"/>
      <c r="V169" s="34" t="str">
        <f>IF(ISBLANK(M169),IF(ISERROR(VLOOKUP(K169,HeadingsLookup,4,FALSE)),"",VLOOKUP(K169,HeadingsLookup,4,FALSE)),"Duplicate")</f>
        <v>CCA</v>
      </c>
      <c r="W169" s="46" t="str">
        <f>IF(ISERROR(VLOOKUP(V169,TopicsLookup,2,FALSE)),"",VLOOKUP(V169,TopicsLookup,2,FALSE))</f>
        <v>Coexistence</v>
      </c>
      <c r="X169" s="15"/>
      <c r="Y169" t="s">
        <v>275</v>
      </c>
      <c r="Z169" s="15"/>
      <c r="AA169" s="17"/>
      <c r="AB169" s="68"/>
      <c r="AC169" s="14">
        <v>294</v>
      </c>
      <c r="AE169" s="14"/>
    </row>
    <row r="170" spans="1:33" s="13" customFormat="1" ht="63.75">
      <c r="A170" s="30">
        <v>4032</v>
      </c>
      <c r="B170" s="30" t="s">
        <v>1629</v>
      </c>
      <c r="C170" s="31" t="s">
        <v>1600</v>
      </c>
      <c r="D170" s="31" t="s">
        <v>449</v>
      </c>
      <c r="E170" s="31" t="s">
        <v>1247</v>
      </c>
      <c r="F170" s="32"/>
      <c r="G170" s="32" t="s">
        <v>1042</v>
      </c>
      <c r="H170" s="40">
        <v>229</v>
      </c>
      <c r="I170" s="40">
        <v>30</v>
      </c>
      <c r="J170" s="33" t="str">
        <f>IF(ISERROR(VLOOKUP(K170,HeadingsLookup,2,FALSE)),"",VLOOKUP(K170,HeadingsLookup,2,FALSE))</f>
        <v>Clear channel assessment (CCA) sensitivity</v>
      </c>
      <c r="K170" s="42" t="s">
        <v>1600</v>
      </c>
      <c r="L170" s="43" t="s">
        <v>1423</v>
      </c>
      <c r="M170" s="43"/>
      <c r="N170" s="16" t="s">
        <v>1167</v>
      </c>
      <c r="O170" s="15" t="s">
        <v>624</v>
      </c>
      <c r="P170" s="15"/>
      <c r="Q170" s="34"/>
      <c r="R170" s="35" t="s">
        <v>1248</v>
      </c>
      <c r="S170" s="35" t="s">
        <v>1249</v>
      </c>
      <c r="T170" s="20" t="s">
        <v>1488</v>
      </c>
      <c r="U170" s="37"/>
      <c r="V170" s="34" t="str">
        <f>IF(ISBLANK(M170),IF(ISERROR(VLOOKUP(K170,HeadingsLookup,4,FALSE)),"",VLOOKUP(K170,HeadingsLookup,4,FALSE)),"Duplicate")</f>
        <v>CCA</v>
      </c>
      <c r="W170" s="46" t="str">
        <f>IF(ISERROR(VLOOKUP(V170,TopicsLookup,2,FALSE)),"",VLOOKUP(V170,TopicsLookup,2,FALSE))</f>
        <v>Coexistence</v>
      </c>
      <c r="X170" s="15"/>
      <c r="Y170" t="s">
        <v>275</v>
      </c>
      <c r="Z170" s="15"/>
      <c r="AA170" s="17"/>
      <c r="AB170" s="68"/>
      <c r="AC170" s="14">
        <v>295</v>
      </c>
      <c r="AE170" s="14"/>
      <c r="AF170" s="14"/>
      <c r="AG170" s="14"/>
    </row>
    <row r="171" spans="1:33" s="13" customFormat="1" ht="63.75">
      <c r="A171" s="30">
        <v>8264</v>
      </c>
      <c r="B171" s="30" t="s">
        <v>1238</v>
      </c>
      <c r="C171" s="31" t="s">
        <v>1600</v>
      </c>
      <c r="D171" s="31" t="s">
        <v>449</v>
      </c>
      <c r="E171" s="31" t="s">
        <v>1247</v>
      </c>
      <c r="F171" s="32"/>
      <c r="G171" s="32" t="s">
        <v>1042</v>
      </c>
      <c r="H171" s="40">
        <v>229</v>
      </c>
      <c r="I171" s="40">
        <v>30</v>
      </c>
      <c r="J171" s="33" t="str">
        <f>IF(ISERROR(VLOOKUP(K171,HeadingsLookup,2,FALSE)),"",VLOOKUP(K171,HeadingsLookup,2,FALSE))</f>
        <v>Clear channel assessment (CCA) sensitivity</v>
      </c>
      <c r="K171" s="42" t="s">
        <v>1600</v>
      </c>
      <c r="L171" s="43" t="s">
        <v>895</v>
      </c>
      <c r="M171" s="43"/>
      <c r="N171" s="16" t="s">
        <v>1167</v>
      </c>
      <c r="O171" s="15" t="s">
        <v>624</v>
      </c>
      <c r="P171" s="15"/>
      <c r="Q171" s="34"/>
      <c r="R171" s="35" t="s">
        <v>1250</v>
      </c>
      <c r="S171" s="35" t="s">
        <v>1240</v>
      </c>
      <c r="T171" s="13" t="s">
        <v>1488</v>
      </c>
      <c r="U171" s="37"/>
      <c r="V171" s="34" t="str">
        <f>IF(ISBLANK(M171),IF(ISERROR(VLOOKUP(K171,HeadingsLookup,4,FALSE)),"",VLOOKUP(K171,HeadingsLookup,4,FALSE)),"Duplicate")</f>
        <v>CCA</v>
      </c>
      <c r="W171" s="46" t="str">
        <f>IF(ISERROR(VLOOKUP(V171,TopicsLookup,2,FALSE)),"",VLOOKUP(V171,TopicsLookup,2,FALSE))</f>
        <v>Coexistence</v>
      </c>
      <c r="X171" s="15"/>
      <c r="Y171" t="s">
        <v>275</v>
      </c>
      <c r="Z171" s="15"/>
      <c r="AA171" s="17"/>
      <c r="AB171" s="68"/>
      <c r="AC171" s="14">
        <v>296</v>
      </c>
      <c r="AE171" s="14"/>
      <c r="AF171" s="14"/>
      <c r="AG171" s="14"/>
    </row>
    <row r="172" spans="1:33" s="13" customFormat="1" ht="102">
      <c r="A172" s="30">
        <v>12200</v>
      </c>
      <c r="B172" s="30" t="s">
        <v>1855</v>
      </c>
      <c r="C172" s="31" t="s">
        <v>1600</v>
      </c>
      <c r="D172" s="31">
        <v>229</v>
      </c>
      <c r="E172" s="31">
        <v>30</v>
      </c>
      <c r="F172" s="32"/>
      <c r="G172" s="32" t="s">
        <v>1042</v>
      </c>
      <c r="H172" s="40">
        <v>229</v>
      </c>
      <c r="I172" s="40">
        <v>30</v>
      </c>
      <c r="J172" s="33" t="str">
        <f>IF(ISERROR(VLOOKUP(K172,HeadingsLookup,2,FALSE)),"",VLOOKUP(K172,HeadingsLookup,2,FALSE))</f>
        <v>Clear channel assessment (CCA) sensitivity</v>
      </c>
      <c r="K172" s="42" t="s">
        <v>1600</v>
      </c>
      <c r="L172" s="43" t="s">
        <v>895</v>
      </c>
      <c r="M172" s="43"/>
      <c r="N172" s="16" t="s">
        <v>1167</v>
      </c>
      <c r="O172" s="15" t="s">
        <v>624</v>
      </c>
      <c r="P172" s="15"/>
      <c r="Q172" s="34"/>
      <c r="R172" s="35" t="s">
        <v>1251</v>
      </c>
      <c r="S172" s="35" t="s">
        <v>2094</v>
      </c>
      <c r="T172" s="13" t="s">
        <v>1488</v>
      </c>
      <c r="U172" s="37"/>
      <c r="V172" s="34" t="str">
        <f>IF(ISBLANK(M172),IF(ISERROR(VLOOKUP(K172,HeadingsLookup,4,FALSE)),"",VLOOKUP(K172,HeadingsLookup,4,FALSE)),"Duplicate")</f>
        <v>CCA</v>
      </c>
      <c r="W172" s="46" t="str">
        <f>IF(ISERROR(VLOOKUP(V172,TopicsLookup,2,FALSE)),"",VLOOKUP(V172,TopicsLookup,2,FALSE))</f>
        <v>Coexistence</v>
      </c>
      <c r="X172" s="15"/>
      <c r="Y172" t="s">
        <v>275</v>
      </c>
      <c r="Z172" s="15"/>
      <c r="AA172" s="17"/>
      <c r="AB172" s="68"/>
      <c r="AC172" s="14">
        <v>297</v>
      </c>
      <c r="AE172" s="14"/>
      <c r="AF172" s="14"/>
      <c r="AG172" s="14"/>
    </row>
    <row r="173" spans="1:33" s="13" customFormat="1" ht="63.75">
      <c r="A173" s="30">
        <v>1069</v>
      </c>
      <c r="B173" s="30" t="s">
        <v>1027</v>
      </c>
      <c r="C173" s="31" t="s">
        <v>1600</v>
      </c>
      <c r="D173" s="31"/>
      <c r="E173" s="31"/>
      <c r="F173" s="32"/>
      <c r="G173" s="32" t="s">
        <v>1042</v>
      </c>
      <c r="H173" s="40">
        <v>229</v>
      </c>
      <c r="I173" s="40"/>
      <c r="J173" s="33" t="str">
        <f>IF(ISERROR(VLOOKUP(K173,HeadingsLookup,2,FALSE)),"",VLOOKUP(K173,HeadingsLookup,2,FALSE))</f>
        <v>Clear channel assessment (CCA) sensitivity</v>
      </c>
      <c r="K173" s="42" t="s">
        <v>1600</v>
      </c>
      <c r="L173" s="43" t="s">
        <v>894</v>
      </c>
      <c r="M173" s="43"/>
      <c r="N173" s="16" t="s">
        <v>1167</v>
      </c>
      <c r="O173" s="15" t="s">
        <v>624</v>
      </c>
      <c r="P173" s="15"/>
      <c r="Q173" s="34"/>
      <c r="R173" s="35" t="s">
        <v>2095</v>
      </c>
      <c r="S173" s="35" t="s">
        <v>2096</v>
      </c>
      <c r="T173" s="13" t="s">
        <v>1488</v>
      </c>
      <c r="U173" s="37"/>
      <c r="V173" s="34" t="str">
        <f>IF(ISBLANK(M173),IF(ISERROR(VLOOKUP(K173,HeadingsLookup,4,FALSE)),"",VLOOKUP(K173,HeadingsLookup,4,FALSE)),"Duplicate")</f>
        <v>CCA</v>
      </c>
      <c r="W173" s="46" t="str">
        <f>IF(ISERROR(VLOOKUP(V173,TopicsLookup,2,FALSE)),"",VLOOKUP(V173,TopicsLookup,2,FALSE))</f>
        <v>Coexistence</v>
      </c>
      <c r="X173" s="15"/>
      <c r="Y173" t="s">
        <v>275</v>
      </c>
      <c r="Z173" s="15"/>
      <c r="AA173" s="17"/>
      <c r="AB173" s="68"/>
      <c r="AC173" s="14">
        <v>298</v>
      </c>
      <c r="AE173" s="14"/>
      <c r="AF173" s="121"/>
      <c r="AG173" s="121"/>
    </row>
    <row r="174" spans="1:33" s="13" customFormat="1" ht="89.25">
      <c r="A174" s="30">
        <v>3452</v>
      </c>
      <c r="B174" s="30" t="s">
        <v>1942</v>
      </c>
      <c r="C174" s="31" t="s">
        <v>1600</v>
      </c>
      <c r="D174" s="31" t="s">
        <v>449</v>
      </c>
      <c r="E174" s="31"/>
      <c r="F174" s="32"/>
      <c r="G174" s="32" t="s">
        <v>1042</v>
      </c>
      <c r="H174" s="40">
        <v>229</v>
      </c>
      <c r="I174" s="40"/>
      <c r="J174" s="33" t="str">
        <f>IF(ISERROR(VLOOKUP(K174,HeadingsLookup,2,FALSE)),"",VLOOKUP(K174,HeadingsLookup,2,FALSE))</f>
        <v>Clear channel assessment (CCA) sensitivity</v>
      </c>
      <c r="K174" s="42" t="s">
        <v>1600</v>
      </c>
      <c r="L174" s="43" t="s">
        <v>895</v>
      </c>
      <c r="M174" s="43"/>
      <c r="N174" s="16" t="s">
        <v>1167</v>
      </c>
      <c r="O174" s="15" t="s">
        <v>624</v>
      </c>
      <c r="P174" s="15"/>
      <c r="Q174" s="34"/>
      <c r="R174" s="35" t="s">
        <v>2097</v>
      </c>
      <c r="S174" s="35" t="s">
        <v>2098</v>
      </c>
      <c r="T174" s="13" t="s">
        <v>1488</v>
      </c>
      <c r="U174" s="37"/>
      <c r="V174" s="34" t="str">
        <f>IF(ISBLANK(M174),IF(ISERROR(VLOOKUP(K174,HeadingsLookup,4,FALSE)),"",VLOOKUP(K174,HeadingsLookup,4,FALSE)),"Duplicate")</f>
        <v>CCA</v>
      </c>
      <c r="W174" s="46" t="str">
        <f>IF(ISERROR(VLOOKUP(V174,TopicsLookup,2,FALSE)),"",VLOOKUP(V174,TopicsLookup,2,FALSE))</f>
        <v>Coexistence</v>
      </c>
      <c r="X174" s="15"/>
      <c r="Y174" t="s">
        <v>275</v>
      </c>
      <c r="Z174" s="15"/>
      <c r="AA174" s="17"/>
      <c r="AB174" s="68"/>
      <c r="AC174" s="14">
        <v>299</v>
      </c>
      <c r="AE174" s="14"/>
      <c r="AF174" s="121"/>
      <c r="AG174" s="121"/>
    </row>
    <row r="175" spans="1:33" s="13" customFormat="1" ht="63.75">
      <c r="A175" s="30">
        <v>3453</v>
      </c>
      <c r="B175" s="30" t="s">
        <v>1942</v>
      </c>
      <c r="C175" s="31" t="s">
        <v>1600</v>
      </c>
      <c r="D175" s="31" t="s">
        <v>449</v>
      </c>
      <c r="E175" s="31"/>
      <c r="F175" s="32"/>
      <c r="G175" s="32" t="s">
        <v>1042</v>
      </c>
      <c r="H175" s="40">
        <v>229</v>
      </c>
      <c r="I175" s="40"/>
      <c r="J175" s="33" t="str">
        <f>IF(ISERROR(VLOOKUP(K175,HeadingsLookup,2,FALSE)),"",VLOOKUP(K175,HeadingsLookup,2,FALSE))</f>
        <v>Clear channel assessment (CCA) sensitivity</v>
      </c>
      <c r="K175" s="42" t="s">
        <v>1600</v>
      </c>
      <c r="L175" s="43" t="s">
        <v>895</v>
      </c>
      <c r="M175" s="43"/>
      <c r="N175" s="16" t="s">
        <v>1167</v>
      </c>
      <c r="O175" s="15" t="s">
        <v>624</v>
      </c>
      <c r="P175" s="15"/>
      <c r="Q175" s="34"/>
      <c r="R175" s="35" t="s">
        <v>2099</v>
      </c>
      <c r="S175" s="35" t="s">
        <v>2100</v>
      </c>
      <c r="T175" s="13" t="s">
        <v>1488</v>
      </c>
      <c r="U175" s="37"/>
      <c r="V175" s="34" t="str">
        <f>IF(ISBLANK(M175),IF(ISERROR(VLOOKUP(K175,HeadingsLookup,4,FALSE)),"",VLOOKUP(K175,HeadingsLookup,4,FALSE)),"Duplicate")</f>
        <v>CCA</v>
      </c>
      <c r="W175" s="46" t="str">
        <f>IF(ISERROR(VLOOKUP(V175,TopicsLookup,2,FALSE)),"",VLOOKUP(V175,TopicsLookup,2,FALSE))</f>
        <v>Coexistence</v>
      </c>
      <c r="X175" s="15"/>
      <c r="Y175" t="s">
        <v>672</v>
      </c>
      <c r="Z175" s="15"/>
      <c r="AA175" s="17"/>
      <c r="AB175" s="68"/>
      <c r="AC175" s="14">
        <v>300</v>
      </c>
      <c r="AE175" s="14"/>
      <c r="AF175" s="14"/>
      <c r="AG175" s="14"/>
    </row>
    <row r="176" spans="1:33" s="356" customFormat="1" ht="84.75" customHeight="1">
      <c r="A176" s="30">
        <v>8127</v>
      </c>
      <c r="B176" s="30" t="s">
        <v>1507</v>
      </c>
      <c r="C176" s="31" t="s">
        <v>1600</v>
      </c>
      <c r="D176" s="31"/>
      <c r="E176" s="31"/>
      <c r="F176" s="32"/>
      <c r="G176" s="32" t="s">
        <v>1042</v>
      </c>
      <c r="H176" s="40">
        <v>229</v>
      </c>
      <c r="I176" s="40"/>
      <c r="J176" s="33" t="str">
        <f>IF(ISERROR(VLOOKUP(K176,HeadingsLookup,2,FALSE)),"",VLOOKUP(K176,HeadingsLookup,2,FALSE))</f>
        <v>Clear channel assessment (CCA) sensitivity</v>
      </c>
      <c r="K176" s="42" t="s">
        <v>1600</v>
      </c>
      <c r="L176" s="43" t="s">
        <v>895</v>
      </c>
      <c r="M176" s="43"/>
      <c r="N176" s="16" t="s">
        <v>1167</v>
      </c>
      <c r="O176" s="15" t="s">
        <v>624</v>
      </c>
      <c r="P176" s="15"/>
      <c r="Q176" s="34"/>
      <c r="R176" s="35" t="s">
        <v>2101</v>
      </c>
      <c r="S176" s="35" t="s">
        <v>2102</v>
      </c>
      <c r="T176" s="13" t="s">
        <v>1488</v>
      </c>
      <c r="U176" s="37"/>
      <c r="V176" s="34" t="str">
        <f>IF(ISBLANK(M176),IF(ISERROR(VLOOKUP(K176,HeadingsLookup,4,FALSE)),"",VLOOKUP(K176,HeadingsLookup,4,FALSE)),"Duplicate")</f>
        <v>CCA</v>
      </c>
      <c r="W176" s="46" t="str">
        <f>IF(ISERROR(VLOOKUP(V176,TopicsLookup,2,FALSE)),"",VLOOKUP(V176,TopicsLookup,2,FALSE))</f>
        <v>Coexistence</v>
      </c>
      <c r="X176" s="15"/>
      <c r="Y176" t="s">
        <v>672</v>
      </c>
      <c r="Z176" s="15"/>
      <c r="AA176" s="17"/>
      <c r="AB176" s="68"/>
      <c r="AC176" s="14">
        <v>301</v>
      </c>
      <c r="AD176" s="13"/>
      <c r="AE176" s="14"/>
      <c r="AF176" s="14"/>
      <c r="AG176" s="14"/>
    </row>
    <row r="177" spans="1:33" s="356" customFormat="1" ht="140.25">
      <c r="A177" s="30">
        <v>8282</v>
      </c>
      <c r="B177" s="30" t="s">
        <v>1180</v>
      </c>
      <c r="C177" s="31" t="s">
        <v>526</v>
      </c>
      <c r="D177" s="31" t="s">
        <v>2103</v>
      </c>
      <c r="E177" s="31"/>
      <c r="F177" s="32" t="s">
        <v>1423</v>
      </c>
      <c r="G177" s="32" t="s">
        <v>1042</v>
      </c>
      <c r="H177" s="40">
        <v>260</v>
      </c>
      <c r="I177" s="40"/>
      <c r="J177" s="33" t="str">
        <f>IF(ISERROR(VLOOKUP(K177,HeadingsLookup,2,FALSE)),"",VLOOKUP(K177,HeadingsLookup,2,FALSE))</f>
        <v>Transmission in 40MHz HT mode</v>
      </c>
      <c r="K177" s="42" t="s">
        <v>526</v>
      </c>
      <c r="L177" s="299" t="s">
        <v>895</v>
      </c>
      <c r="M177" s="43"/>
      <c r="N177" s="16" t="s">
        <v>1167</v>
      </c>
      <c r="O177" s="15" t="s">
        <v>1549</v>
      </c>
      <c r="P177" s="15"/>
      <c r="Q177" s="34"/>
      <c r="R177" s="35" t="s">
        <v>2104</v>
      </c>
      <c r="S177" s="35" t="s">
        <v>2105</v>
      </c>
      <c r="T177" s="361" t="s">
        <v>1488</v>
      </c>
      <c r="U177" s="37"/>
      <c r="V177" s="34" t="str">
        <f>IF(ISBLANK(M177),IF(ISERROR(VLOOKUP(K177,HeadingsLookup,4,FALSE)),"",VLOOKUP(K177,HeadingsLookup,4,FALSE)),"Duplicate")</f>
        <v>PLCP OFDM</v>
      </c>
      <c r="W177" s="46" t="s">
        <v>1904</v>
      </c>
      <c r="X177" s="14"/>
      <c r="Y177" t="s">
        <v>671</v>
      </c>
      <c r="Z177" s="301">
        <v>1</v>
      </c>
      <c r="AA177" s="15" t="str">
        <f>IF(ISERROR(VLOOKUP(V177,TopicsLookup,2,FALSE)),"",VLOOKUP(V177,TopicsLookup,2,FALSE))</f>
        <v>PHY</v>
      </c>
      <c r="AB177" s="68"/>
      <c r="AC177" s="14">
        <v>302</v>
      </c>
      <c r="AD177" s="13"/>
      <c r="AE177" s="14"/>
      <c r="AF177" s="14"/>
      <c r="AG177" s="14"/>
    </row>
  </sheetData>
  <autoFilter ref="A1:AG178"/>
  <conditionalFormatting sqref="L105:L106 L2:L103 L110:L144 L149:L177">
    <cfRule type="expression" priority="1" dxfId="0" stopIfTrue="1">
      <formula>IF(CLEAN($L2)=CLEAN($F2),0,1)</formula>
    </cfRule>
  </conditionalFormatting>
  <conditionalFormatting sqref="H105:H106 H2:H103 H110:H144 H149:H177">
    <cfRule type="expression" priority="2" dxfId="0" stopIfTrue="1">
      <formula>IF(CLEAN($H2)=CLEAN($D2),0,1)</formula>
    </cfRule>
  </conditionalFormatting>
  <conditionalFormatting sqref="I105:I106 I2:I103 I110:I144 I149:I177">
    <cfRule type="expression" priority="3" dxfId="0" stopIfTrue="1">
      <formula>IF(CLEAN($I2)=CLEAN($E2),0,1)</formula>
    </cfRule>
  </conditionalFormatting>
  <conditionalFormatting sqref="K105:K106 K2:K103 K110:K144 K149:K177">
    <cfRule type="expression" priority="4" dxfId="0" stopIfTrue="1">
      <formula>IF(CLEAN($K2)=CLEAN($C2),0,1)</formula>
    </cfRule>
  </conditionalFormatting>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5"/>
  <dimension ref="A1:AA1"/>
  <sheetViews>
    <sheetView workbookViewId="0" topLeftCell="A1">
      <selection activeCell="A3" sqref="A3:IV69"/>
    </sheetView>
  </sheetViews>
  <sheetFormatPr defaultColWidth="9.140625" defaultRowHeight="12.75"/>
  <cols>
    <col min="1" max="1" width="6.00390625" style="0" bestFit="1" customWidth="1"/>
    <col min="2" max="2" width="17.421875" style="0" bestFit="1" customWidth="1"/>
    <col min="3" max="3" width="6.140625" style="0" bestFit="1" customWidth="1"/>
    <col min="4" max="5" width="5.57421875" style="0" bestFit="1" customWidth="1"/>
    <col min="7" max="9" width="5.57421875" style="0" bestFit="1" customWidth="1"/>
    <col min="10" max="10" width="8.421875" style="0" bestFit="1" customWidth="1"/>
    <col min="11" max="11" width="6.140625" style="0" bestFit="1" customWidth="1"/>
    <col min="12" max="17" width="5.57421875" style="0" bestFit="1" customWidth="1"/>
    <col min="18" max="18" width="32.7109375" style="0" bestFit="1" customWidth="1"/>
    <col min="19" max="19" width="37.140625" style="0" customWidth="1"/>
    <col min="20" max="20" width="8.421875" style="0" bestFit="1" customWidth="1"/>
    <col min="21" max="21" width="3.28125" style="0" bestFit="1" customWidth="1"/>
    <col min="22" max="22" width="10.00390625" style="0" customWidth="1"/>
    <col min="23" max="23" width="7.421875" style="0" customWidth="1"/>
    <col min="24" max="24" width="3.28125" style="0" bestFit="1" customWidth="1"/>
    <col min="25" max="25" width="8.421875" style="0" bestFit="1" customWidth="1"/>
    <col min="26" max="27" width="3.28125" style="0" bestFit="1" customWidth="1"/>
    <col min="29" max="29" width="4.00390625" style="0" bestFit="1" customWidth="1"/>
  </cols>
  <sheetData>
    <row r="1" spans="1:27" s="26" customFormat="1" ht="135.75">
      <c r="A1" s="27" t="s">
        <v>2081</v>
      </c>
      <c r="B1" s="27" t="s">
        <v>890</v>
      </c>
      <c r="C1" s="27" t="s">
        <v>891</v>
      </c>
      <c r="D1" s="27" t="s">
        <v>892</v>
      </c>
      <c r="E1" s="27" t="s">
        <v>893</v>
      </c>
      <c r="F1" s="27"/>
      <c r="G1" s="27" t="s">
        <v>684</v>
      </c>
      <c r="H1" s="39" t="s">
        <v>685</v>
      </c>
      <c r="I1" s="39" t="s">
        <v>686</v>
      </c>
      <c r="J1" s="28" t="s">
        <v>687</v>
      </c>
      <c r="K1" s="41" t="s">
        <v>688</v>
      </c>
      <c r="L1" s="39" t="s">
        <v>1694</v>
      </c>
      <c r="M1" s="39" t="s">
        <v>817</v>
      </c>
      <c r="N1" s="38" t="s">
        <v>888</v>
      </c>
      <c r="O1" s="38" t="s">
        <v>819</v>
      </c>
      <c r="P1" s="38" t="s">
        <v>2073</v>
      </c>
      <c r="Q1" s="27" t="s">
        <v>1501</v>
      </c>
      <c r="R1" s="29" t="s">
        <v>821</v>
      </c>
      <c r="S1" s="29" t="s">
        <v>486</v>
      </c>
      <c r="T1" s="50" t="s">
        <v>823</v>
      </c>
      <c r="U1" s="44" t="s">
        <v>889</v>
      </c>
      <c r="V1" s="44" t="s">
        <v>238</v>
      </c>
      <c r="W1" s="45" t="s">
        <v>678</v>
      </c>
      <c r="X1" s="48" t="s">
        <v>1926</v>
      </c>
      <c r="Y1" s="48" t="s">
        <v>1927</v>
      </c>
      <c r="Z1" s="48" t="s">
        <v>799</v>
      </c>
      <c r="AA1" s="26" t="s">
        <v>1422</v>
      </c>
    </row>
  </sheetData>
  <autoFilter ref="A1:AB1"/>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19"/>
  <dimension ref="A1:AM158"/>
  <sheetViews>
    <sheetView workbookViewId="0" topLeftCell="A29">
      <selection activeCell="F2" sqref="F2"/>
    </sheetView>
  </sheetViews>
  <sheetFormatPr defaultColWidth="9.140625" defaultRowHeight="12.75"/>
  <cols>
    <col min="1" max="1" width="8.57421875" style="88" customWidth="1"/>
    <col min="2" max="2" width="13.8515625" style="88" bestFit="1" customWidth="1"/>
    <col min="3" max="3" width="12.421875" style="88" bestFit="1" customWidth="1"/>
    <col min="4" max="4" width="8.57421875" style="88" bestFit="1" customWidth="1"/>
    <col min="5" max="6" width="7.140625" style="88" bestFit="1" customWidth="1"/>
    <col min="7" max="7" width="8.140625" style="88" customWidth="1"/>
    <col min="8" max="9" width="7.140625" style="88" bestFit="1" customWidth="1"/>
    <col min="10" max="10" width="8.28125" style="88" bestFit="1" customWidth="1"/>
    <col min="11" max="11" width="7.421875" style="93" bestFit="1" customWidth="1"/>
    <col min="12" max="12" width="7.8515625" style="88" customWidth="1"/>
    <col min="13" max="13" width="8.140625" style="88" customWidth="1"/>
    <col min="14" max="14" width="6.140625" style="88" bestFit="1" customWidth="1"/>
    <col min="15" max="15" width="7.140625" style="88" bestFit="1" customWidth="1"/>
    <col min="16" max="16" width="7.8515625" style="88" customWidth="1"/>
    <col min="17" max="18" width="7.7109375" style="88" bestFit="1" customWidth="1"/>
    <col min="19" max="19" width="13.28125" style="88" customWidth="1"/>
    <col min="20" max="20" width="7.57421875" style="88" customWidth="1"/>
    <col min="21" max="21" width="7.7109375" style="88" bestFit="1" customWidth="1"/>
    <col min="22" max="22" width="11.8515625" style="88" bestFit="1" customWidth="1"/>
    <col min="23" max="23" width="8.7109375" style="88" bestFit="1" customWidth="1"/>
    <col min="24" max="24" width="5.8515625" style="88" bestFit="1" customWidth="1"/>
    <col min="25" max="25" width="8.7109375" style="88" customWidth="1"/>
    <col min="26" max="26" width="8.28125" style="88" customWidth="1"/>
    <col min="27" max="27" width="7.7109375" style="88" bestFit="1" customWidth="1"/>
    <col min="28" max="29" width="8.28125" style="88" bestFit="1" customWidth="1"/>
    <col min="30" max="30" width="7.7109375" style="88" bestFit="1" customWidth="1"/>
    <col min="31" max="31" width="8.00390625" style="88" customWidth="1"/>
    <col min="32" max="32" width="6.140625" style="88" bestFit="1" customWidth="1"/>
    <col min="33" max="33" width="7.7109375" style="88" bestFit="1" customWidth="1"/>
    <col min="34" max="34" width="6.8515625" style="88" bestFit="1" customWidth="1"/>
    <col min="35" max="35" width="7.7109375" style="88" bestFit="1" customWidth="1"/>
    <col min="36" max="36" width="8.7109375" style="88" bestFit="1" customWidth="1"/>
    <col min="37" max="37" width="9.140625" style="88" bestFit="1" customWidth="1"/>
    <col min="38" max="38" width="6.140625" style="88" bestFit="1" customWidth="1"/>
    <col min="39" max="39" width="5.8515625" style="88" bestFit="1" customWidth="1"/>
    <col min="40" max="16384" width="9.140625" style="88" customWidth="1"/>
  </cols>
  <sheetData>
    <row r="1" ht="12.75">
      <c r="B1" s="140" t="s">
        <v>199</v>
      </c>
    </row>
    <row r="2" ht="12.75">
      <c r="B2" s="136" t="s">
        <v>535</v>
      </c>
    </row>
    <row r="3" ht="12.75">
      <c r="B3" s="137" t="s">
        <v>1500</v>
      </c>
    </row>
    <row r="4" ht="12.75"/>
    <row r="5" spans="1:39" ht="63.75">
      <c r="A5" s="139" t="s">
        <v>537</v>
      </c>
      <c r="B5" s="96" t="s">
        <v>1684</v>
      </c>
      <c r="C5" s="96" t="s">
        <v>782</v>
      </c>
      <c r="D5" s="139" t="s">
        <v>538</v>
      </c>
      <c r="E5" s="96" t="s">
        <v>1684</v>
      </c>
      <c r="F5" s="96" t="s">
        <v>782</v>
      </c>
      <c r="G5" s="139" t="s">
        <v>539</v>
      </c>
      <c r="H5" s="96" t="s">
        <v>1684</v>
      </c>
      <c r="I5" s="96" t="s">
        <v>782</v>
      </c>
      <c r="J5" s="139" t="s">
        <v>540</v>
      </c>
      <c r="K5" s="96" t="s">
        <v>1684</v>
      </c>
      <c r="L5" s="96" t="s">
        <v>782</v>
      </c>
      <c r="M5" s="139" t="s">
        <v>536</v>
      </c>
      <c r="N5" s="96" t="s">
        <v>1684</v>
      </c>
      <c r="O5" s="342" t="s">
        <v>782</v>
      </c>
      <c r="V5" s="345"/>
      <c r="W5" s="346"/>
      <c r="X5" s="346"/>
      <c r="Y5" s="345"/>
      <c r="Z5" s="346"/>
      <c r="AA5" s="346"/>
      <c r="AB5" s="345"/>
      <c r="AC5" s="346"/>
      <c r="AD5" s="346"/>
      <c r="AE5" s="345"/>
      <c r="AF5" s="346"/>
      <c r="AG5" s="346"/>
      <c r="AH5" s="345"/>
      <c r="AI5" s="346"/>
      <c r="AJ5" s="346"/>
      <c r="AK5" s="345"/>
      <c r="AL5" s="346"/>
      <c r="AM5" s="346"/>
    </row>
    <row r="6" spans="1:39" ht="25.5">
      <c r="A6" s="130">
        <v>8281</v>
      </c>
      <c r="B6" s="94" t="s">
        <v>1073</v>
      </c>
      <c r="C6" s="94" t="s">
        <v>1434</v>
      </c>
      <c r="D6" s="144">
        <v>52</v>
      </c>
      <c r="E6" s="128">
        <v>9.23</v>
      </c>
      <c r="F6" s="146">
        <v>9.21</v>
      </c>
      <c r="G6" s="134">
        <v>7376</v>
      </c>
      <c r="H6" s="138" t="s">
        <v>1833</v>
      </c>
      <c r="I6" s="128" t="s">
        <v>1674</v>
      </c>
      <c r="J6" s="147">
        <v>112</v>
      </c>
      <c r="K6" s="95" t="s">
        <v>1073</v>
      </c>
      <c r="L6" s="95" t="s">
        <v>1434</v>
      </c>
      <c r="M6" s="134">
        <v>1061</v>
      </c>
      <c r="N6" s="138" t="s">
        <v>1113</v>
      </c>
      <c r="O6" s="343" t="s">
        <v>1671</v>
      </c>
      <c r="V6" s="347"/>
      <c r="W6" s="348"/>
      <c r="X6" s="349"/>
      <c r="Y6" s="347"/>
      <c r="Z6" s="348"/>
      <c r="AA6" s="349"/>
      <c r="AB6" s="347"/>
      <c r="AC6" s="344"/>
      <c r="AD6" s="349"/>
      <c r="AE6" s="347"/>
      <c r="AF6" s="344"/>
      <c r="AG6" s="349"/>
      <c r="AH6" s="349"/>
      <c r="AI6" s="349"/>
      <c r="AJ6" s="349"/>
      <c r="AK6" s="347"/>
      <c r="AL6" s="344"/>
      <c r="AM6" s="349"/>
    </row>
    <row r="7" spans="1:39" ht="25.5">
      <c r="A7" s="131">
        <v>6905</v>
      </c>
      <c r="B7" s="91" t="s">
        <v>978</v>
      </c>
      <c r="C7" s="142" t="s">
        <v>761</v>
      </c>
      <c r="D7" s="144">
        <v>7898</v>
      </c>
      <c r="E7" s="128">
        <v>9.23</v>
      </c>
      <c r="F7" s="146">
        <v>9.21</v>
      </c>
      <c r="G7" s="144">
        <v>3006</v>
      </c>
      <c r="H7" s="138" t="s">
        <v>1833</v>
      </c>
      <c r="I7" s="128" t="s">
        <v>1674</v>
      </c>
      <c r="J7" s="144">
        <v>7375</v>
      </c>
      <c r="K7" s="89" t="s">
        <v>1073</v>
      </c>
      <c r="L7" s="89" t="s">
        <v>1434</v>
      </c>
      <c r="M7" s="135">
        <v>12112</v>
      </c>
      <c r="N7" s="138" t="s">
        <v>1114</v>
      </c>
      <c r="O7" s="343" t="s">
        <v>1670</v>
      </c>
      <c r="V7" s="347"/>
      <c r="W7" s="348"/>
      <c r="X7" s="349"/>
      <c r="Y7" s="347"/>
      <c r="Z7" s="348"/>
      <c r="AA7" s="349"/>
      <c r="AB7" s="347"/>
      <c r="AC7" s="344"/>
      <c r="AD7" s="349"/>
      <c r="AE7" s="307"/>
      <c r="AF7" s="307"/>
      <c r="AG7" s="307"/>
      <c r="AH7" s="349"/>
      <c r="AI7" s="349"/>
      <c r="AJ7" s="349"/>
      <c r="AK7" s="349"/>
      <c r="AL7" s="349"/>
      <c r="AM7" s="349"/>
    </row>
    <row r="8" spans="1:39" ht="25.5">
      <c r="A8" s="131">
        <v>6907</v>
      </c>
      <c r="B8" s="91" t="s">
        <v>978</v>
      </c>
      <c r="C8" s="142" t="s">
        <v>761</v>
      </c>
      <c r="D8" s="144">
        <v>1523</v>
      </c>
      <c r="E8" s="138" t="s">
        <v>160</v>
      </c>
      <c r="F8" s="146" t="s">
        <v>1677</v>
      </c>
      <c r="G8" s="144">
        <v>8186</v>
      </c>
      <c r="H8" s="138" t="s">
        <v>1833</v>
      </c>
      <c r="I8" s="128" t="s">
        <v>1674</v>
      </c>
      <c r="J8" s="144">
        <v>1065</v>
      </c>
      <c r="K8" s="89" t="s">
        <v>1116</v>
      </c>
      <c r="L8" s="128" t="s">
        <v>1673</v>
      </c>
      <c r="M8" s="144">
        <v>1521</v>
      </c>
      <c r="N8" s="138" t="s">
        <v>1114</v>
      </c>
      <c r="O8" s="343" t="s">
        <v>1670</v>
      </c>
      <c r="V8" s="347"/>
      <c r="W8" s="348"/>
      <c r="X8" s="349"/>
      <c r="Y8" s="347"/>
      <c r="Z8" s="348"/>
      <c r="AA8" s="349"/>
      <c r="AB8" s="347"/>
      <c r="AC8" s="344"/>
      <c r="AD8" s="349"/>
      <c r="AE8" s="349"/>
      <c r="AF8" s="349"/>
      <c r="AG8" s="349"/>
      <c r="AH8" s="349"/>
      <c r="AI8" s="349"/>
      <c r="AJ8" s="349"/>
      <c r="AK8" s="349"/>
      <c r="AL8" s="349"/>
      <c r="AM8" s="349"/>
    </row>
    <row r="9" spans="1:39" ht="25.5">
      <c r="A9" s="132">
        <v>3846</v>
      </c>
      <c r="B9" s="87">
        <v>9.16</v>
      </c>
      <c r="C9" s="142">
        <v>9.14</v>
      </c>
      <c r="D9" s="144">
        <v>12251</v>
      </c>
      <c r="E9" s="138" t="s">
        <v>160</v>
      </c>
      <c r="F9" s="146" t="s">
        <v>1677</v>
      </c>
      <c r="G9" s="144">
        <v>3010</v>
      </c>
      <c r="H9" s="138" t="s">
        <v>1833</v>
      </c>
      <c r="I9" s="128" t="s">
        <v>1674</v>
      </c>
      <c r="J9" s="144">
        <v>2820</v>
      </c>
      <c r="K9" s="89" t="s">
        <v>1116</v>
      </c>
      <c r="L9" s="128" t="s">
        <v>1673</v>
      </c>
      <c r="M9" s="144">
        <v>12113</v>
      </c>
      <c r="N9" s="138" t="s">
        <v>1114</v>
      </c>
      <c r="O9" s="343" t="s">
        <v>1670</v>
      </c>
      <c r="V9" s="347"/>
      <c r="W9" s="348"/>
      <c r="X9" s="349"/>
      <c r="Y9" s="347"/>
      <c r="Z9" s="348"/>
      <c r="AA9" s="349"/>
      <c r="AB9" s="349"/>
      <c r="AC9" s="349"/>
      <c r="AD9" s="349"/>
      <c r="AE9" s="349"/>
      <c r="AF9" s="349"/>
      <c r="AG9" s="349"/>
      <c r="AH9" s="349"/>
      <c r="AI9" s="349"/>
      <c r="AJ9" s="349"/>
      <c r="AK9" s="349"/>
      <c r="AL9" s="349"/>
      <c r="AM9" s="349"/>
    </row>
    <row r="10" spans="1:39" ht="25.5">
      <c r="A10" s="131">
        <v>6768</v>
      </c>
      <c r="B10" s="92" t="s">
        <v>1538</v>
      </c>
      <c r="C10" s="143">
        <v>9.21</v>
      </c>
      <c r="D10" s="144">
        <v>10380</v>
      </c>
      <c r="E10" s="138" t="s">
        <v>160</v>
      </c>
      <c r="F10" s="146" t="s">
        <v>1677</v>
      </c>
      <c r="G10" s="144">
        <v>3471</v>
      </c>
      <c r="H10" s="138" t="s">
        <v>1833</v>
      </c>
      <c r="I10" s="128" t="s">
        <v>1674</v>
      </c>
      <c r="J10" s="144">
        <v>12115</v>
      </c>
      <c r="K10" s="89" t="s">
        <v>1116</v>
      </c>
      <c r="L10" s="128" t="s">
        <v>1673</v>
      </c>
      <c r="M10" s="144">
        <v>12247</v>
      </c>
      <c r="N10" s="138" t="s">
        <v>1114</v>
      </c>
      <c r="O10" s="343" t="s">
        <v>1670</v>
      </c>
      <c r="V10" s="347"/>
      <c r="W10" s="348"/>
      <c r="X10" s="349"/>
      <c r="Y10" s="349"/>
      <c r="Z10" s="349"/>
      <c r="AA10" s="349"/>
      <c r="AB10" s="349"/>
      <c r="AC10" s="349"/>
      <c r="AD10" s="349"/>
      <c r="AE10" s="349"/>
      <c r="AF10" s="349"/>
      <c r="AG10" s="349"/>
      <c r="AH10" s="349"/>
      <c r="AI10" s="349"/>
      <c r="AJ10" s="349"/>
      <c r="AK10" s="349"/>
      <c r="AL10" s="349"/>
      <c r="AM10" s="349"/>
    </row>
    <row r="11" spans="1:39" ht="25.5">
      <c r="A11" s="132">
        <v>2733</v>
      </c>
      <c r="B11" s="87">
        <v>9.23</v>
      </c>
      <c r="C11" s="143">
        <v>9.21</v>
      </c>
      <c r="D11" s="144">
        <v>3105</v>
      </c>
      <c r="E11" s="138" t="s">
        <v>160</v>
      </c>
      <c r="F11" s="146" t="s">
        <v>1677</v>
      </c>
      <c r="G11" s="144">
        <v>1560</v>
      </c>
      <c r="H11" s="138" t="s">
        <v>317</v>
      </c>
      <c r="I11" s="128" t="s">
        <v>1675</v>
      </c>
      <c r="J11" s="144">
        <v>6880</v>
      </c>
      <c r="K11" s="89" t="s">
        <v>1116</v>
      </c>
      <c r="L11" s="128" t="s">
        <v>1673</v>
      </c>
      <c r="M11" s="144">
        <v>12114</v>
      </c>
      <c r="N11" s="138" t="s">
        <v>1114</v>
      </c>
      <c r="O11" s="343" t="s">
        <v>1670</v>
      </c>
      <c r="V11" s="347"/>
      <c r="W11" s="348"/>
      <c r="X11" s="349"/>
      <c r="Y11" s="349"/>
      <c r="Z11" s="349"/>
      <c r="AA11" s="349"/>
      <c r="AB11" s="349"/>
      <c r="AC11" s="349"/>
      <c r="AD11" s="349"/>
      <c r="AE11" s="349"/>
      <c r="AF11" s="349"/>
      <c r="AG11" s="349"/>
      <c r="AH11" s="349"/>
      <c r="AI11" s="349"/>
      <c r="AJ11" s="349"/>
      <c r="AK11" s="349"/>
      <c r="AL11" s="349"/>
      <c r="AM11" s="349"/>
    </row>
    <row r="12" spans="1:39" ht="25.5">
      <c r="A12" s="132">
        <v>4791</v>
      </c>
      <c r="B12" s="87" t="s">
        <v>1538</v>
      </c>
      <c r="C12" s="143">
        <v>9.21</v>
      </c>
      <c r="D12" s="144">
        <v>10902</v>
      </c>
      <c r="E12" s="138" t="s">
        <v>160</v>
      </c>
      <c r="F12" s="146" t="s">
        <v>1677</v>
      </c>
      <c r="G12" s="144">
        <v>7312</v>
      </c>
      <c r="H12" s="138" t="s">
        <v>317</v>
      </c>
      <c r="I12" s="128" t="s">
        <v>1675</v>
      </c>
      <c r="J12" s="144">
        <v>12116</v>
      </c>
      <c r="K12" s="89" t="s">
        <v>1116</v>
      </c>
      <c r="L12" s="128" t="s">
        <v>1673</v>
      </c>
      <c r="M12" s="144">
        <v>12248</v>
      </c>
      <c r="N12" s="138" t="s">
        <v>1114</v>
      </c>
      <c r="O12" s="343" t="s">
        <v>1670</v>
      </c>
      <c r="V12" s="347"/>
      <c r="W12" s="348"/>
      <c r="X12" s="349"/>
      <c r="Y12" s="349"/>
      <c r="Z12" s="349"/>
      <c r="AA12" s="349"/>
      <c r="AB12" s="349"/>
      <c r="AC12" s="349"/>
      <c r="AD12" s="349"/>
      <c r="AE12" s="349"/>
      <c r="AF12" s="349"/>
      <c r="AG12" s="349"/>
      <c r="AH12" s="349"/>
      <c r="AI12" s="349"/>
      <c r="AJ12" s="349"/>
      <c r="AK12" s="349"/>
      <c r="AL12" s="349"/>
      <c r="AM12" s="349"/>
    </row>
    <row r="13" spans="1:39" ht="25.5">
      <c r="A13" s="132">
        <v>1655</v>
      </c>
      <c r="B13" s="87" t="s">
        <v>1538</v>
      </c>
      <c r="C13" s="143">
        <v>9.21</v>
      </c>
      <c r="D13" s="144">
        <v>426</v>
      </c>
      <c r="E13" s="138" t="s">
        <v>160</v>
      </c>
      <c r="F13" s="146" t="s">
        <v>1677</v>
      </c>
      <c r="G13" s="144">
        <v>7313</v>
      </c>
      <c r="H13" s="138" t="s">
        <v>317</v>
      </c>
      <c r="I13" s="128" t="s">
        <v>1675</v>
      </c>
      <c r="J13" s="144">
        <v>1066</v>
      </c>
      <c r="K13" s="89" t="s">
        <v>1116</v>
      </c>
      <c r="L13" s="128" t="s">
        <v>1673</v>
      </c>
      <c r="M13" s="144">
        <v>1062</v>
      </c>
      <c r="N13" s="138" t="s">
        <v>1114</v>
      </c>
      <c r="O13" s="343" t="s">
        <v>1670</v>
      </c>
      <c r="V13" s="347"/>
      <c r="W13" s="348"/>
      <c r="X13" s="349"/>
      <c r="Y13" s="349"/>
      <c r="Z13" s="349"/>
      <c r="AA13" s="349"/>
      <c r="AB13" s="307"/>
      <c r="AC13" s="349"/>
      <c r="AD13" s="349"/>
      <c r="AE13" s="349"/>
      <c r="AF13" s="349"/>
      <c r="AG13" s="349"/>
      <c r="AH13" s="349"/>
      <c r="AI13" s="349"/>
      <c r="AJ13" s="349"/>
      <c r="AK13" s="349"/>
      <c r="AL13" s="349"/>
      <c r="AM13" s="349"/>
    </row>
    <row r="14" spans="1:39" ht="25.5">
      <c r="A14" s="132">
        <v>49</v>
      </c>
      <c r="B14" s="87" t="s">
        <v>1542</v>
      </c>
      <c r="C14" s="142" t="s">
        <v>1262</v>
      </c>
      <c r="D14" s="144">
        <v>12038</v>
      </c>
      <c r="E14" s="138" t="s">
        <v>160</v>
      </c>
      <c r="F14" s="146" t="s">
        <v>1677</v>
      </c>
      <c r="G14" s="144">
        <v>706</v>
      </c>
      <c r="H14" s="138" t="s">
        <v>612</v>
      </c>
      <c r="I14" s="128" t="s">
        <v>1676</v>
      </c>
      <c r="J14" s="144">
        <v>4533</v>
      </c>
      <c r="K14" s="89" t="s">
        <v>1116</v>
      </c>
      <c r="L14" s="128" t="s">
        <v>1673</v>
      </c>
      <c r="M14" s="145">
        <v>3614</v>
      </c>
      <c r="N14" s="87" t="s">
        <v>1111</v>
      </c>
      <c r="O14" s="343" t="s">
        <v>1672</v>
      </c>
      <c r="V14" s="349"/>
      <c r="W14" s="349"/>
      <c r="X14" s="349"/>
      <c r="Y14" s="349"/>
      <c r="Z14" s="349"/>
      <c r="AA14" s="349"/>
      <c r="AB14" s="307"/>
      <c r="AC14" s="349"/>
      <c r="AD14" s="349"/>
      <c r="AE14" s="349"/>
      <c r="AF14" s="349"/>
      <c r="AG14" s="349"/>
      <c r="AH14" s="349"/>
      <c r="AI14" s="349"/>
      <c r="AJ14" s="349"/>
      <c r="AK14" s="349"/>
      <c r="AL14" s="349"/>
      <c r="AM14" s="349"/>
    </row>
    <row r="15" spans="1:39" ht="12.75" customHeight="1">
      <c r="A15" s="132">
        <v>295</v>
      </c>
      <c r="B15" s="87" t="s">
        <v>1542</v>
      </c>
      <c r="C15" s="142" t="s">
        <v>1262</v>
      </c>
      <c r="D15" s="144">
        <v>12056</v>
      </c>
      <c r="E15" s="138" t="s">
        <v>160</v>
      </c>
      <c r="F15" s="146" t="s">
        <v>1677</v>
      </c>
      <c r="G15" s="144">
        <v>1493</v>
      </c>
      <c r="H15" s="138" t="s">
        <v>612</v>
      </c>
      <c r="I15" s="128" t="s">
        <v>1676</v>
      </c>
      <c r="J15" s="144">
        <v>6881</v>
      </c>
      <c r="K15" s="89" t="s">
        <v>1116</v>
      </c>
      <c r="L15" s="128" t="s">
        <v>1673</v>
      </c>
      <c r="M15" s="147">
        <v>3102</v>
      </c>
      <c r="N15" s="95" t="s">
        <v>162</v>
      </c>
      <c r="O15" s="343" t="s">
        <v>1668</v>
      </c>
      <c r="V15" s="349"/>
      <c r="W15" s="349"/>
      <c r="X15" s="349"/>
      <c r="Y15" s="349"/>
      <c r="Z15" s="349"/>
      <c r="AA15" s="349"/>
      <c r="AB15" s="307"/>
      <c r="AC15" s="349"/>
      <c r="AD15" s="349"/>
      <c r="AE15" s="349"/>
      <c r="AF15" s="349"/>
      <c r="AG15" s="349"/>
      <c r="AH15" s="349"/>
      <c r="AI15" s="349"/>
      <c r="AJ15" s="349"/>
      <c r="AK15" s="349"/>
      <c r="AL15" s="349"/>
      <c r="AM15" s="349"/>
    </row>
    <row r="16" spans="1:31" ht="25.5">
      <c r="A16" s="132">
        <v>704</v>
      </c>
      <c r="B16" s="87" t="s">
        <v>1542</v>
      </c>
      <c r="C16" s="142" t="s">
        <v>1262</v>
      </c>
      <c r="D16" s="144">
        <v>7193</v>
      </c>
      <c r="E16" s="138" t="s">
        <v>160</v>
      </c>
      <c r="F16" s="146" t="s">
        <v>1677</v>
      </c>
      <c r="G16" s="144">
        <v>7925</v>
      </c>
      <c r="H16" s="138" t="s">
        <v>612</v>
      </c>
      <c r="I16" s="128" t="s">
        <v>1676</v>
      </c>
      <c r="J16" s="144">
        <v>7511</v>
      </c>
      <c r="K16" s="89" t="s">
        <v>1116</v>
      </c>
      <c r="L16" s="128" t="s">
        <v>1673</v>
      </c>
      <c r="M16" s="141">
        <v>12117</v>
      </c>
      <c r="N16" s="90" t="s">
        <v>1408</v>
      </c>
      <c r="O16" s="128" t="s">
        <v>943</v>
      </c>
      <c r="AB16"/>
      <c r="AE16"/>
    </row>
    <row r="17" spans="1:31" ht="25.5">
      <c r="A17" s="132">
        <v>1750</v>
      </c>
      <c r="B17" s="87" t="s">
        <v>1542</v>
      </c>
      <c r="C17" s="142" t="s">
        <v>1262</v>
      </c>
      <c r="D17" s="144">
        <v>7315</v>
      </c>
      <c r="E17" s="138" t="s">
        <v>160</v>
      </c>
      <c r="F17" s="146" t="s">
        <v>1677</v>
      </c>
      <c r="G17" s="144">
        <v>1558</v>
      </c>
      <c r="H17" s="138" t="s">
        <v>612</v>
      </c>
      <c r="I17" s="128" t="s">
        <v>1676</v>
      </c>
      <c r="J17" s="144">
        <v>7512</v>
      </c>
      <c r="K17" s="89" t="s">
        <v>1116</v>
      </c>
      <c r="L17" s="128" t="s">
        <v>1673</v>
      </c>
      <c r="AB17"/>
      <c r="AE17"/>
    </row>
    <row r="18" spans="1:31" ht="12.75">
      <c r="A18" s="132">
        <v>2737</v>
      </c>
      <c r="B18" s="87" t="s">
        <v>1542</v>
      </c>
      <c r="C18" s="142" t="s">
        <v>1262</v>
      </c>
      <c r="D18" s="144">
        <v>449</v>
      </c>
      <c r="E18" s="138" t="s">
        <v>1416</v>
      </c>
      <c r="F18" s="146" t="s">
        <v>1678</v>
      </c>
      <c r="G18" s="144">
        <v>104</v>
      </c>
      <c r="H18" s="138" t="s">
        <v>612</v>
      </c>
      <c r="I18" s="128" t="s">
        <v>1676</v>
      </c>
      <c r="K18" s="88"/>
      <c r="AB18"/>
      <c r="AE18"/>
    </row>
    <row r="19" spans="1:31" ht="14.25">
      <c r="A19" s="132">
        <v>4640</v>
      </c>
      <c r="B19" s="87" t="s">
        <v>1542</v>
      </c>
      <c r="C19" s="142" t="s">
        <v>1262</v>
      </c>
      <c r="D19" s="144">
        <v>8045</v>
      </c>
      <c r="E19" s="138" t="s">
        <v>1416</v>
      </c>
      <c r="F19" s="146" t="s">
        <v>1678</v>
      </c>
      <c r="G19" s="144">
        <v>258</v>
      </c>
      <c r="H19" s="138" t="s">
        <v>612</v>
      </c>
      <c r="I19" s="128" t="s">
        <v>1676</v>
      </c>
      <c r="K19" s="88"/>
      <c r="AB19"/>
      <c r="AE19" s="127"/>
    </row>
    <row r="20" spans="1:28" ht="12.75">
      <c r="A20" s="132">
        <v>6813</v>
      </c>
      <c r="B20" s="87" t="s">
        <v>1542</v>
      </c>
      <c r="C20" s="142" t="s">
        <v>1262</v>
      </c>
      <c r="D20" s="144">
        <v>14</v>
      </c>
      <c r="E20" s="138" t="s">
        <v>1416</v>
      </c>
      <c r="F20" s="146" t="s">
        <v>1678</v>
      </c>
      <c r="G20" s="144">
        <v>288</v>
      </c>
      <c r="H20" s="138" t="s">
        <v>612</v>
      </c>
      <c r="I20" s="128" t="s">
        <v>1676</v>
      </c>
      <c r="K20" s="88"/>
      <c r="AB20"/>
    </row>
    <row r="21" spans="1:28" ht="12.75">
      <c r="A21" s="132">
        <v>6938</v>
      </c>
      <c r="B21" s="87" t="s">
        <v>1542</v>
      </c>
      <c r="C21" s="142" t="s">
        <v>1262</v>
      </c>
      <c r="D21" s="144">
        <v>174</v>
      </c>
      <c r="E21" s="138" t="s">
        <v>1416</v>
      </c>
      <c r="F21" s="146" t="s">
        <v>1678</v>
      </c>
      <c r="G21" s="144">
        <v>431</v>
      </c>
      <c r="H21" s="138" t="s">
        <v>612</v>
      </c>
      <c r="I21" s="128" t="s">
        <v>1676</v>
      </c>
      <c r="K21" s="88"/>
      <c r="AB21"/>
    </row>
    <row r="22" spans="1:28" ht="15">
      <c r="A22" s="132">
        <v>7178</v>
      </c>
      <c r="B22" s="87" t="s">
        <v>1542</v>
      </c>
      <c r="C22" s="142" t="s">
        <v>1262</v>
      </c>
      <c r="D22" s="144">
        <v>175</v>
      </c>
      <c r="E22" s="138" t="s">
        <v>1416</v>
      </c>
      <c r="F22" s="146" t="s">
        <v>1678</v>
      </c>
      <c r="G22" s="144">
        <v>3501</v>
      </c>
      <c r="H22" s="138" t="s">
        <v>612</v>
      </c>
      <c r="I22" s="128" t="s">
        <v>1676</v>
      </c>
      <c r="K22" s="88"/>
      <c r="Y22" s="125"/>
      <c r="Z22"/>
      <c r="AB22"/>
    </row>
    <row r="23" spans="1:28" ht="14.25">
      <c r="A23" s="132">
        <v>7319</v>
      </c>
      <c r="B23" s="87" t="s">
        <v>1542</v>
      </c>
      <c r="C23" s="142" t="s">
        <v>1262</v>
      </c>
      <c r="D23" s="144">
        <v>1661</v>
      </c>
      <c r="E23" s="138" t="s">
        <v>1416</v>
      </c>
      <c r="F23" s="146" t="s">
        <v>1678</v>
      </c>
      <c r="G23" s="144">
        <v>3502</v>
      </c>
      <c r="H23" s="138" t="s">
        <v>612</v>
      </c>
      <c r="I23" s="128" t="s">
        <v>1676</v>
      </c>
      <c r="K23" s="88"/>
      <c r="M23" s="88">
        <f>79+44+35+12+11</f>
        <v>181</v>
      </c>
      <c r="Y23"/>
      <c r="Z23" s="126"/>
      <c r="AB23"/>
    </row>
    <row r="24" spans="1:28" ht="15">
      <c r="A24" s="132">
        <v>7767</v>
      </c>
      <c r="B24" s="87" t="s">
        <v>1542</v>
      </c>
      <c r="C24" s="142" t="s">
        <v>1262</v>
      </c>
      <c r="D24" s="144">
        <v>3115</v>
      </c>
      <c r="E24" s="138" t="s">
        <v>1416</v>
      </c>
      <c r="F24" s="146" t="s">
        <v>1678</v>
      </c>
      <c r="G24" s="144">
        <v>4571</v>
      </c>
      <c r="H24" s="138" t="s">
        <v>612</v>
      </c>
      <c r="I24" s="128" t="s">
        <v>1676</v>
      </c>
      <c r="K24" s="88"/>
      <c r="Y24" s="125"/>
      <c r="Z24"/>
      <c r="AB24"/>
    </row>
    <row r="25" spans="1:28" ht="14.25">
      <c r="A25" s="132">
        <v>7839</v>
      </c>
      <c r="B25" s="87" t="s">
        <v>1542</v>
      </c>
      <c r="C25" s="142" t="s">
        <v>1262</v>
      </c>
      <c r="D25" s="144">
        <v>7879</v>
      </c>
      <c r="E25" s="138" t="s">
        <v>1416</v>
      </c>
      <c r="F25" s="146" t="s">
        <v>1678</v>
      </c>
      <c r="G25" s="144">
        <v>7010</v>
      </c>
      <c r="H25" s="138" t="s">
        <v>612</v>
      </c>
      <c r="I25" s="128" t="s">
        <v>1676</v>
      </c>
      <c r="K25" s="88"/>
      <c r="Y25"/>
      <c r="Z25" s="126"/>
      <c r="AB25"/>
    </row>
    <row r="26" spans="1:28" ht="15">
      <c r="A26" s="132">
        <v>7893</v>
      </c>
      <c r="B26" s="87" t="s">
        <v>1542</v>
      </c>
      <c r="C26" s="142" t="s">
        <v>1262</v>
      </c>
      <c r="D26" s="144">
        <v>10767</v>
      </c>
      <c r="E26" s="138" t="s">
        <v>1416</v>
      </c>
      <c r="F26" s="146" t="s">
        <v>1678</v>
      </c>
      <c r="G26" s="144">
        <v>7314</v>
      </c>
      <c r="H26" s="138" t="s">
        <v>612</v>
      </c>
      <c r="I26" s="128" t="s">
        <v>1676</v>
      </c>
      <c r="K26" s="88"/>
      <c r="Y26" s="125"/>
      <c r="Z26"/>
      <c r="AB26"/>
    </row>
    <row r="27" spans="1:28" ht="14.25">
      <c r="A27" s="132">
        <v>7894</v>
      </c>
      <c r="B27" s="87" t="s">
        <v>1542</v>
      </c>
      <c r="C27" s="142" t="s">
        <v>1262</v>
      </c>
      <c r="D27" s="144">
        <v>12202</v>
      </c>
      <c r="E27" s="138" t="s">
        <v>1416</v>
      </c>
      <c r="F27" s="146" t="s">
        <v>1678</v>
      </c>
      <c r="G27" s="144">
        <v>8138</v>
      </c>
      <c r="H27" s="138" t="s">
        <v>612</v>
      </c>
      <c r="I27" s="128" t="s">
        <v>1676</v>
      </c>
      <c r="K27" s="88"/>
      <c r="Y27"/>
      <c r="Z27" s="126"/>
      <c r="AB27"/>
    </row>
    <row r="28" spans="1:28" ht="15">
      <c r="A28" s="132">
        <v>10016</v>
      </c>
      <c r="B28" s="87" t="s">
        <v>1542</v>
      </c>
      <c r="C28" s="142" t="s">
        <v>1262</v>
      </c>
      <c r="D28" s="144">
        <v>4007</v>
      </c>
      <c r="E28" s="138" t="s">
        <v>1416</v>
      </c>
      <c r="F28" s="146" t="s">
        <v>1678</v>
      </c>
      <c r="G28" s="144">
        <v>8194</v>
      </c>
      <c r="H28" s="138" t="s">
        <v>612</v>
      </c>
      <c r="I28" s="128" t="s">
        <v>1676</v>
      </c>
      <c r="K28" s="88"/>
      <c r="Y28" s="125"/>
      <c r="Z28"/>
      <c r="AB28"/>
    </row>
    <row r="29" spans="1:28" ht="14.25">
      <c r="A29" s="132">
        <v>106</v>
      </c>
      <c r="B29" s="87" t="s">
        <v>1542</v>
      </c>
      <c r="C29" s="142" t="s">
        <v>1262</v>
      </c>
      <c r="D29" s="144">
        <v>12201</v>
      </c>
      <c r="E29" s="138" t="s">
        <v>1416</v>
      </c>
      <c r="F29" s="146" t="s">
        <v>1678</v>
      </c>
      <c r="G29" s="144">
        <v>8282</v>
      </c>
      <c r="H29" s="138" t="s">
        <v>612</v>
      </c>
      <c r="I29" s="128" t="s">
        <v>1676</v>
      </c>
      <c r="K29" s="88"/>
      <c r="Y29"/>
      <c r="Z29" s="126"/>
      <c r="AB29"/>
    </row>
    <row r="30" spans="1:28" ht="25.5">
      <c r="A30" s="132">
        <v>291</v>
      </c>
      <c r="B30" s="87" t="s">
        <v>1542</v>
      </c>
      <c r="C30" s="142" t="s">
        <v>1262</v>
      </c>
      <c r="D30" s="144">
        <v>3117</v>
      </c>
      <c r="E30" s="138" t="s">
        <v>1416</v>
      </c>
      <c r="F30" s="146" t="s">
        <v>1678</v>
      </c>
      <c r="G30" s="141">
        <v>1728</v>
      </c>
      <c r="H30" s="90" t="s">
        <v>1408</v>
      </c>
      <c r="I30" s="128" t="s">
        <v>943</v>
      </c>
      <c r="K30" s="88"/>
      <c r="Y30" s="125"/>
      <c r="Z30"/>
      <c r="AB30"/>
    </row>
    <row r="31" spans="1:28" ht="25.5">
      <c r="A31" s="132">
        <v>712</v>
      </c>
      <c r="B31" s="87" t="s">
        <v>1542</v>
      </c>
      <c r="C31" s="142" t="s">
        <v>1262</v>
      </c>
      <c r="D31" s="144">
        <v>7878</v>
      </c>
      <c r="E31" s="138" t="s">
        <v>1416</v>
      </c>
      <c r="F31" s="146" t="s">
        <v>1678</v>
      </c>
      <c r="G31" s="141">
        <v>286</v>
      </c>
      <c r="H31" s="90" t="s">
        <v>1408</v>
      </c>
      <c r="I31" s="128" t="s">
        <v>943</v>
      </c>
      <c r="K31" s="88"/>
      <c r="Y31"/>
      <c r="Z31" s="126"/>
      <c r="AB31"/>
    </row>
    <row r="32" spans="1:28" ht="25.5">
      <c r="A32" s="132">
        <v>1503</v>
      </c>
      <c r="B32" s="87" t="s">
        <v>1542</v>
      </c>
      <c r="C32" s="142" t="s">
        <v>1262</v>
      </c>
      <c r="D32" s="144">
        <v>7913</v>
      </c>
      <c r="E32" s="138" t="s">
        <v>1416</v>
      </c>
      <c r="F32" s="146" t="s">
        <v>1678</v>
      </c>
      <c r="G32" s="141">
        <v>430</v>
      </c>
      <c r="H32" s="90" t="s">
        <v>1408</v>
      </c>
      <c r="I32" s="128" t="s">
        <v>943</v>
      </c>
      <c r="K32" s="88"/>
      <c r="AB32"/>
    </row>
    <row r="33" spans="1:28" ht="25.5">
      <c r="A33" s="132">
        <v>1517</v>
      </c>
      <c r="B33" s="87" t="s">
        <v>1542</v>
      </c>
      <c r="C33" s="142" t="s">
        <v>1262</v>
      </c>
      <c r="D33" s="144">
        <v>8021</v>
      </c>
      <c r="E33" s="138" t="s">
        <v>1416</v>
      </c>
      <c r="F33" s="146" t="s">
        <v>1678</v>
      </c>
      <c r="G33" s="141">
        <v>689</v>
      </c>
      <c r="H33" s="90" t="s">
        <v>1408</v>
      </c>
      <c r="I33" s="128" t="s">
        <v>943</v>
      </c>
      <c r="K33" s="88"/>
      <c r="AB33"/>
    </row>
    <row r="34" spans="1:28" ht="25.5">
      <c r="A34" s="132">
        <v>1559</v>
      </c>
      <c r="B34" s="87" t="s">
        <v>1542</v>
      </c>
      <c r="C34" s="142" t="s">
        <v>1262</v>
      </c>
      <c r="D34" s="144">
        <v>8263</v>
      </c>
      <c r="E34" s="138" t="s">
        <v>1416</v>
      </c>
      <c r="F34" s="146" t="s">
        <v>1678</v>
      </c>
      <c r="G34" s="141">
        <v>705</v>
      </c>
      <c r="H34" s="90" t="s">
        <v>1408</v>
      </c>
      <c r="I34" s="128" t="s">
        <v>943</v>
      </c>
      <c r="K34" s="88"/>
      <c r="AB34"/>
    </row>
    <row r="35" spans="1:28" ht="25.5">
      <c r="A35" s="132">
        <v>1625</v>
      </c>
      <c r="B35" s="87" t="s">
        <v>1542</v>
      </c>
      <c r="C35" s="142" t="s">
        <v>1262</v>
      </c>
      <c r="D35" s="144">
        <v>11975</v>
      </c>
      <c r="E35" s="138" t="s">
        <v>1416</v>
      </c>
      <c r="F35" s="146" t="s">
        <v>1678</v>
      </c>
      <c r="G35" s="141">
        <v>2848</v>
      </c>
      <c r="H35" s="90" t="s">
        <v>1408</v>
      </c>
      <c r="I35" s="128" t="s">
        <v>943</v>
      </c>
      <c r="K35" s="88"/>
      <c r="AB35"/>
    </row>
    <row r="36" spans="1:28" ht="25.5">
      <c r="A36" s="132">
        <v>1635</v>
      </c>
      <c r="B36" s="87" t="s">
        <v>1542</v>
      </c>
      <c r="C36" s="142" t="s">
        <v>1262</v>
      </c>
      <c r="D36" s="144">
        <v>3118</v>
      </c>
      <c r="E36" s="138" t="s">
        <v>1416</v>
      </c>
      <c r="F36" s="146" t="s">
        <v>1678</v>
      </c>
      <c r="G36" s="141">
        <v>3602</v>
      </c>
      <c r="H36" s="90" t="s">
        <v>1408</v>
      </c>
      <c r="I36" s="128" t="s">
        <v>943</v>
      </c>
      <c r="K36" s="88"/>
      <c r="AB36"/>
    </row>
    <row r="37" spans="1:28" ht="25.5">
      <c r="A37" s="132">
        <v>1657</v>
      </c>
      <c r="B37" s="87" t="s">
        <v>1542</v>
      </c>
      <c r="C37" s="142" t="s">
        <v>1262</v>
      </c>
      <c r="D37" s="144">
        <v>4032</v>
      </c>
      <c r="E37" s="138" t="s">
        <v>1416</v>
      </c>
      <c r="F37" s="146" t="s">
        <v>1678</v>
      </c>
      <c r="G37" s="141">
        <v>4570</v>
      </c>
      <c r="H37" s="90" t="s">
        <v>1408</v>
      </c>
      <c r="I37" s="128" t="s">
        <v>943</v>
      </c>
      <c r="K37" s="88"/>
      <c r="AB37"/>
    </row>
    <row r="38" spans="1:28" ht="25.5">
      <c r="A38" s="132">
        <v>2738</v>
      </c>
      <c r="B38" s="87" t="s">
        <v>1542</v>
      </c>
      <c r="C38" s="142" t="s">
        <v>1262</v>
      </c>
      <c r="D38" s="144">
        <v>8264</v>
      </c>
      <c r="E38" s="138" t="s">
        <v>1416</v>
      </c>
      <c r="F38" s="146" t="s">
        <v>1678</v>
      </c>
      <c r="G38" s="141">
        <v>7195</v>
      </c>
      <c r="H38" s="90" t="s">
        <v>1408</v>
      </c>
      <c r="I38" s="128" t="s">
        <v>943</v>
      </c>
      <c r="K38" s="88"/>
      <c r="AB38"/>
    </row>
    <row r="39" spans="1:28" ht="25.5">
      <c r="A39" s="132">
        <v>3882</v>
      </c>
      <c r="B39" s="87" t="s">
        <v>1542</v>
      </c>
      <c r="C39" s="142" t="s">
        <v>1262</v>
      </c>
      <c r="D39" s="144">
        <v>12200</v>
      </c>
      <c r="E39" s="138" t="s">
        <v>1416</v>
      </c>
      <c r="F39" s="146" t="s">
        <v>1678</v>
      </c>
      <c r="G39" s="141">
        <v>7871</v>
      </c>
      <c r="H39" s="90" t="s">
        <v>1408</v>
      </c>
      <c r="I39" s="128" t="s">
        <v>943</v>
      </c>
      <c r="K39" s="88"/>
      <c r="AB39"/>
    </row>
    <row r="40" spans="1:28" ht="25.5">
      <c r="A40" s="132">
        <v>4084</v>
      </c>
      <c r="B40" s="87" t="s">
        <v>1542</v>
      </c>
      <c r="C40" s="142" t="s">
        <v>1262</v>
      </c>
      <c r="D40" s="144">
        <v>1069</v>
      </c>
      <c r="E40" s="138" t="s">
        <v>1416</v>
      </c>
      <c r="F40" s="146" t="s">
        <v>1678</v>
      </c>
      <c r="G40" s="141">
        <v>1561</v>
      </c>
      <c r="H40" s="90" t="s">
        <v>1410</v>
      </c>
      <c r="I40" s="128"/>
      <c r="K40" s="88"/>
      <c r="AB40"/>
    </row>
    <row r="41" spans="1:28" ht="12.75">
      <c r="A41" s="132">
        <v>4188</v>
      </c>
      <c r="B41" s="87" t="s">
        <v>1542</v>
      </c>
      <c r="C41" s="142" t="s">
        <v>1262</v>
      </c>
      <c r="D41" s="144">
        <v>3452</v>
      </c>
      <c r="E41" s="138" t="s">
        <v>1416</v>
      </c>
      <c r="F41" s="146" t="s">
        <v>1678</v>
      </c>
      <c r="H41" s="93"/>
      <c r="K41" s="88"/>
      <c r="AB41"/>
    </row>
    <row r="42" spans="1:28" ht="12.75">
      <c r="A42" s="132">
        <v>4574</v>
      </c>
      <c r="B42" s="87" t="s">
        <v>1542</v>
      </c>
      <c r="C42" s="142" t="s">
        <v>1262</v>
      </c>
      <c r="D42" s="144">
        <v>3453</v>
      </c>
      <c r="E42" s="138" t="s">
        <v>1416</v>
      </c>
      <c r="F42" s="146" t="s">
        <v>1678</v>
      </c>
      <c r="H42" s="93"/>
      <c r="K42" s="88"/>
      <c r="AB42"/>
    </row>
    <row r="43" spans="1:28" ht="12.75">
      <c r="A43" s="132">
        <v>6769</v>
      </c>
      <c r="B43" s="87" t="s">
        <v>1542</v>
      </c>
      <c r="C43" s="142" t="s">
        <v>1262</v>
      </c>
      <c r="D43" s="144">
        <v>8127</v>
      </c>
      <c r="E43" s="138" t="s">
        <v>1416</v>
      </c>
      <c r="F43" s="146" t="s">
        <v>1678</v>
      </c>
      <c r="H43" s="93"/>
      <c r="K43" s="88"/>
      <c r="AB43"/>
    </row>
    <row r="44" spans="1:28" ht="25.5">
      <c r="A44" s="132">
        <v>7012</v>
      </c>
      <c r="B44" s="87" t="s">
        <v>1542</v>
      </c>
      <c r="C44" s="142" t="s">
        <v>1262</v>
      </c>
      <c r="D44" s="141">
        <v>9886</v>
      </c>
      <c r="E44" s="90" t="s">
        <v>1408</v>
      </c>
      <c r="F44" s="128" t="s">
        <v>943</v>
      </c>
      <c r="H44" s="93"/>
      <c r="K44" s="88"/>
      <c r="AB44"/>
    </row>
    <row r="45" spans="1:28" ht="25.5">
      <c r="A45" s="132">
        <v>7282</v>
      </c>
      <c r="B45" s="87" t="s">
        <v>1542</v>
      </c>
      <c r="C45" s="142" t="s">
        <v>1262</v>
      </c>
      <c r="D45" s="141">
        <v>423</v>
      </c>
      <c r="E45" s="90" t="s">
        <v>1410</v>
      </c>
      <c r="F45" s="128"/>
      <c r="H45" s="93"/>
      <c r="K45" s="88"/>
      <c r="AB45"/>
    </row>
    <row r="46" spans="1:28" ht="25.5">
      <c r="A46" s="132">
        <v>7473</v>
      </c>
      <c r="B46" s="87" t="s">
        <v>1542</v>
      </c>
      <c r="C46" s="142" t="s">
        <v>1262</v>
      </c>
      <c r="D46" s="141">
        <v>3373</v>
      </c>
      <c r="E46" s="90" t="s">
        <v>1410</v>
      </c>
      <c r="F46" s="128"/>
      <c r="H46" s="93"/>
      <c r="K46" s="88"/>
      <c r="AB46"/>
    </row>
    <row r="47" spans="1:28" ht="25.5">
      <c r="A47" s="132">
        <v>7922</v>
      </c>
      <c r="B47" s="87" t="s">
        <v>1843</v>
      </c>
      <c r="C47" s="142" t="s">
        <v>1262</v>
      </c>
      <c r="D47" s="141">
        <v>12119</v>
      </c>
      <c r="E47" s="90" t="s">
        <v>1410</v>
      </c>
      <c r="F47" s="128"/>
      <c r="H47" s="93"/>
      <c r="K47" s="88"/>
      <c r="AB47"/>
    </row>
    <row r="48" spans="1:28" ht="25.5">
      <c r="A48" s="132">
        <v>8200</v>
      </c>
      <c r="B48" s="87" t="s">
        <v>1542</v>
      </c>
      <c r="C48" s="142" t="s">
        <v>1262</v>
      </c>
      <c r="D48" s="141">
        <v>12250</v>
      </c>
      <c r="E48" s="90" t="s">
        <v>1410</v>
      </c>
      <c r="F48" s="128"/>
      <c r="H48" s="93"/>
      <c r="K48" s="88"/>
      <c r="AB48"/>
    </row>
    <row r="49" spans="1:28" ht="25.5">
      <c r="A49" s="132">
        <v>8284</v>
      </c>
      <c r="B49" s="87" t="s">
        <v>1542</v>
      </c>
      <c r="C49" s="142" t="s">
        <v>1262</v>
      </c>
      <c r="D49" s="141">
        <v>7182</v>
      </c>
      <c r="E49" s="90" t="s">
        <v>1410</v>
      </c>
      <c r="F49" s="128"/>
      <c r="H49" s="93"/>
      <c r="K49" s="88"/>
      <c r="AB49"/>
    </row>
    <row r="50" spans="1:28" ht="12.75">
      <c r="A50" s="132">
        <v>10293</v>
      </c>
      <c r="B50" s="87" t="s">
        <v>1542</v>
      </c>
      <c r="C50" s="142" t="s">
        <v>1262</v>
      </c>
      <c r="AB50"/>
    </row>
    <row r="51" spans="1:28" ht="12.75">
      <c r="A51" s="132">
        <v>10379</v>
      </c>
      <c r="B51" s="87" t="s">
        <v>1542</v>
      </c>
      <c r="C51" s="142" t="s">
        <v>1262</v>
      </c>
      <c r="AB51"/>
    </row>
    <row r="52" spans="1:28" ht="12.75">
      <c r="A52" s="132">
        <v>1449</v>
      </c>
      <c r="B52" s="87" t="s">
        <v>1542</v>
      </c>
      <c r="C52" s="142" t="s">
        <v>1262</v>
      </c>
      <c r="AB52"/>
    </row>
    <row r="53" spans="1:28" ht="12.75">
      <c r="A53" s="132">
        <v>1524</v>
      </c>
      <c r="B53" s="87" t="s">
        <v>1542</v>
      </c>
      <c r="C53" s="142" t="s">
        <v>1262</v>
      </c>
      <c r="AB53"/>
    </row>
    <row r="54" spans="1:28" ht="12.75">
      <c r="A54" s="132">
        <v>4792</v>
      </c>
      <c r="B54" s="87" t="s">
        <v>1542</v>
      </c>
      <c r="C54" s="142" t="s">
        <v>1262</v>
      </c>
      <c r="D54" s="351"/>
      <c r="E54" s="350"/>
      <c r="F54" s="349"/>
      <c r="AB54"/>
    </row>
    <row r="55" spans="1:28" ht="12.75">
      <c r="A55" s="132">
        <v>12111</v>
      </c>
      <c r="B55" s="87" t="s">
        <v>1542</v>
      </c>
      <c r="C55" s="142" t="s">
        <v>1262</v>
      </c>
      <c r="AB55"/>
    </row>
    <row r="56" spans="1:28" ht="12.75">
      <c r="A56" s="132">
        <v>12245</v>
      </c>
      <c r="B56" s="87" t="s">
        <v>1542</v>
      </c>
      <c r="C56" s="142" t="s">
        <v>1262</v>
      </c>
      <c r="AB56"/>
    </row>
    <row r="57" spans="1:28" ht="12.75">
      <c r="A57" s="132">
        <v>7923</v>
      </c>
      <c r="B57" s="87" t="s">
        <v>1843</v>
      </c>
      <c r="C57" s="142" t="s">
        <v>1262</v>
      </c>
      <c r="AB57"/>
    </row>
    <row r="58" spans="1:28" ht="12.75">
      <c r="A58" s="132">
        <v>11730</v>
      </c>
      <c r="B58" s="87" t="s">
        <v>1542</v>
      </c>
      <c r="C58" s="142" t="s">
        <v>1262</v>
      </c>
      <c r="AB58"/>
    </row>
    <row r="59" spans="1:28" ht="12.75">
      <c r="A59" s="132">
        <v>1450</v>
      </c>
      <c r="B59" s="87" t="s">
        <v>1542</v>
      </c>
      <c r="C59" s="142" t="s">
        <v>1262</v>
      </c>
      <c r="AB59"/>
    </row>
    <row r="60" spans="1:28" ht="12.75">
      <c r="A60" s="132">
        <v>1495</v>
      </c>
      <c r="B60" s="87" t="s">
        <v>1542</v>
      </c>
      <c r="C60" s="142" t="s">
        <v>1262</v>
      </c>
      <c r="AB60"/>
    </row>
    <row r="61" spans="1:28" ht="12.75">
      <c r="A61" s="132">
        <v>3513</v>
      </c>
      <c r="B61" s="87" t="s">
        <v>1542</v>
      </c>
      <c r="C61" s="142" t="s">
        <v>1262</v>
      </c>
      <c r="AB61"/>
    </row>
    <row r="62" spans="1:28" ht="12.75">
      <c r="A62" s="132">
        <v>3514</v>
      </c>
      <c r="B62" s="87" t="s">
        <v>1542</v>
      </c>
      <c r="C62" s="142" t="s">
        <v>1262</v>
      </c>
      <c r="AB62"/>
    </row>
    <row r="63" spans="1:28" ht="12.75">
      <c r="A63" s="132">
        <v>3515</v>
      </c>
      <c r="B63" s="87" t="s">
        <v>1542</v>
      </c>
      <c r="C63" s="142" t="s">
        <v>1262</v>
      </c>
      <c r="AB63"/>
    </row>
    <row r="64" spans="1:28" ht="12.75">
      <c r="A64" s="132">
        <v>4804</v>
      </c>
      <c r="B64" s="87" t="s">
        <v>1542</v>
      </c>
      <c r="C64" s="142" t="s">
        <v>1262</v>
      </c>
      <c r="AB64"/>
    </row>
    <row r="65" spans="1:28" ht="12.75">
      <c r="A65" s="132">
        <v>7673</v>
      </c>
      <c r="B65" s="87" t="s">
        <v>1542</v>
      </c>
      <c r="C65" s="142" t="s">
        <v>1262</v>
      </c>
      <c r="AB65"/>
    </row>
    <row r="66" spans="1:28" ht="12.75">
      <c r="A66" s="132">
        <v>7926</v>
      </c>
      <c r="B66" s="87" t="s">
        <v>1542</v>
      </c>
      <c r="C66" s="142" t="s">
        <v>1262</v>
      </c>
      <c r="AB66"/>
    </row>
    <row r="67" spans="1:28" ht="12.75">
      <c r="A67" s="132">
        <v>10017</v>
      </c>
      <c r="B67" s="87" t="s">
        <v>1542</v>
      </c>
      <c r="C67" s="142" t="s">
        <v>1262</v>
      </c>
      <c r="AB67"/>
    </row>
    <row r="68" spans="1:28" ht="12.75">
      <c r="A68" s="132">
        <v>10018</v>
      </c>
      <c r="B68" s="87" t="s">
        <v>1542</v>
      </c>
      <c r="C68" s="142" t="s">
        <v>1262</v>
      </c>
      <c r="AB68"/>
    </row>
    <row r="69" spans="1:28" ht="12.75">
      <c r="A69" s="132">
        <v>7873</v>
      </c>
      <c r="B69" s="87" t="s">
        <v>1542</v>
      </c>
      <c r="C69" s="142" t="s">
        <v>1262</v>
      </c>
      <c r="D69"/>
      <c r="E69"/>
      <c r="AB69"/>
    </row>
    <row r="70" spans="1:28" ht="12.75">
      <c r="A70" s="132">
        <v>2730</v>
      </c>
      <c r="B70" s="87" t="s">
        <v>1977</v>
      </c>
      <c r="C70" s="142" t="s">
        <v>1680</v>
      </c>
      <c r="D70"/>
      <c r="E70"/>
      <c r="AB70"/>
    </row>
    <row r="71" spans="1:28" ht="12.75">
      <c r="A71" s="132">
        <v>7372</v>
      </c>
      <c r="B71" s="87" t="s">
        <v>1552</v>
      </c>
      <c r="C71" s="142" t="s">
        <v>1680</v>
      </c>
      <c r="D71"/>
      <c r="E71"/>
      <c r="AB71"/>
    </row>
    <row r="72" spans="1:28" ht="12.75">
      <c r="A72" s="132">
        <v>7320</v>
      </c>
      <c r="B72" s="87" t="s">
        <v>1546</v>
      </c>
      <c r="C72" s="142" t="s">
        <v>1679</v>
      </c>
      <c r="D72"/>
      <c r="E72"/>
      <c r="AB72"/>
    </row>
    <row r="73" spans="1:28" ht="12.75">
      <c r="A73" s="133">
        <v>7840</v>
      </c>
      <c r="B73" s="87" t="s">
        <v>1546</v>
      </c>
      <c r="C73" s="142" t="s">
        <v>1679</v>
      </c>
      <c r="D73"/>
      <c r="E73"/>
      <c r="AB73"/>
    </row>
    <row r="74" spans="1:28" ht="12.75">
      <c r="A74" s="132">
        <v>10388</v>
      </c>
      <c r="B74" s="87" t="s">
        <v>1975</v>
      </c>
      <c r="C74" s="142" t="s">
        <v>1679</v>
      </c>
      <c r="D74"/>
      <c r="E74"/>
      <c r="AB74"/>
    </row>
    <row r="75" spans="1:28" ht="12.75">
      <c r="A75" s="132">
        <v>10020</v>
      </c>
      <c r="B75" s="87" t="s">
        <v>1872</v>
      </c>
      <c r="C75" s="142" t="s">
        <v>1667</v>
      </c>
      <c r="D75"/>
      <c r="E75"/>
      <c r="AB75"/>
    </row>
    <row r="76" spans="1:28" ht="12.75">
      <c r="A76" s="132">
        <v>7897</v>
      </c>
      <c r="B76" s="87" t="s">
        <v>1872</v>
      </c>
      <c r="C76" s="142" t="s">
        <v>1667</v>
      </c>
      <c r="D76"/>
      <c r="E76"/>
      <c r="AB76"/>
    </row>
    <row r="77" spans="1:28" ht="12.75">
      <c r="A77" s="132">
        <v>69</v>
      </c>
      <c r="B77" s="87" t="s">
        <v>1874</v>
      </c>
      <c r="C77" s="142" t="s">
        <v>1667</v>
      </c>
      <c r="D77"/>
      <c r="E77"/>
      <c r="AB77"/>
    </row>
    <row r="78" spans="1:28" ht="12.75">
      <c r="A78" s="132">
        <v>12265</v>
      </c>
      <c r="B78" s="87" t="s">
        <v>1874</v>
      </c>
      <c r="C78" s="142" t="s">
        <v>1667</v>
      </c>
      <c r="D78"/>
      <c r="E78"/>
      <c r="AB78"/>
    </row>
    <row r="79" spans="1:28" ht="12.75">
      <c r="A79" s="132">
        <v>11739</v>
      </c>
      <c r="B79" s="87" t="s">
        <v>1874</v>
      </c>
      <c r="C79" s="142" t="s">
        <v>1667</v>
      </c>
      <c r="D79"/>
      <c r="E79"/>
      <c r="AB79"/>
    </row>
    <row r="80" spans="1:28" ht="12.75">
      <c r="A80" s="132">
        <v>3885</v>
      </c>
      <c r="B80" s="87" t="s">
        <v>1874</v>
      </c>
      <c r="C80" s="142" t="s">
        <v>1667</v>
      </c>
      <c r="D80"/>
      <c r="E80"/>
      <c r="AB80"/>
    </row>
    <row r="81" spans="1:28" ht="12.75">
      <c r="A81" s="131">
        <v>1519</v>
      </c>
      <c r="B81" s="92" t="s">
        <v>1874</v>
      </c>
      <c r="C81" s="142" t="s">
        <v>1667</v>
      </c>
      <c r="D81"/>
      <c r="E81"/>
      <c r="AB81"/>
    </row>
    <row r="82" spans="1:28" ht="12.75">
      <c r="A82" s="132">
        <v>6943</v>
      </c>
      <c r="B82" s="87" t="s">
        <v>1874</v>
      </c>
      <c r="C82" s="142" t="s">
        <v>1667</v>
      </c>
      <c r="D82"/>
      <c r="E82"/>
      <c r="AB82"/>
    </row>
    <row r="83" spans="1:28" ht="12.75">
      <c r="A83" s="132">
        <v>6799</v>
      </c>
      <c r="B83" s="87" t="s">
        <v>1874</v>
      </c>
      <c r="C83" s="142" t="s">
        <v>1667</v>
      </c>
      <c r="D83"/>
      <c r="E83"/>
      <c r="AB83"/>
    </row>
    <row r="84" spans="1:28" ht="12.75">
      <c r="A84" s="131">
        <v>10021</v>
      </c>
      <c r="B84" s="92" t="s">
        <v>1874</v>
      </c>
      <c r="C84" s="142" t="s">
        <v>1667</v>
      </c>
      <c r="D84"/>
      <c r="E84"/>
      <c r="AB84"/>
    </row>
    <row r="85" spans="4:28" ht="12.75">
      <c r="D85"/>
      <c r="E85"/>
      <c r="AB85"/>
    </row>
    <row r="86" spans="4:28" ht="12.75">
      <c r="D86"/>
      <c r="E86"/>
      <c r="AB86"/>
    </row>
    <row r="87" spans="4:28" ht="12.75">
      <c r="D87"/>
      <c r="E87"/>
      <c r="AB87"/>
    </row>
    <row r="88" spans="4:28" ht="12.75">
      <c r="D88"/>
      <c r="E88"/>
      <c r="AB88"/>
    </row>
    <row r="89" spans="4:28" ht="12.75">
      <c r="D89"/>
      <c r="E89"/>
      <c r="AB89"/>
    </row>
    <row r="90" spans="4:28" ht="12.75">
      <c r="D90"/>
      <c r="E90"/>
      <c r="AB90"/>
    </row>
    <row r="91" spans="4:28" ht="12.75">
      <c r="D91"/>
      <c r="E91"/>
      <c r="AB91"/>
    </row>
    <row r="92" spans="4:28" ht="12.75">
      <c r="D92"/>
      <c r="E92"/>
      <c r="AB92"/>
    </row>
    <row r="93" spans="4:28" ht="12.75">
      <c r="D93"/>
      <c r="E93"/>
      <c r="AB93"/>
    </row>
    <row r="94" spans="4:28" ht="12.75">
      <c r="D94"/>
      <c r="E94"/>
      <c r="AB94"/>
    </row>
    <row r="95" spans="4:28" ht="12.75">
      <c r="D95"/>
      <c r="E95"/>
      <c r="AB95"/>
    </row>
    <row r="96" spans="4:28" ht="12.75">
      <c r="D96"/>
      <c r="E96"/>
      <c r="AB96"/>
    </row>
    <row r="97" spans="4:28" ht="12.75">
      <c r="D97"/>
      <c r="E97"/>
      <c r="AB97"/>
    </row>
    <row r="98" spans="4:28" ht="12.75">
      <c r="D98"/>
      <c r="E98"/>
      <c r="AB98"/>
    </row>
    <row r="99" spans="4:28" ht="12.75">
      <c r="D99"/>
      <c r="E99"/>
      <c r="AB99"/>
    </row>
    <row r="100" spans="4:28" ht="12.75">
      <c r="D100"/>
      <c r="E100"/>
      <c r="AB100"/>
    </row>
    <row r="101" spans="4:28" ht="12.75">
      <c r="D101"/>
      <c r="E101"/>
      <c r="AB101"/>
    </row>
    <row r="102" spans="4:28" ht="12.75">
      <c r="D102"/>
      <c r="E102"/>
      <c r="AB102"/>
    </row>
    <row r="103" spans="4:28" ht="12.75">
      <c r="D103"/>
      <c r="E103"/>
      <c r="AB103"/>
    </row>
    <row r="104" spans="4:28" ht="12.75">
      <c r="D104"/>
      <c r="E104"/>
      <c r="AB104"/>
    </row>
    <row r="105" spans="4:28" ht="12.75">
      <c r="D105"/>
      <c r="E105"/>
      <c r="AB105"/>
    </row>
    <row r="106" spans="4:28" ht="12.75">
      <c r="D106"/>
      <c r="E106"/>
      <c r="AB106"/>
    </row>
    <row r="107" spans="4:28" ht="12.75">
      <c r="D107"/>
      <c r="E107"/>
      <c r="AB107"/>
    </row>
    <row r="108" spans="4:28" ht="12.75">
      <c r="D108"/>
      <c r="E108"/>
      <c r="AB108"/>
    </row>
    <row r="109" spans="4:28" ht="12.75">
      <c r="D109"/>
      <c r="E109"/>
      <c r="AB109"/>
    </row>
    <row r="110" spans="4:28" ht="12.75">
      <c r="D110"/>
      <c r="E110"/>
      <c r="AB110"/>
    </row>
    <row r="111" spans="4:28" ht="12.75">
      <c r="D111"/>
      <c r="E111"/>
      <c r="AB111"/>
    </row>
    <row r="112" spans="4:28" ht="12.75">
      <c r="D112"/>
      <c r="E112"/>
      <c r="AB112"/>
    </row>
    <row r="113" spans="4:28" ht="12.75">
      <c r="D113"/>
      <c r="E113"/>
      <c r="AB113"/>
    </row>
    <row r="114" spans="4:28" ht="12.75">
      <c r="D114"/>
      <c r="E114"/>
      <c r="AB114"/>
    </row>
    <row r="115" spans="4:28" ht="12.75">
      <c r="D115"/>
      <c r="E115"/>
      <c r="AB115"/>
    </row>
    <row r="116" spans="4:28" ht="12.75">
      <c r="D116"/>
      <c r="E116"/>
      <c r="AB116"/>
    </row>
    <row r="117" spans="4:28" ht="12.75">
      <c r="D117"/>
      <c r="E117"/>
      <c r="AB117"/>
    </row>
    <row r="118" spans="4:28" ht="12.75">
      <c r="D118"/>
      <c r="E118"/>
      <c r="AB118"/>
    </row>
    <row r="119" spans="4:28" ht="12.75">
      <c r="D119"/>
      <c r="E119"/>
      <c r="AB119"/>
    </row>
    <row r="120" ht="12.75">
      <c r="AB120"/>
    </row>
    <row r="121" ht="12.75">
      <c r="AB121"/>
    </row>
    <row r="122" ht="12.75">
      <c r="AB122"/>
    </row>
    <row r="123" ht="12.75">
      <c r="AB123"/>
    </row>
    <row r="124" ht="12.75">
      <c r="AB124"/>
    </row>
    <row r="125" ht="12.75">
      <c r="AB125"/>
    </row>
    <row r="126" ht="12.75">
      <c r="AB126"/>
    </row>
    <row r="127" ht="12.75">
      <c r="AB127"/>
    </row>
    <row r="128" ht="12.75">
      <c r="AB128"/>
    </row>
    <row r="129" ht="12.75">
      <c r="AB129"/>
    </row>
    <row r="130" ht="12.75">
      <c r="AB130"/>
    </row>
    <row r="131" ht="12.75">
      <c r="AB131"/>
    </row>
    <row r="132" ht="12.75">
      <c r="AB132"/>
    </row>
    <row r="133" ht="12.75">
      <c r="AB133"/>
    </row>
    <row r="134" ht="12.75">
      <c r="AB134"/>
    </row>
    <row r="135" ht="12.75">
      <c r="AB135"/>
    </row>
    <row r="136" ht="12.75">
      <c r="AB136"/>
    </row>
    <row r="137" ht="12.75">
      <c r="AB137"/>
    </row>
    <row r="138" ht="12.75">
      <c r="AB138"/>
    </row>
    <row r="139" ht="12.75">
      <c r="AB139"/>
    </row>
    <row r="140" ht="12.75">
      <c r="AB140"/>
    </row>
    <row r="141" ht="12.75">
      <c r="AB141"/>
    </row>
    <row r="142" ht="12.75">
      <c r="AB142"/>
    </row>
    <row r="143" ht="12.75">
      <c r="AB143"/>
    </row>
    <row r="144" ht="12.75">
      <c r="AB144"/>
    </row>
    <row r="145" ht="12.75">
      <c r="AB145"/>
    </row>
    <row r="146" ht="12.75">
      <c r="AB146"/>
    </row>
    <row r="147" ht="12.75">
      <c r="AB147"/>
    </row>
    <row r="148" ht="12.75">
      <c r="AB148"/>
    </row>
    <row r="149" ht="12.75">
      <c r="AB149"/>
    </row>
    <row r="150" ht="12.75">
      <c r="AB150"/>
    </row>
    <row r="151" ht="12.75">
      <c r="AB151"/>
    </row>
    <row r="152" ht="12.75">
      <c r="AB152"/>
    </row>
    <row r="153" ht="12.75">
      <c r="AB153"/>
    </row>
    <row r="154" ht="12.75">
      <c r="AB154"/>
    </row>
    <row r="155" ht="12.75">
      <c r="AB155"/>
    </row>
    <row r="156" ht="12.75">
      <c r="AB156"/>
    </row>
    <row r="157" ht="12.75">
      <c r="AB157"/>
    </row>
    <row r="158" ht="12.75">
      <c r="AB158"/>
    </row>
  </sheetData>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sheetPr codeName="Sheet20"/>
  <dimension ref="A1:V84"/>
  <sheetViews>
    <sheetView workbookViewId="0" topLeftCell="D1">
      <selection activeCell="G1" sqref="G1"/>
    </sheetView>
  </sheetViews>
  <sheetFormatPr defaultColWidth="9.140625" defaultRowHeight="12.75"/>
  <cols>
    <col min="2" max="2" width="17.421875" style="0" customWidth="1"/>
    <col min="3" max="3" width="16.421875" style="0" customWidth="1"/>
    <col min="4" max="4" width="17.28125" style="0" customWidth="1"/>
    <col min="6" max="6" width="17.28125" style="0" customWidth="1"/>
    <col min="7" max="8" width="17.57421875" style="0" customWidth="1"/>
    <col min="9" max="9" width="17.8515625" style="0" customWidth="1"/>
  </cols>
  <sheetData>
    <row r="1" spans="1:22" ht="12.75">
      <c r="A1" t="s">
        <v>670</v>
      </c>
      <c r="C1" t="s">
        <v>671</v>
      </c>
      <c r="E1" t="s">
        <v>275</v>
      </c>
      <c r="G1" t="s">
        <v>672</v>
      </c>
      <c r="I1" t="s">
        <v>673</v>
      </c>
      <c r="J1" t="s">
        <v>628</v>
      </c>
      <c r="K1" t="s">
        <v>674</v>
      </c>
      <c r="L1" s="307"/>
      <c r="M1" s="307"/>
      <c r="N1" s="307"/>
      <c r="O1" s="307"/>
      <c r="P1" s="307"/>
      <c r="Q1" s="307"/>
      <c r="R1" s="307"/>
      <c r="S1" s="307"/>
      <c r="T1" s="307"/>
      <c r="U1" s="307"/>
      <c r="V1" s="307"/>
    </row>
    <row r="2" spans="1:22" ht="12.75">
      <c r="A2" s="30">
        <v>52</v>
      </c>
      <c r="B2" t="s">
        <v>1771</v>
      </c>
      <c r="C2" s="30">
        <v>104</v>
      </c>
      <c r="D2" t="s">
        <v>631</v>
      </c>
      <c r="E2" s="352">
        <v>1069</v>
      </c>
      <c r="F2" s="354" t="s">
        <v>813</v>
      </c>
      <c r="G2" s="30">
        <v>14</v>
      </c>
      <c r="H2" s="354" t="s">
        <v>813</v>
      </c>
      <c r="I2" s="30">
        <v>1061</v>
      </c>
      <c r="J2" t="s">
        <v>629</v>
      </c>
      <c r="K2" s="306">
        <v>3884</v>
      </c>
      <c r="L2" s="307" t="s">
        <v>1810</v>
      </c>
      <c r="M2" s="308"/>
      <c r="N2" s="307"/>
      <c r="O2" s="309"/>
      <c r="P2" s="307"/>
      <c r="Q2" s="307"/>
      <c r="R2" s="310"/>
      <c r="S2" s="310"/>
      <c r="T2" s="307"/>
      <c r="U2" s="307"/>
      <c r="V2" s="307"/>
    </row>
    <row r="3" spans="1:22" ht="12.75">
      <c r="A3" s="353">
        <v>117</v>
      </c>
      <c r="B3" t="s">
        <v>634</v>
      </c>
      <c r="C3" s="153">
        <v>112</v>
      </c>
      <c r="D3" t="s">
        <v>634</v>
      </c>
      <c r="E3" s="30">
        <v>3118</v>
      </c>
      <c r="F3" s="354" t="s">
        <v>813</v>
      </c>
      <c r="G3" s="30">
        <v>49</v>
      </c>
      <c r="H3" s="354" t="s">
        <v>813</v>
      </c>
      <c r="I3" s="30">
        <v>1062</v>
      </c>
      <c r="J3" t="s">
        <v>629</v>
      </c>
      <c r="K3" s="306">
        <v>11975</v>
      </c>
      <c r="L3" s="307" t="s">
        <v>1810</v>
      </c>
      <c r="M3" s="310"/>
      <c r="N3" s="307"/>
      <c r="O3" s="310"/>
      <c r="P3" s="307"/>
      <c r="Q3" s="307"/>
      <c r="R3" s="308"/>
      <c r="S3" s="308"/>
      <c r="T3" s="307"/>
      <c r="U3" s="307"/>
      <c r="V3" s="307"/>
    </row>
    <row r="4" spans="1:22" ht="12.75">
      <c r="A4" s="153">
        <v>1523</v>
      </c>
      <c r="B4" t="s">
        <v>632</v>
      </c>
      <c r="C4" s="30">
        <v>258</v>
      </c>
      <c r="D4" t="s">
        <v>631</v>
      </c>
      <c r="E4" s="30">
        <v>3452</v>
      </c>
      <c r="F4" s="354" t="s">
        <v>813</v>
      </c>
      <c r="G4" s="30">
        <v>69</v>
      </c>
      <c r="H4" s="354" t="s">
        <v>813</v>
      </c>
      <c r="I4" s="30">
        <v>1065</v>
      </c>
      <c r="J4" t="s">
        <v>642</v>
      </c>
      <c r="K4" s="306">
        <v>7365</v>
      </c>
      <c r="L4" s="307" t="s">
        <v>1983</v>
      </c>
      <c r="M4" s="308"/>
      <c r="N4" s="307"/>
      <c r="O4" s="308"/>
      <c r="P4" s="307"/>
      <c r="Q4" s="307"/>
      <c r="R4" s="310"/>
      <c r="S4" s="310"/>
      <c r="T4" s="307"/>
      <c r="U4" s="307"/>
      <c r="V4" s="307"/>
    </row>
    <row r="5" spans="1:22" ht="12.75">
      <c r="A5" s="30">
        <v>1655</v>
      </c>
      <c r="B5" t="s">
        <v>633</v>
      </c>
      <c r="C5" s="30">
        <v>286</v>
      </c>
      <c r="D5" t="s">
        <v>631</v>
      </c>
      <c r="E5" s="30">
        <v>4032</v>
      </c>
      <c r="F5" s="354" t="s">
        <v>813</v>
      </c>
      <c r="G5" s="30">
        <v>106</v>
      </c>
      <c r="H5" s="354" t="s">
        <v>813</v>
      </c>
      <c r="I5" s="30">
        <v>1066</v>
      </c>
      <c r="J5" t="s">
        <v>642</v>
      </c>
      <c r="K5" s="357">
        <v>9892</v>
      </c>
      <c r="L5" s="358" t="s">
        <v>1987</v>
      </c>
      <c r="M5" s="307"/>
      <c r="N5" s="307"/>
      <c r="O5" s="308"/>
      <c r="P5" s="307"/>
      <c r="Q5" s="307"/>
      <c r="R5" s="310"/>
      <c r="S5" s="310"/>
      <c r="T5" s="307"/>
      <c r="U5" s="307"/>
      <c r="V5" s="307"/>
    </row>
    <row r="6" spans="1:22" ht="12.75">
      <c r="A6" s="30">
        <v>2733</v>
      </c>
      <c r="B6" t="s">
        <v>814</v>
      </c>
      <c r="C6" s="30">
        <v>288</v>
      </c>
      <c r="D6" t="s">
        <v>631</v>
      </c>
      <c r="E6" s="30">
        <v>8264</v>
      </c>
      <c r="F6" s="354" t="s">
        <v>813</v>
      </c>
      <c r="G6" s="30">
        <v>174</v>
      </c>
      <c r="H6" s="354" t="s">
        <v>813</v>
      </c>
      <c r="K6" s="308"/>
      <c r="L6" s="307"/>
      <c r="M6" s="310"/>
      <c r="N6" s="307"/>
      <c r="O6" s="307"/>
      <c r="P6" s="307"/>
      <c r="Q6" s="310"/>
      <c r="R6" s="307"/>
      <c r="S6" s="308"/>
      <c r="T6" s="308"/>
      <c r="U6" s="307"/>
      <c r="V6" s="307"/>
    </row>
    <row r="7" spans="1:22" ht="12.75">
      <c r="A7" s="30">
        <v>7898</v>
      </c>
      <c r="B7" t="s">
        <v>1771</v>
      </c>
      <c r="C7" s="153">
        <v>423</v>
      </c>
      <c r="D7" t="s">
        <v>634</v>
      </c>
      <c r="E7" s="30">
        <v>12200</v>
      </c>
      <c r="F7" s="354" t="s">
        <v>813</v>
      </c>
      <c r="G7" s="30">
        <v>175</v>
      </c>
      <c r="H7" s="354" t="s">
        <v>813</v>
      </c>
      <c r="I7" s="30">
        <v>2820</v>
      </c>
      <c r="J7" t="s">
        <v>642</v>
      </c>
      <c r="K7" s="308"/>
      <c r="L7" s="307"/>
      <c r="M7" s="310"/>
      <c r="N7" s="307"/>
      <c r="O7" s="307"/>
      <c r="P7" s="307"/>
      <c r="Q7" s="310"/>
      <c r="R7" s="307"/>
      <c r="S7" s="310"/>
      <c r="T7" s="310"/>
      <c r="U7" s="307"/>
      <c r="V7" s="307"/>
    </row>
    <row r="8" spans="1:22" ht="12.75">
      <c r="A8" s="30">
        <v>8281</v>
      </c>
      <c r="B8" t="s">
        <v>815</v>
      </c>
      <c r="C8" s="30">
        <v>426</v>
      </c>
      <c r="D8" t="s">
        <v>631</v>
      </c>
      <c r="E8" s="30">
        <v>1521</v>
      </c>
      <c r="G8" s="30">
        <v>291</v>
      </c>
      <c r="H8" s="354" t="s">
        <v>813</v>
      </c>
      <c r="I8" s="30">
        <v>3102</v>
      </c>
      <c r="J8" t="s">
        <v>629</v>
      </c>
      <c r="K8" s="307"/>
      <c r="L8" s="307"/>
      <c r="M8" s="310"/>
      <c r="N8" s="307"/>
      <c r="O8" s="307"/>
      <c r="P8" s="307"/>
      <c r="Q8" s="310"/>
      <c r="R8" s="307"/>
      <c r="S8" s="310"/>
      <c r="T8" s="310"/>
      <c r="U8" s="307"/>
      <c r="V8" s="307"/>
    </row>
    <row r="9" spans="1:22" ht="12.75">
      <c r="A9" s="355">
        <v>12251</v>
      </c>
      <c r="B9" t="s">
        <v>632</v>
      </c>
      <c r="C9" s="30">
        <v>430</v>
      </c>
      <c r="D9" t="s">
        <v>631</v>
      </c>
      <c r="G9" s="30">
        <v>295</v>
      </c>
      <c r="H9" s="354" t="s">
        <v>813</v>
      </c>
      <c r="I9" s="30">
        <v>3614</v>
      </c>
      <c r="J9" t="s">
        <v>629</v>
      </c>
      <c r="K9" s="307"/>
      <c r="L9" s="307"/>
      <c r="M9" s="310"/>
      <c r="N9" s="307"/>
      <c r="O9" s="307"/>
      <c r="P9" s="307"/>
      <c r="Q9" s="310"/>
      <c r="R9" s="307"/>
      <c r="S9" s="310"/>
      <c r="T9" s="310"/>
      <c r="U9" s="307"/>
      <c r="V9" s="307"/>
    </row>
    <row r="10" spans="3:22" ht="12.75">
      <c r="C10" s="30">
        <v>431</v>
      </c>
      <c r="D10" t="s">
        <v>631</v>
      </c>
      <c r="G10" s="30">
        <v>449</v>
      </c>
      <c r="H10" s="354" t="s">
        <v>813</v>
      </c>
      <c r="I10" s="30">
        <v>4533</v>
      </c>
      <c r="J10" t="s">
        <v>642</v>
      </c>
      <c r="K10" s="307"/>
      <c r="L10" s="307"/>
      <c r="M10" s="308"/>
      <c r="N10" s="307"/>
      <c r="O10" s="307"/>
      <c r="P10" s="307"/>
      <c r="Q10" s="310"/>
      <c r="R10" s="307"/>
      <c r="S10" s="310"/>
      <c r="T10" s="310"/>
      <c r="U10" s="307"/>
      <c r="V10" s="307"/>
    </row>
    <row r="11" spans="3:22" ht="12.75">
      <c r="C11" s="30">
        <v>689</v>
      </c>
      <c r="D11" t="s">
        <v>631</v>
      </c>
      <c r="G11" s="30">
        <v>704</v>
      </c>
      <c r="H11" s="354" t="s">
        <v>813</v>
      </c>
      <c r="I11" s="30">
        <v>6880</v>
      </c>
      <c r="J11" t="s">
        <v>642</v>
      </c>
      <c r="K11" s="307"/>
      <c r="L11" s="307"/>
      <c r="M11" s="308"/>
      <c r="N11" s="307"/>
      <c r="O11" s="307"/>
      <c r="P11" s="307"/>
      <c r="Q11" s="310"/>
      <c r="R11" s="307"/>
      <c r="S11" s="310"/>
      <c r="T11" s="310"/>
      <c r="U11" s="307"/>
      <c r="V11" s="307"/>
    </row>
    <row r="12" spans="3:22" ht="12.75">
      <c r="C12" s="30">
        <v>705</v>
      </c>
      <c r="D12" t="s">
        <v>631</v>
      </c>
      <c r="G12" s="30">
        <v>712</v>
      </c>
      <c r="H12" s="354" t="s">
        <v>813</v>
      </c>
      <c r="I12" s="30">
        <v>6881</v>
      </c>
      <c r="J12" t="s">
        <v>642</v>
      </c>
      <c r="K12" s="307"/>
      <c r="L12" s="307"/>
      <c r="M12" s="310"/>
      <c r="N12" s="310"/>
      <c r="O12" s="307"/>
      <c r="P12" s="310"/>
      <c r="Q12" s="310"/>
      <c r="R12" s="307"/>
      <c r="S12" s="310"/>
      <c r="T12" s="310"/>
      <c r="U12" s="307"/>
      <c r="V12" s="307"/>
    </row>
    <row r="13" spans="3:22" ht="12.75">
      <c r="C13" s="30">
        <v>706</v>
      </c>
      <c r="D13" t="s">
        <v>631</v>
      </c>
      <c r="G13" s="30">
        <v>1449</v>
      </c>
      <c r="H13" s="354" t="s">
        <v>813</v>
      </c>
      <c r="I13" s="30">
        <v>7511</v>
      </c>
      <c r="J13" t="s">
        <v>642</v>
      </c>
      <c r="K13" s="307"/>
      <c r="L13" s="307"/>
      <c r="M13" s="310"/>
      <c r="N13" s="310"/>
      <c r="O13" s="307"/>
      <c r="P13" s="310"/>
      <c r="Q13" s="310"/>
      <c r="R13" s="307"/>
      <c r="S13" s="310"/>
      <c r="T13" s="310"/>
      <c r="U13" s="307"/>
      <c r="V13" s="307"/>
    </row>
    <row r="14" spans="3:22" ht="12.75">
      <c r="C14" s="30">
        <v>1493</v>
      </c>
      <c r="D14" t="s">
        <v>631</v>
      </c>
      <c r="G14" s="30">
        <v>1450</v>
      </c>
      <c r="H14" s="354" t="s">
        <v>813</v>
      </c>
      <c r="I14" s="30">
        <v>7512</v>
      </c>
      <c r="J14" t="s">
        <v>642</v>
      </c>
      <c r="K14" s="307"/>
      <c r="L14" s="307"/>
      <c r="M14" s="308"/>
      <c r="N14" s="307"/>
      <c r="O14" s="307"/>
      <c r="P14" s="310"/>
      <c r="Q14" s="310"/>
      <c r="R14" s="307"/>
      <c r="S14" s="310"/>
      <c r="T14" s="310"/>
      <c r="U14" s="307"/>
      <c r="V14" s="307"/>
    </row>
    <row r="15" spans="3:22" ht="12.75">
      <c r="C15" s="30">
        <v>1558</v>
      </c>
      <c r="D15" t="s">
        <v>631</v>
      </c>
      <c r="G15" s="30">
        <v>1495</v>
      </c>
      <c r="H15" s="354" t="s">
        <v>813</v>
      </c>
      <c r="I15" s="30">
        <v>12112</v>
      </c>
      <c r="J15" t="s">
        <v>629</v>
      </c>
      <c r="K15" s="307"/>
      <c r="L15" s="307"/>
      <c r="M15" s="310"/>
      <c r="N15" s="307"/>
      <c r="O15" s="307"/>
      <c r="P15" s="310"/>
      <c r="Q15" s="310"/>
      <c r="R15" s="307"/>
      <c r="S15" s="310"/>
      <c r="T15" s="310"/>
      <c r="U15" s="307"/>
      <c r="V15" s="307"/>
    </row>
    <row r="16" spans="3:22" ht="12.75">
      <c r="C16" s="30">
        <v>1560</v>
      </c>
      <c r="D16" t="s">
        <v>631</v>
      </c>
      <c r="G16" s="30">
        <v>1503</v>
      </c>
      <c r="H16" s="354" t="s">
        <v>813</v>
      </c>
      <c r="I16" s="30">
        <v>12113</v>
      </c>
      <c r="J16" t="s">
        <v>629</v>
      </c>
      <c r="K16" s="307"/>
      <c r="L16" s="307"/>
      <c r="M16" s="308"/>
      <c r="N16" s="307"/>
      <c r="O16" s="307"/>
      <c r="P16" s="310"/>
      <c r="Q16" s="310"/>
      <c r="R16" s="307"/>
      <c r="S16" s="310"/>
      <c r="T16" s="310"/>
      <c r="U16" s="307"/>
      <c r="V16" s="307"/>
    </row>
    <row r="17" spans="3:22" ht="12.75">
      <c r="C17" s="352">
        <v>1561</v>
      </c>
      <c r="D17" t="s">
        <v>631</v>
      </c>
      <c r="G17" s="30">
        <v>1517</v>
      </c>
      <c r="H17" s="354" t="s">
        <v>813</v>
      </c>
      <c r="I17" s="30">
        <v>12114</v>
      </c>
      <c r="J17" t="s">
        <v>629</v>
      </c>
      <c r="K17" s="307"/>
      <c r="L17" s="307"/>
      <c r="M17" s="310"/>
      <c r="N17" s="310"/>
      <c r="O17" s="307"/>
      <c r="P17" s="310"/>
      <c r="Q17" s="310"/>
      <c r="R17" s="307"/>
      <c r="S17" s="307"/>
      <c r="T17" s="310"/>
      <c r="U17" s="307"/>
      <c r="V17" s="307"/>
    </row>
    <row r="18" spans="3:22" ht="12.75">
      <c r="C18" s="30">
        <v>1728</v>
      </c>
      <c r="D18" t="s">
        <v>631</v>
      </c>
      <c r="G18" s="30">
        <v>1524</v>
      </c>
      <c r="H18" s="354" t="s">
        <v>813</v>
      </c>
      <c r="I18" s="30">
        <v>12115</v>
      </c>
      <c r="J18" t="s">
        <v>629</v>
      </c>
      <c r="K18" s="307"/>
      <c r="L18" s="307"/>
      <c r="M18" s="310"/>
      <c r="N18" s="310"/>
      <c r="O18" s="307"/>
      <c r="P18" s="310"/>
      <c r="Q18" s="310"/>
      <c r="R18" s="307"/>
      <c r="S18" s="307"/>
      <c r="T18" s="308"/>
      <c r="U18" s="307"/>
      <c r="V18" s="307"/>
    </row>
    <row r="19" spans="3:22" ht="12.75">
      <c r="C19" s="30">
        <v>2848</v>
      </c>
      <c r="D19" t="s">
        <v>631</v>
      </c>
      <c r="G19" s="30">
        <v>1559</v>
      </c>
      <c r="H19" s="354" t="s">
        <v>813</v>
      </c>
      <c r="I19" s="30">
        <v>12116</v>
      </c>
      <c r="J19" t="s">
        <v>629</v>
      </c>
      <c r="K19" s="307"/>
      <c r="L19" s="307"/>
      <c r="M19" s="310"/>
      <c r="N19" s="310"/>
      <c r="O19" s="307"/>
      <c r="P19" s="310"/>
      <c r="Q19" s="310"/>
      <c r="R19" s="307"/>
      <c r="S19" s="307"/>
      <c r="T19" s="310"/>
      <c r="U19" s="307"/>
      <c r="V19" s="307"/>
    </row>
    <row r="20" spans="3:22" ht="12.75">
      <c r="C20" s="30">
        <v>3006</v>
      </c>
      <c r="D20" t="s">
        <v>631</v>
      </c>
      <c r="G20" s="30">
        <v>1625</v>
      </c>
      <c r="H20" s="354" t="s">
        <v>813</v>
      </c>
      <c r="I20" s="30">
        <v>12117</v>
      </c>
      <c r="J20" t="s">
        <v>629</v>
      </c>
      <c r="K20" s="307"/>
      <c r="L20" s="307"/>
      <c r="M20" s="310"/>
      <c r="N20" s="310"/>
      <c r="O20" s="307"/>
      <c r="P20" s="310"/>
      <c r="Q20" s="310"/>
      <c r="R20" s="307"/>
      <c r="S20" s="307"/>
      <c r="T20" s="310"/>
      <c r="U20" s="307"/>
      <c r="V20" s="307"/>
    </row>
    <row r="21" spans="3:22" ht="12.75">
      <c r="C21" s="30">
        <v>3010</v>
      </c>
      <c r="D21" t="s">
        <v>631</v>
      </c>
      <c r="G21" s="30">
        <v>1635</v>
      </c>
      <c r="H21" s="354" t="s">
        <v>813</v>
      </c>
      <c r="I21" s="30">
        <v>12246</v>
      </c>
      <c r="J21" t="s">
        <v>630</v>
      </c>
      <c r="K21" s="307"/>
      <c r="L21" s="307"/>
      <c r="M21" s="310"/>
      <c r="N21" s="310"/>
      <c r="O21" s="307"/>
      <c r="P21" s="310"/>
      <c r="Q21" s="310"/>
      <c r="R21" s="307"/>
      <c r="S21" s="307"/>
      <c r="T21" s="308"/>
      <c r="U21" s="307"/>
      <c r="V21" s="307"/>
    </row>
    <row r="22" spans="3:22" ht="12.75">
      <c r="C22" s="153">
        <v>3105</v>
      </c>
      <c r="D22" t="s">
        <v>634</v>
      </c>
      <c r="G22" s="30">
        <v>1657</v>
      </c>
      <c r="H22" s="354" t="s">
        <v>813</v>
      </c>
      <c r="I22" s="30">
        <v>12247</v>
      </c>
      <c r="J22" t="s">
        <v>629</v>
      </c>
      <c r="K22" s="307"/>
      <c r="L22" s="307"/>
      <c r="M22" s="310"/>
      <c r="N22" s="310"/>
      <c r="O22" s="307"/>
      <c r="P22" s="310"/>
      <c r="Q22" s="310"/>
      <c r="R22" s="307"/>
      <c r="S22" s="310"/>
      <c r="T22" s="310"/>
      <c r="U22" s="307"/>
      <c r="V22" s="307"/>
    </row>
    <row r="23" spans="3:22" ht="12.75">
      <c r="C23" s="153">
        <v>3373</v>
      </c>
      <c r="D23" t="s">
        <v>634</v>
      </c>
      <c r="G23" s="30">
        <v>1661</v>
      </c>
      <c r="H23" s="354" t="s">
        <v>813</v>
      </c>
      <c r="I23" s="30">
        <v>12248</v>
      </c>
      <c r="J23" t="s">
        <v>629</v>
      </c>
      <c r="K23" s="307"/>
      <c r="L23" s="307"/>
      <c r="M23" s="310"/>
      <c r="N23" s="310"/>
      <c r="O23" s="307"/>
      <c r="P23" s="310"/>
      <c r="Q23" s="310"/>
      <c r="R23" s="307"/>
      <c r="S23" s="310"/>
      <c r="T23" s="310"/>
      <c r="U23" s="307"/>
      <c r="V23" s="307"/>
    </row>
    <row r="24" spans="3:22" ht="12.75">
      <c r="C24" s="30">
        <v>3471</v>
      </c>
      <c r="D24" t="s">
        <v>631</v>
      </c>
      <c r="G24" s="30">
        <v>1750</v>
      </c>
      <c r="H24" s="354" t="s">
        <v>813</v>
      </c>
      <c r="K24" s="307"/>
      <c r="L24" s="307"/>
      <c r="M24" s="310"/>
      <c r="N24" s="310"/>
      <c r="O24" s="307"/>
      <c r="P24" s="310"/>
      <c r="Q24" s="310"/>
      <c r="R24" s="307"/>
      <c r="S24" s="310"/>
      <c r="T24" s="310"/>
      <c r="U24" s="307"/>
      <c r="V24" s="307"/>
    </row>
    <row r="25" spans="3:22" ht="12.75">
      <c r="C25" s="30">
        <v>3501</v>
      </c>
      <c r="D25" t="s">
        <v>631</v>
      </c>
      <c r="G25" s="30">
        <v>2730</v>
      </c>
      <c r="H25" s="354" t="s">
        <v>813</v>
      </c>
      <c r="K25" s="307"/>
      <c r="L25" s="307"/>
      <c r="M25" s="310"/>
      <c r="N25" s="310"/>
      <c r="O25" s="307"/>
      <c r="P25" s="310"/>
      <c r="Q25" s="310"/>
      <c r="R25" s="307"/>
      <c r="S25" s="310"/>
      <c r="T25" s="310"/>
      <c r="U25" s="307"/>
      <c r="V25" s="307"/>
    </row>
    <row r="26" spans="3:22" ht="12.75">
      <c r="C26" s="30">
        <v>3502</v>
      </c>
      <c r="D26" t="s">
        <v>631</v>
      </c>
      <c r="G26" s="30">
        <v>2737</v>
      </c>
      <c r="H26" s="354" t="s">
        <v>813</v>
      </c>
      <c r="K26" s="307"/>
      <c r="L26" s="307"/>
      <c r="M26" s="310"/>
      <c r="N26" s="310"/>
      <c r="O26" s="307"/>
      <c r="P26" s="310"/>
      <c r="Q26" s="310"/>
      <c r="R26" s="307"/>
      <c r="S26" s="310"/>
      <c r="T26" s="310"/>
      <c r="U26" s="307"/>
      <c r="V26" s="307"/>
    </row>
    <row r="27" spans="3:22" ht="12.75">
      <c r="C27" s="30">
        <v>3602</v>
      </c>
      <c r="D27" t="s">
        <v>631</v>
      </c>
      <c r="G27" s="30">
        <v>2738</v>
      </c>
      <c r="H27" s="354" t="s">
        <v>813</v>
      </c>
      <c r="K27" s="307"/>
      <c r="L27" s="307"/>
      <c r="M27" s="310"/>
      <c r="N27" s="310"/>
      <c r="O27" s="307"/>
      <c r="P27" s="310"/>
      <c r="Q27" s="310"/>
      <c r="R27" s="307"/>
      <c r="S27" s="310"/>
      <c r="T27" s="310"/>
      <c r="U27" s="307"/>
      <c r="V27" s="307"/>
    </row>
    <row r="28" spans="3:22" ht="12.75">
      <c r="C28" s="30">
        <v>4570</v>
      </c>
      <c r="D28" t="s">
        <v>631</v>
      </c>
      <c r="G28" s="30">
        <v>3115</v>
      </c>
      <c r="H28" s="354" t="s">
        <v>813</v>
      </c>
      <c r="K28" s="307"/>
      <c r="L28" s="307"/>
      <c r="M28" s="310"/>
      <c r="N28" s="310"/>
      <c r="O28" s="307"/>
      <c r="P28" s="310"/>
      <c r="Q28" s="310"/>
      <c r="R28" s="307"/>
      <c r="S28" s="310"/>
      <c r="T28" s="310"/>
      <c r="U28" s="307"/>
      <c r="V28" s="307"/>
    </row>
    <row r="29" spans="3:22" ht="12.75">
      <c r="C29" s="30">
        <v>4571</v>
      </c>
      <c r="D29" t="s">
        <v>631</v>
      </c>
      <c r="G29" s="30">
        <v>3117</v>
      </c>
      <c r="H29" s="354" t="s">
        <v>813</v>
      </c>
      <c r="K29" s="307"/>
      <c r="L29" s="307"/>
      <c r="M29" s="310"/>
      <c r="N29" s="310"/>
      <c r="O29" s="307"/>
      <c r="P29" s="310"/>
      <c r="Q29" s="310"/>
      <c r="R29" s="307"/>
      <c r="S29" s="310"/>
      <c r="T29" s="310"/>
      <c r="U29" s="307"/>
      <c r="V29" s="307"/>
    </row>
    <row r="30" spans="3:22" ht="12.75">
      <c r="C30" s="153">
        <v>6768</v>
      </c>
      <c r="D30" t="s">
        <v>634</v>
      </c>
      <c r="G30" s="30">
        <v>3453</v>
      </c>
      <c r="H30" s="354" t="s">
        <v>813</v>
      </c>
      <c r="K30" s="307"/>
      <c r="L30" s="307"/>
      <c r="M30" s="310"/>
      <c r="N30" s="310"/>
      <c r="O30" s="307"/>
      <c r="P30" s="310"/>
      <c r="Q30" s="310"/>
      <c r="R30" s="307"/>
      <c r="S30" s="307"/>
      <c r="T30" s="310"/>
      <c r="U30" s="307"/>
      <c r="V30" s="307"/>
    </row>
    <row r="31" spans="3:22" ht="12.75">
      <c r="C31" s="30">
        <v>7010</v>
      </c>
      <c r="D31" t="s">
        <v>631</v>
      </c>
      <c r="G31" s="30">
        <v>3513</v>
      </c>
      <c r="H31" s="354" t="s">
        <v>813</v>
      </c>
      <c r="K31" s="307"/>
      <c r="L31" s="307"/>
      <c r="M31" s="310"/>
      <c r="N31" s="310"/>
      <c r="O31" s="307"/>
      <c r="P31" s="310"/>
      <c r="Q31" s="310"/>
      <c r="R31" s="307"/>
      <c r="S31" s="307"/>
      <c r="T31" s="310"/>
      <c r="U31" s="307"/>
      <c r="V31" s="307"/>
    </row>
    <row r="32" spans="3:22" ht="12.75">
      <c r="C32" s="153">
        <v>7182</v>
      </c>
      <c r="D32" t="s">
        <v>634</v>
      </c>
      <c r="G32" s="30">
        <v>3514</v>
      </c>
      <c r="H32" s="354" t="s">
        <v>813</v>
      </c>
      <c r="K32" s="307"/>
      <c r="L32" s="307"/>
      <c r="M32" s="310"/>
      <c r="N32" s="310"/>
      <c r="O32" s="307"/>
      <c r="P32" s="310"/>
      <c r="Q32" s="310"/>
      <c r="R32" s="307"/>
      <c r="S32" s="307"/>
      <c r="T32" s="310"/>
      <c r="U32" s="307"/>
      <c r="V32" s="307"/>
    </row>
    <row r="33" spans="3:22" ht="12.75">
      <c r="C33" s="30">
        <v>7193</v>
      </c>
      <c r="D33" t="s">
        <v>631</v>
      </c>
      <c r="G33" s="30">
        <v>3515</v>
      </c>
      <c r="H33" s="354" t="s">
        <v>813</v>
      </c>
      <c r="K33" s="307"/>
      <c r="L33" s="307"/>
      <c r="M33" s="310"/>
      <c r="N33" s="310"/>
      <c r="O33" s="307"/>
      <c r="P33" s="310"/>
      <c r="Q33" s="310"/>
      <c r="R33" s="307"/>
      <c r="S33" s="307"/>
      <c r="T33" s="310"/>
      <c r="U33" s="307"/>
      <c r="V33" s="307"/>
    </row>
    <row r="34" spans="3:22" ht="12.75">
      <c r="C34" s="30">
        <v>7195</v>
      </c>
      <c r="D34" t="s">
        <v>631</v>
      </c>
      <c r="G34" s="30">
        <v>3882</v>
      </c>
      <c r="H34" s="354" t="s">
        <v>813</v>
      </c>
      <c r="K34" s="307"/>
      <c r="L34" s="307"/>
      <c r="M34" s="310"/>
      <c r="N34" s="310"/>
      <c r="O34" s="307"/>
      <c r="P34" s="310"/>
      <c r="Q34" s="310"/>
      <c r="R34" s="307"/>
      <c r="S34" s="307"/>
      <c r="T34" s="310"/>
      <c r="U34" s="307"/>
      <c r="V34" s="307"/>
    </row>
    <row r="35" spans="3:22" ht="12.75">
      <c r="C35" s="30">
        <v>7312</v>
      </c>
      <c r="D35" t="s">
        <v>631</v>
      </c>
      <c r="G35" s="30">
        <v>4007</v>
      </c>
      <c r="H35" s="354" t="s">
        <v>813</v>
      </c>
      <c r="K35" s="307"/>
      <c r="L35" s="307"/>
      <c r="M35" s="310"/>
      <c r="N35" s="310"/>
      <c r="O35" s="307"/>
      <c r="P35" s="310"/>
      <c r="Q35" s="310"/>
      <c r="R35" s="307"/>
      <c r="S35" s="307"/>
      <c r="T35" s="310"/>
      <c r="U35" s="307"/>
      <c r="V35" s="307"/>
    </row>
    <row r="36" spans="3:22" ht="12.75">
      <c r="C36" s="30">
        <v>7313</v>
      </c>
      <c r="D36" t="s">
        <v>631</v>
      </c>
      <c r="G36" s="30">
        <v>4084</v>
      </c>
      <c r="H36" s="354" t="s">
        <v>813</v>
      </c>
      <c r="K36" s="307"/>
      <c r="L36" s="307"/>
      <c r="M36" s="310"/>
      <c r="N36" s="310"/>
      <c r="O36" s="307"/>
      <c r="P36" s="310"/>
      <c r="Q36" s="310"/>
      <c r="R36" s="307"/>
      <c r="S36" s="307"/>
      <c r="T36" s="310"/>
      <c r="U36" s="307"/>
      <c r="V36" s="307"/>
    </row>
    <row r="37" spans="3:22" ht="12.75">
      <c r="C37" s="30">
        <v>7314</v>
      </c>
      <c r="D37" t="s">
        <v>631</v>
      </c>
      <c r="G37" s="30">
        <v>4188</v>
      </c>
      <c r="H37" s="354" t="s">
        <v>813</v>
      </c>
      <c r="K37" s="307"/>
      <c r="L37" s="307"/>
      <c r="M37" s="310"/>
      <c r="N37" s="310"/>
      <c r="O37" s="307"/>
      <c r="P37" s="310"/>
      <c r="Q37" s="310"/>
      <c r="R37" s="307"/>
      <c r="S37" s="307"/>
      <c r="T37" s="310"/>
      <c r="U37" s="307"/>
      <c r="V37" s="307"/>
    </row>
    <row r="38" spans="3:22" ht="12.75">
      <c r="C38" s="30">
        <v>7315</v>
      </c>
      <c r="D38" t="s">
        <v>631</v>
      </c>
      <c r="G38" s="30">
        <v>4574</v>
      </c>
      <c r="H38" s="354" t="s">
        <v>813</v>
      </c>
      <c r="K38" s="307"/>
      <c r="L38" s="307"/>
      <c r="M38" s="310"/>
      <c r="N38" s="310"/>
      <c r="O38" s="307"/>
      <c r="P38" s="310"/>
      <c r="Q38" s="310"/>
      <c r="R38" s="307"/>
      <c r="S38" s="307"/>
      <c r="T38" s="310"/>
      <c r="U38" s="307"/>
      <c r="V38" s="307"/>
    </row>
    <row r="39" spans="3:22" ht="12.75">
      <c r="C39" s="153">
        <v>7375</v>
      </c>
      <c r="D39" t="s">
        <v>634</v>
      </c>
      <c r="G39" s="30">
        <v>4640</v>
      </c>
      <c r="H39" s="354" t="s">
        <v>813</v>
      </c>
      <c r="K39" s="307"/>
      <c r="L39" s="307"/>
      <c r="M39" s="310"/>
      <c r="N39" s="310"/>
      <c r="O39" s="307"/>
      <c r="P39" s="310"/>
      <c r="Q39" s="310"/>
      <c r="R39" s="307"/>
      <c r="S39" s="307"/>
      <c r="T39" s="310"/>
      <c r="U39" s="307"/>
      <c r="V39" s="307"/>
    </row>
    <row r="40" spans="3:22" ht="12.75">
      <c r="C40" s="30">
        <v>7376</v>
      </c>
      <c r="D40" t="s">
        <v>631</v>
      </c>
      <c r="G40" s="30">
        <v>4791</v>
      </c>
      <c r="H40" s="354" t="s">
        <v>813</v>
      </c>
      <c r="K40" s="307"/>
      <c r="L40" s="307"/>
      <c r="M40" s="310"/>
      <c r="N40" s="310"/>
      <c r="O40" s="307"/>
      <c r="P40" s="310"/>
      <c r="Q40" s="310"/>
      <c r="R40" s="307"/>
      <c r="S40" s="311"/>
      <c r="T40" s="311"/>
      <c r="U40" s="307"/>
      <c r="V40" s="307"/>
    </row>
    <row r="41" spans="3:22" ht="12.75">
      <c r="C41" s="30">
        <v>7871</v>
      </c>
      <c r="D41" t="s">
        <v>631</v>
      </c>
      <c r="G41" s="30">
        <v>4792</v>
      </c>
      <c r="H41" s="354" t="s">
        <v>813</v>
      </c>
      <c r="K41" s="307"/>
      <c r="L41" s="307"/>
      <c r="M41" s="310"/>
      <c r="N41" s="310"/>
      <c r="O41" s="307"/>
      <c r="P41" s="310"/>
      <c r="Q41" s="307"/>
      <c r="R41" s="307"/>
      <c r="S41" s="307"/>
      <c r="T41" s="307"/>
      <c r="U41" s="307"/>
      <c r="V41" s="307"/>
    </row>
    <row r="42" spans="3:22" ht="12.75">
      <c r="C42" s="30">
        <v>7925</v>
      </c>
      <c r="D42" t="s">
        <v>631</v>
      </c>
      <c r="G42" s="30">
        <v>4804</v>
      </c>
      <c r="H42" s="354" t="s">
        <v>813</v>
      </c>
      <c r="K42" s="307"/>
      <c r="L42" s="307"/>
      <c r="M42" s="310"/>
      <c r="N42" s="310"/>
      <c r="O42" s="307"/>
      <c r="P42" s="310"/>
      <c r="Q42" s="307"/>
      <c r="R42" s="307"/>
      <c r="S42" s="307"/>
      <c r="T42" s="307"/>
      <c r="U42" s="307"/>
      <c r="V42" s="307"/>
    </row>
    <row r="43" spans="3:22" ht="12.75">
      <c r="C43" s="30">
        <v>8138</v>
      </c>
      <c r="D43" t="s">
        <v>631</v>
      </c>
      <c r="G43" s="30">
        <v>6769</v>
      </c>
      <c r="H43" s="354" t="s">
        <v>813</v>
      </c>
      <c r="K43" s="307"/>
      <c r="L43" s="307"/>
      <c r="M43" s="310"/>
      <c r="N43" s="310"/>
      <c r="O43" s="307"/>
      <c r="P43" s="310"/>
      <c r="Q43" s="307"/>
      <c r="R43" s="307"/>
      <c r="S43" s="307"/>
      <c r="T43" s="307"/>
      <c r="U43" s="307"/>
      <c r="V43" s="307"/>
    </row>
    <row r="44" spans="3:22" ht="12.75">
      <c r="C44" s="30">
        <v>8186</v>
      </c>
      <c r="D44" t="s">
        <v>631</v>
      </c>
      <c r="G44" s="30">
        <v>6813</v>
      </c>
      <c r="H44" s="354" t="s">
        <v>813</v>
      </c>
      <c r="K44" s="307"/>
      <c r="L44" s="307"/>
      <c r="M44" s="310"/>
      <c r="N44" s="310"/>
      <c r="O44" s="307"/>
      <c r="P44" s="310"/>
      <c r="Q44" s="307"/>
      <c r="R44" s="307"/>
      <c r="S44" s="307"/>
      <c r="T44" s="307"/>
      <c r="U44" s="307"/>
      <c r="V44" s="307"/>
    </row>
    <row r="45" spans="3:22" ht="12.75">
      <c r="C45" s="30">
        <v>8194</v>
      </c>
      <c r="D45" t="s">
        <v>631</v>
      </c>
      <c r="G45" s="30">
        <v>6938</v>
      </c>
      <c r="H45" s="354" t="s">
        <v>813</v>
      </c>
      <c r="K45" s="307"/>
      <c r="L45" s="307"/>
      <c r="M45" s="310"/>
      <c r="N45" s="310"/>
      <c r="O45" s="307"/>
      <c r="P45" s="310"/>
      <c r="Q45" s="307"/>
      <c r="R45" s="307"/>
      <c r="S45" s="307"/>
      <c r="T45" s="307"/>
      <c r="U45" s="307"/>
      <c r="V45" s="307"/>
    </row>
    <row r="46" spans="3:22" ht="12.75">
      <c r="C46" s="30">
        <v>8282</v>
      </c>
      <c r="D46" t="s">
        <v>631</v>
      </c>
      <c r="G46" s="30">
        <v>7012</v>
      </c>
      <c r="H46" s="354" t="s">
        <v>813</v>
      </c>
      <c r="K46" s="307"/>
      <c r="L46" s="307"/>
      <c r="M46" s="310"/>
      <c r="N46" s="310"/>
      <c r="O46" s="307"/>
      <c r="P46" s="310"/>
      <c r="Q46" s="307"/>
      <c r="R46" s="307"/>
      <c r="S46" s="307"/>
      <c r="T46" s="307"/>
      <c r="U46" s="307"/>
      <c r="V46" s="307"/>
    </row>
    <row r="47" spans="3:22" ht="12.75">
      <c r="C47" s="153">
        <v>9886</v>
      </c>
      <c r="D47" t="s">
        <v>634</v>
      </c>
      <c r="G47" s="30">
        <v>7178</v>
      </c>
      <c r="H47" s="354" t="s">
        <v>813</v>
      </c>
      <c r="K47" s="307"/>
      <c r="L47" s="307"/>
      <c r="M47" s="308"/>
      <c r="N47" s="308"/>
      <c r="O47" s="307"/>
      <c r="P47" s="310"/>
      <c r="Q47" s="307"/>
      <c r="R47" s="307"/>
      <c r="S47" s="307"/>
      <c r="T47" s="307"/>
      <c r="U47" s="307"/>
      <c r="V47" s="307"/>
    </row>
    <row r="48" spans="3:22" ht="12.75">
      <c r="C48" s="153">
        <v>9888</v>
      </c>
      <c r="D48" t="s">
        <v>634</v>
      </c>
      <c r="G48" s="352">
        <v>7282</v>
      </c>
      <c r="H48" s="354" t="s">
        <v>813</v>
      </c>
      <c r="K48" s="307"/>
      <c r="L48" s="307"/>
      <c r="M48" s="308"/>
      <c r="N48" s="308"/>
      <c r="O48" s="307"/>
      <c r="P48" s="310"/>
      <c r="Q48" s="307"/>
      <c r="R48" s="307"/>
      <c r="S48" s="307"/>
      <c r="T48" s="307"/>
      <c r="U48" s="307"/>
      <c r="V48" s="307"/>
    </row>
    <row r="49" spans="3:22" ht="12.75">
      <c r="C49" s="30">
        <v>10380</v>
      </c>
      <c r="D49" t="s">
        <v>631</v>
      </c>
      <c r="G49" s="30">
        <v>7319</v>
      </c>
      <c r="H49" s="354" t="s">
        <v>813</v>
      </c>
      <c r="K49" s="307"/>
      <c r="L49" s="307"/>
      <c r="M49" s="308"/>
      <c r="N49" s="308"/>
      <c r="O49" s="307"/>
      <c r="P49" s="308"/>
      <c r="Q49" s="308"/>
      <c r="R49" s="307"/>
      <c r="S49" s="307"/>
      <c r="T49" s="307"/>
      <c r="U49" s="307"/>
      <c r="V49" s="307"/>
    </row>
    <row r="50" spans="3:22" ht="12.75">
      <c r="C50" s="30">
        <v>10902</v>
      </c>
      <c r="D50" t="s">
        <v>631</v>
      </c>
      <c r="G50" s="30">
        <v>7320</v>
      </c>
      <c r="H50" s="354" t="s">
        <v>813</v>
      </c>
      <c r="K50" s="307"/>
      <c r="L50" s="307"/>
      <c r="M50" s="310"/>
      <c r="N50" s="310"/>
      <c r="O50" s="307"/>
      <c r="P50" s="308"/>
      <c r="Q50" s="308"/>
      <c r="R50" s="307"/>
      <c r="S50" s="307"/>
      <c r="T50" s="307"/>
      <c r="U50" s="307"/>
      <c r="V50" s="307"/>
    </row>
    <row r="51" spans="3:22" ht="12.75">
      <c r="C51" s="153">
        <v>12038</v>
      </c>
      <c r="D51" t="s">
        <v>634</v>
      </c>
      <c r="G51" s="30">
        <v>7372</v>
      </c>
      <c r="H51" s="354" t="s">
        <v>813</v>
      </c>
      <c r="K51" s="307"/>
      <c r="L51" s="307"/>
      <c r="M51" s="310"/>
      <c r="N51" s="310"/>
      <c r="O51" s="307"/>
      <c r="P51" s="308"/>
      <c r="Q51" s="308"/>
      <c r="R51" s="307"/>
      <c r="S51" s="307"/>
      <c r="T51" s="307"/>
      <c r="U51" s="307"/>
      <c r="V51" s="307"/>
    </row>
    <row r="52" spans="3:22" ht="12.75">
      <c r="C52" s="153">
        <v>12056</v>
      </c>
      <c r="D52" t="s">
        <v>634</v>
      </c>
      <c r="G52" s="30">
        <v>7473</v>
      </c>
      <c r="H52" s="354" t="s">
        <v>813</v>
      </c>
      <c r="K52" s="307"/>
      <c r="L52" s="307"/>
      <c r="M52" s="310"/>
      <c r="N52" s="310"/>
      <c r="O52" s="307"/>
      <c r="P52" s="311"/>
      <c r="Q52" s="311"/>
      <c r="R52" s="307"/>
      <c r="S52" s="307"/>
      <c r="T52" s="307"/>
      <c r="U52" s="307"/>
      <c r="V52" s="307"/>
    </row>
    <row r="53" spans="3:22" ht="12.75">
      <c r="C53" s="153">
        <v>12119</v>
      </c>
      <c r="D53" t="s">
        <v>634</v>
      </c>
      <c r="G53" s="30">
        <v>7673</v>
      </c>
      <c r="H53" s="354" t="s">
        <v>813</v>
      </c>
      <c r="K53" s="307"/>
      <c r="L53" s="307"/>
      <c r="M53" s="307"/>
      <c r="N53" s="307"/>
      <c r="O53" s="307"/>
      <c r="P53" s="307"/>
      <c r="Q53" s="307"/>
      <c r="R53" s="307"/>
      <c r="S53" s="307"/>
      <c r="T53" s="307"/>
      <c r="U53" s="307"/>
      <c r="V53" s="307"/>
    </row>
    <row r="54" spans="3:22" ht="12.75">
      <c r="C54" s="153">
        <v>12250</v>
      </c>
      <c r="D54" t="s">
        <v>634</v>
      </c>
      <c r="G54" s="30">
        <v>7767</v>
      </c>
      <c r="H54" s="354" t="s">
        <v>813</v>
      </c>
      <c r="K54" s="307"/>
      <c r="L54" s="307"/>
      <c r="M54" s="307"/>
      <c r="N54" s="307"/>
      <c r="O54" s="307"/>
      <c r="P54" s="307"/>
      <c r="Q54" s="307"/>
      <c r="R54" s="307"/>
      <c r="S54" s="307"/>
      <c r="T54" s="307"/>
      <c r="U54" s="307"/>
      <c r="V54" s="307"/>
    </row>
    <row r="55" spans="7:8" ht="12.75">
      <c r="G55" s="30">
        <v>7839</v>
      </c>
      <c r="H55" s="354" t="s">
        <v>813</v>
      </c>
    </row>
    <row r="56" spans="7:8" ht="12.75">
      <c r="G56" s="30">
        <v>7840</v>
      </c>
      <c r="H56" s="354" t="s">
        <v>813</v>
      </c>
    </row>
    <row r="57" spans="7:8" ht="12.75">
      <c r="G57" s="30">
        <v>7873</v>
      </c>
      <c r="H57" s="354" t="s">
        <v>813</v>
      </c>
    </row>
    <row r="58" spans="7:8" ht="12.75">
      <c r="G58" s="30">
        <v>7878</v>
      </c>
      <c r="H58" s="354" t="s">
        <v>813</v>
      </c>
    </row>
    <row r="59" spans="7:8" ht="12.75">
      <c r="G59" s="30">
        <v>7879</v>
      </c>
      <c r="H59" s="354" t="s">
        <v>813</v>
      </c>
    </row>
    <row r="60" spans="7:8" ht="12.75">
      <c r="G60" s="30">
        <v>7893</v>
      </c>
      <c r="H60" s="354" t="s">
        <v>813</v>
      </c>
    </row>
    <row r="61" spans="7:8" ht="12.75">
      <c r="G61" s="30">
        <v>7894</v>
      </c>
      <c r="H61" s="354" t="s">
        <v>813</v>
      </c>
    </row>
    <row r="62" spans="7:8" ht="12.75">
      <c r="G62" s="30">
        <v>7913</v>
      </c>
      <c r="H62" s="354" t="s">
        <v>813</v>
      </c>
    </row>
    <row r="63" spans="7:8" ht="12.75">
      <c r="G63" s="30">
        <v>7922</v>
      </c>
      <c r="H63" s="354" t="s">
        <v>813</v>
      </c>
    </row>
    <row r="64" spans="7:8" ht="12.75">
      <c r="G64" s="30">
        <v>7923</v>
      </c>
      <c r="H64" s="354" t="s">
        <v>813</v>
      </c>
    </row>
    <row r="65" spans="7:8" ht="12.75">
      <c r="G65" s="30">
        <v>7926</v>
      </c>
      <c r="H65" s="354" t="s">
        <v>813</v>
      </c>
    </row>
    <row r="66" spans="7:8" ht="12.75">
      <c r="G66" s="30">
        <v>8021</v>
      </c>
      <c r="H66" s="354" t="s">
        <v>813</v>
      </c>
    </row>
    <row r="67" spans="7:8" ht="12.75">
      <c r="G67" s="30">
        <v>8045</v>
      </c>
      <c r="H67" s="354" t="s">
        <v>813</v>
      </c>
    </row>
    <row r="68" spans="7:8" ht="12.75">
      <c r="G68" s="30">
        <v>8127</v>
      </c>
      <c r="H68" s="354" t="s">
        <v>813</v>
      </c>
    </row>
    <row r="69" spans="7:8" ht="12.75">
      <c r="G69" s="30">
        <v>8200</v>
      </c>
      <c r="H69" s="354" t="s">
        <v>813</v>
      </c>
    </row>
    <row r="70" spans="7:8" ht="12.75">
      <c r="G70" s="30">
        <v>8263</v>
      </c>
      <c r="H70" s="354" t="s">
        <v>813</v>
      </c>
    </row>
    <row r="71" spans="7:8" ht="12.75">
      <c r="G71" s="30">
        <v>8284</v>
      </c>
      <c r="H71" s="354" t="s">
        <v>813</v>
      </c>
    </row>
    <row r="72" spans="7:8" ht="12.75">
      <c r="G72" s="30">
        <v>10016</v>
      </c>
      <c r="H72" s="354" t="s">
        <v>813</v>
      </c>
    </row>
    <row r="73" spans="7:8" ht="12.75">
      <c r="G73" s="30">
        <v>10017</v>
      </c>
      <c r="H73" s="354" t="s">
        <v>813</v>
      </c>
    </row>
    <row r="74" spans="7:8" ht="12.75">
      <c r="G74" s="30">
        <v>10018</v>
      </c>
      <c r="H74" s="354" t="s">
        <v>813</v>
      </c>
    </row>
    <row r="75" spans="7:8" ht="12.75">
      <c r="G75" s="30">
        <v>10020</v>
      </c>
      <c r="H75" s="354" t="s">
        <v>813</v>
      </c>
    </row>
    <row r="76" spans="7:8" ht="12.75">
      <c r="G76" s="30">
        <v>10293</v>
      </c>
      <c r="H76" s="354" t="s">
        <v>813</v>
      </c>
    </row>
    <row r="77" spans="7:8" ht="12.75">
      <c r="G77" s="30">
        <v>10379</v>
      </c>
      <c r="H77" s="354" t="s">
        <v>813</v>
      </c>
    </row>
    <row r="78" spans="7:8" ht="12.75">
      <c r="G78" s="30">
        <v>10388</v>
      </c>
      <c r="H78" s="354" t="s">
        <v>813</v>
      </c>
    </row>
    <row r="79" spans="7:8" ht="12.75">
      <c r="G79" s="30">
        <v>10767</v>
      </c>
      <c r="H79" s="354" t="s">
        <v>813</v>
      </c>
    </row>
    <row r="80" spans="7:8" ht="12.75">
      <c r="G80" s="30">
        <v>11730</v>
      </c>
      <c r="H80" s="354" t="s">
        <v>813</v>
      </c>
    </row>
    <row r="81" spans="7:8" ht="12.75">
      <c r="G81" s="30">
        <v>12111</v>
      </c>
      <c r="H81" s="354" t="s">
        <v>813</v>
      </c>
    </row>
    <row r="82" spans="7:8" ht="12.75">
      <c r="G82" s="30">
        <v>12201</v>
      </c>
      <c r="H82" s="354" t="s">
        <v>813</v>
      </c>
    </row>
    <row r="83" spans="7:8" ht="12.75">
      <c r="G83" s="30">
        <v>12202</v>
      </c>
      <c r="H83" s="354" t="s">
        <v>813</v>
      </c>
    </row>
    <row r="84" spans="7:8" ht="12.75">
      <c r="G84" s="30">
        <v>12245</v>
      </c>
      <c r="H84" s="354" t="s">
        <v>813</v>
      </c>
    </row>
  </sheetData>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802.11-06/0724r47</dc:title>
  <dc:subject/>
  <dc:creator>Eldad Perahia</dc:creator>
  <cp:keywords/>
  <dc:description/>
  <cp:lastModifiedBy>Eldad Perahia</cp:lastModifiedBy>
  <cp:lastPrinted>2006-02-10T13:17:22Z</cp:lastPrinted>
  <dcterms:created xsi:type="dcterms:W3CDTF">2004-07-14T16:37:20Z</dcterms:created>
  <dcterms:modified xsi:type="dcterms:W3CDTF">2007-01-12T05:43:42Z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