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300" windowWidth="8790" windowHeight="8235" tabRatio="918" activeTab="0"/>
  </bookViews>
  <sheets>
    <sheet name="Title" sheetId="1" r:id="rId1"/>
    <sheet name="Links" sheetId="2" r:id="rId2"/>
    <sheet name="Common" sheetId="3" r:id="rId3"/>
    <sheet name="SS#1 PS" sheetId="4" r:id="rId4"/>
    <sheet name="SS#1 SN" sheetId="5" r:id="rId5"/>
    <sheet name="SS#2 PS" sheetId="6" r:id="rId6"/>
    <sheet name="SS#2 SN" sheetId="7" r:id="rId7"/>
    <sheet name="SS#4 PS" sheetId="8" r:id="rId8"/>
    <sheet name="SS#4 SN" sheetId="9" r:id="rId9"/>
    <sheet name="SS#6 PS" sheetId="10" r:id="rId10"/>
    <sheet name="SS#6 SN" sheetId="11" r:id="rId11"/>
    <sheet name="SS#1 PS20" sheetId="12" r:id="rId12"/>
    <sheet name="SS#1 SN20" sheetId="13" r:id="rId13"/>
    <sheet name="SS#2 PS20" sheetId="14" r:id="rId14"/>
    <sheet name="SS#2 SN20" sheetId="15" r:id="rId15"/>
    <sheet name="SS#4 PS20" sheetId="16" r:id="rId16"/>
    <sheet name="SS#4 SN20" sheetId="17" r:id="rId17"/>
    <sheet name="SS#6 PS20" sheetId="18" r:id="rId18"/>
    <sheet name="SS#6 SN20" sheetId="19" r:id="rId19"/>
    <sheet name="SS#1 PS (Default CW)" sheetId="20" r:id="rId20"/>
    <sheet name="SS#1 SN (Default CW)" sheetId="21" r:id="rId21"/>
    <sheet name="SS#2 PS (Default CW)" sheetId="22" r:id="rId22"/>
    <sheet name="SS#2 SN (Default CW)" sheetId="23" r:id="rId23"/>
    <sheet name="SS#4 PS (Default CW)" sheetId="24" r:id="rId24"/>
    <sheet name="SS#4 SN(Default CW)" sheetId="25" r:id="rId25"/>
    <sheet name="SS#6 PS (Default CW)" sheetId="26" r:id="rId26"/>
    <sheet name="SS#6 SN (Default CW)" sheetId="27" r:id="rId27"/>
  </sheets>
  <definedNames/>
  <calcPr fullCalcOnLoad="1"/>
</workbook>
</file>

<file path=xl/sharedStrings.xml><?xml version="1.0" encoding="utf-8"?>
<sst xmlns="http://schemas.openxmlformats.org/spreadsheetml/2006/main" count="2713" uniqueCount="390">
  <si>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</si>
  <si>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</si>
  <si>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</si>
  <si>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</si>
  <si>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</si>
  <si>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</si>
  <si>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</si>
  <si>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</si>
  <si>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</si>
  <si>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</si>
  <si>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</si>
  <si>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</si>
  <si>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</si>
  <si>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</si>
  <si>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</si>
  <si>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</si>
  <si>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</si>
  <si>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</si>
  <si>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</si>
  <si>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</si>
  <si>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</si>
  <si>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</si>
  <si>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</si>
  <si>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</si>
  <si>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</si>
  <si>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</si>
  <si>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</si>
  <si>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MRMRA</t>
  </si>
  <si>
    <t>Off</t>
  </si>
  <si>
    <t>Fragmentation</t>
  </si>
  <si>
    <t>RTS/CTS</t>
  </si>
  <si>
    <t>Min Size</t>
  </si>
  <si>
    <t>QoS parameters</t>
  </si>
  <si>
    <t>Achieved PLR</t>
  </si>
  <si>
    <t>PHY parameters</t>
  </si>
  <si>
    <t>PHY model</t>
  </si>
  <si>
    <t>PHY type</t>
  </si>
  <si>
    <t>MIMO (ZF)</t>
  </si>
  <si>
    <t>Antenna configuration</t>
  </si>
  <si>
    <t>2x2</t>
  </si>
  <si>
    <t>Bandwidth</t>
  </si>
  <si>
    <t>TX power</t>
  </si>
  <si>
    <t>17 dBm</t>
  </si>
  <si>
    <t>RX noise figure</t>
  </si>
  <si>
    <t>10 dB</t>
  </si>
  <si>
    <t>Channel model</t>
  </si>
  <si>
    <t>B</t>
  </si>
  <si>
    <t>Number of tones</t>
  </si>
  <si>
    <t>TXOP[sec]</t>
  </si>
  <si>
    <t>CwMin[slot]</t>
  </si>
  <si>
    <t>CwMax[slot]</t>
  </si>
  <si>
    <t>AIFSN</t>
  </si>
  <si>
    <t>Achieved Goodput [Mbps]</t>
  </si>
  <si>
    <t>Maximum Allowed Delay[ms]</t>
  </si>
  <si>
    <t>Achieved Goodput [Mbps]</t>
  </si>
  <si>
    <t>TXOP[sec]</t>
  </si>
  <si>
    <t>CwMin[slot]</t>
  </si>
  <si>
    <t>CwMax[slot]</t>
  </si>
  <si>
    <t>AIFSN</t>
  </si>
  <si>
    <t>Maximum Allowed Delay[ms]</t>
  </si>
  <si>
    <t>TXOP[sec]</t>
  </si>
  <si>
    <t>CwMin[slot]</t>
  </si>
  <si>
    <t>CwMax[slot]</t>
  </si>
  <si>
    <t>AIFSN</t>
  </si>
  <si>
    <t>Maximum Allowed Delay [ms]</t>
  </si>
  <si>
    <t>Maximum PLR</t>
  </si>
  <si>
    <t>Maximum Allowed Delay [ms]</t>
  </si>
  <si>
    <t>Maximum PLR</t>
  </si>
  <si>
    <t>Maximum PLR</t>
  </si>
  <si>
    <t>PLR</t>
  </si>
  <si>
    <t>PLR</t>
  </si>
  <si>
    <t>Achieved Goodput [bps]</t>
  </si>
  <si>
    <t>PLR</t>
  </si>
  <si>
    <t>Off</t>
  </si>
  <si>
    <t xml:space="preserve">Maximum Allowed Delay [ms] </t>
  </si>
  <si>
    <t>Offered Load [Mbps]</t>
  </si>
  <si>
    <t xml:space="preserve">Maximum Allowed Delay [ms] </t>
  </si>
  <si>
    <t>Maximum PLR</t>
  </si>
  <si>
    <t>Offered Load [Mbps]</t>
  </si>
  <si>
    <t>Achieved Goodput [Mbps]</t>
  </si>
  <si>
    <t>Achieved Goodput [bps]</t>
  </si>
  <si>
    <t>TXOP[sec]</t>
  </si>
  <si>
    <t>CwMin[slot]</t>
  </si>
  <si>
    <t>CwMax[slot]</t>
  </si>
  <si>
    <t>AIFSN</t>
  </si>
  <si>
    <t>Ratio of Links Meeting QoS Objective</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</si>
  <si>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</si>
  <si>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</si>
  <si>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</si>
  <si>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</si>
  <si>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</si>
  <si>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</si>
  <si>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</si>
  <si>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</si>
  <si>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</si>
  <si>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</si>
  <si>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</si>
  <si>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</si>
  <si>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</si>
  <si>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</si>
  <si>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</si>
  <si>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Morioka, Nishikawa, Sakoda</t>
  </si>
  <si>
    <t>MSS</t>
  </si>
  <si>
    <t>Ethernet (1500)</t>
  </si>
  <si>
    <t>Receive Buffer (packets)</t>
  </si>
  <si>
    <t>Receive Buffer Adjustment</t>
  </si>
  <si>
    <t>None</t>
  </si>
  <si>
    <t>Delayed ACK Mechanism</t>
  </si>
  <si>
    <t>Segment/Clock based</t>
  </si>
  <si>
    <t>Maximum ACK Delay (sec)</t>
  </si>
  <si>
    <t>Slow-Start Initial Count (MSS)</t>
  </si>
  <si>
    <t>Fast Retransmit</t>
  </si>
  <si>
    <t>Enabled</t>
  </si>
  <si>
    <t>Duplicate ACK Threshold</t>
  </si>
  <si>
    <t>Fast Recovery</t>
  </si>
  <si>
    <t>New Reno</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</si>
  <si>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</si>
  <si>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</si>
  <si>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</si>
  <si>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</si>
  <si>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</si>
  <si>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</si>
  <si>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</si>
  <si>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</si>
  <si>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</si>
  <si>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</si>
  <si>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</si>
  <si>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</si>
  <si>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Max RTO (sec)</t>
  </si>
  <si>
    <t>RTT Gain</t>
  </si>
  <si>
    <t>Deviation gain</t>
  </si>
  <si>
    <t>RTT Deviation Coefficient</t>
  </si>
  <si>
    <t>Timer Granularity</t>
  </si>
  <si>
    <t>Mim RTO (sec)</t>
  </si>
  <si>
    <t>--</t>
  </si>
  <si>
    <t>TCP Model Parameters for CC18., CC19, CC20. CC24</t>
  </si>
  <si>
    <t>Maximum Allowed Delay[ms]</t>
  </si>
  <si>
    <t>Maximum PLR</t>
  </si>
  <si>
    <t>Offered Load [Mbps]</t>
  </si>
  <si>
    <t>Achieved Goodput [Mbps]</t>
  </si>
  <si>
    <t>PLR</t>
  </si>
  <si>
    <t>Ratio of Links Meeting QoS Objective</t>
  </si>
  <si>
    <t>TXOP[sec]</t>
  </si>
  <si>
    <t>CwMin[slot]</t>
  </si>
  <si>
    <t>CwMax[slot]</t>
  </si>
  <si>
    <t>AIFSN</t>
  </si>
  <si>
    <t>Note</t>
  </si>
  <si>
    <t>20MHz</t>
  </si>
  <si>
    <t>Default CW</t>
  </si>
  <si>
    <t>Achieved Goodput [bps]</t>
  </si>
  <si>
    <t>Total non-QoS goodput [Mbps]</t>
  </si>
  <si>
    <t>AC non-QoS</t>
  </si>
  <si>
    <t>AC QoS</t>
  </si>
  <si>
    <t>AC_BE</t>
  </si>
  <si>
    <t>AC_VI</t>
  </si>
  <si>
    <t>AC_VO</t>
  </si>
  <si>
    <t>STA TX data while it has time and data in AC</t>
  </si>
  <si>
    <t>TXOP[sec]</t>
  </si>
  <si>
    <t>AIFSN</t>
  </si>
  <si>
    <t>Off</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</si>
  <si>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</si>
  <si>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</si>
  <si>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</si>
  <si>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</si>
  <si>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</si>
  <si>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</si>
  <si>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</si>
  <si>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</si>
  <si>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</si>
  <si>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</si>
  <si>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</si>
  <si>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</si>
  <si>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</si>
  <si>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</si>
  <si>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</si>
  <si>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</si>
  <si>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</si>
  <si>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</si>
  <si>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</si>
  <si>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</si>
  <si>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</si>
  <si>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</si>
  <si>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</si>
  <si>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</si>
  <si>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</si>
  <si>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</si>
  <si>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</si>
  <si>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</si>
  <si>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</si>
  <si>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</si>
  <si>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</si>
  <si>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</si>
  <si>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</si>
  <si>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</si>
  <si>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</si>
  <si>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</si>
  <si>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EDCA (Default CW)</t>
  </si>
  <si>
    <t>EDCA (Modified CW)</t>
  </si>
  <si>
    <t>CW Modified</t>
  </si>
  <si>
    <t>D</t>
  </si>
  <si>
    <t>E</t>
  </si>
  <si>
    <t>Updated Results</t>
  </si>
  <si>
    <t>AC non-QoS</t>
  </si>
  <si>
    <t>AC QoS</t>
  </si>
  <si>
    <t>Maximum Allowed Delay[ms]</t>
  </si>
  <si>
    <t>Maximum PLR</t>
  </si>
  <si>
    <t>Offered Load [Mbps]</t>
  </si>
  <si>
    <t>Achieved Goodput [Mbps]</t>
  </si>
  <si>
    <t>Achieved Goodput [bps]</t>
  </si>
  <si>
    <t>PLR</t>
  </si>
  <si>
    <t>Ratio of Links Meeting QoS Objective</t>
  </si>
  <si>
    <t>AC_BE</t>
  </si>
  <si>
    <t>AC_VI</t>
  </si>
  <si>
    <t>AC_VO</t>
  </si>
  <si>
    <t>TXOP[sec]</t>
  </si>
  <si>
    <t>CwMin[slot]</t>
  </si>
  <si>
    <t>CwMax[slot]</t>
  </si>
  <si>
    <t>AIFSN</t>
  </si>
  <si>
    <t>STA TX data while it has time and data in AC</t>
  </si>
  <si>
    <t>AC non-QoS</t>
  </si>
  <si>
    <t>Maximum Allowed Delay [ms]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</si>
  <si>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</si>
  <si>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</si>
  <si>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</si>
  <si>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</si>
  <si>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</si>
  <si>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</si>
  <si>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</si>
  <si>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</si>
  <si>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</si>
  <si>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</si>
  <si>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</si>
  <si>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</si>
  <si>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</si>
  <si>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Off</t>
  </si>
  <si>
    <t>AIFSN</t>
  </si>
  <si>
    <t>STA TX data while it has time and data in AC</t>
  </si>
  <si>
    <t>D</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</si>
  <si>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</si>
  <si>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</si>
  <si>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</si>
  <si>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</si>
  <si>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</si>
  <si>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</si>
  <si>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</si>
  <si>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</si>
  <si>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</si>
  <si>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</si>
  <si>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</si>
  <si>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</si>
  <si>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</si>
  <si>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</si>
  <si>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</si>
  <si>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</si>
  <si>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</si>
  <si>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</si>
  <si>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</si>
  <si>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</si>
  <si>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</si>
  <si>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</si>
  <si>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</si>
  <si>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</si>
  <si>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</si>
  <si>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</si>
  <si>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</si>
  <si>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</si>
  <si>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</si>
  <si>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</si>
  <si>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</si>
  <si>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</si>
  <si>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</si>
  <si>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</si>
  <si>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From</t>
  </si>
  <si>
    <t>CC 18, 19, 20, 25</t>
  </si>
  <si>
    <t>CC 18, 19, 20, 26</t>
  </si>
  <si>
    <t>IEEE 802.11-04/895, "TGnSync Proposal MAC Simulation Methodology"</t>
  </si>
  <si>
    <t>IEEE 802.11-04/892, "TGnSync Proposal MAC Results"</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</si>
  <si>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</si>
  <si>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</si>
  <si>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</si>
  <si>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</si>
  <si>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</si>
  <si>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</si>
  <si>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</si>
  <si>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</si>
  <si>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</si>
  <si>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</si>
  <si>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</si>
  <si>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</si>
  <si>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</si>
  <si>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</si>
  <si>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</si>
  <si>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</si>
  <si>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</si>
  <si>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</si>
  <si>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PER vs. Normalized SNR</t>
  </si>
  <si>
    <t>PHY mode</t>
  </si>
  <si>
    <t>include Short GI and 64QAM r = 7/8</t>
  </si>
  <si>
    <t>APPENDIX1 (20MHz Mode)</t>
  </si>
  <si>
    <t>APPENDIX2 (Default CW Setting)</t>
  </si>
  <si>
    <t>CW Modified, 20MHz with Short GI and 64QAM r = 7/8</t>
  </si>
  <si>
    <t>CW Modified, 20MHz with 64QAM r = 7/8</t>
  </si>
  <si>
    <t>Updated 20MHz Results with Short GI and 64QAM r = 7/8</t>
  </si>
  <si>
    <t>include 64QAM r = 7/8</t>
  </si>
  <si>
    <t>PER vs. Normalized SNR</t>
  </si>
  <si>
    <t>AC non-QoS</t>
  </si>
  <si>
    <t>Maximum Allowed Delay [ms]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</si>
  <si>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</si>
  <si>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</si>
  <si>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</si>
  <si>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</si>
  <si>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</si>
  <si>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</si>
  <si>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</si>
  <si>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</si>
  <si>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</si>
  <si>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</si>
  <si>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</si>
  <si>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</si>
  <si>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</si>
  <si>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Off</t>
  </si>
  <si>
    <t>AIFSN</t>
  </si>
  <si>
    <t>STA TX data while it has time and data in AC</t>
  </si>
  <si>
    <t>PER vs. Normalized SNR</t>
  </si>
  <si>
    <t>PHY mode</t>
  </si>
  <si>
    <t>include 64QAM r = 7/8</t>
  </si>
  <si>
    <t>D</t>
  </si>
  <si>
    <t xml:space="preserve">Maximum Allowed Delay [ms] </t>
  </si>
  <si>
    <t>PER vs. Normalized SNR</t>
  </si>
  <si>
    <t>PHY mode</t>
  </si>
  <si>
    <t>include 64QAM r = 7/8</t>
  </si>
  <si>
    <t>E</t>
  </si>
  <si>
    <t>SS#1 Pairwise Spoofing</t>
  </si>
  <si>
    <t>SS#1 Standard NAV</t>
  </si>
  <si>
    <t>SS#2 Pairwise Spoofing</t>
  </si>
  <si>
    <t>SS#4 Pairwise Spoofing</t>
  </si>
  <si>
    <t>SS#6 Pairwise Spoofing</t>
  </si>
  <si>
    <t>SS#2 Standard NAV</t>
  </si>
  <si>
    <t>SS#4 Standard NAV</t>
  </si>
  <si>
    <t>SS#6 Standard NAV</t>
  </si>
  <si>
    <t>SS#1 Pairwise Spoofing (20MHz)</t>
  </si>
  <si>
    <t>SS#2 Pairwise Spoofing (20MHz)</t>
  </si>
  <si>
    <t>SS#4 Pairwise Spoofing (20MHz)</t>
  </si>
  <si>
    <t>SS#6 Pairwise Spoofing (20MHz)</t>
  </si>
  <si>
    <t>SS#1 Standard NAV (20MHz)</t>
  </si>
  <si>
    <t>SS#2 Standard NAV (20MHz)</t>
  </si>
  <si>
    <t>SS#4 Standard NAV (20MHz)</t>
  </si>
  <si>
    <t>SS#6 Standard NAV (20MHz)</t>
  </si>
  <si>
    <t>Protection</t>
  </si>
  <si>
    <t>Pairwise Spoofing</t>
  </si>
  <si>
    <t>Standard NAV</t>
  </si>
  <si>
    <t>SS#1 Pairwise Spoofing (Default CW)</t>
  </si>
  <si>
    <t>SS#2 Pairwise Spoofing (Default CW)</t>
  </si>
  <si>
    <t>SS#4 Pairwise Spoofing (Default CW)</t>
  </si>
  <si>
    <t>SS#6 Pairwise Spoofing (Default CW)</t>
  </si>
  <si>
    <t>SS#2 Standard NAV (Default CW)</t>
  </si>
  <si>
    <t>SS#1 Standard NAV (Default CW)</t>
  </si>
  <si>
    <t>SS#4 Standard NAV (Default CW)</t>
  </si>
  <si>
    <t>SS#6 Standard NAV (Default CW)</t>
  </si>
  <si>
    <t>17/17</t>
  </si>
  <si>
    <t>7/9</t>
  </si>
  <si>
    <t>18/18</t>
  </si>
  <si>
    <t>39/39</t>
  </si>
  <si>
    <t>16/17</t>
  </si>
  <si>
    <t>5/9</t>
  </si>
  <si>
    <t>15/39</t>
  </si>
  <si>
    <t>9/9</t>
  </si>
  <si>
    <t>Updated Results with Interleaver Revision</t>
  </si>
  <si>
    <t>0/9</t>
  </si>
  <si>
    <t>IEEE P802.11 Wireless LANs</t>
  </si>
  <si>
    <t>Submission</t>
  </si>
  <si>
    <t>Designator:</t>
  </si>
  <si>
    <t>Venue Date:</t>
  </si>
  <si>
    <t>January 2005</t>
  </si>
  <si>
    <t>First Author:</t>
  </si>
  <si>
    <t>Subject:</t>
  </si>
  <si>
    <t>Full Date:</t>
  </si>
  <si>
    <t>2005-01-15</t>
  </si>
  <si>
    <t>Author(s):</t>
  </si>
  <si>
    <t>Address</t>
  </si>
  <si>
    <t xml:space="preserve">Phone: </t>
  </si>
  <si>
    <t xml:space="preserve">Fax: </t>
  </si>
  <si>
    <t>Abstract:</t>
  </si>
  <si>
    <t>Yuichi Morioka, Sony</t>
  </si>
  <si>
    <t>TGnSync Proposal MAC2 Simulation Results</t>
  </si>
  <si>
    <t>Yuichi Morioka, Kenzoh Nishikawa, Kazuyuki Sakoda</t>
  </si>
  <si>
    <t>morioka@wcs.sony.co.jp, knishi@wcs.sony.co.jp, sako@wcs.sony.co.jp</t>
  </si>
  <si>
    <t>doc.: IEEE 802.11-04/894r4</t>
  </si>
  <si>
    <t>Sony</t>
  </si>
  <si>
    <t>Email:</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</si>
</sst>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р.&quot;;\-#,##0&quot;р.&quot;"/>
    <numFmt numFmtId="185" formatCode="#,##0&quot;р.&quot;;[Red]\-#,##0&quot;р.&quot;"/>
    <numFmt numFmtId="186" formatCode="#,##0.00&quot;р.&quot;;\-#,##0.00&quot;р.&quot;"/>
    <numFmt numFmtId="187" formatCode="#,##0.00&quot;р.&quot;;[Red]\-#,##0.00&quot;р.&quot;"/>
    <numFmt numFmtId="188" formatCode="_-* #,##0&quot;р.&quot;_-;\-* #,##0&quot;р.&quot;_-;_-* &quot;-&quot;&quot;р.&quot;_-;_-@_-"/>
    <numFmt numFmtId="189" formatCode="_-* #,##0_р_._-;\-* #,##0_р_._-;_-* &quot;-&quot;_р_._-;_-@_-"/>
    <numFmt numFmtId="190" formatCode="_-* #,##0.00&quot;р.&quot;_-;\-* #,##0.00&quot;р.&quot;_-;_-* &quot;-&quot;??&quot;р.&quot;_-;_-@_-"/>
    <numFmt numFmtId="191" formatCode="_-* #,##0.00_р_._-;\-* #,##0.00_р_._-;_-* &quot;-&quot;??_р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 numFmtId="201" formatCode="0.000000E+00"/>
    <numFmt numFmtId="202" formatCode="[$-FC19]dd\ mmmm\ yyyy\ &quot;г.&quot;"/>
    <numFmt numFmtId="203" formatCode="dd/mm/yy;@"/>
    <numFmt numFmtId="204" formatCode="&quot;Yes&quot;;&quot;Yes&quot;;&quot;No&quot;"/>
    <numFmt numFmtId="205" formatCode="&quot;True&quot;;&quot;True&quot;;&quot;False&quot;"/>
    <numFmt numFmtId="206" formatCode="&quot;On&quot;;&quot;On&quot;;&quot;Off&quot;"/>
    <numFmt numFmtId="207" formatCode="[$€-2]\ #,##0.00_);[Red]\([$€-2]\ #,##0.00\)"/>
    <numFmt numFmtId="208" formatCode="[$-409]dddd\,\ mmmm\ dd\,\ yyyy"/>
    <numFmt numFmtId="209" formatCode="[$-409]mmmm\ d\,\ yyyy;@"/>
  </numFmts>
  <fonts count="13">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48">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style="thin"/>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12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7" xfId="0" applyFill="1" applyBorder="1" applyAlignment="1">
      <alignment/>
    </xf>
    <xf numFmtId="0" fontId="0" fillId="0" borderId="15" xfId="0" applyFill="1" applyBorder="1" applyAlignment="1">
      <alignment/>
    </xf>
    <xf numFmtId="0" fontId="0" fillId="0" borderId="0" xfId="0" applyBorder="1" applyAlignment="1">
      <alignment/>
    </xf>
    <xf numFmtId="0" fontId="0" fillId="0" borderId="0" xfId="0" applyBorder="1" applyAlignment="1">
      <alignment/>
    </xf>
    <xf numFmtId="0" fontId="0" fillId="0" borderId="0" xfId="0" applyFill="1" applyBorder="1" applyAlignment="1">
      <alignment/>
    </xf>
    <xf numFmtId="0" fontId="0" fillId="0" borderId="15" xfId="0" applyFill="1" applyBorder="1" applyAlignment="1">
      <alignment horizontal="center"/>
    </xf>
    <xf numFmtId="0" fontId="0" fillId="0" borderId="16" xfId="0" applyBorder="1" applyAlignment="1">
      <alignment/>
    </xf>
    <xf numFmtId="0" fontId="0" fillId="0" borderId="0" xfId="0" applyBorder="1" applyAlignment="1">
      <alignment wrapText="1"/>
    </xf>
    <xf numFmtId="11" fontId="0" fillId="0" borderId="0" xfId="0" applyNumberFormat="1" applyAlignment="1">
      <alignment/>
    </xf>
    <xf numFmtId="0" fontId="0" fillId="0" borderId="0" xfId="0" applyNumberFormat="1" applyAlignment="1">
      <alignment/>
    </xf>
    <xf numFmtId="0" fontId="0" fillId="2" borderId="17" xfId="0" applyFill="1" applyBorder="1" applyAlignment="1">
      <alignment/>
    </xf>
    <xf numFmtId="0" fontId="0" fillId="2" borderId="6" xfId="0" applyFill="1" applyBorder="1" applyAlignment="1">
      <alignment/>
    </xf>
    <xf numFmtId="0" fontId="0" fillId="2" borderId="0" xfId="0" applyFill="1" applyAlignment="1">
      <alignment/>
    </xf>
    <xf numFmtId="49" fontId="0" fillId="2" borderId="6" xfId="0" applyNumberFormat="1" applyFill="1" applyBorder="1" applyAlignment="1">
      <alignment/>
    </xf>
    <xf numFmtId="0" fontId="0" fillId="2" borderId="18" xfId="0" applyFill="1" applyBorder="1" applyAlignment="1">
      <alignment/>
    </xf>
    <xf numFmtId="0" fontId="0" fillId="2" borderId="16" xfId="0" applyNumberFormat="1" applyFill="1" applyBorder="1" applyAlignment="1">
      <alignment/>
    </xf>
    <xf numFmtId="0" fontId="0" fillId="2" borderId="19" xfId="0" applyNumberFormat="1" applyFill="1" applyBorder="1" applyAlignment="1">
      <alignment/>
    </xf>
    <xf numFmtId="0" fontId="0" fillId="3" borderId="1" xfId="0" applyFill="1" applyBorder="1" applyAlignment="1">
      <alignment/>
    </xf>
    <xf numFmtId="0" fontId="0" fillId="3" borderId="0" xfId="0" applyFill="1" applyAlignment="1">
      <alignment/>
    </xf>
    <xf numFmtId="49" fontId="0" fillId="3" borderId="1" xfId="0" applyNumberFormat="1" applyFill="1" applyBorder="1" applyAlignment="1">
      <alignment/>
    </xf>
    <xf numFmtId="0" fontId="0" fillId="3" borderId="2" xfId="0" applyFill="1" applyBorder="1" applyAlignment="1">
      <alignment/>
    </xf>
    <xf numFmtId="0" fontId="0" fillId="4" borderId="0" xfId="0" applyFill="1" applyAlignment="1">
      <alignment/>
    </xf>
    <xf numFmtId="49" fontId="0" fillId="4" borderId="1" xfId="0" applyNumberFormat="1" applyFill="1" applyBorder="1" applyAlignment="1">
      <alignment/>
    </xf>
    <xf numFmtId="0" fontId="0" fillId="4" borderId="0" xfId="0" applyNumberFormat="1" applyFill="1" applyAlignment="1">
      <alignment/>
    </xf>
    <xf numFmtId="0" fontId="4" fillId="0" borderId="0" xfId="0" applyFont="1" applyAlignment="1">
      <alignment/>
    </xf>
    <xf numFmtId="0" fontId="5" fillId="0" borderId="0" xfId="0" applyFont="1" applyAlignment="1">
      <alignment/>
    </xf>
    <xf numFmtId="0" fontId="5" fillId="5" borderId="0" xfId="0" applyFont="1" applyFill="1" applyAlignment="1">
      <alignment/>
    </xf>
    <xf numFmtId="0" fontId="6" fillId="5" borderId="0" xfId="0" applyFont="1" applyFill="1" applyAlignment="1">
      <alignment/>
    </xf>
    <xf numFmtId="0" fontId="6" fillId="0" borderId="0" xfId="0" applyFont="1" applyAlignment="1">
      <alignment/>
    </xf>
    <xf numFmtId="0" fontId="7" fillId="5" borderId="0" xfId="0" applyFont="1" applyFill="1" applyAlignment="1">
      <alignment/>
    </xf>
    <xf numFmtId="15" fontId="4" fillId="0" borderId="0" xfId="0" applyNumberFormat="1" applyFont="1" applyAlignment="1">
      <alignment/>
    </xf>
    <xf numFmtId="0" fontId="0" fillId="5" borderId="0" xfId="0" applyFill="1" applyAlignment="1">
      <alignment/>
    </xf>
    <xf numFmtId="0" fontId="2" fillId="0" borderId="0" xfId="17"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quotePrefix="1">
      <alignment/>
    </xf>
    <xf numFmtId="11" fontId="0" fillId="0" borderId="22"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4" xfId="0" applyFill="1" applyBorder="1" applyAlignment="1">
      <alignment/>
    </xf>
    <xf numFmtId="0" fontId="0" fillId="0" borderId="25" xfId="0" applyBorder="1" applyAlignment="1">
      <alignment/>
    </xf>
    <xf numFmtId="0" fontId="0" fillId="0" borderId="26" xfId="0" applyBorder="1" applyAlignment="1">
      <alignment/>
    </xf>
    <xf numFmtId="201" fontId="0" fillId="0" borderId="0" xfId="0" applyNumberFormat="1" applyAlignment="1">
      <alignment/>
    </xf>
    <xf numFmtId="0" fontId="0" fillId="2" borderId="17" xfId="0" applyNumberFormat="1" applyFill="1" applyBorder="1" applyAlignment="1">
      <alignment/>
    </xf>
    <xf numFmtId="0" fontId="0" fillId="0" borderId="0" xfId="0" applyFill="1" applyAlignment="1">
      <alignment/>
    </xf>
    <xf numFmtId="0" fontId="0" fillId="6" borderId="17" xfId="0" applyFill="1" applyBorder="1" applyAlignment="1">
      <alignment/>
    </xf>
    <xf numFmtId="0" fontId="0" fillId="6" borderId="6" xfId="0" applyFill="1" applyBorder="1" applyAlignment="1">
      <alignment/>
    </xf>
    <xf numFmtId="0" fontId="0" fillId="6" borderId="0" xfId="0" applyFill="1" applyAlignment="1">
      <alignment/>
    </xf>
    <xf numFmtId="49" fontId="0" fillId="6" borderId="6" xfId="0" applyNumberFormat="1" applyFill="1" applyBorder="1" applyAlignment="1">
      <alignment/>
    </xf>
    <xf numFmtId="0" fontId="0" fillId="6" borderId="18" xfId="0" applyFill="1" applyBorder="1" applyAlignment="1">
      <alignment/>
    </xf>
    <xf numFmtId="0" fontId="0" fillId="6" borderId="19" xfId="0" applyNumberFormat="1" applyFill="1" applyBorder="1" applyAlignment="1">
      <alignment/>
    </xf>
    <xf numFmtId="0" fontId="0" fillId="6" borderId="27" xfId="0" applyFill="1" applyBorder="1" applyAlignment="1">
      <alignment/>
    </xf>
    <xf numFmtId="0" fontId="0" fillId="2" borderId="2" xfId="0" applyFill="1" applyBorder="1" applyAlignment="1">
      <alignment/>
    </xf>
    <xf numFmtId="0" fontId="4" fillId="0" borderId="0" xfId="0" applyFont="1" applyAlignment="1">
      <alignment/>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wrapText="1"/>
    </xf>
    <xf numFmtId="0" fontId="0" fillId="0" borderId="30" xfId="0" applyBorder="1" applyAlignment="1">
      <alignment horizontal="center" wrapText="1"/>
    </xf>
    <xf numFmtId="0" fontId="0" fillId="0" borderId="1" xfId="0" applyBorder="1" applyAlignment="1">
      <alignment horizontal="center" wrapText="1"/>
    </xf>
    <xf numFmtId="0" fontId="0" fillId="0" borderId="1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29" xfId="0" applyBorder="1" applyAlignment="1">
      <alignment horizontal="center"/>
    </xf>
    <xf numFmtId="0" fontId="0" fillId="0" borderId="33" xfId="0" applyBorder="1" applyAlignment="1">
      <alignment horizontal="center"/>
    </xf>
    <xf numFmtId="0" fontId="0" fillId="0" borderId="34" xfId="0" applyBorder="1" applyAlignment="1">
      <alignment horizontal="center" wrapText="1"/>
    </xf>
    <xf numFmtId="0" fontId="0" fillId="0" borderId="12" xfId="0" applyBorder="1" applyAlignment="1">
      <alignment horizontal="center"/>
    </xf>
    <xf numFmtId="0" fontId="0" fillId="0" borderId="1"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8" xfId="0"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20" xfId="0" applyBorder="1" applyAlignment="1">
      <alignment horizontal="center"/>
    </xf>
    <xf numFmtId="0" fontId="0" fillId="0" borderId="4" xfId="0" applyBorder="1" applyAlignment="1">
      <alignment horizontal="center" wrapText="1"/>
    </xf>
    <xf numFmtId="0" fontId="0" fillId="0" borderId="3" xfId="0" applyBorder="1" applyAlignment="1">
      <alignment horizontal="center" wrapText="1"/>
    </xf>
    <xf numFmtId="0" fontId="0" fillId="0" borderId="13"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9" xfId="0" applyBorder="1" applyAlignment="1">
      <alignment horizontal="center"/>
    </xf>
    <xf numFmtId="0" fontId="8" fillId="0" borderId="0" xfId="22" applyFont="1">
      <alignment/>
      <protection/>
    </xf>
    <xf numFmtId="0" fontId="9" fillId="0" borderId="0" xfId="22" applyFont="1">
      <alignment/>
      <protection/>
    </xf>
    <xf numFmtId="49" fontId="9" fillId="0" borderId="0" xfId="22" applyNumberFormat="1" applyFont="1">
      <alignment/>
      <protection/>
    </xf>
    <xf numFmtId="49" fontId="9" fillId="0" borderId="0" xfId="22" applyNumberFormat="1" applyFont="1" quotePrefix="1">
      <alignment/>
      <protection/>
    </xf>
    <xf numFmtId="49" fontId="8" fillId="0" borderId="0" xfId="22" applyNumberFormat="1" applyFont="1">
      <alignment/>
      <protection/>
    </xf>
    <xf numFmtId="0" fontId="8" fillId="0" borderId="47" xfId="22" applyFont="1" applyBorder="1">
      <alignment/>
      <protection/>
    </xf>
    <xf numFmtId="0" fontId="8" fillId="0" borderId="0" xfId="22" applyFont="1" applyBorder="1">
      <alignment/>
      <protection/>
    </xf>
    <xf numFmtId="49" fontId="9" fillId="0" borderId="0" xfId="22" applyNumberFormat="1" applyFont="1" applyBorder="1">
      <alignment/>
      <protection/>
    </xf>
    <xf numFmtId="0" fontId="8" fillId="0" borderId="0" xfId="22" applyFont="1" applyBorder="1" applyAlignment="1">
      <alignment vertical="top"/>
      <protection/>
    </xf>
    <xf numFmtId="0" fontId="10" fillId="0" borderId="0" xfId="22" applyFont="1" applyBorder="1" applyAlignment="1">
      <alignment horizontal="justify" vertical="top" wrapText="1"/>
      <protection/>
    </xf>
    <xf numFmtId="0" fontId="10" fillId="0" borderId="0" xfId="22" applyFont="1" applyBorder="1">
      <alignment/>
      <protection/>
    </xf>
    <xf numFmtId="0" fontId="10" fillId="0" borderId="0" xfId="22" applyFont="1" applyBorder="1" applyAlignment="1">
      <alignment horizontal="left" vertical="top" wrapText="1"/>
      <protection/>
    </xf>
    <xf numFmtId="49" fontId="2" fillId="0" borderId="0" xfId="17" applyNumberFormat="1" applyFont="1" applyAlignment="1">
      <alignment/>
    </xf>
  </cellXfs>
  <cellStyles count="10">
    <cellStyle name="Normal" xfId="0"/>
    <cellStyle name="Normal_!!!11-04-0893-draft03-000n-tgnsync-proposal-mac1-simulation-results" xfId="15"/>
    <cellStyle name="Percent" xfId="16"/>
    <cellStyle name="Hyperlink" xfId="17"/>
    <cellStyle name="Comma [0]" xfId="18"/>
    <cellStyle name="Comma" xfId="19"/>
    <cellStyle name="Currency [0]" xfId="20"/>
    <cellStyle name="Currency" xfId="21"/>
    <cellStyle name="標準_11-04-0893-04-000n-tgnsync-proposal-mac1-simulation-results"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9525</xdr:rowOff>
    </xdr:to>
    <xdr:sp>
      <xdr:nvSpPr>
        <xdr:cNvPr id="1" name="TextBox 1"/>
        <xdr:cNvSpPr txBox="1">
          <a:spLocks noChangeArrowheads="1"/>
        </xdr:cNvSpPr>
      </xdr:nvSpPr>
      <xdr:spPr>
        <a:xfrm>
          <a:off x="752475" y="3019425"/>
          <a:ext cx="48387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results from the MAC2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MAC Modes described in [1] (Standard NAV and Pairwise Spoofing).  Each sheet defines MAC and PHY parameters that are specific to those results.
</a:t>
          </a:r>
        </a:p>
      </xdr:txBody>
    </xdr:sp>
    <xdr:clientData/>
  </xdr:twoCellAnchor>
  <xdr:twoCellAnchor>
    <xdr:from>
      <xdr:col>1</xdr:col>
      <xdr:colOff>0</xdr:colOff>
      <xdr:row>29</xdr:row>
      <xdr:rowOff>9525</xdr:rowOff>
    </xdr:from>
    <xdr:to>
      <xdr:col>8</xdr:col>
      <xdr:colOff>571500</xdr:colOff>
      <xdr:row>60</xdr:row>
      <xdr:rowOff>19050</xdr:rowOff>
    </xdr:to>
    <xdr:sp>
      <xdr:nvSpPr>
        <xdr:cNvPr id="2" name="TextBox 2"/>
        <xdr:cNvSpPr txBox="1">
          <a:spLocks noChangeArrowheads="1"/>
        </xdr:cNvSpPr>
      </xdr:nvSpPr>
      <xdr:spPr>
        <a:xfrm>
          <a:off x="752475" y="5591175"/>
          <a:ext cx="4838700" cy="525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rioka@wcs.sony.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A14" sqref="A14"/>
    </sheetView>
  </sheetViews>
  <sheetFormatPr defaultColWidth="9.140625" defaultRowHeight="12.75"/>
  <cols>
    <col min="1" max="1" width="11.28125" style="113" customWidth="1"/>
    <col min="2" max="16384" width="9.140625" style="113" customWidth="1"/>
  </cols>
  <sheetData>
    <row r="1" ht="18.75">
      <c r="B1" s="114" t="s">
        <v>369</v>
      </c>
    </row>
    <row r="2" ht="18.75">
      <c r="B2" s="114" t="s">
        <v>370</v>
      </c>
    </row>
    <row r="3" spans="1:2" ht="18.75">
      <c r="A3" s="113" t="s">
        <v>371</v>
      </c>
      <c r="B3" s="114" t="s">
        <v>387</v>
      </c>
    </row>
    <row r="4" spans="1:6" ht="18.75">
      <c r="A4" s="113" t="s">
        <v>372</v>
      </c>
      <c r="B4" s="115" t="s">
        <v>373</v>
      </c>
      <c r="F4" s="116"/>
    </row>
    <row r="5" spans="1:2" ht="15.75">
      <c r="A5" s="113" t="s">
        <v>374</v>
      </c>
      <c r="B5" s="117" t="s">
        <v>383</v>
      </c>
    </row>
    <row r="6" s="118" customFormat="1" ht="16.5" thickBot="1"/>
    <row r="7" spans="1:2" s="119" customFormat="1" ht="18.75">
      <c r="A7" s="119" t="s">
        <v>375</v>
      </c>
      <c r="B7" s="120" t="s">
        <v>384</v>
      </c>
    </row>
    <row r="8" spans="1:2" ht="15.75">
      <c r="A8" s="113" t="s">
        <v>376</v>
      </c>
      <c r="B8" s="117" t="s">
        <v>377</v>
      </c>
    </row>
    <row r="9" spans="1:9" ht="15.75">
      <c r="A9" s="113" t="s">
        <v>378</v>
      </c>
      <c r="B9" s="117" t="s">
        <v>385</v>
      </c>
      <c r="C9" s="117"/>
      <c r="D9" s="117"/>
      <c r="E9" s="117"/>
      <c r="F9" s="117"/>
      <c r="G9" s="117"/>
      <c r="H9" s="117"/>
      <c r="I9" s="117"/>
    </row>
    <row r="10" spans="2:9" ht="15.75">
      <c r="B10" s="117" t="s">
        <v>388</v>
      </c>
      <c r="C10" s="117"/>
      <c r="D10" s="117"/>
      <c r="E10" s="117"/>
      <c r="F10" s="117"/>
      <c r="G10" s="117"/>
      <c r="H10" s="117"/>
      <c r="I10" s="117"/>
    </row>
    <row r="11" spans="2:9" ht="15.75">
      <c r="B11" s="117" t="s">
        <v>379</v>
      </c>
      <c r="C11" s="117"/>
      <c r="D11" s="117"/>
      <c r="E11" s="117"/>
      <c r="F11" s="117"/>
      <c r="G11" s="117"/>
      <c r="H11" s="117"/>
      <c r="I11" s="117"/>
    </row>
    <row r="12" spans="2:9" ht="15.75">
      <c r="B12" s="117" t="s">
        <v>380</v>
      </c>
      <c r="C12" s="117"/>
      <c r="D12" s="117"/>
      <c r="E12" s="117"/>
      <c r="F12" s="117"/>
      <c r="G12" s="117"/>
      <c r="H12" s="117"/>
      <c r="I12" s="117"/>
    </row>
    <row r="13" spans="2:9" ht="15.75">
      <c r="B13" s="117" t="s">
        <v>381</v>
      </c>
      <c r="C13" s="117"/>
      <c r="D13" s="117"/>
      <c r="E13" s="117"/>
      <c r="F13" s="117"/>
      <c r="G13" s="117"/>
      <c r="H13" s="117"/>
      <c r="I13" s="117"/>
    </row>
    <row r="14" spans="2:9" ht="15.75">
      <c r="B14" s="117" t="s">
        <v>389</v>
      </c>
      <c r="C14" s="125" t="s">
        <v>386</v>
      </c>
      <c r="D14" s="117"/>
      <c r="E14" s="117"/>
      <c r="F14" s="117"/>
      <c r="G14" s="117"/>
      <c r="H14" s="117"/>
      <c r="I14" s="117"/>
    </row>
    <row r="15" ht="15.75">
      <c r="A15" s="113" t="s">
        <v>382</v>
      </c>
    </row>
    <row r="27" spans="1:5" ht="15.75" customHeight="1">
      <c r="A27" s="121"/>
      <c r="B27" s="122"/>
      <c r="C27" s="122"/>
      <c r="D27" s="122"/>
      <c r="E27" s="122"/>
    </row>
    <row r="28" spans="1:5" ht="15.75" customHeight="1">
      <c r="A28" s="119"/>
      <c r="B28" s="123"/>
      <c r="C28" s="123"/>
      <c r="D28" s="123"/>
      <c r="E28" s="123"/>
    </row>
    <row r="29" spans="1:5" ht="15.75" customHeight="1">
      <c r="A29" s="119"/>
      <c r="B29" s="124"/>
      <c r="C29" s="124"/>
      <c r="D29" s="124"/>
      <c r="E29" s="124"/>
    </row>
    <row r="30" spans="1:5" ht="15.75" customHeight="1">
      <c r="A30" s="119"/>
      <c r="B30" s="123"/>
      <c r="C30" s="123"/>
      <c r="D30" s="123"/>
      <c r="E30" s="123"/>
    </row>
    <row r="31" spans="1:5" ht="15.75" customHeight="1">
      <c r="A31" s="119"/>
      <c r="B31" s="124"/>
      <c r="C31" s="124"/>
      <c r="D31" s="124"/>
      <c r="E31" s="124"/>
    </row>
    <row r="32" spans="2:5" ht="15.75" customHeight="1">
      <c r="B32" s="124"/>
      <c r="C32" s="124"/>
      <c r="D32" s="124"/>
      <c r="E32" s="124"/>
    </row>
    <row r="33" ht="15.75" customHeight="1"/>
    <row r="34" ht="15.75" customHeight="1"/>
    <row r="35" ht="15.75" customHeight="1"/>
  </sheetData>
  <mergeCells count="3">
    <mergeCell ref="B29:E29"/>
    <mergeCell ref="B27:E27"/>
    <mergeCell ref="B31:E32"/>
  </mergeCells>
  <hyperlinks>
    <hyperlink ref="C14" r:id="rId1" display="morioka@wcs.sony.co.jp, "/>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sheetPr>
    <tabColor indexed="14"/>
  </sheetPr>
  <dimension ref="A1:U92"/>
  <sheetViews>
    <sheetView workbookViewId="0" topLeftCell="A1">
      <pane xSplit="2" ySplit="2" topLeftCell="O3" activePane="bottomRight" state="frozen"/>
      <selection pane="topLeft" activeCell="E41" sqref="E41"/>
      <selection pane="topRight" activeCell="E41" sqref="E41"/>
      <selection pane="bottomLeft" activeCell="E41" sqref="E41"/>
      <selection pane="bottomRight" activeCell="P3" sqref="P3"/>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78" t="s">
        <v>0</v>
      </c>
      <c r="B1" s="74" t="s">
        <v>1</v>
      </c>
      <c r="C1" s="74" t="s">
        <v>151</v>
      </c>
      <c r="D1" s="74" t="s">
        <v>152</v>
      </c>
      <c r="E1" s="74" t="s">
        <v>76</v>
      </c>
      <c r="F1" s="74" t="s">
        <v>77</v>
      </c>
      <c r="G1" s="74" t="s">
        <v>78</v>
      </c>
      <c r="H1" s="72" t="s">
        <v>79</v>
      </c>
      <c r="I1" s="83" t="s">
        <v>3</v>
      </c>
      <c r="J1" s="84"/>
      <c r="K1" s="80" t="s">
        <v>4</v>
      </c>
      <c r="L1" s="81"/>
      <c r="M1" s="84" t="s">
        <v>5</v>
      </c>
      <c r="N1" s="84"/>
      <c r="O1" s="84"/>
      <c r="P1" s="1" t="s">
        <v>6</v>
      </c>
      <c r="Q1" s="2"/>
      <c r="S1" s="72" t="s">
        <v>80</v>
      </c>
    </row>
    <row r="2" spans="1:19" ht="64.5" thickBot="1">
      <c r="A2" s="100"/>
      <c r="B2" s="99"/>
      <c r="C2" s="99"/>
      <c r="D2" s="99"/>
      <c r="E2" s="99"/>
      <c r="F2" s="99"/>
      <c r="G2" s="99"/>
      <c r="H2" s="73"/>
      <c r="I2" s="3" t="s">
        <v>7</v>
      </c>
      <c r="J2" s="4" t="s">
        <v>8</v>
      </c>
      <c r="K2" s="4" t="s">
        <v>33</v>
      </c>
      <c r="L2" s="5" t="s">
        <v>85</v>
      </c>
      <c r="M2" s="4" t="s">
        <v>9</v>
      </c>
      <c r="N2" s="4" t="s">
        <v>10</v>
      </c>
      <c r="O2" s="4" t="s">
        <v>11</v>
      </c>
      <c r="P2" s="5" t="s">
        <v>12</v>
      </c>
      <c r="Q2" s="6" t="s">
        <v>13</v>
      </c>
      <c r="S2" s="73"/>
    </row>
    <row r="3" spans="1:21" ht="12.75">
      <c r="A3">
        <v>0</v>
      </c>
      <c r="B3">
        <v>1</v>
      </c>
      <c r="C3" t="s">
        <v>153</v>
      </c>
      <c r="G3">
        <v>2</v>
      </c>
      <c r="H3" s="25">
        <f aca="true" t="shared" si="0" ref="H3:H34">S3/1000000</f>
        <v>1.99088</v>
      </c>
      <c r="I3" s="37">
        <f>SUM(H3:H22)</f>
        <v>10.124176</v>
      </c>
      <c r="J3" s="37">
        <f>I3/SUM(G3:G22)</f>
        <v>0.5062088</v>
      </c>
      <c r="L3" s="38" t="s">
        <v>362</v>
      </c>
      <c r="M3" s="37">
        <f>SUM(H3:H61)</f>
        <v>53.05997600000001</v>
      </c>
      <c r="N3" s="37">
        <f>SUM(N23:N61)+SUM(H3:H22)</f>
        <v>53.059976000000006</v>
      </c>
      <c r="O3" s="37">
        <f>SUM(O23:O61)+SUM(H3:H22)</f>
        <v>53.059976000000006</v>
      </c>
      <c r="P3" s="39">
        <v>142.1641</v>
      </c>
      <c r="Q3" s="37">
        <f>N3/P3</f>
        <v>0.37323048505213346</v>
      </c>
      <c r="S3" s="24">
        <v>1990880</v>
      </c>
      <c r="U3" s="24"/>
    </row>
    <row r="4" spans="1:21" ht="12.75">
      <c r="A4">
        <v>0</v>
      </c>
      <c r="B4">
        <v>2</v>
      </c>
      <c r="C4" t="s">
        <v>153</v>
      </c>
      <c r="G4">
        <v>2</v>
      </c>
      <c r="H4" s="25">
        <f t="shared" si="0"/>
        <v>0.79248</v>
      </c>
      <c r="S4" s="24">
        <v>792480</v>
      </c>
      <c r="U4" s="24"/>
    </row>
    <row r="5" spans="1:21" ht="12.75">
      <c r="A5">
        <v>0</v>
      </c>
      <c r="B5">
        <v>3</v>
      </c>
      <c r="C5" t="s">
        <v>153</v>
      </c>
      <c r="G5">
        <v>2</v>
      </c>
      <c r="H5" s="25">
        <f t="shared" si="0"/>
        <v>0.73472</v>
      </c>
      <c r="S5" s="24">
        <v>734720</v>
      </c>
      <c r="U5" s="24"/>
    </row>
    <row r="6" spans="1:21" ht="12.75">
      <c r="A6">
        <v>0</v>
      </c>
      <c r="B6">
        <v>4</v>
      </c>
      <c r="C6" t="s">
        <v>153</v>
      </c>
      <c r="G6">
        <v>2</v>
      </c>
      <c r="H6" s="25">
        <f t="shared" si="0"/>
        <v>0.73952</v>
      </c>
      <c r="S6" s="24">
        <v>739520</v>
      </c>
      <c r="U6" s="24"/>
    </row>
    <row r="7" spans="1:21" ht="12.75">
      <c r="A7">
        <v>0</v>
      </c>
      <c r="B7">
        <v>5</v>
      </c>
      <c r="C7" t="s">
        <v>153</v>
      </c>
      <c r="G7">
        <v>2</v>
      </c>
      <c r="H7" s="25">
        <f t="shared" si="0"/>
        <v>0.76096</v>
      </c>
      <c r="S7" s="24">
        <v>760960</v>
      </c>
      <c r="U7" s="24"/>
    </row>
    <row r="8" spans="1:21" ht="12.75">
      <c r="A8">
        <v>0</v>
      </c>
      <c r="B8">
        <v>6</v>
      </c>
      <c r="C8" t="s">
        <v>153</v>
      </c>
      <c r="G8">
        <v>2</v>
      </c>
      <c r="H8" s="25">
        <f t="shared" si="0"/>
        <v>0.69688</v>
      </c>
      <c r="S8" s="24">
        <v>696880</v>
      </c>
      <c r="U8" s="24"/>
    </row>
    <row r="9" spans="1:21" ht="12.75">
      <c r="A9">
        <v>0</v>
      </c>
      <c r="B9">
        <v>7</v>
      </c>
      <c r="C9" t="s">
        <v>153</v>
      </c>
      <c r="G9">
        <v>2</v>
      </c>
      <c r="H9" s="25">
        <f t="shared" si="0"/>
        <v>1.322</v>
      </c>
      <c r="S9" s="24">
        <v>1322000</v>
      </c>
      <c r="U9" s="24"/>
    </row>
    <row r="10" spans="1:21" ht="12.75">
      <c r="A10">
        <v>0</v>
      </c>
      <c r="B10">
        <v>8</v>
      </c>
      <c r="C10" t="s">
        <v>153</v>
      </c>
      <c r="G10">
        <v>2</v>
      </c>
      <c r="H10" s="25">
        <f t="shared" si="0"/>
        <v>0.50728</v>
      </c>
      <c r="S10" s="24">
        <v>507280</v>
      </c>
      <c r="U10" s="24"/>
    </row>
    <row r="11" spans="1:21" ht="12.75">
      <c r="A11">
        <v>0</v>
      </c>
      <c r="B11">
        <v>9</v>
      </c>
      <c r="C11" t="s">
        <v>153</v>
      </c>
      <c r="G11">
        <v>2</v>
      </c>
      <c r="H11" s="25">
        <f t="shared" si="0"/>
        <v>0.788</v>
      </c>
      <c r="S11" s="24">
        <v>788000</v>
      </c>
      <c r="U11" s="24"/>
    </row>
    <row r="12" spans="1:21" ht="12.75">
      <c r="A12">
        <v>0</v>
      </c>
      <c r="B12">
        <v>10</v>
      </c>
      <c r="C12" t="s">
        <v>153</v>
      </c>
      <c r="G12">
        <v>2</v>
      </c>
      <c r="H12" s="25">
        <f t="shared" si="0"/>
        <v>0.71152</v>
      </c>
      <c r="S12" s="24">
        <v>711520</v>
      </c>
      <c r="U12" s="24"/>
    </row>
    <row r="13" spans="1:19" ht="12.75">
      <c r="A13">
        <v>1</v>
      </c>
      <c r="B13">
        <v>0</v>
      </c>
      <c r="C13" t="s">
        <v>153</v>
      </c>
      <c r="G13">
        <v>0</v>
      </c>
      <c r="H13" s="25">
        <f t="shared" si="0"/>
        <v>0.16285439999999998</v>
      </c>
      <c r="S13" s="24">
        <v>162854.4</v>
      </c>
    </row>
    <row r="14" spans="1:19" ht="12.75">
      <c r="A14">
        <v>2</v>
      </c>
      <c r="B14">
        <v>0</v>
      </c>
      <c r="C14" t="s">
        <v>153</v>
      </c>
      <c r="G14">
        <v>0</v>
      </c>
      <c r="H14" s="25">
        <f t="shared" si="0"/>
        <v>0.1083904</v>
      </c>
      <c r="S14" s="24">
        <v>108390.4</v>
      </c>
    </row>
    <row r="15" spans="1:19" ht="12.75">
      <c r="A15">
        <v>3</v>
      </c>
      <c r="B15">
        <v>0</v>
      </c>
      <c r="C15" t="s">
        <v>153</v>
      </c>
      <c r="G15">
        <v>0</v>
      </c>
      <c r="H15" s="25">
        <f t="shared" si="0"/>
        <v>0.1022592</v>
      </c>
      <c r="S15" s="24">
        <v>102259.2</v>
      </c>
    </row>
    <row r="16" spans="1:19" ht="12.75">
      <c r="A16">
        <v>4</v>
      </c>
      <c r="B16">
        <v>0</v>
      </c>
      <c r="C16" t="s">
        <v>153</v>
      </c>
      <c r="G16">
        <v>0</v>
      </c>
      <c r="H16" s="25">
        <f t="shared" si="0"/>
        <v>0.1052288</v>
      </c>
      <c r="S16" s="24">
        <v>105228.8</v>
      </c>
    </row>
    <row r="17" spans="1:19" ht="12.75">
      <c r="A17">
        <v>5</v>
      </c>
      <c r="B17">
        <v>0</v>
      </c>
      <c r="C17" t="s">
        <v>153</v>
      </c>
      <c r="G17">
        <v>0</v>
      </c>
      <c r="H17" s="25">
        <f t="shared" si="0"/>
        <v>0.10379519999999999</v>
      </c>
      <c r="S17" s="24">
        <v>103795.2</v>
      </c>
    </row>
    <row r="18" spans="1:19" ht="12.75">
      <c r="A18">
        <v>6</v>
      </c>
      <c r="B18">
        <v>0</v>
      </c>
      <c r="C18" t="s">
        <v>153</v>
      </c>
      <c r="G18">
        <v>0</v>
      </c>
      <c r="H18" s="25">
        <f t="shared" si="0"/>
        <v>0.09486080000000001</v>
      </c>
      <c r="S18" s="24">
        <v>94860.8</v>
      </c>
    </row>
    <row r="19" spans="1:19" ht="12.75">
      <c r="A19">
        <v>7</v>
      </c>
      <c r="B19">
        <v>0</v>
      </c>
      <c r="C19" t="s">
        <v>153</v>
      </c>
      <c r="G19">
        <v>0</v>
      </c>
      <c r="H19" s="25">
        <f t="shared" si="0"/>
        <v>0.1239808</v>
      </c>
      <c r="S19" s="24">
        <v>123980.8</v>
      </c>
    </row>
    <row r="20" spans="1:19" ht="12.75">
      <c r="A20">
        <v>8</v>
      </c>
      <c r="B20">
        <v>0</v>
      </c>
      <c r="C20" t="s">
        <v>153</v>
      </c>
      <c r="G20">
        <v>0</v>
      </c>
      <c r="H20" s="25">
        <f t="shared" si="0"/>
        <v>0.070912</v>
      </c>
      <c r="S20" s="24">
        <v>70912</v>
      </c>
    </row>
    <row r="21" spans="1:19" ht="12.75">
      <c r="A21">
        <v>9</v>
      </c>
      <c r="B21">
        <v>0</v>
      </c>
      <c r="C21" t="s">
        <v>153</v>
      </c>
      <c r="G21">
        <v>0</v>
      </c>
      <c r="H21" s="25">
        <f t="shared" si="0"/>
        <v>0.1101824</v>
      </c>
      <c r="S21" s="24">
        <v>110182.4</v>
      </c>
    </row>
    <row r="22" spans="1:19" ht="12.75">
      <c r="A22">
        <v>10</v>
      </c>
      <c r="B22">
        <v>0</v>
      </c>
      <c r="C22" t="s">
        <v>153</v>
      </c>
      <c r="G22">
        <v>0</v>
      </c>
      <c r="H22" s="25">
        <f t="shared" si="0"/>
        <v>0.097472</v>
      </c>
      <c r="S22" s="24">
        <v>97472</v>
      </c>
    </row>
    <row r="23" spans="1:19" ht="12.75">
      <c r="A23">
        <v>0</v>
      </c>
      <c r="B23">
        <v>11</v>
      </c>
      <c r="D23" t="s">
        <v>154</v>
      </c>
      <c r="E23">
        <v>200</v>
      </c>
      <c r="F23">
        <v>0.0001</v>
      </c>
      <c r="G23">
        <v>2</v>
      </c>
      <c r="H23" s="25">
        <f t="shared" si="0"/>
        <v>1.923755</v>
      </c>
      <c r="K23" s="37">
        <v>0</v>
      </c>
      <c r="N23">
        <f>H23*(1-K23)</f>
        <v>1.923755</v>
      </c>
      <c r="O23">
        <f>IF((K23&lt;F23),H23,0)</f>
        <v>1.923755</v>
      </c>
      <c r="S23" s="24">
        <v>1923755</v>
      </c>
    </row>
    <row r="24" spans="1:19" ht="12.75">
      <c r="A24">
        <v>0</v>
      </c>
      <c r="B24">
        <v>12</v>
      </c>
      <c r="D24" t="s">
        <v>154</v>
      </c>
      <c r="E24">
        <v>200</v>
      </c>
      <c r="F24">
        <v>0.0001</v>
      </c>
      <c r="G24">
        <v>2</v>
      </c>
      <c r="H24" s="25">
        <f t="shared" si="0"/>
        <v>1.916382</v>
      </c>
      <c r="K24" s="37">
        <v>0</v>
      </c>
      <c r="N24">
        <f aca="true" t="shared" si="1" ref="N24:N61">H24*(1-K24)</f>
        <v>1.916382</v>
      </c>
      <c r="O24">
        <f aca="true" t="shared" si="2" ref="O24:O61">IF((K24&lt;F24),H24,0)</f>
        <v>1.916382</v>
      </c>
      <c r="S24" s="24">
        <v>1916382</v>
      </c>
    </row>
    <row r="25" spans="1:19" ht="12.75">
      <c r="A25">
        <v>0</v>
      </c>
      <c r="B25">
        <v>13</v>
      </c>
      <c r="D25" t="s">
        <v>154</v>
      </c>
      <c r="E25">
        <v>200</v>
      </c>
      <c r="F25">
        <v>0.0001</v>
      </c>
      <c r="G25">
        <v>2</v>
      </c>
      <c r="H25" s="25">
        <f t="shared" si="0"/>
        <v>1.915153</v>
      </c>
      <c r="K25" s="37">
        <v>0</v>
      </c>
      <c r="N25">
        <f t="shared" si="1"/>
        <v>1.915153</v>
      </c>
      <c r="O25">
        <f t="shared" si="2"/>
        <v>1.915153</v>
      </c>
      <c r="S25" s="24">
        <v>1915153</v>
      </c>
    </row>
    <row r="26" spans="1:19" ht="12.75">
      <c r="A26">
        <v>0</v>
      </c>
      <c r="B26">
        <v>14</v>
      </c>
      <c r="D26" t="s">
        <v>154</v>
      </c>
      <c r="E26">
        <v>200</v>
      </c>
      <c r="F26">
        <v>0.0001</v>
      </c>
      <c r="G26">
        <v>2</v>
      </c>
      <c r="H26" s="25">
        <f t="shared" si="0"/>
        <v>1.917338</v>
      </c>
      <c r="K26" s="37">
        <v>0</v>
      </c>
      <c r="N26">
        <f t="shared" si="1"/>
        <v>1.917338</v>
      </c>
      <c r="O26">
        <f t="shared" si="2"/>
        <v>1.917338</v>
      </c>
      <c r="S26" s="24">
        <v>1917338</v>
      </c>
    </row>
    <row r="27" spans="1:19" ht="12.75">
      <c r="A27">
        <v>0</v>
      </c>
      <c r="B27">
        <v>15</v>
      </c>
      <c r="D27" t="s">
        <v>154</v>
      </c>
      <c r="E27">
        <v>200</v>
      </c>
      <c r="F27">
        <v>0.0001</v>
      </c>
      <c r="G27">
        <v>8</v>
      </c>
      <c r="H27" s="25">
        <f t="shared" si="0"/>
        <v>7.674675</v>
      </c>
      <c r="K27" s="37">
        <v>0</v>
      </c>
      <c r="N27">
        <f t="shared" si="1"/>
        <v>7.674675</v>
      </c>
      <c r="O27">
        <f t="shared" si="2"/>
        <v>7.674675</v>
      </c>
      <c r="S27" s="24">
        <v>7674675</v>
      </c>
    </row>
    <row r="28" spans="1:19" ht="12.75">
      <c r="A28">
        <v>0</v>
      </c>
      <c r="B28">
        <v>16</v>
      </c>
      <c r="D28" t="s">
        <v>154</v>
      </c>
      <c r="E28">
        <v>200</v>
      </c>
      <c r="F28">
        <v>0.0001</v>
      </c>
      <c r="G28">
        <v>8</v>
      </c>
      <c r="H28" s="25">
        <f t="shared" si="0"/>
        <v>7.659793</v>
      </c>
      <c r="K28" s="37">
        <v>0</v>
      </c>
      <c r="N28">
        <f t="shared" si="1"/>
        <v>7.659793</v>
      </c>
      <c r="O28">
        <f t="shared" si="2"/>
        <v>7.659793</v>
      </c>
      <c r="S28" s="24">
        <v>7659793</v>
      </c>
    </row>
    <row r="29" spans="1:19" ht="12.75">
      <c r="A29">
        <v>0</v>
      </c>
      <c r="B29">
        <v>17</v>
      </c>
      <c r="D29" t="s">
        <v>154</v>
      </c>
      <c r="E29">
        <v>200</v>
      </c>
      <c r="F29">
        <v>0.0001</v>
      </c>
      <c r="G29">
        <v>8</v>
      </c>
      <c r="H29" s="25">
        <f t="shared" si="0"/>
        <v>7.632896</v>
      </c>
      <c r="K29" s="37">
        <v>0</v>
      </c>
      <c r="N29">
        <f t="shared" si="1"/>
        <v>7.632896</v>
      </c>
      <c r="O29">
        <f t="shared" si="2"/>
        <v>7.632896</v>
      </c>
      <c r="S29" s="24">
        <v>7632896</v>
      </c>
    </row>
    <row r="30" spans="1:19" ht="12.75">
      <c r="A30">
        <v>0</v>
      </c>
      <c r="B30">
        <v>18</v>
      </c>
      <c r="D30" t="s">
        <v>154</v>
      </c>
      <c r="E30">
        <v>200</v>
      </c>
      <c r="F30">
        <v>5E-07</v>
      </c>
      <c r="G30">
        <v>5</v>
      </c>
      <c r="H30" s="25">
        <f t="shared" si="0"/>
        <v>4.7528</v>
      </c>
      <c r="K30" s="37">
        <v>0</v>
      </c>
      <c r="N30">
        <f t="shared" si="1"/>
        <v>4.7528</v>
      </c>
      <c r="O30">
        <f t="shared" si="2"/>
        <v>4.7528</v>
      </c>
      <c r="S30" s="24">
        <v>4752800</v>
      </c>
    </row>
    <row r="31" spans="1:21" ht="12.75">
      <c r="A31">
        <v>0</v>
      </c>
      <c r="B31">
        <v>19</v>
      </c>
      <c r="D31" t="s">
        <v>154</v>
      </c>
      <c r="E31">
        <v>200</v>
      </c>
      <c r="F31">
        <v>5E-07</v>
      </c>
      <c r="G31">
        <v>5</v>
      </c>
      <c r="H31" s="25">
        <f t="shared" si="0"/>
        <v>4.7616</v>
      </c>
      <c r="K31" s="37">
        <v>0</v>
      </c>
      <c r="N31">
        <f t="shared" si="1"/>
        <v>4.7616</v>
      </c>
      <c r="O31">
        <f t="shared" si="2"/>
        <v>4.7616</v>
      </c>
      <c r="S31" s="24">
        <v>4761600</v>
      </c>
      <c r="U31" s="24"/>
    </row>
    <row r="32" spans="1:21" ht="12.75">
      <c r="A32">
        <v>0</v>
      </c>
      <c r="B32">
        <v>20</v>
      </c>
      <c r="D32" t="s">
        <v>155</v>
      </c>
      <c r="E32">
        <v>30</v>
      </c>
      <c r="F32">
        <v>0.05</v>
      </c>
      <c r="G32">
        <v>0.096</v>
      </c>
      <c r="H32" s="25">
        <f t="shared" si="0"/>
        <v>0.091008</v>
      </c>
      <c r="K32" s="37">
        <v>0</v>
      </c>
      <c r="N32">
        <f t="shared" si="1"/>
        <v>0.091008</v>
      </c>
      <c r="O32">
        <f t="shared" si="2"/>
        <v>0.091008</v>
      </c>
      <c r="S32" s="24">
        <v>91008</v>
      </c>
      <c r="U32" s="24"/>
    </row>
    <row r="33" spans="1:21" ht="12.75">
      <c r="A33">
        <v>0</v>
      </c>
      <c r="B33">
        <v>21</v>
      </c>
      <c r="D33" t="s">
        <v>155</v>
      </c>
      <c r="E33">
        <v>30</v>
      </c>
      <c r="F33">
        <v>0.05</v>
      </c>
      <c r="G33">
        <v>0.096</v>
      </c>
      <c r="H33" s="25">
        <f t="shared" si="0"/>
        <v>0.091104</v>
      </c>
      <c r="K33" s="37">
        <v>0</v>
      </c>
      <c r="N33">
        <f t="shared" si="1"/>
        <v>0.091104</v>
      </c>
      <c r="O33">
        <f t="shared" si="2"/>
        <v>0.091104</v>
      </c>
      <c r="S33" s="24">
        <v>91104</v>
      </c>
      <c r="U33" s="24"/>
    </row>
    <row r="34" spans="1:21" ht="12.75">
      <c r="A34">
        <v>0</v>
      </c>
      <c r="B34">
        <v>22</v>
      </c>
      <c r="D34" t="s">
        <v>155</v>
      </c>
      <c r="E34">
        <v>30</v>
      </c>
      <c r="F34">
        <v>0.05</v>
      </c>
      <c r="G34">
        <v>0.096</v>
      </c>
      <c r="H34" s="25">
        <f t="shared" si="0"/>
        <v>0.090912</v>
      </c>
      <c r="K34" s="37">
        <v>0</v>
      </c>
      <c r="N34">
        <f t="shared" si="1"/>
        <v>0.090912</v>
      </c>
      <c r="O34">
        <f t="shared" si="2"/>
        <v>0.090912</v>
      </c>
      <c r="S34" s="24">
        <v>90912</v>
      </c>
      <c r="U34" s="24"/>
    </row>
    <row r="35" spans="1:21" ht="12.75">
      <c r="A35">
        <v>0</v>
      </c>
      <c r="B35">
        <v>23</v>
      </c>
      <c r="D35" t="s">
        <v>155</v>
      </c>
      <c r="E35">
        <v>30</v>
      </c>
      <c r="F35">
        <v>0.05</v>
      </c>
      <c r="G35">
        <v>0.096</v>
      </c>
      <c r="H35" s="25">
        <f aca="true" t="shared" si="3" ref="H35:H59">S35/1000000</f>
        <v>0.091424</v>
      </c>
      <c r="K35" s="37">
        <v>0</v>
      </c>
      <c r="N35">
        <f t="shared" si="1"/>
        <v>0.091424</v>
      </c>
      <c r="O35">
        <f t="shared" si="2"/>
        <v>0.091424</v>
      </c>
      <c r="S35" s="24">
        <v>91424</v>
      </c>
      <c r="U35" s="24"/>
    </row>
    <row r="36" spans="1:21" ht="12.75">
      <c r="A36">
        <v>0</v>
      </c>
      <c r="B36">
        <v>24</v>
      </c>
      <c r="D36" t="s">
        <v>155</v>
      </c>
      <c r="E36">
        <v>30</v>
      </c>
      <c r="F36">
        <v>0.05</v>
      </c>
      <c r="G36">
        <v>0.096</v>
      </c>
      <c r="H36" s="25">
        <f t="shared" si="3"/>
        <v>0.090944</v>
      </c>
      <c r="K36" s="37">
        <v>0</v>
      </c>
      <c r="N36">
        <f t="shared" si="1"/>
        <v>0.090944</v>
      </c>
      <c r="O36">
        <f t="shared" si="2"/>
        <v>0.090944</v>
      </c>
      <c r="S36" s="24">
        <v>90944</v>
      </c>
      <c r="U36" s="24"/>
    </row>
    <row r="37" spans="1:21" ht="12.75">
      <c r="A37">
        <v>0</v>
      </c>
      <c r="B37">
        <v>25</v>
      </c>
      <c r="D37" t="s">
        <v>155</v>
      </c>
      <c r="E37">
        <v>30</v>
      </c>
      <c r="F37">
        <v>0.05</v>
      </c>
      <c r="G37">
        <v>0.096</v>
      </c>
      <c r="H37" s="25">
        <f t="shared" si="3"/>
        <v>0.09072</v>
      </c>
      <c r="K37" s="37">
        <v>0</v>
      </c>
      <c r="N37">
        <f t="shared" si="1"/>
        <v>0.09072</v>
      </c>
      <c r="O37">
        <f t="shared" si="2"/>
        <v>0.09072</v>
      </c>
      <c r="S37" s="24">
        <v>90720</v>
      </c>
      <c r="U37" s="24"/>
    </row>
    <row r="38" spans="1:21" ht="12.75">
      <c r="A38">
        <v>0</v>
      </c>
      <c r="B38">
        <v>26</v>
      </c>
      <c r="D38" t="s">
        <v>155</v>
      </c>
      <c r="E38">
        <v>30</v>
      </c>
      <c r="F38">
        <v>0.05</v>
      </c>
      <c r="G38">
        <v>0.096</v>
      </c>
      <c r="H38" s="25">
        <f t="shared" si="3"/>
        <v>0.090624</v>
      </c>
      <c r="K38" s="37">
        <v>0</v>
      </c>
      <c r="N38">
        <f t="shared" si="1"/>
        <v>0.090624</v>
      </c>
      <c r="O38">
        <f t="shared" si="2"/>
        <v>0.090624</v>
      </c>
      <c r="S38" s="24">
        <v>90624</v>
      </c>
      <c r="U38" s="24"/>
    </row>
    <row r="39" spans="1:21" ht="12.75">
      <c r="A39">
        <v>0</v>
      </c>
      <c r="B39">
        <v>27</v>
      </c>
      <c r="D39" t="s">
        <v>155</v>
      </c>
      <c r="E39">
        <v>30</v>
      </c>
      <c r="F39">
        <v>0.05</v>
      </c>
      <c r="G39">
        <v>0.096</v>
      </c>
      <c r="H39" s="25">
        <f t="shared" si="3"/>
        <v>0.091008</v>
      </c>
      <c r="K39" s="37">
        <v>0</v>
      </c>
      <c r="N39">
        <f t="shared" si="1"/>
        <v>0.091008</v>
      </c>
      <c r="O39">
        <f t="shared" si="2"/>
        <v>0.091008</v>
      </c>
      <c r="S39" s="24">
        <v>91008</v>
      </c>
      <c r="U39" s="24"/>
    </row>
    <row r="40" spans="1:21" ht="12.75">
      <c r="A40">
        <v>0</v>
      </c>
      <c r="B40">
        <v>28</v>
      </c>
      <c r="D40" t="s">
        <v>155</v>
      </c>
      <c r="E40">
        <v>30</v>
      </c>
      <c r="F40">
        <v>0.05</v>
      </c>
      <c r="G40">
        <v>0.096</v>
      </c>
      <c r="H40" s="25">
        <f t="shared" si="3"/>
        <v>0.090624</v>
      </c>
      <c r="K40" s="37">
        <v>0</v>
      </c>
      <c r="N40">
        <f t="shared" si="1"/>
        <v>0.090624</v>
      </c>
      <c r="O40">
        <f t="shared" si="2"/>
        <v>0.090624</v>
      </c>
      <c r="S40" s="24">
        <v>90624</v>
      </c>
      <c r="U40" s="24"/>
    </row>
    <row r="41" spans="1:21" ht="12.75">
      <c r="A41">
        <v>0</v>
      </c>
      <c r="B41">
        <v>29</v>
      </c>
      <c r="D41" t="s">
        <v>155</v>
      </c>
      <c r="E41">
        <v>30</v>
      </c>
      <c r="F41">
        <v>0.05</v>
      </c>
      <c r="G41">
        <v>0.096</v>
      </c>
      <c r="H41" s="25">
        <f t="shared" si="3"/>
        <v>0.09008</v>
      </c>
      <c r="K41" s="37">
        <v>0</v>
      </c>
      <c r="N41">
        <f t="shared" si="1"/>
        <v>0.09008</v>
      </c>
      <c r="O41">
        <f t="shared" si="2"/>
        <v>0.09008</v>
      </c>
      <c r="S41" s="24">
        <v>90080</v>
      </c>
      <c r="U41" s="24"/>
    </row>
    <row r="42" spans="1:21" ht="12.75">
      <c r="A42">
        <v>0</v>
      </c>
      <c r="B42">
        <v>30</v>
      </c>
      <c r="D42" t="s">
        <v>155</v>
      </c>
      <c r="E42">
        <v>30</v>
      </c>
      <c r="F42">
        <v>0.05</v>
      </c>
      <c r="G42">
        <v>0.096</v>
      </c>
      <c r="H42" s="25">
        <f t="shared" si="3"/>
        <v>0.090688</v>
      </c>
      <c r="K42" s="37">
        <v>0</v>
      </c>
      <c r="N42">
        <f t="shared" si="1"/>
        <v>0.090688</v>
      </c>
      <c r="O42">
        <f t="shared" si="2"/>
        <v>0.090688</v>
      </c>
      <c r="S42" s="24">
        <v>90688</v>
      </c>
      <c r="U42" s="24"/>
    </row>
    <row r="43" spans="1:21" ht="12.75">
      <c r="A43">
        <v>0</v>
      </c>
      <c r="B43">
        <v>31</v>
      </c>
      <c r="D43" t="s">
        <v>155</v>
      </c>
      <c r="E43">
        <v>30</v>
      </c>
      <c r="F43">
        <v>0.05</v>
      </c>
      <c r="G43">
        <v>0.096</v>
      </c>
      <c r="H43" s="25">
        <f t="shared" si="3"/>
        <v>0.090624</v>
      </c>
      <c r="K43" s="37">
        <v>0</v>
      </c>
      <c r="N43">
        <f t="shared" si="1"/>
        <v>0.090624</v>
      </c>
      <c r="O43">
        <f t="shared" si="2"/>
        <v>0.090624</v>
      </c>
      <c r="S43" s="24">
        <v>90624</v>
      </c>
      <c r="U43" s="24"/>
    </row>
    <row r="44" spans="1:21" ht="12.75">
      <c r="A44">
        <v>0</v>
      </c>
      <c r="B44">
        <v>32</v>
      </c>
      <c r="D44" t="s">
        <v>155</v>
      </c>
      <c r="E44">
        <v>30</v>
      </c>
      <c r="F44">
        <v>0.05</v>
      </c>
      <c r="G44">
        <v>0.096</v>
      </c>
      <c r="H44" s="25">
        <f t="shared" si="3"/>
        <v>0.090784</v>
      </c>
      <c r="K44" s="37">
        <v>0</v>
      </c>
      <c r="N44">
        <f t="shared" si="1"/>
        <v>0.090784</v>
      </c>
      <c r="O44">
        <f t="shared" si="2"/>
        <v>0.090784</v>
      </c>
      <c r="S44" s="24">
        <v>90784</v>
      </c>
      <c r="U44" s="24"/>
    </row>
    <row r="45" spans="1:21" ht="12.75">
      <c r="A45">
        <v>0</v>
      </c>
      <c r="B45">
        <v>33</v>
      </c>
      <c r="D45" t="s">
        <v>155</v>
      </c>
      <c r="E45">
        <v>30</v>
      </c>
      <c r="F45">
        <v>0.05</v>
      </c>
      <c r="G45">
        <v>0.096</v>
      </c>
      <c r="H45" s="25">
        <f t="shared" si="3"/>
        <v>0.090848</v>
      </c>
      <c r="K45" s="37">
        <v>0</v>
      </c>
      <c r="N45">
        <f t="shared" si="1"/>
        <v>0.090848</v>
      </c>
      <c r="O45">
        <f t="shared" si="2"/>
        <v>0.090848</v>
      </c>
      <c r="S45" s="24">
        <v>90848</v>
      </c>
      <c r="U45" s="24"/>
    </row>
    <row r="46" spans="1:21" ht="12.75">
      <c r="A46">
        <v>0</v>
      </c>
      <c r="B46">
        <v>34</v>
      </c>
      <c r="D46" t="s">
        <v>155</v>
      </c>
      <c r="E46">
        <v>30</v>
      </c>
      <c r="F46">
        <v>0.05</v>
      </c>
      <c r="G46">
        <v>0.096</v>
      </c>
      <c r="H46" s="25">
        <f t="shared" si="3"/>
        <v>0.090176</v>
      </c>
      <c r="K46" s="37">
        <v>0</v>
      </c>
      <c r="N46">
        <f t="shared" si="1"/>
        <v>0.090176</v>
      </c>
      <c r="O46">
        <f t="shared" si="2"/>
        <v>0.090176</v>
      </c>
      <c r="S46" s="24">
        <v>90176</v>
      </c>
      <c r="U46" s="24"/>
    </row>
    <row r="47" spans="1:21" ht="12.75">
      <c r="A47">
        <v>20</v>
      </c>
      <c r="B47">
        <v>0</v>
      </c>
      <c r="D47" t="s">
        <v>155</v>
      </c>
      <c r="E47">
        <v>30</v>
      </c>
      <c r="F47">
        <v>0.05</v>
      </c>
      <c r="G47">
        <v>0.096</v>
      </c>
      <c r="H47" s="25">
        <f t="shared" si="3"/>
        <v>0.09488</v>
      </c>
      <c r="K47" s="37">
        <v>0</v>
      </c>
      <c r="N47">
        <f t="shared" si="1"/>
        <v>0.09488</v>
      </c>
      <c r="O47">
        <f t="shared" si="2"/>
        <v>0.09488</v>
      </c>
      <c r="S47" s="24">
        <v>94880</v>
      </c>
      <c r="U47" s="24"/>
    </row>
    <row r="48" spans="1:21" ht="12.75">
      <c r="A48">
        <v>21</v>
      </c>
      <c r="B48">
        <v>0</v>
      </c>
      <c r="D48" t="s">
        <v>155</v>
      </c>
      <c r="E48">
        <v>30</v>
      </c>
      <c r="F48">
        <v>0.05</v>
      </c>
      <c r="G48">
        <v>0.096</v>
      </c>
      <c r="H48" s="25">
        <f t="shared" si="3"/>
        <v>0.094848</v>
      </c>
      <c r="K48" s="37">
        <v>0</v>
      </c>
      <c r="N48">
        <f t="shared" si="1"/>
        <v>0.094848</v>
      </c>
      <c r="O48">
        <f t="shared" si="2"/>
        <v>0.094848</v>
      </c>
      <c r="S48" s="24">
        <v>94848</v>
      </c>
      <c r="U48" s="24"/>
    </row>
    <row r="49" spans="1:21" ht="12.75">
      <c r="A49">
        <v>22</v>
      </c>
      <c r="B49">
        <v>0</v>
      </c>
      <c r="D49" t="s">
        <v>155</v>
      </c>
      <c r="E49">
        <v>30</v>
      </c>
      <c r="F49">
        <v>0.05</v>
      </c>
      <c r="G49">
        <v>0.096</v>
      </c>
      <c r="H49" s="25">
        <f t="shared" si="3"/>
        <v>0.094816</v>
      </c>
      <c r="K49" s="37">
        <v>0</v>
      </c>
      <c r="N49">
        <f t="shared" si="1"/>
        <v>0.094816</v>
      </c>
      <c r="O49">
        <f t="shared" si="2"/>
        <v>0.094816</v>
      </c>
      <c r="S49" s="24">
        <v>94816</v>
      </c>
      <c r="U49" s="24"/>
    </row>
    <row r="50" spans="1:21" ht="12.75">
      <c r="A50">
        <v>23</v>
      </c>
      <c r="B50">
        <v>0</v>
      </c>
      <c r="D50" t="s">
        <v>155</v>
      </c>
      <c r="E50">
        <v>30</v>
      </c>
      <c r="F50">
        <v>0.05</v>
      </c>
      <c r="G50">
        <v>0.096</v>
      </c>
      <c r="H50" s="25">
        <f t="shared" si="3"/>
        <v>0.094784</v>
      </c>
      <c r="K50" s="37">
        <v>0</v>
      </c>
      <c r="N50">
        <f t="shared" si="1"/>
        <v>0.094784</v>
      </c>
      <c r="O50">
        <f t="shared" si="2"/>
        <v>0.094784</v>
      </c>
      <c r="S50" s="24">
        <v>94784</v>
      </c>
      <c r="U50" s="24"/>
    </row>
    <row r="51" spans="1:21" ht="12.75">
      <c r="A51">
        <v>24</v>
      </c>
      <c r="B51">
        <v>0</v>
      </c>
      <c r="D51" t="s">
        <v>155</v>
      </c>
      <c r="E51">
        <v>30</v>
      </c>
      <c r="F51">
        <v>0.05</v>
      </c>
      <c r="G51">
        <v>0.096</v>
      </c>
      <c r="H51" s="25">
        <f t="shared" si="3"/>
        <v>0.094752</v>
      </c>
      <c r="K51" s="37">
        <v>0</v>
      </c>
      <c r="N51">
        <f t="shared" si="1"/>
        <v>0.094752</v>
      </c>
      <c r="O51">
        <f t="shared" si="2"/>
        <v>0.094752</v>
      </c>
      <c r="S51" s="24">
        <v>94752</v>
      </c>
      <c r="U51" s="24"/>
    </row>
    <row r="52" spans="1:21" ht="12.75">
      <c r="A52">
        <v>25</v>
      </c>
      <c r="B52">
        <v>0</v>
      </c>
      <c r="D52" t="s">
        <v>155</v>
      </c>
      <c r="E52">
        <v>30</v>
      </c>
      <c r="F52">
        <v>0.05</v>
      </c>
      <c r="G52">
        <v>0.096</v>
      </c>
      <c r="H52" s="25">
        <f t="shared" si="3"/>
        <v>0.09472</v>
      </c>
      <c r="K52" s="37">
        <v>0</v>
      </c>
      <c r="N52">
        <f t="shared" si="1"/>
        <v>0.09472</v>
      </c>
      <c r="O52">
        <f t="shared" si="2"/>
        <v>0.09472</v>
      </c>
      <c r="S52" s="24">
        <v>94720</v>
      </c>
      <c r="U52" s="24"/>
    </row>
    <row r="53" spans="1:21" ht="12.75">
      <c r="A53">
        <v>26</v>
      </c>
      <c r="B53">
        <v>0</v>
      </c>
      <c r="D53" t="s">
        <v>155</v>
      </c>
      <c r="E53">
        <v>30</v>
      </c>
      <c r="F53">
        <v>0.05</v>
      </c>
      <c r="G53">
        <v>0.096</v>
      </c>
      <c r="H53" s="25">
        <f t="shared" si="3"/>
        <v>0.094688</v>
      </c>
      <c r="K53" s="37">
        <v>0</v>
      </c>
      <c r="N53">
        <f t="shared" si="1"/>
        <v>0.094688</v>
      </c>
      <c r="O53">
        <f t="shared" si="2"/>
        <v>0.094688</v>
      </c>
      <c r="S53" s="24">
        <v>94688</v>
      </c>
      <c r="U53" s="24"/>
    </row>
    <row r="54" spans="1:21" ht="12.75">
      <c r="A54">
        <v>27</v>
      </c>
      <c r="B54">
        <v>0</v>
      </c>
      <c r="D54" t="s">
        <v>155</v>
      </c>
      <c r="E54">
        <v>30</v>
      </c>
      <c r="F54">
        <v>0.05</v>
      </c>
      <c r="G54">
        <v>0.096</v>
      </c>
      <c r="H54" s="25">
        <f t="shared" si="3"/>
        <v>0.094656</v>
      </c>
      <c r="K54" s="37">
        <v>0</v>
      </c>
      <c r="N54">
        <f t="shared" si="1"/>
        <v>0.094656</v>
      </c>
      <c r="O54">
        <f t="shared" si="2"/>
        <v>0.094656</v>
      </c>
      <c r="S54" s="24">
        <v>94656</v>
      </c>
      <c r="U54" s="24"/>
    </row>
    <row r="55" spans="1:21" ht="12.75">
      <c r="A55">
        <v>28</v>
      </c>
      <c r="B55">
        <v>0</v>
      </c>
      <c r="D55" t="s">
        <v>155</v>
      </c>
      <c r="E55">
        <v>30</v>
      </c>
      <c r="F55">
        <v>0.05</v>
      </c>
      <c r="G55">
        <v>0.096</v>
      </c>
      <c r="H55" s="25">
        <f t="shared" si="3"/>
        <v>0.094624</v>
      </c>
      <c r="K55" s="37">
        <v>0</v>
      </c>
      <c r="N55">
        <f t="shared" si="1"/>
        <v>0.094624</v>
      </c>
      <c r="O55">
        <f t="shared" si="2"/>
        <v>0.094624</v>
      </c>
      <c r="S55" s="24">
        <v>94624</v>
      </c>
      <c r="U55" s="24"/>
    </row>
    <row r="56" spans="1:21" ht="12.75">
      <c r="A56">
        <v>29</v>
      </c>
      <c r="B56">
        <v>0</v>
      </c>
      <c r="D56" t="s">
        <v>155</v>
      </c>
      <c r="E56">
        <v>30</v>
      </c>
      <c r="F56">
        <v>0.05</v>
      </c>
      <c r="G56">
        <v>0.096</v>
      </c>
      <c r="H56" s="25">
        <f t="shared" si="3"/>
        <v>0.094592</v>
      </c>
      <c r="K56" s="37">
        <v>0</v>
      </c>
      <c r="N56">
        <f t="shared" si="1"/>
        <v>0.094592</v>
      </c>
      <c r="O56">
        <f t="shared" si="2"/>
        <v>0.094592</v>
      </c>
      <c r="S56" s="24">
        <v>94592</v>
      </c>
      <c r="U56" s="24"/>
    </row>
    <row r="57" spans="1:21" ht="12.75">
      <c r="A57">
        <v>30</v>
      </c>
      <c r="B57">
        <v>0</v>
      </c>
      <c r="D57" t="s">
        <v>155</v>
      </c>
      <c r="E57">
        <v>30</v>
      </c>
      <c r="F57">
        <v>0.05</v>
      </c>
      <c r="G57">
        <v>0.096</v>
      </c>
      <c r="H57" s="25">
        <f t="shared" si="3"/>
        <v>0.09456</v>
      </c>
      <c r="K57" s="37">
        <v>0</v>
      </c>
      <c r="N57">
        <f t="shared" si="1"/>
        <v>0.09456</v>
      </c>
      <c r="O57">
        <f t="shared" si="2"/>
        <v>0.09456</v>
      </c>
      <c r="S57" s="24">
        <v>94560</v>
      </c>
      <c r="U57" s="24"/>
    </row>
    <row r="58" spans="1:21" ht="12.75">
      <c r="A58">
        <v>31</v>
      </c>
      <c r="B58">
        <v>0</v>
      </c>
      <c r="D58" t="s">
        <v>155</v>
      </c>
      <c r="E58">
        <v>30</v>
      </c>
      <c r="F58">
        <v>0.05</v>
      </c>
      <c r="G58">
        <v>0.096</v>
      </c>
      <c r="H58" s="25">
        <f t="shared" si="3"/>
        <v>0.094528</v>
      </c>
      <c r="K58" s="37">
        <v>0</v>
      </c>
      <c r="N58">
        <f t="shared" si="1"/>
        <v>0.094528</v>
      </c>
      <c r="O58">
        <f t="shared" si="2"/>
        <v>0.094528</v>
      </c>
      <c r="S58" s="24">
        <v>94528</v>
      </c>
      <c r="U58" s="24"/>
    </row>
    <row r="59" spans="1:21" ht="12.75">
      <c r="A59">
        <v>32</v>
      </c>
      <c r="B59">
        <v>0</v>
      </c>
      <c r="D59" t="s">
        <v>155</v>
      </c>
      <c r="E59">
        <v>30</v>
      </c>
      <c r="F59">
        <v>0.05</v>
      </c>
      <c r="G59">
        <v>0.096</v>
      </c>
      <c r="H59" s="25">
        <f t="shared" si="3"/>
        <v>0.094496</v>
      </c>
      <c r="K59" s="37">
        <v>0</v>
      </c>
      <c r="N59">
        <f t="shared" si="1"/>
        <v>0.094496</v>
      </c>
      <c r="O59">
        <f t="shared" si="2"/>
        <v>0.094496</v>
      </c>
      <c r="S59" s="24">
        <v>94496</v>
      </c>
      <c r="U59" s="24"/>
    </row>
    <row r="60" spans="1:21" ht="12.75">
      <c r="A60">
        <v>33</v>
      </c>
      <c r="B60">
        <v>0</v>
      </c>
      <c r="D60" t="s">
        <v>155</v>
      </c>
      <c r="E60">
        <v>30</v>
      </c>
      <c r="F60">
        <v>0.05</v>
      </c>
      <c r="G60">
        <v>0.096</v>
      </c>
      <c r="H60" s="25">
        <f>S60/1000000</f>
        <v>0.094464</v>
      </c>
      <c r="K60" s="37">
        <v>0</v>
      </c>
      <c r="N60">
        <f t="shared" si="1"/>
        <v>0.094464</v>
      </c>
      <c r="O60">
        <f t="shared" si="2"/>
        <v>0.094464</v>
      </c>
      <c r="S60" s="24">
        <v>94464</v>
      </c>
      <c r="U60" s="24"/>
    </row>
    <row r="61" spans="1:21" ht="12.75">
      <c r="A61">
        <v>34</v>
      </c>
      <c r="B61">
        <v>0</v>
      </c>
      <c r="D61" t="s">
        <v>155</v>
      </c>
      <c r="E61">
        <v>30</v>
      </c>
      <c r="F61">
        <v>0.05</v>
      </c>
      <c r="G61">
        <v>0.096</v>
      </c>
      <c r="H61" s="25">
        <f>S61/1000000</f>
        <v>0.094432</v>
      </c>
      <c r="K61" s="37">
        <v>0</v>
      </c>
      <c r="N61">
        <f t="shared" si="1"/>
        <v>0.094432</v>
      </c>
      <c r="O61">
        <f t="shared" si="2"/>
        <v>0.094432</v>
      </c>
      <c r="S61" s="24">
        <v>94432</v>
      </c>
      <c r="U61" s="24"/>
    </row>
    <row r="62" ht="13.5" thickBot="1"/>
    <row r="63" spans="1:13" ht="13.5" thickBot="1">
      <c r="A63" s="70" t="s">
        <v>32</v>
      </c>
      <c r="B63" s="89"/>
      <c r="C63" s="89"/>
      <c r="D63" s="89"/>
      <c r="E63" s="71"/>
      <c r="G63" s="70" t="s">
        <v>22</v>
      </c>
      <c r="H63" s="89"/>
      <c r="I63" s="89"/>
      <c r="J63" s="89"/>
      <c r="K63" s="89"/>
      <c r="L63" s="89"/>
      <c r="M63" s="71"/>
    </row>
    <row r="64" spans="1:13" ht="13.5" thickBot="1">
      <c r="A64" s="13"/>
      <c r="B64" s="1" t="s">
        <v>14</v>
      </c>
      <c r="C64" s="1" t="s">
        <v>15</v>
      </c>
      <c r="D64" s="1" t="s">
        <v>16</v>
      </c>
      <c r="E64" s="2" t="s">
        <v>17</v>
      </c>
      <c r="G64" s="14" t="s">
        <v>348</v>
      </c>
      <c r="H64" s="70" t="s">
        <v>349</v>
      </c>
      <c r="I64" s="89"/>
      <c r="J64" s="89"/>
      <c r="K64" s="89"/>
      <c r="L64" s="89"/>
      <c r="M64" s="71"/>
    </row>
    <row r="65" spans="1:13" ht="12.75">
      <c r="A65" s="8" t="s">
        <v>81</v>
      </c>
      <c r="B65" s="9">
        <v>0.0032</v>
      </c>
      <c r="C65" s="9">
        <v>0.0032</v>
      </c>
      <c r="D65" s="9">
        <v>0.0032</v>
      </c>
      <c r="E65" s="10">
        <v>0.0032</v>
      </c>
      <c r="G65" s="90" t="s">
        <v>23</v>
      </c>
      <c r="H65" s="13"/>
      <c r="I65" s="1" t="s">
        <v>31</v>
      </c>
      <c r="J65" s="1" t="s">
        <v>26</v>
      </c>
      <c r="K65" s="1"/>
      <c r="L65" s="1"/>
      <c r="M65" s="2"/>
    </row>
    <row r="66" spans="1:13" ht="13.5" thickBot="1">
      <c r="A66" s="8" t="s">
        <v>82</v>
      </c>
      <c r="B66" s="9">
        <v>15</v>
      </c>
      <c r="C66" s="9">
        <v>15</v>
      </c>
      <c r="D66" s="9">
        <v>15</v>
      </c>
      <c r="E66" s="10">
        <v>15</v>
      </c>
      <c r="G66" s="91"/>
      <c r="H66" s="21" t="s">
        <v>24</v>
      </c>
      <c r="I66" s="11">
        <v>1</v>
      </c>
      <c r="J66" s="11">
        <v>64</v>
      </c>
      <c r="K66" s="11"/>
      <c r="L66" s="11"/>
      <c r="M66" s="12"/>
    </row>
    <row r="67" spans="1:13" ht="13.5" thickBot="1">
      <c r="A67" s="8" t="s">
        <v>83</v>
      </c>
      <c r="B67" s="9">
        <v>31</v>
      </c>
      <c r="C67" s="9">
        <v>31</v>
      </c>
      <c r="D67" s="9">
        <v>15</v>
      </c>
      <c r="E67" s="10">
        <v>15</v>
      </c>
      <c r="G67" s="22" t="s">
        <v>27</v>
      </c>
      <c r="H67" s="70" t="s">
        <v>28</v>
      </c>
      <c r="I67" s="89"/>
      <c r="J67" s="89"/>
      <c r="K67" s="89"/>
      <c r="L67" s="89"/>
      <c r="M67" s="71"/>
    </row>
    <row r="68" spans="1:13" ht="13.5" thickBot="1">
      <c r="A68" s="8" t="s">
        <v>84</v>
      </c>
      <c r="B68" s="9">
        <v>7</v>
      </c>
      <c r="C68" s="9">
        <v>3</v>
      </c>
      <c r="D68" s="9">
        <v>2</v>
      </c>
      <c r="E68" s="10">
        <v>2</v>
      </c>
      <c r="G68" s="22" t="s">
        <v>18</v>
      </c>
      <c r="H68" s="70" t="s">
        <v>156</v>
      </c>
      <c r="I68" s="89"/>
      <c r="J68" s="89"/>
      <c r="K68" s="89"/>
      <c r="L68" s="89"/>
      <c r="M68" s="71"/>
    </row>
    <row r="69" spans="1:13" ht="13.5" thickBot="1">
      <c r="A69" s="16" t="s">
        <v>19</v>
      </c>
      <c r="B69" s="87" t="s">
        <v>21</v>
      </c>
      <c r="C69" s="87"/>
      <c r="D69" s="87"/>
      <c r="E69" s="88"/>
      <c r="G69" s="15" t="s">
        <v>29</v>
      </c>
      <c r="H69" s="106" t="s">
        <v>28</v>
      </c>
      <c r="I69" s="107"/>
      <c r="J69" s="107"/>
      <c r="K69" s="107"/>
      <c r="L69" s="107"/>
      <c r="M69" s="108"/>
    </row>
    <row r="70" spans="1:13" ht="13.5" thickBot="1">
      <c r="A70" s="17" t="s">
        <v>20</v>
      </c>
      <c r="B70" s="87" t="s">
        <v>21</v>
      </c>
      <c r="C70" s="87"/>
      <c r="D70" s="87"/>
      <c r="E70" s="88"/>
      <c r="G70" s="22" t="s">
        <v>30</v>
      </c>
      <c r="H70" s="70" t="s">
        <v>28</v>
      </c>
      <c r="I70" s="89"/>
      <c r="J70" s="89"/>
      <c r="K70" s="89"/>
      <c r="L70" s="89"/>
      <c r="M70" s="71"/>
    </row>
    <row r="72" ht="13.5" thickBot="1"/>
    <row r="73" spans="1:13" ht="12.75" customHeight="1">
      <c r="A73" s="18"/>
      <c r="B73" s="18"/>
      <c r="C73" s="18"/>
      <c r="G73" s="109" t="s">
        <v>34</v>
      </c>
      <c r="H73" s="110"/>
      <c r="I73" s="110"/>
      <c r="J73" s="110"/>
      <c r="K73" s="110"/>
      <c r="L73" s="110"/>
      <c r="M73" s="111"/>
    </row>
    <row r="74" spans="1:13" ht="12.75">
      <c r="A74" s="18"/>
      <c r="B74" s="18"/>
      <c r="C74" s="18"/>
      <c r="G74" s="85" t="s">
        <v>35</v>
      </c>
      <c r="H74" s="86"/>
      <c r="I74" s="92" t="s">
        <v>295</v>
      </c>
      <c r="J74" s="92"/>
      <c r="K74" s="92"/>
      <c r="L74" s="92"/>
      <c r="M74" s="112"/>
    </row>
    <row r="75" spans="1:13" ht="12.75">
      <c r="A75" s="18"/>
      <c r="B75" s="18"/>
      <c r="C75" s="18"/>
      <c r="G75" s="85" t="s">
        <v>36</v>
      </c>
      <c r="H75" s="86"/>
      <c r="I75" s="92" t="s">
        <v>37</v>
      </c>
      <c r="J75" s="92"/>
      <c r="K75" s="9"/>
      <c r="L75" s="9"/>
      <c r="M75" s="10"/>
    </row>
    <row r="76" spans="7:13" ht="12.75">
      <c r="G76" s="85" t="s">
        <v>38</v>
      </c>
      <c r="H76" s="86"/>
      <c r="I76" s="9" t="s">
        <v>39</v>
      </c>
      <c r="J76" s="9"/>
      <c r="K76" s="9"/>
      <c r="L76" s="9"/>
      <c r="M76" s="10"/>
    </row>
    <row r="77" spans="7:13" ht="12.75">
      <c r="G77" s="85" t="s">
        <v>40</v>
      </c>
      <c r="H77" s="8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200</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G77:H77"/>
    <mergeCell ref="B70:E70"/>
    <mergeCell ref="H70:M70"/>
    <mergeCell ref="G73:M73"/>
    <mergeCell ref="G74:H74"/>
    <mergeCell ref="I74:M74"/>
    <mergeCell ref="G75:H75"/>
    <mergeCell ref="I75:J75"/>
    <mergeCell ref="G76:H76"/>
    <mergeCell ref="E1:E2"/>
    <mergeCell ref="F1:F2"/>
    <mergeCell ref="B69:E69"/>
    <mergeCell ref="H69:M69"/>
    <mergeCell ref="A63:E63"/>
    <mergeCell ref="G63:M63"/>
    <mergeCell ref="H64:M64"/>
    <mergeCell ref="G65:G66"/>
    <mergeCell ref="H67:M67"/>
    <mergeCell ref="H68:M68"/>
    <mergeCell ref="S1:S2"/>
    <mergeCell ref="A1:A2"/>
    <mergeCell ref="B1:B2"/>
    <mergeCell ref="C1:C2"/>
    <mergeCell ref="D1:D2"/>
    <mergeCell ref="K1:L1"/>
    <mergeCell ref="M1:O1"/>
    <mergeCell ref="G1:G2"/>
    <mergeCell ref="H1:H2"/>
    <mergeCell ref="I1:J1"/>
  </mergeCells>
  <printOptions/>
  <pageMargins left="0.75" right="0.75" top="1" bottom="1" header="0.5" footer="0.5"/>
  <pageSetup orientation="portrait" paperSize="9"/>
  <ignoredErrors>
    <ignoredError sqref="J3" formulaRange="1"/>
  </ignoredErrors>
</worksheet>
</file>

<file path=xl/worksheets/sheet11.xml><?xml version="1.0" encoding="utf-8"?>
<worksheet xmlns="http://schemas.openxmlformats.org/spreadsheetml/2006/main" xmlns:r="http://schemas.openxmlformats.org/officeDocument/2006/relationships">
  <sheetPr>
    <tabColor indexed="45"/>
  </sheetPr>
  <dimension ref="A1:U92"/>
  <sheetViews>
    <sheetView workbookViewId="0" topLeftCell="A1">
      <pane xSplit="2" ySplit="2" topLeftCell="M3" activePane="bottomRight" state="frozen"/>
      <selection pane="topLeft" activeCell="P70" sqref="P70"/>
      <selection pane="topRight" activeCell="P70" sqref="P70"/>
      <selection pane="bottomLeft" activeCell="P70" sqref="P70"/>
      <selection pane="bottomRight" activeCell="P14" sqref="P1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78" t="s">
        <v>0</v>
      </c>
      <c r="B1" s="74" t="s">
        <v>1</v>
      </c>
      <c r="C1" s="74" t="s">
        <v>151</v>
      </c>
      <c r="D1" s="74" t="s">
        <v>152</v>
      </c>
      <c r="E1" s="74" t="s">
        <v>74</v>
      </c>
      <c r="F1" s="74" t="s">
        <v>65</v>
      </c>
      <c r="G1" s="74" t="s">
        <v>75</v>
      </c>
      <c r="H1" s="72" t="s">
        <v>52</v>
      </c>
      <c r="I1" s="83" t="s">
        <v>3</v>
      </c>
      <c r="J1" s="84"/>
      <c r="K1" s="80" t="s">
        <v>4</v>
      </c>
      <c r="L1" s="81"/>
      <c r="M1" s="84" t="s">
        <v>5</v>
      </c>
      <c r="N1" s="84"/>
      <c r="O1" s="84"/>
      <c r="P1" s="1" t="s">
        <v>6</v>
      </c>
      <c r="Q1" s="2"/>
      <c r="S1" s="72" t="s">
        <v>149</v>
      </c>
    </row>
    <row r="2" spans="1:19" ht="64.5" thickBot="1">
      <c r="A2" s="100"/>
      <c r="B2" s="99"/>
      <c r="C2" s="99"/>
      <c r="D2" s="99"/>
      <c r="E2" s="99"/>
      <c r="F2" s="99"/>
      <c r="G2" s="99"/>
      <c r="H2" s="73"/>
      <c r="I2" s="3" t="s">
        <v>7</v>
      </c>
      <c r="J2" s="4" t="s">
        <v>8</v>
      </c>
      <c r="K2" s="4" t="s">
        <v>33</v>
      </c>
      <c r="L2" s="5" t="s">
        <v>85</v>
      </c>
      <c r="M2" s="4" t="s">
        <v>9</v>
      </c>
      <c r="N2" s="4" t="s">
        <v>10</v>
      </c>
      <c r="O2" s="4" t="s">
        <v>11</v>
      </c>
      <c r="P2" s="5" t="s">
        <v>12</v>
      </c>
      <c r="Q2" s="6" t="s">
        <v>13</v>
      </c>
      <c r="S2" s="73"/>
    </row>
    <row r="3" spans="1:21" ht="12.75">
      <c r="A3">
        <v>0</v>
      </c>
      <c r="B3">
        <v>1</v>
      </c>
      <c r="C3" t="s">
        <v>153</v>
      </c>
      <c r="G3">
        <v>2</v>
      </c>
      <c r="H3" s="25">
        <f aca="true" t="shared" si="0" ref="H3:H34">S3/1000000</f>
        <v>0.68584</v>
      </c>
      <c r="I3" s="37">
        <f>SUM(H3:H22)</f>
        <v>6.8819968</v>
      </c>
      <c r="J3" s="37">
        <f>I3/SUM(G3:G22)</f>
        <v>0.34409984</v>
      </c>
      <c r="L3" s="38" t="s">
        <v>362</v>
      </c>
      <c r="M3" s="37">
        <f>SUM(H3:H61)</f>
        <v>49.9158938</v>
      </c>
      <c r="N3" s="37">
        <f>SUM(N23:N61)+SUM(H3:H22)</f>
        <v>49.915893800000006</v>
      </c>
      <c r="O3" s="37">
        <f>SUM(O23:O61)+SUM(H3:H22)</f>
        <v>49.915893800000006</v>
      </c>
      <c r="P3" s="39">
        <v>135.6212</v>
      </c>
      <c r="Q3" s="37">
        <f>N3/P3</f>
        <v>0.36805376887979174</v>
      </c>
      <c r="S3" s="24">
        <v>685840</v>
      </c>
      <c r="U3" s="24"/>
    </row>
    <row r="4" spans="1:21" ht="12.75">
      <c r="A4">
        <v>0</v>
      </c>
      <c r="B4">
        <v>2</v>
      </c>
      <c r="C4" t="s">
        <v>153</v>
      </c>
      <c r="G4">
        <v>2</v>
      </c>
      <c r="H4" s="25">
        <f t="shared" si="0"/>
        <v>0.5632</v>
      </c>
      <c r="S4" s="24">
        <v>563200</v>
      </c>
      <c r="U4" s="24"/>
    </row>
    <row r="5" spans="1:21" ht="12.75">
      <c r="A5">
        <v>0</v>
      </c>
      <c r="B5">
        <v>3</v>
      </c>
      <c r="C5" t="s">
        <v>153</v>
      </c>
      <c r="G5">
        <v>2</v>
      </c>
      <c r="H5" s="25">
        <f t="shared" si="0"/>
        <v>0.80792</v>
      </c>
      <c r="S5" s="24">
        <v>807920</v>
      </c>
      <c r="U5" s="24"/>
    </row>
    <row r="6" spans="1:21" ht="12.75">
      <c r="A6">
        <v>0</v>
      </c>
      <c r="B6">
        <v>4</v>
      </c>
      <c r="C6" t="s">
        <v>153</v>
      </c>
      <c r="G6">
        <v>2</v>
      </c>
      <c r="H6" s="25">
        <f t="shared" si="0"/>
        <v>0.77888</v>
      </c>
      <c r="S6" s="24">
        <v>778880</v>
      </c>
      <c r="U6" s="24"/>
    </row>
    <row r="7" spans="1:21" ht="12.75">
      <c r="A7">
        <v>0</v>
      </c>
      <c r="B7">
        <v>5</v>
      </c>
      <c r="C7" t="s">
        <v>153</v>
      </c>
      <c r="G7">
        <v>2</v>
      </c>
      <c r="H7" s="25">
        <f t="shared" si="0"/>
        <v>0.62568</v>
      </c>
      <c r="S7" s="24">
        <v>625680</v>
      </c>
      <c r="U7" s="24"/>
    </row>
    <row r="8" spans="1:21" ht="12.75">
      <c r="A8">
        <v>0</v>
      </c>
      <c r="B8">
        <v>6</v>
      </c>
      <c r="C8" t="s">
        <v>153</v>
      </c>
      <c r="G8">
        <v>2</v>
      </c>
      <c r="H8" s="25">
        <f t="shared" si="0"/>
        <v>0.63352</v>
      </c>
      <c r="S8" s="24">
        <v>633520</v>
      </c>
      <c r="U8" s="24"/>
    </row>
    <row r="9" spans="1:21" ht="12.75">
      <c r="A9">
        <v>0</v>
      </c>
      <c r="B9">
        <v>7</v>
      </c>
      <c r="C9" t="s">
        <v>153</v>
      </c>
      <c r="G9">
        <v>2</v>
      </c>
      <c r="H9" s="25">
        <f t="shared" si="0"/>
        <v>0.29944</v>
      </c>
      <c r="S9" s="24">
        <v>299440</v>
      </c>
      <c r="U9" s="24"/>
    </row>
    <row r="10" spans="1:21" ht="12.75">
      <c r="A10">
        <v>0</v>
      </c>
      <c r="B10">
        <v>8</v>
      </c>
      <c r="C10" t="s">
        <v>153</v>
      </c>
      <c r="G10">
        <v>2</v>
      </c>
      <c r="H10" s="25">
        <f t="shared" si="0"/>
        <v>0.59856</v>
      </c>
      <c r="S10" s="24">
        <v>598560</v>
      </c>
      <c r="U10" s="24"/>
    </row>
    <row r="11" spans="1:21" ht="12.75">
      <c r="A11">
        <v>0</v>
      </c>
      <c r="B11">
        <v>9</v>
      </c>
      <c r="C11" t="s">
        <v>153</v>
      </c>
      <c r="G11">
        <v>2</v>
      </c>
      <c r="H11" s="25">
        <f t="shared" si="0"/>
        <v>0.57336</v>
      </c>
      <c r="S11" s="24">
        <v>573360</v>
      </c>
      <c r="U11" s="24"/>
    </row>
    <row r="12" spans="1:21" ht="12.75">
      <c r="A12">
        <v>0</v>
      </c>
      <c r="B12">
        <v>10</v>
      </c>
      <c r="C12" t="s">
        <v>153</v>
      </c>
      <c r="G12">
        <v>2</v>
      </c>
      <c r="H12" s="25">
        <f t="shared" si="0"/>
        <v>0.4656</v>
      </c>
      <c r="S12" s="24">
        <v>465600</v>
      </c>
      <c r="U12" s="24"/>
    </row>
    <row r="13" spans="1:19" ht="12.75">
      <c r="A13">
        <v>1</v>
      </c>
      <c r="B13">
        <v>0</v>
      </c>
      <c r="C13" t="s">
        <v>153</v>
      </c>
      <c r="G13">
        <v>0</v>
      </c>
      <c r="H13" s="25">
        <f t="shared" si="0"/>
        <v>0.0973824</v>
      </c>
      <c r="S13" s="24">
        <v>97382.4</v>
      </c>
    </row>
    <row r="14" spans="1:19" ht="12.75">
      <c r="A14">
        <v>2</v>
      </c>
      <c r="B14">
        <v>0</v>
      </c>
      <c r="C14" t="s">
        <v>153</v>
      </c>
      <c r="G14">
        <v>0</v>
      </c>
      <c r="H14" s="25">
        <f t="shared" si="0"/>
        <v>0.0784128</v>
      </c>
      <c r="S14" s="24">
        <v>78412.8</v>
      </c>
    </row>
    <row r="15" spans="1:19" ht="12.75">
      <c r="A15">
        <v>3</v>
      </c>
      <c r="B15">
        <v>0</v>
      </c>
      <c r="C15" t="s">
        <v>153</v>
      </c>
      <c r="G15">
        <v>0</v>
      </c>
      <c r="H15" s="25">
        <f t="shared" si="0"/>
        <v>0.114304</v>
      </c>
      <c r="S15" s="24">
        <v>114304</v>
      </c>
    </row>
    <row r="16" spans="1:19" ht="12.75">
      <c r="A16">
        <v>4</v>
      </c>
      <c r="B16">
        <v>0</v>
      </c>
      <c r="C16" t="s">
        <v>153</v>
      </c>
      <c r="G16">
        <v>0</v>
      </c>
      <c r="H16" s="25">
        <f t="shared" si="0"/>
        <v>0.11008</v>
      </c>
      <c r="S16" s="24">
        <v>110080</v>
      </c>
    </row>
    <row r="17" spans="1:19" ht="12.75">
      <c r="A17">
        <v>5</v>
      </c>
      <c r="B17">
        <v>0</v>
      </c>
      <c r="C17" t="s">
        <v>153</v>
      </c>
      <c r="G17">
        <v>0</v>
      </c>
      <c r="H17" s="25">
        <f t="shared" si="0"/>
        <v>0.088128</v>
      </c>
      <c r="S17" s="24">
        <v>88128</v>
      </c>
    </row>
    <row r="18" spans="1:19" ht="12.75">
      <c r="A18">
        <v>6</v>
      </c>
      <c r="B18">
        <v>0</v>
      </c>
      <c r="C18" t="s">
        <v>153</v>
      </c>
      <c r="G18">
        <v>0</v>
      </c>
      <c r="H18" s="25">
        <f t="shared" si="0"/>
        <v>0.09047039999999999</v>
      </c>
      <c r="S18" s="24">
        <v>90470.4</v>
      </c>
    </row>
    <row r="19" spans="1:19" ht="12.75">
      <c r="A19">
        <v>7</v>
      </c>
      <c r="B19">
        <v>0</v>
      </c>
      <c r="C19" t="s">
        <v>153</v>
      </c>
      <c r="G19">
        <v>0</v>
      </c>
      <c r="H19" s="25">
        <f t="shared" si="0"/>
        <v>0.0404736</v>
      </c>
      <c r="S19" s="24">
        <v>40473.6</v>
      </c>
    </row>
    <row r="20" spans="1:19" ht="12.75">
      <c r="A20">
        <v>8</v>
      </c>
      <c r="B20">
        <v>0</v>
      </c>
      <c r="C20" t="s">
        <v>153</v>
      </c>
      <c r="G20">
        <v>0</v>
      </c>
      <c r="H20" s="25">
        <f t="shared" si="0"/>
        <v>0.0841728</v>
      </c>
      <c r="S20" s="24">
        <v>84172.8</v>
      </c>
    </row>
    <row r="21" spans="1:19" ht="12.75">
      <c r="A21">
        <v>9</v>
      </c>
      <c r="B21">
        <v>0</v>
      </c>
      <c r="C21" t="s">
        <v>153</v>
      </c>
      <c r="G21">
        <v>0</v>
      </c>
      <c r="H21" s="25">
        <f t="shared" si="0"/>
        <v>0.080768</v>
      </c>
      <c r="S21" s="24">
        <v>80768</v>
      </c>
    </row>
    <row r="22" spans="1:19" ht="12.75">
      <c r="A22">
        <v>10</v>
      </c>
      <c r="B22">
        <v>0</v>
      </c>
      <c r="C22" t="s">
        <v>153</v>
      </c>
      <c r="G22">
        <v>0</v>
      </c>
      <c r="H22" s="25">
        <f t="shared" si="0"/>
        <v>0.0658048</v>
      </c>
      <c r="S22" s="24">
        <v>65804.8</v>
      </c>
    </row>
    <row r="23" spans="1:19" ht="12.75">
      <c r="A23">
        <v>0</v>
      </c>
      <c r="B23">
        <v>11</v>
      </c>
      <c r="D23" t="s">
        <v>154</v>
      </c>
      <c r="E23">
        <v>200</v>
      </c>
      <c r="F23">
        <v>0.0001</v>
      </c>
      <c r="G23">
        <v>2</v>
      </c>
      <c r="H23" s="25">
        <f t="shared" si="0"/>
        <v>1.927305</v>
      </c>
      <c r="K23" s="37">
        <v>0</v>
      </c>
      <c r="N23">
        <f aca="true" t="shared" si="1" ref="N23:N61">H23*(1-K23)</f>
        <v>1.927305</v>
      </c>
      <c r="O23">
        <f aca="true" t="shared" si="2" ref="O23:O61">IF((K23&lt;F23),H23,0)</f>
        <v>1.927305</v>
      </c>
      <c r="S23" s="24">
        <v>1927305</v>
      </c>
    </row>
    <row r="24" spans="1:19" ht="12.75">
      <c r="A24">
        <v>0</v>
      </c>
      <c r="B24">
        <v>12</v>
      </c>
      <c r="D24" t="s">
        <v>154</v>
      </c>
      <c r="E24">
        <v>200</v>
      </c>
      <c r="F24">
        <v>0.0001</v>
      </c>
      <c r="G24">
        <v>2</v>
      </c>
      <c r="H24" s="25">
        <f t="shared" si="0"/>
        <v>1.920751</v>
      </c>
      <c r="K24" s="37">
        <v>0</v>
      </c>
      <c r="N24">
        <f t="shared" si="1"/>
        <v>1.920751</v>
      </c>
      <c r="O24">
        <f t="shared" si="2"/>
        <v>1.920751</v>
      </c>
      <c r="S24" s="24">
        <v>1920751</v>
      </c>
    </row>
    <row r="25" spans="1:19" ht="12.75">
      <c r="A25">
        <v>0</v>
      </c>
      <c r="B25">
        <v>13</v>
      </c>
      <c r="D25" t="s">
        <v>154</v>
      </c>
      <c r="E25">
        <v>200</v>
      </c>
      <c r="F25">
        <v>0.0001</v>
      </c>
      <c r="G25">
        <v>2</v>
      </c>
      <c r="H25" s="25">
        <f t="shared" si="0"/>
        <v>1.923755</v>
      </c>
      <c r="K25" s="37">
        <v>0</v>
      </c>
      <c r="N25">
        <f t="shared" si="1"/>
        <v>1.923755</v>
      </c>
      <c r="O25">
        <f t="shared" si="2"/>
        <v>1.923755</v>
      </c>
      <c r="S25" s="24">
        <v>1923755</v>
      </c>
    </row>
    <row r="26" spans="1:19" ht="12.75">
      <c r="A26">
        <v>0</v>
      </c>
      <c r="B26">
        <v>14</v>
      </c>
      <c r="D26" t="s">
        <v>154</v>
      </c>
      <c r="E26">
        <v>200</v>
      </c>
      <c r="F26">
        <v>0.0001</v>
      </c>
      <c r="G26">
        <v>2</v>
      </c>
      <c r="H26" s="25">
        <f t="shared" si="0"/>
        <v>1.92157</v>
      </c>
      <c r="K26" s="37">
        <v>0</v>
      </c>
      <c r="N26">
        <f t="shared" si="1"/>
        <v>1.92157</v>
      </c>
      <c r="O26">
        <f t="shared" si="2"/>
        <v>1.92157</v>
      </c>
      <c r="S26" s="24">
        <v>1921570</v>
      </c>
    </row>
    <row r="27" spans="1:19" ht="12.75">
      <c r="A27">
        <v>0</v>
      </c>
      <c r="B27">
        <v>15</v>
      </c>
      <c r="D27" t="s">
        <v>154</v>
      </c>
      <c r="E27">
        <v>200</v>
      </c>
      <c r="F27">
        <v>0.0001</v>
      </c>
      <c r="G27">
        <v>8</v>
      </c>
      <c r="H27" s="25">
        <f t="shared" si="0"/>
        <v>7.695701</v>
      </c>
      <c r="K27" s="37">
        <v>0</v>
      </c>
      <c r="N27">
        <f t="shared" si="1"/>
        <v>7.695701</v>
      </c>
      <c r="O27">
        <f t="shared" si="2"/>
        <v>7.695701</v>
      </c>
      <c r="S27" s="24">
        <v>7695701</v>
      </c>
    </row>
    <row r="28" spans="1:19" ht="12.75">
      <c r="A28">
        <v>0</v>
      </c>
      <c r="B28">
        <v>16</v>
      </c>
      <c r="D28" t="s">
        <v>154</v>
      </c>
      <c r="E28">
        <v>200</v>
      </c>
      <c r="F28">
        <v>0.0001</v>
      </c>
      <c r="G28">
        <v>8</v>
      </c>
      <c r="H28" s="25">
        <f t="shared" si="0"/>
        <v>7.676996</v>
      </c>
      <c r="K28" s="37">
        <v>0</v>
      </c>
      <c r="N28">
        <f t="shared" si="1"/>
        <v>7.676996</v>
      </c>
      <c r="O28">
        <f t="shared" si="2"/>
        <v>7.676996</v>
      </c>
      <c r="S28" s="24">
        <v>7676996</v>
      </c>
    </row>
    <row r="29" spans="1:19" ht="12.75">
      <c r="A29">
        <v>0</v>
      </c>
      <c r="B29">
        <v>17</v>
      </c>
      <c r="D29" t="s">
        <v>154</v>
      </c>
      <c r="E29">
        <v>200</v>
      </c>
      <c r="F29">
        <v>0.0001</v>
      </c>
      <c r="G29">
        <v>8</v>
      </c>
      <c r="H29" s="25">
        <f t="shared" si="0"/>
        <v>7.654059</v>
      </c>
      <c r="K29" s="37">
        <v>0</v>
      </c>
      <c r="N29">
        <f t="shared" si="1"/>
        <v>7.654059</v>
      </c>
      <c r="O29">
        <f t="shared" si="2"/>
        <v>7.654059</v>
      </c>
      <c r="S29" s="24">
        <v>7654059</v>
      </c>
    </row>
    <row r="30" spans="1:19" ht="12.75">
      <c r="A30">
        <v>0</v>
      </c>
      <c r="B30">
        <v>18</v>
      </c>
      <c r="D30" t="s">
        <v>154</v>
      </c>
      <c r="E30">
        <v>200</v>
      </c>
      <c r="F30">
        <v>5E-07</v>
      </c>
      <c r="G30">
        <v>5</v>
      </c>
      <c r="H30" s="25">
        <f t="shared" si="0"/>
        <v>4.7564</v>
      </c>
      <c r="K30" s="37">
        <v>0</v>
      </c>
      <c r="N30">
        <f t="shared" si="1"/>
        <v>4.7564</v>
      </c>
      <c r="O30">
        <f t="shared" si="2"/>
        <v>4.7564</v>
      </c>
      <c r="S30" s="24">
        <v>4756400</v>
      </c>
    </row>
    <row r="31" spans="1:21" ht="12.75">
      <c r="A31">
        <v>0</v>
      </c>
      <c r="B31">
        <v>19</v>
      </c>
      <c r="D31" t="s">
        <v>154</v>
      </c>
      <c r="E31">
        <v>200</v>
      </c>
      <c r="F31">
        <v>5E-07</v>
      </c>
      <c r="G31">
        <v>5</v>
      </c>
      <c r="H31" s="25">
        <f t="shared" si="0"/>
        <v>4.7732</v>
      </c>
      <c r="K31" s="37">
        <v>0</v>
      </c>
      <c r="N31">
        <f t="shared" si="1"/>
        <v>4.7732</v>
      </c>
      <c r="O31">
        <f t="shared" si="2"/>
        <v>4.7732</v>
      </c>
      <c r="S31" s="24">
        <v>4773200</v>
      </c>
      <c r="U31" s="24"/>
    </row>
    <row r="32" spans="1:21" ht="12.75">
      <c r="A32">
        <v>0</v>
      </c>
      <c r="B32">
        <v>20</v>
      </c>
      <c r="D32" t="s">
        <v>155</v>
      </c>
      <c r="E32">
        <v>30</v>
      </c>
      <c r="F32">
        <v>0.05</v>
      </c>
      <c r="G32">
        <v>0.096</v>
      </c>
      <c r="H32" s="25">
        <f t="shared" si="0"/>
        <v>0.091328</v>
      </c>
      <c r="K32" s="37">
        <v>0</v>
      </c>
      <c r="N32">
        <f t="shared" si="1"/>
        <v>0.091328</v>
      </c>
      <c r="O32">
        <f t="shared" si="2"/>
        <v>0.091328</v>
      </c>
      <c r="S32" s="24">
        <v>91328</v>
      </c>
      <c r="U32" s="24"/>
    </row>
    <row r="33" spans="1:21" ht="12.75">
      <c r="A33">
        <v>0</v>
      </c>
      <c r="B33">
        <v>21</v>
      </c>
      <c r="D33" t="s">
        <v>155</v>
      </c>
      <c r="E33">
        <v>30</v>
      </c>
      <c r="F33">
        <v>0.05</v>
      </c>
      <c r="G33">
        <v>0.096</v>
      </c>
      <c r="H33" s="25">
        <f t="shared" si="0"/>
        <v>0.09104</v>
      </c>
      <c r="K33" s="37">
        <v>0</v>
      </c>
      <c r="N33">
        <f t="shared" si="1"/>
        <v>0.09104</v>
      </c>
      <c r="O33">
        <f t="shared" si="2"/>
        <v>0.09104</v>
      </c>
      <c r="S33" s="24">
        <v>91040</v>
      </c>
      <c r="U33" s="24"/>
    </row>
    <row r="34" spans="1:21" ht="12.75">
      <c r="A34">
        <v>0</v>
      </c>
      <c r="B34">
        <v>22</v>
      </c>
      <c r="D34" t="s">
        <v>155</v>
      </c>
      <c r="E34">
        <v>30</v>
      </c>
      <c r="F34">
        <v>0.05</v>
      </c>
      <c r="G34">
        <v>0.096</v>
      </c>
      <c r="H34" s="25">
        <f t="shared" si="0"/>
        <v>0.090976</v>
      </c>
      <c r="K34" s="37">
        <v>0</v>
      </c>
      <c r="N34">
        <f t="shared" si="1"/>
        <v>0.090976</v>
      </c>
      <c r="O34">
        <f t="shared" si="2"/>
        <v>0.090976</v>
      </c>
      <c r="S34" s="24">
        <v>90976</v>
      </c>
      <c r="U34" s="24"/>
    </row>
    <row r="35" spans="1:21" ht="12.75">
      <c r="A35">
        <v>0</v>
      </c>
      <c r="B35">
        <v>23</v>
      </c>
      <c r="D35" t="s">
        <v>155</v>
      </c>
      <c r="E35">
        <v>30</v>
      </c>
      <c r="F35">
        <v>0.05</v>
      </c>
      <c r="G35">
        <v>0.096</v>
      </c>
      <c r="H35" s="25">
        <f aca="true" t="shared" si="3" ref="H35:H61">S35/1000000</f>
        <v>0.091296</v>
      </c>
      <c r="K35" s="37">
        <v>0</v>
      </c>
      <c r="N35">
        <f t="shared" si="1"/>
        <v>0.091296</v>
      </c>
      <c r="O35">
        <f t="shared" si="2"/>
        <v>0.091296</v>
      </c>
      <c r="S35" s="24">
        <v>91296</v>
      </c>
      <c r="U35" s="24"/>
    </row>
    <row r="36" spans="1:21" ht="12.75">
      <c r="A36">
        <v>0</v>
      </c>
      <c r="B36">
        <v>24</v>
      </c>
      <c r="D36" t="s">
        <v>155</v>
      </c>
      <c r="E36">
        <v>30</v>
      </c>
      <c r="F36">
        <v>0.05</v>
      </c>
      <c r="G36">
        <v>0.096</v>
      </c>
      <c r="H36" s="25">
        <f t="shared" si="3"/>
        <v>0.09136</v>
      </c>
      <c r="K36" s="37">
        <v>0</v>
      </c>
      <c r="N36">
        <f t="shared" si="1"/>
        <v>0.09136</v>
      </c>
      <c r="O36">
        <f t="shared" si="2"/>
        <v>0.09136</v>
      </c>
      <c r="S36" s="24">
        <v>91360</v>
      </c>
      <c r="U36" s="24"/>
    </row>
    <row r="37" spans="1:21" ht="12.75">
      <c r="A37">
        <v>0</v>
      </c>
      <c r="B37">
        <v>25</v>
      </c>
      <c r="D37" t="s">
        <v>155</v>
      </c>
      <c r="E37">
        <v>30</v>
      </c>
      <c r="F37">
        <v>0.05</v>
      </c>
      <c r="G37">
        <v>0.096</v>
      </c>
      <c r="H37" s="25">
        <f t="shared" si="3"/>
        <v>0.091008</v>
      </c>
      <c r="K37" s="37">
        <v>0</v>
      </c>
      <c r="N37">
        <f t="shared" si="1"/>
        <v>0.091008</v>
      </c>
      <c r="O37">
        <f t="shared" si="2"/>
        <v>0.091008</v>
      </c>
      <c r="S37" s="24">
        <v>91008</v>
      </c>
      <c r="U37" s="24"/>
    </row>
    <row r="38" spans="1:21" ht="12.75">
      <c r="A38">
        <v>0</v>
      </c>
      <c r="B38">
        <v>26</v>
      </c>
      <c r="D38" t="s">
        <v>155</v>
      </c>
      <c r="E38">
        <v>30</v>
      </c>
      <c r="F38">
        <v>0.05</v>
      </c>
      <c r="G38">
        <v>0.096</v>
      </c>
      <c r="H38" s="25">
        <f t="shared" si="3"/>
        <v>0.0912</v>
      </c>
      <c r="K38" s="37">
        <v>0</v>
      </c>
      <c r="N38">
        <f t="shared" si="1"/>
        <v>0.0912</v>
      </c>
      <c r="O38">
        <f t="shared" si="2"/>
        <v>0.0912</v>
      </c>
      <c r="S38" s="24">
        <v>91200</v>
      </c>
      <c r="U38" s="24"/>
    </row>
    <row r="39" spans="1:21" ht="12.75">
      <c r="A39">
        <v>0</v>
      </c>
      <c r="B39">
        <v>27</v>
      </c>
      <c r="D39" t="s">
        <v>155</v>
      </c>
      <c r="E39">
        <v>30</v>
      </c>
      <c r="F39">
        <v>0.05</v>
      </c>
      <c r="G39">
        <v>0.096</v>
      </c>
      <c r="H39" s="25">
        <f t="shared" si="3"/>
        <v>0.09088</v>
      </c>
      <c r="K39" s="37">
        <v>0</v>
      </c>
      <c r="N39">
        <f t="shared" si="1"/>
        <v>0.09088</v>
      </c>
      <c r="O39">
        <f t="shared" si="2"/>
        <v>0.09088</v>
      </c>
      <c r="S39" s="24">
        <v>90880</v>
      </c>
      <c r="U39" s="24"/>
    </row>
    <row r="40" spans="1:21" ht="12.75">
      <c r="A40">
        <v>0</v>
      </c>
      <c r="B40">
        <v>28</v>
      </c>
      <c r="D40" t="s">
        <v>155</v>
      </c>
      <c r="E40">
        <v>30</v>
      </c>
      <c r="F40">
        <v>0.05</v>
      </c>
      <c r="G40">
        <v>0.096</v>
      </c>
      <c r="H40" s="25">
        <f t="shared" si="3"/>
        <v>0.091008</v>
      </c>
      <c r="K40" s="37">
        <v>0</v>
      </c>
      <c r="N40">
        <f t="shared" si="1"/>
        <v>0.091008</v>
      </c>
      <c r="O40">
        <f t="shared" si="2"/>
        <v>0.091008</v>
      </c>
      <c r="S40" s="24">
        <v>91008</v>
      </c>
      <c r="U40" s="24"/>
    </row>
    <row r="41" spans="1:21" ht="12.75">
      <c r="A41">
        <v>0</v>
      </c>
      <c r="B41">
        <v>29</v>
      </c>
      <c r="D41" t="s">
        <v>155</v>
      </c>
      <c r="E41">
        <v>30</v>
      </c>
      <c r="F41">
        <v>0.05</v>
      </c>
      <c r="G41">
        <v>0.096</v>
      </c>
      <c r="H41" s="25">
        <f t="shared" si="3"/>
        <v>0.089984</v>
      </c>
      <c r="K41" s="37">
        <v>0</v>
      </c>
      <c r="N41">
        <f t="shared" si="1"/>
        <v>0.089984</v>
      </c>
      <c r="O41">
        <f t="shared" si="2"/>
        <v>0.089984</v>
      </c>
      <c r="S41" s="24">
        <v>89984</v>
      </c>
      <c r="U41" s="24"/>
    </row>
    <row r="42" spans="1:21" ht="12.75">
      <c r="A42">
        <v>0</v>
      </c>
      <c r="B42">
        <v>30</v>
      </c>
      <c r="D42" t="s">
        <v>155</v>
      </c>
      <c r="E42">
        <v>30</v>
      </c>
      <c r="F42">
        <v>0.05</v>
      </c>
      <c r="G42">
        <v>0.096</v>
      </c>
      <c r="H42" s="25">
        <f t="shared" si="3"/>
        <v>0.091104</v>
      </c>
      <c r="K42" s="37">
        <v>0</v>
      </c>
      <c r="N42">
        <f t="shared" si="1"/>
        <v>0.091104</v>
      </c>
      <c r="O42">
        <f t="shared" si="2"/>
        <v>0.091104</v>
      </c>
      <c r="S42" s="24">
        <v>91104</v>
      </c>
      <c r="U42" s="24"/>
    </row>
    <row r="43" spans="1:21" ht="12.75">
      <c r="A43">
        <v>0</v>
      </c>
      <c r="B43">
        <v>31</v>
      </c>
      <c r="D43" t="s">
        <v>155</v>
      </c>
      <c r="E43">
        <v>30</v>
      </c>
      <c r="F43">
        <v>0.05</v>
      </c>
      <c r="G43">
        <v>0.096</v>
      </c>
      <c r="H43" s="25">
        <f t="shared" si="3"/>
        <v>0.090912</v>
      </c>
      <c r="K43" s="37">
        <v>0</v>
      </c>
      <c r="N43">
        <f t="shared" si="1"/>
        <v>0.090912</v>
      </c>
      <c r="O43">
        <f t="shared" si="2"/>
        <v>0.090912</v>
      </c>
      <c r="S43" s="24">
        <v>90912</v>
      </c>
      <c r="U43" s="24"/>
    </row>
    <row r="44" spans="1:21" ht="12.75">
      <c r="A44">
        <v>0</v>
      </c>
      <c r="B44">
        <v>32</v>
      </c>
      <c r="D44" t="s">
        <v>155</v>
      </c>
      <c r="E44">
        <v>30</v>
      </c>
      <c r="F44">
        <v>0.05</v>
      </c>
      <c r="G44">
        <v>0.096</v>
      </c>
      <c r="H44" s="25">
        <f t="shared" si="3"/>
        <v>0.090816</v>
      </c>
      <c r="K44" s="37">
        <v>0</v>
      </c>
      <c r="N44">
        <f t="shared" si="1"/>
        <v>0.090816</v>
      </c>
      <c r="O44">
        <f t="shared" si="2"/>
        <v>0.090816</v>
      </c>
      <c r="S44" s="24">
        <v>90816</v>
      </c>
      <c r="U44" s="24"/>
    </row>
    <row r="45" spans="1:21" ht="12.75">
      <c r="A45">
        <v>0</v>
      </c>
      <c r="B45">
        <v>33</v>
      </c>
      <c r="D45" t="s">
        <v>155</v>
      </c>
      <c r="E45">
        <v>30</v>
      </c>
      <c r="F45">
        <v>0.05</v>
      </c>
      <c r="G45">
        <v>0.096</v>
      </c>
      <c r="H45" s="25">
        <f t="shared" si="3"/>
        <v>0.090944</v>
      </c>
      <c r="K45" s="37">
        <v>0</v>
      </c>
      <c r="N45">
        <f t="shared" si="1"/>
        <v>0.090944</v>
      </c>
      <c r="O45">
        <f t="shared" si="2"/>
        <v>0.090944</v>
      </c>
      <c r="S45" s="24">
        <v>90944</v>
      </c>
      <c r="U45" s="24"/>
    </row>
    <row r="46" spans="1:21" ht="12.75">
      <c r="A46">
        <v>0</v>
      </c>
      <c r="B46">
        <v>34</v>
      </c>
      <c r="D46" t="s">
        <v>155</v>
      </c>
      <c r="E46">
        <v>30</v>
      </c>
      <c r="F46">
        <v>0.05</v>
      </c>
      <c r="G46">
        <v>0.096</v>
      </c>
      <c r="H46" s="25">
        <f t="shared" si="3"/>
        <v>0.090464</v>
      </c>
      <c r="K46" s="37">
        <v>0</v>
      </c>
      <c r="N46">
        <f t="shared" si="1"/>
        <v>0.090464</v>
      </c>
      <c r="O46">
        <f t="shared" si="2"/>
        <v>0.090464</v>
      </c>
      <c r="S46" s="24">
        <v>90464</v>
      </c>
      <c r="U46" s="24"/>
    </row>
    <row r="47" spans="1:21" ht="12.75">
      <c r="A47">
        <v>20</v>
      </c>
      <c r="B47">
        <v>0</v>
      </c>
      <c r="D47" t="s">
        <v>155</v>
      </c>
      <c r="E47">
        <v>30</v>
      </c>
      <c r="F47">
        <v>0.05</v>
      </c>
      <c r="G47">
        <v>0.096</v>
      </c>
      <c r="H47" s="25">
        <f t="shared" si="3"/>
        <v>0.09488</v>
      </c>
      <c r="K47" s="37">
        <v>0</v>
      </c>
      <c r="N47">
        <f t="shared" si="1"/>
        <v>0.09488</v>
      </c>
      <c r="O47">
        <f t="shared" si="2"/>
        <v>0.09488</v>
      </c>
      <c r="S47" s="24">
        <v>94880</v>
      </c>
      <c r="U47" s="24"/>
    </row>
    <row r="48" spans="1:21" ht="12.75">
      <c r="A48">
        <v>21</v>
      </c>
      <c r="B48">
        <v>0</v>
      </c>
      <c r="D48" t="s">
        <v>155</v>
      </c>
      <c r="E48">
        <v>30</v>
      </c>
      <c r="F48">
        <v>0.05</v>
      </c>
      <c r="G48">
        <v>0.096</v>
      </c>
      <c r="H48" s="25">
        <f t="shared" si="3"/>
        <v>0.094848</v>
      </c>
      <c r="K48" s="37">
        <v>0</v>
      </c>
      <c r="N48">
        <f t="shared" si="1"/>
        <v>0.094848</v>
      </c>
      <c r="O48">
        <f t="shared" si="2"/>
        <v>0.094848</v>
      </c>
      <c r="S48" s="24">
        <v>94848</v>
      </c>
      <c r="U48" s="24"/>
    </row>
    <row r="49" spans="1:21" ht="12.75">
      <c r="A49">
        <v>22</v>
      </c>
      <c r="B49">
        <v>0</v>
      </c>
      <c r="D49" t="s">
        <v>155</v>
      </c>
      <c r="E49">
        <v>30</v>
      </c>
      <c r="F49">
        <v>0.05</v>
      </c>
      <c r="G49">
        <v>0.096</v>
      </c>
      <c r="H49" s="25">
        <f t="shared" si="3"/>
        <v>0.094816</v>
      </c>
      <c r="K49" s="37">
        <v>0</v>
      </c>
      <c r="N49">
        <f t="shared" si="1"/>
        <v>0.094816</v>
      </c>
      <c r="O49">
        <f t="shared" si="2"/>
        <v>0.094816</v>
      </c>
      <c r="S49" s="24">
        <v>94816</v>
      </c>
      <c r="U49" s="24"/>
    </row>
    <row r="50" spans="1:21" ht="12.75">
      <c r="A50">
        <v>23</v>
      </c>
      <c r="B50">
        <v>0</v>
      </c>
      <c r="D50" t="s">
        <v>155</v>
      </c>
      <c r="E50">
        <v>30</v>
      </c>
      <c r="F50">
        <v>0.05</v>
      </c>
      <c r="G50">
        <v>0.096</v>
      </c>
      <c r="H50" s="25">
        <f t="shared" si="3"/>
        <v>0.094784</v>
      </c>
      <c r="K50" s="37">
        <v>0</v>
      </c>
      <c r="N50">
        <f t="shared" si="1"/>
        <v>0.094784</v>
      </c>
      <c r="O50">
        <f t="shared" si="2"/>
        <v>0.094784</v>
      </c>
      <c r="S50" s="24">
        <v>94784</v>
      </c>
      <c r="U50" s="24"/>
    </row>
    <row r="51" spans="1:21" ht="12.75">
      <c r="A51">
        <v>24</v>
      </c>
      <c r="B51">
        <v>0</v>
      </c>
      <c r="D51" t="s">
        <v>155</v>
      </c>
      <c r="E51">
        <v>30</v>
      </c>
      <c r="F51">
        <v>0.05</v>
      </c>
      <c r="G51">
        <v>0.096</v>
      </c>
      <c r="H51" s="25">
        <f t="shared" si="3"/>
        <v>0.094752</v>
      </c>
      <c r="K51" s="37">
        <v>0</v>
      </c>
      <c r="N51">
        <f t="shared" si="1"/>
        <v>0.094752</v>
      </c>
      <c r="O51">
        <f t="shared" si="2"/>
        <v>0.094752</v>
      </c>
      <c r="S51" s="24">
        <v>94752</v>
      </c>
      <c r="U51" s="24"/>
    </row>
    <row r="52" spans="1:21" ht="12.75">
      <c r="A52">
        <v>25</v>
      </c>
      <c r="B52">
        <v>0</v>
      </c>
      <c r="D52" t="s">
        <v>155</v>
      </c>
      <c r="E52">
        <v>30</v>
      </c>
      <c r="F52">
        <v>0.05</v>
      </c>
      <c r="G52">
        <v>0.096</v>
      </c>
      <c r="H52" s="25">
        <f t="shared" si="3"/>
        <v>0.09472</v>
      </c>
      <c r="K52" s="37">
        <v>0</v>
      </c>
      <c r="N52">
        <f t="shared" si="1"/>
        <v>0.09472</v>
      </c>
      <c r="O52">
        <f t="shared" si="2"/>
        <v>0.09472</v>
      </c>
      <c r="S52" s="24">
        <v>94720</v>
      </c>
      <c r="U52" s="24"/>
    </row>
    <row r="53" spans="1:21" ht="12.75">
      <c r="A53">
        <v>26</v>
      </c>
      <c r="B53">
        <v>0</v>
      </c>
      <c r="D53" t="s">
        <v>155</v>
      </c>
      <c r="E53">
        <v>30</v>
      </c>
      <c r="F53">
        <v>0.05</v>
      </c>
      <c r="G53">
        <v>0.096</v>
      </c>
      <c r="H53" s="25">
        <f t="shared" si="3"/>
        <v>0.094688</v>
      </c>
      <c r="K53" s="37">
        <v>0</v>
      </c>
      <c r="N53">
        <f t="shared" si="1"/>
        <v>0.094688</v>
      </c>
      <c r="O53">
        <f t="shared" si="2"/>
        <v>0.094688</v>
      </c>
      <c r="S53" s="24">
        <v>94688</v>
      </c>
      <c r="U53" s="24"/>
    </row>
    <row r="54" spans="1:21" ht="12.75">
      <c r="A54">
        <v>27</v>
      </c>
      <c r="B54">
        <v>0</v>
      </c>
      <c r="D54" t="s">
        <v>155</v>
      </c>
      <c r="E54">
        <v>30</v>
      </c>
      <c r="F54">
        <v>0.05</v>
      </c>
      <c r="G54">
        <v>0.096</v>
      </c>
      <c r="H54" s="25">
        <f t="shared" si="3"/>
        <v>0.094656</v>
      </c>
      <c r="K54" s="37">
        <v>0</v>
      </c>
      <c r="N54">
        <f t="shared" si="1"/>
        <v>0.094656</v>
      </c>
      <c r="O54">
        <f t="shared" si="2"/>
        <v>0.094656</v>
      </c>
      <c r="S54" s="24">
        <v>94656</v>
      </c>
      <c r="U54" s="24"/>
    </row>
    <row r="55" spans="1:21" ht="12.75">
      <c r="A55">
        <v>28</v>
      </c>
      <c r="B55">
        <v>0</v>
      </c>
      <c r="D55" t="s">
        <v>155</v>
      </c>
      <c r="E55">
        <v>30</v>
      </c>
      <c r="F55">
        <v>0.05</v>
      </c>
      <c r="G55">
        <v>0.096</v>
      </c>
      <c r="H55" s="25">
        <f t="shared" si="3"/>
        <v>0.094624</v>
      </c>
      <c r="K55" s="37">
        <v>0</v>
      </c>
      <c r="N55">
        <f t="shared" si="1"/>
        <v>0.094624</v>
      </c>
      <c r="O55">
        <f t="shared" si="2"/>
        <v>0.094624</v>
      </c>
      <c r="S55" s="24">
        <v>94624</v>
      </c>
      <c r="U55" s="24"/>
    </row>
    <row r="56" spans="1:21" ht="12.75">
      <c r="A56">
        <v>29</v>
      </c>
      <c r="B56">
        <v>0</v>
      </c>
      <c r="D56" t="s">
        <v>155</v>
      </c>
      <c r="E56">
        <v>30</v>
      </c>
      <c r="F56">
        <v>0.05</v>
      </c>
      <c r="G56">
        <v>0.096</v>
      </c>
      <c r="H56" s="25">
        <f t="shared" si="3"/>
        <v>0.094592</v>
      </c>
      <c r="K56" s="37">
        <v>0</v>
      </c>
      <c r="N56">
        <f t="shared" si="1"/>
        <v>0.094592</v>
      </c>
      <c r="O56">
        <f t="shared" si="2"/>
        <v>0.094592</v>
      </c>
      <c r="S56" s="24">
        <v>94592</v>
      </c>
      <c r="U56" s="24"/>
    </row>
    <row r="57" spans="1:21" ht="12.75">
      <c r="A57">
        <v>30</v>
      </c>
      <c r="B57">
        <v>0</v>
      </c>
      <c r="D57" t="s">
        <v>155</v>
      </c>
      <c r="E57">
        <v>30</v>
      </c>
      <c r="F57">
        <v>0.05</v>
      </c>
      <c r="G57">
        <v>0.096</v>
      </c>
      <c r="H57" s="25">
        <f t="shared" si="3"/>
        <v>0.09456</v>
      </c>
      <c r="K57" s="37">
        <v>0</v>
      </c>
      <c r="N57">
        <f t="shared" si="1"/>
        <v>0.09456</v>
      </c>
      <c r="O57">
        <f t="shared" si="2"/>
        <v>0.09456</v>
      </c>
      <c r="S57" s="24">
        <v>94560</v>
      </c>
      <c r="U57" s="24"/>
    </row>
    <row r="58" spans="1:21" ht="12.75">
      <c r="A58">
        <v>31</v>
      </c>
      <c r="B58">
        <v>0</v>
      </c>
      <c r="D58" t="s">
        <v>155</v>
      </c>
      <c r="E58">
        <v>30</v>
      </c>
      <c r="F58">
        <v>0.05</v>
      </c>
      <c r="G58">
        <v>0.096</v>
      </c>
      <c r="H58" s="25">
        <f t="shared" si="3"/>
        <v>0.094528</v>
      </c>
      <c r="K58" s="37">
        <v>0</v>
      </c>
      <c r="N58">
        <f t="shared" si="1"/>
        <v>0.094528</v>
      </c>
      <c r="O58">
        <f t="shared" si="2"/>
        <v>0.094528</v>
      </c>
      <c r="S58" s="24">
        <v>94528</v>
      </c>
      <c r="U58" s="24"/>
    </row>
    <row r="59" spans="1:21" ht="12.75">
      <c r="A59">
        <v>32</v>
      </c>
      <c r="B59">
        <v>0</v>
      </c>
      <c r="D59" t="s">
        <v>155</v>
      </c>
      <c r="E59">
        <v>30</v>
      </c>
      <c r="F59">
        <v>0.05</v>
      </c>
      <c r="G59">
        <v>0.096</v>
      </c>
      <c r="H59" s="25">
        <f t="shared" si="3"/>
        <v>0.094496</v>
      </c>
      <c r="K59" s="37">
        <v>0</v>
      </c>
      <c r="N59">
        <f t="shared" si="1"/>
        <v>0.094496</v>
      </c>
      <c r="O59">
        <f t="shared" si="2"/>
        <v>0.094496</v>
      </c>
      <c r="S59" s="24">
        <v>94496</v>
      </c>
      <c r="U59" s="24"/>
    </row>
    <row r="60" spans="1:21" ht="12.75">
      <c r="A60">
        <v>33</v>
      </c>
      <c r="B60">
        <v>0</v>
      </c>
      <c r="D60" t="s">
        <v>155</v>
      </c>
      <c r="E60">
        <v>30</v>
      </c>
      <c r="F60">
        <v>0.05</v>
      </c>
      <c r="G60">
        <v>0.096</v>
      </c>
      <c r="H60" s="25">
        <f t="shared" si="3"/>
        <v>0.094464</v>
      </c>
      <c r="K60" s="37">
        <v>0</v>
      </c>
      <c r="N60">
        <f t="shared" si="1"/>
        <v>0.094464</v>
      </c>
      <c r="O60">
        <f t="shared" si="2"/>
        <v>0.094464</v>
      </c>
      <c r="S60" s="24">
        <v>94464</v>
      </c>
      <c r="U60" s="24"/>
    </row>
    <row r="61" spans="1:21" ht="12.75">
      <c r="A61">
        <v>34</v>
      </c>
      <c r="B61">
        <v>0</v>
      </c>
      <c r="D61" t="s">
        <v>155</v>
      </c>
      <c r="E61">
        <v>30</v>
      </c>
      <c r="F61">
        <v>0.05</v>
      </c>
      <c r="G61">
        <v>0.096</v>
      </c>
      <c r="H61" s="25">
        <f t="shared" si="3"/>
        <v>0.094432</v>
      </c>
      <c r="K61" s="37">
        <v>0</v>
      </c>
      <c r="N61">
        <f t="shared" si="1"/>
        <v>0.094432</v>
      </c>
      <c r="O61">
        <f t="shared" si="2"/>
        <v>0.094432</v>
      </c>
      <c r="S61" s="24">
        <v>94432</v>
      </c>
      <c r="U61" s="24"/>
    </row>
    <row r="62" ht="13.5" thickBot="1"/>
    <row r="63" spans="1:13" ht="13.5" thickBot="1">
      <c r="A63" s="70" t="s">
        <v>32</v>
      </c>
      <c r="B63" s="89"/>
      <c r="C63" s="89"/>
      <c r="D63" s="89"/>
      <c r="E63" s="71"/>
      <c r="G63" s="70" t="s">
        <v>22</v>
      </c>
      <c r="H63" s="89"/>
      <c r="I63" s="89"/>
      <c r="J63" s="89"/>
      <c r="K63" s="89"/>
      <c r="L63" s="89"/>
      <c r="M63" s="71"/>
    </row>
    <row r="64" spans="1:13" ht="13.5" thickBot="1">
      <c r="A64" s="13"/>
      <c r="B64" s="1" t="s">
        <v>14</v>
      </c>
      <c r="C64" s="1" t="s">
        <v>15</v>
      </c>
      <c r="D64" s="1" t="s">
        <v>16</v>
      </c>
      <c r="E64" s="2" t="s">
        <v>17</v>
      </c>
      <c r="G64" s="14" t="s">
        <v>348</v>
      </c>
      <c r="H64" s="70" t="s">
        <v>350</v>
      </c>
      <c r="I64" s="89"/>
      <c r="J64" s="89"/>
      <c r="K64" s="89"/>
      <c r="L64" s="89"/>
      <c r="M64" s="71"/>
    </row>
    <row r="65" spans="1:13" ht="12.75">
      <c r="A65" s="8" t="s">
        <v>157</v>
      </c>
      <c r="B65" s="9">
        <v>0.0032</v>
      </c>
      <c r="C65" s="9">
        <v>0.0032</v>
      </c>
      <c r="D65" s="9">
        <v>0.0032</v>
      </c>
      <c r="E65" s="10">
        <v>0.0032</v>
      </c>
      <c r="G65" s="90" t="s">
        <v>23</v>
      </c>
      <c r="H65" s="13"/>
      <c r="I65" s="1" t="s">
        <v>31</v>
      </c>
      <c r="J65" s="1" t="s">
        <v>26</v>
      </c>
      <c r="K65" s="1"/>
      <c r="L65" s="1"/>
      <c r="M65" s="2"/>
    </row>
    <row r="66" spans="1:13" ht="13.5" thickBot="1">
      <c r="A66" s="8" t="s">
        <v>49</v>
      </c>
      <c r="B66" s="9">
        <v>15</v>
      </c>
      <c r="C66" s="9">
        <v>15</v>
      </c>
      <c r="D66" s="9">
        <v>15</v>
      </c>
      <c r="E66" s="10">
        <v>15</v>
      </c>
      <c r="G66" s="91"/>
      <c r="H66" s="21" t="s">
        <v>24</v>
      </c>
      <c r="I66" s="11">
        <v>1</v>
      </c>
      <c r="J66" s="11">
        <v>64</v>
      </c>
      <c r="K66" s="11"/>
      <c r="L66" s="11"/>
      <c r="M66" s="12"/>
    </row>
    <row r="67" spans="1:13" ht="13.5" thickBot="1">
      <c r="A67" s="8" t="s">
        <v>50</v>
      </c>
      <c r="B67" s="9">
        <v>31</v>
      </c>
      <c r="C67" s="9">
        <v>31</v>
      </c>
      <c r="D67" s="9">
        <v>15</v>
      </c>
      <c r="E67" s="10">
        <v>15</v>
      </c>
      <c r="G67" s="22" t="s">
        <v>27</v>
      </c>
      <c r="H67" s="70" t="s">
        <v>28</v>
      </c>
      <c r="I67" s="89"/>
      <c r="J67" s="89"/>
      <c r="K67" s="89"/>
      <c r="L67" s="89"/>
      <c r="M67" s="71"/>
    </row>
    <row r="68" spans="1:13" ht="13.5" thickBot="1">
      <c r="A68" s="8" t="s">
        <v>158</v>
      </c>
      <c r="B68" s="9">
        <v>7</v>
      </c>
      <c r="C68" s="9">
        <v>3</v>
      </c>
      <c r="D68" s="9">
        <v>2</v>
      </c>
      <c r="E68" s="10">
        <v>2</v>
      </c>
      <c r="G68" s="22" t="s">
        <v>18</v>
      </c>
      <c r="H68" s="70" t="s">
        <v>156</v>
      </c>
      <c r="I68" s="89"/>
      <c r="J68" s="89"/>
      <c r="K68" s="89"/>
      <c r="L68" s="89"/>
      <c r="M68" s="71"/>
    </row>
    <row r="69" spans="1:13" ht="13.5" thickBot="1">
      <c r="A69" s="16" t="s">
        <v>19</v>
      </c>
      <c r="B69" s="87" t="s">
        <v>21</v>
      </c>
      <c r="C69" s="87"/>
      <c r="D69" s="87"/>
      <c r="E69" s="88"/>
      <c r="G69" s="15" t="s">
        <v>29</v>
      </c>
      <c r="H69" s="106" t="s">
        <v>28</v>
      </c>
      <c r="I69" s="107"/>
      <c r="J69" s="107"/>
      <c r="K69" s="107"/>
      <c r="L69" s="107"/>
      <c r="M69" s="108"/>
    </row>
    <row r="70" spans="1:13" ht="13.5" thickBot="1">
      <c r="A70" s="17" t="s">
        <v>20</v>
      </c>
      <c r="B70" s="87" t="s">
        <v>21</v>
      </c>
      <c r="C70" s="87"/>
      <c r="D70" s="87"/>
      <c r="E70" s="88"/>
      <c r="G70" s="22" t="s">
        <v>30</v>
      </c>
      <c r="H70" s="70" t="s">
        <v>28</v>
      </c>
      <c r="I70" s="89"/>
      <c r="J70" s="89"/>
      <c r="K70" s="89"/>
      <c r="L70" s="89"/>
      <c r="M70" s="71"/>
    </row>
    <row r="72" ht="13.5" thickBot="1"/>
    <row r="73" spans="1:13" ht="12.75" customHeight="1">
      <c r="A73" s="18"/>
      <c r="B73" s="18"/>
      <c r="C73" s="18"/>
      <c r="G73" s="109" t="s">
        <v>34</v>
      </c>
      <c r="H73" s="110"/>
      <c r="I73" s="110"/>
      <c r="J73" s="110"/>
      <c r="K73" s="110"/>
      <c r="L73" s="110"/>
      <c r="M73" s="111"/>
    </row>
    <row r="74" spans="1:13" ht="12.75">
      <c r="A74" s="18"/>
      <c r="B74" s="18"/>
      <c r="C74" s="18"/>
      <c r="G74" s="85" t="s">
        <v>35</v>
      </c>
      <c r="H74" s="86"/>
      <c r="I74" s="92" t="s">
        <v>295</v>
      </c>
      <c r="J74" s="92"/>
      <c r="K74" s="92"/>
      <c r="L74" s="92"/>
      <c r="M74" s="112"/>
    </row>
    <row r="75" spans="1:13" ht="12.75">
      <c r="A75" s="18"/>
      <c r="B75" s="18"/>
      <c r="C75" s="18"/>
      <c r="G75" s="85" t="s">
        <v>36</v>
      </c>
      <c r="H75" s="86"/>
      <c r="I75" s="92" t="s">
        <v>37</v>
      </c>
      <c r="J75" s="92"/>
      <c r="K75" s="9"/>
      <c r="L75" s="9"/>
      <c r="M75" s="10"/>
    </row>
    <row r="76" spans="7:13" ht="12.75">
      <c r="G76" s="85" t="s">
        <v>38</v>
      </c>
      <c r="H76" s="86"/>
      <c r="I76" s="9" t="s">
        <v>39</v>
      </c>
      <c r="J76" s="9"/>
      <c r="K76" s="9"/>
      <c r="L76" s="9"/>
      <c r="M76" s="10"/>
    </row>
    <row r="77" spans="7:13" ht="12.75">
      <c r="G77" s="85" t="s">
        <v>40</v>
      </c>
      <c r="H77" s="8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200</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H64:M64"/>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6:H76"/>
    <mergeCell ref="G77:H77"/>
  </mergeCells>
  <printOptions/>
  <pageMargins left="0.75" right="0.75" top="1" bottom="1" header="0.5" footer="0.5"/>
  <pageSetup orientation="portrait" paperSize="9"/>
  <ignoredErrors>
    <ignoredError sqref="J3" formulaRange="1"/>
  </ignoredErrors>
</worksheet>
</file>

<file path=xl/worksheets/sheet12.xml><?xml version="1.0" encoding="utf-8"?>
<worksheet xmlns="http://schemas.openxmlformats.org/spreadsheetml/2006/main" xmlns:r="http://schemas.openxmlformats.org/officeDocument/2006/relationships">
  <sheetPr>
    <tabColor indexed="32"/>
  </sheetPr>
  <dimension ref="A1:W49"/>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P23" sqref="P23"/>
    </sheetView>
  </sheetViews>
  <sheetFormatPr defaultColWidth="9.140625" defaultRowHeight="12.75"/>
  <cols>
    <col min="6" max="6" width="10.7109375" style="0" bestFit="1" customWidth="1"/>
    <col min="8" max="8" width="9.57421875" style="0" customWidth="1"/>
    <col min="12" max="12" width="11.140625" style="0" customWidth="1"/>
    <col min="19" max="19" width="14.140625" style="0" bestFit="1" customWidth="1"/>
  </cols>
  <sheetData>
    <row r="1" spans="1:19" ht="12.75" customHeight="1">
      <c r="A1" s="78" t="s">
        <v>0</v>
      </c>
      <c r="B1" s="74" t="s">
        <v>1</v>
      </c>
      <c r="C1" s="74" t="s">
        <v>277</v>
      </c>
      <c r="D1" s="74" t="s">
        <v>278</v>
      </c>
      <c r="E1" s="76" t="s">
        <v>279</v>
      </c>
      <c r="F1" s="74" t="s">
        <v>280</v>
      </c>
      <c r="G1" s="74" t="s">
        <v>281</v>
      </c>
      <c r="H1" s="72" t="s">
        <v>282</v>
      </c>
      <c r="I1" s="83" t="s">
        <v>3</v>
      </c>
      <c r="J1" s="84"/>
      <c r="K1" s="80" t="s">
        <v>4</v>
      </c>
      <c r="L1" s="81"/>
      <c r="M1" s="84" t="s">
        <v>5</v>
      </c>
      <c r="N1" s="84"/>
      <c r="O1" s="84"/>
      <c r="P1" s="1" t="s">
        <v>6</v>
      </c>
      <c r="Q1" s="2"/>
      <c r="S1" s="72" t="s">
        <v>283</v>
      </c>
    </row>
    <row r="2" spans="1:19" ht="64.5" thickBot="1">
      <c r="A2" s="79"/>
      <c r="B2" s="75"/>
      <c r="C2" s="75"/>
      <c r="D2" s="75"/>
      <c r="E2" s="77"/>
      <c r="F2" s="75"/>
      <c r="G2" s="75"/>
      <c r="H2" s="82"/>
      <c r="I2" s="3" t="s">
        <v>284</v>
      </c>
      <c r="J2" s="4" t="s">
        <v>8</v>
      </c>
      <c r="K2" s="4" t="s">
        <v>285</v>
      </c>
      <c r="L2" s="5" t="s">
        <v>286</v>
      </c>
      <c r="M2" s="4" t="s">
        <v>9</v>
      </c>
      <c r="N2" s="4" t="s">
        <v>10</v>
      </c>
      <c r="O2" s="4" t="s">
        <v>11</v>
      </c>
      <c r="P2" s="5" t="s">
        <v>12</v>
      </c>
      <c r="Q2" s="6" t="s">
        <v>13</v>
      </c>
      <c r="S2" s="73"/>
    </row>
    <row r="3" spans="1:19" ht="13.5" thickBot="1">
      <c r="A3">
        <v>4</v>
      </c>
      <c r="B3">
        <v>0</v>
      </c>
      <c r="C3" t="s">
        <v>287</v>
      </c>
      <c r="G3">
        <v>0</v>
      </c>
      <c r="H3" s="25">
        <f aca="true" t="shared" si="0" ref="H3:H23">S3/1000000</f>
        <v>0.1099136</v>
      </c>
      <c r="I3" s="26">
        <f>SUM(H3:H6)</f>
        <v>6.18304</v>
      </c>
      <c r="J3" s="27">
        <f>I3/SUM(G3:G6)</f>
        <v>0.19945290322580644</v>
      </c>
      <c r="K3" s="7"/>
      <c r="L3" s="29" t="s">
        <v>363</v>
      </c>
      <c r="M3" s="27">
        <f>SUM(H3:H23)</f>
        <v>58.274871430000005</v>
      </c>
      <c r="N3" s="27">
        <f>SUM(N7:N23)+SUM(H3:H6)</f>
        <v>58.27030450169999</v>
      </c>
      <c r="O3" s="30">
        <f>SUM(O7:O23)+SUM(H3:H6)</f>
        <v>57.77804473</v>
      </c>
      <c r="P3" s="32">
        <v>85.75638</v>
      </c>
      <c r="Q3" s="28">
        <f>N3/P3</f>
        <v>0.6794865233548804</v>
      </c>
      <c r="S3" s="58">
        <v>109913.6</v>
      </c>
    </row>
    <row r="4" spans="1:19" ht="12.75">
      <c r="A4">
        <v>0</v>
      </c>
      <c r="B4">
        <v>4</v>
      </c>
      <c r="C4" t="s">
        <v>287</v>
      </c>
      <c r="G4">
        <v>1</v>
      </c>
      <c r="H4" s="25">
        <f t="shared" si="0"/>
        <v>1.25544</v>
      </c>
      <c r="S4" s="58">
        <v>1255440</v>
      </c>
    </row>
    <row r="5" spans="1:19" ht="12.75">
      <c r="A5">
        <v>10</v>
      </c>
      <c r="B5">
        <v>4</v>
      </c>
      <c r="C5" t="s">
        <v>287</v>
      </c>
      <c r="G5">
        <v>0</v>
      </c>
      <c r="H5" s="25">
        <f t="shared" si="0"/>
        <v>0.0804864</v>
      </c>
      <c r="S5" s="58">
        <v>80486.4</v>
      </c>
    </row>
    <row r="6" spans="1:19" ht="12.75">
      <c r="A6">
        <v>4</v>
      </c>
      <c r="B6">
        <v>10</v>
      </c>
      <c r="C6" t="s">
        <v>287</v>
      </c>
      <c r="G6">
        <v>30</v>
      </c>
      <c r="H6" s="25">
        <f t="shared" si="0"/>
        <v>4.7372</v>
      </c>
      <c r="S6" s="58">
        <v>4737200</v>
      </c>
    </row>
    <row r="7" spans="1:19" ht="12.75">
      <c r="A7">
        <v>0</v>
      </c>
      <c r="B7">
        <v>1</v>
      </c>
      <c r="D7" t="s">
        <v>288</v>
      </c>
      <c r="E7">
        <v>200</v>
      </c>
      <c r="F7">
        <v>1E-07</v>
      </c>
      <c r="G7">
        <v>19.200001</v>
      </c>
      <c r="H7" s="25">
        <f t="shared" si="0"/>
        <v>19.064</v>
      </c>
      <c r="K7" s="28">
        <v>0</v>
      </c>
      <c r="N7">
        <f aca="true" t="shared" si="1" ref="N7:N23">H7*(1-K7)</f>
        <v>19.064</v>
      </c>
      <c r="O7">
        <f aca="true" t="shared" si="2" ref="O7:O23">IF((K7&lt;F7),H7,0)</f>
        <v>19.064</v>
      </c>
      <c r="S7" s="58">
        <v>19064000</v>
      </c>
    </row>
    <row r="8" spans="1:19" ht="12.75">
      <c r="A8">
        <v>0</v>
      </c>
      <c r="B8">
        <v>3</v>
      </c>
      <c r="D8" t="s">
        <v>288</v>
      </c>
      <c r="E8">
        <v>200</v>
      </c>
      <c r="F8">
        <v>1E-07</v>
      </c>
      <c r="G8">
        <v>24</v>
      </c>
      <c r="H8" s="25">
        <f t="shared" si="0"/>
        <v>23.81</v>
      </c>
      <c r="K8" s="28">
        <v>0</v>
      </c>
      <c r="N8">
        <f t="shared" si="1"/>
        <v>23.81</v>
      </c>
      <c r="O8">
        <f t="shared" si="2"/>
        <v>23.81</v>
      </c>
      <c r="S8" s="58">
        <v>23810000</v>
      </c>
    </row>
    <row r="9" spans="1:19" ht="12.75">
      <c r="A9">
        <v>0</v>
      </c>
      <c r="B9">
        <v>4</v>
      </c>
      <c r="D9" t="s">
        <v>288</v>
      </c>
      <c r="E9">
        <v>200</v>
      </c>
      <c r="F9">
        <v>0.0001</v>
      </c>
      <c r="G9">
        <v>4</v>
      </c>
      <c r="H9" s="25">
        <f t="shared" si="0"/>
        <v>3.948</v>
      </c>
      <c r="K9" s="28">
        <v>0</v>
      </c>
      <c r="N9">
        <f t="shared" si="1"/>
        <v>3.948</v>
      </c>
      <c r="O9">
        <f t="shared" si="2"/>
        <v>3.948</v>
      </c>
      <c r="S9" s="58">
        <v>3948000</v>
      </c>
    </row>
    <row r="10" spans="1:19" ht="12.75">
      <c r="A10">
        <v>0</v>
      </c>
      <c r="B10">
        <v>7</v>
      </c>
      <c r="D10" t="s">
        <v>289</v>
      </c>
      <c r="E10">
        <v>30</v>
      </c>
      <c r="F10">
        <v>0.05</v>
      </c>
      <c r="G10">
        <v>0.096</v>
      </c>
      <c r="H10" s="25">
        <f t="shared" si="0"/>
        <v>0.094368</v>
      </c>
      <c r="K10" s="28">
        <v>0</v>
      </c>
      <c r="N10">
        <f t="shared" si="1"/>
        <v>0.094368</v>
      </c>
      <c r="O10">
        <f t="shared" si="2"/>
        <v>0.094368</v>
      </c>
      <c r="S10" s="58">
        <v>94368</v>
      </c>
    </row>
    <row r="11" spans="1:19" ht="12.75">
      <c r="A11">
        <v>0</v>
      </c>
      <c r="B11">
        <v>8</v>
      </c>
      <c r="D11" t="s">
        <v>289</v>
      </c>
      <c r="E11">
        <v>30</v>
      </c>
      <c r="F11">
        <v>0.05</v>
      </c>
      <c r="G11">
        <v>0.096</v>
      </c>
      <c r="H11" s="25">
        <f t="shared" si="0"/>
        <v>0.094496</v>
      </c>
      <c r="K11" s="28">
        <v>0</v>
      </c>
      <c r="N11">
        <f t="shared" si="1"/>
        <v>0.094496</v>
      </c>
      <c r="O11">
        <f t="shared" si="2"/>
        <v>0.094496</v>
      </c>
      <c r="S11" s="58">
        <v>94496</v>
      </c>
    </row>
    <row r="12" spans="1:19" ht="12.75">
      <c r="A12">
        <v>0</v>
      </c>
      <c r="B12">
        <v>9</v>
      </c>
      <c r="D12" t="s">
        <v>289</v>
      </c>
      <c r="E12">
        <v>30</v>
      </c>
      <c r="F12">
        <v>0.05</v>
      </c>
      <c r="G12">
        <v>0.096</v>
      </c>
      <c r="H12" s="25">
        <f t="shared" si="0"/>
        <v>0.094528</v>
      </c>
      <c r="K12" s="28">
        <v>0</v>
      </c>
      <c r="N12">
        <f t="shared" si="1"/>
        <v>0.094528</v>
      </c>
      <c r="O12">
        <f t="shared" si="2"/>
        <v>0.094528</v>
      </c>
      <c r="S12" s="58">
        <v>94528</v>
      </c>
    </row>
    <row r="13" spans="1:19" ht="12.75">
      <c r="A13">
        <v>0</v>
      </c>
      <c r="B13">
        <v>10</v>
      </c>
      <c r="D13" t="s">
        <v>288</v>
      </c>
      <c r="E13">
        <v>30</v>
      </c>
      <c r="F13">
        <v>0.0001</v>
      </c>
      <c r="G13">
        <v>2</v>
      </c>
      <c r="H13" s="25">
        <f t="shared" si="0"/>
        <v>1.968401</v>
      </c>
      <c r="K13" s="28">
        <v>0</v>
      </c>
      <c r="N13">
        <f t="shared" si="1"/>
        <v>1.968401</v>
      </c>
      <c r="O13">
        <f t="shared" si="2"/>
        <v>1.968401</v>
      </c>
      <c r="S13" s="58">
        <v>1968401</v>
      </c>
    </row>
    <row r="14" spans="1:19" ht="12.75">
      <c r="A14">
        <v>0</v>
      </c>
      <c r="B14">
        <v>11</v>
      </c>
      <c r="D14" t="s">
        <v>288</v>
      </c>
      <c r="E14">
        <v>200</v>
      </c>
      <c r="F14">
        <v>0.0001</v>
      </c>
      <c r="G14">
        <v>0.128</v>
      </c>
      <c r="H14" s="25">
        <f t="shared" si="0"/>
        <v>0.1257344</v>
      </c>
      <c r="K14" s="28">
        <v>0</v>
      </c>
      <c r="N14">
        <f t="shared" si="1"/>
        <v>0.1257344</v>
      </c>
      <c r="O14">
        <f t="shared" si="2"/>
        <v>0.1257344</v>
      </c>
      <c r="S14" s="58">
        <v>125734.4</v>
      </c>
    </row>
    <row r="15" spans="1:19" ht="12.75">
      <c r="A15">
        <v>1</v>
      </c>
      <c r="B15">
        <v>0</v>
      </c>
      <c r="D15" t="s">
        <v>288</v>
      </c>
      <c r="E15">
        <v>100</v>
      </c>
      <c r="F15">
        <v>0.01</v>
      </c>
      <c r="G15">
        <v>0.06</v>
      </c>
      <c r="H15" s="25">
        <f t="shared" si="0"/>
        <v>0.059801599999999996</v>
      </c>
      <c r="K15" s="28">
        <v>0</v>
      </c>
      <c r="N15">
        <f t="shared" si="1"/>
        <v>0.059801599999999996</v>
      </c>
      <c r="O15">
        <f t="shared" si="2"/>
        <v>0.059801599999999996</v>
      </c>
      <c r="S15" s="58">
        <v>59801.6</v>
      </c>
    </row>
    <row r="16" spans="1:19" ht="12.75">
      <c r="A16">
        <v>3</v>
      </c>
      <c r="B16">
        <v>0</v>
      </c>
      <c r="D16" t="s">
        <v>288</v>
      </c>
      <c r="E16">
        <v>100</v>
      </c>
      <c r="F16">
        <v>0.01</v>
      </c>
      <c r="G16">
        <v>0.06</v>
      </c>
      <c r="H16" s="25">
        <f t="shared" si="0"/>
        <v>0.059784529999999995</v>
      </c>
      <c r="K16" s="28">
        <v>0</v>
      </c>
      <c r="N16">
        <f t="shared" si="1"/>
        <v>0.059784529999999995</v>
      </c>
      <c r="O16">
        <f t="shared" si="2"/>
        <v>0.059784529999999995</v>
      </c>
      <c r="S16" s="58">
        <v>59784.53</v>
      </c>
    </row>
    <row r="17" spans="1:19" ht="12.75">
      <c r="A17">
        <v>7</v>
      </c>
      <c r="B17">
        <v>0</v>
      </c>
      <c r="D17" t="s">
        <v>289</v>
      </c>
      <c r="E17">
        <v>30</v>
      </c>
      <c r="F17">
        <v>0.05</v>
      </c>
      <c r="G17">
        <v>0.096</v>
      </c>
      <c r="H17" s="25">
        <f t="shared" si="0"/>
        <v>0.09552</v>
      </c>
      <c r="K17" s="28">
        <v>0</v>
      </c>
      <c r="N17">
        <f t="shared" si="1"/>
        <v>0.09552</v>
      </c>
      <c r="O17">
        <f t="shared" si="2"/>
        <v>0.09552</v>
      </c>
      <c r="S17" s="58">
        <v>95520</v>
      </c>
    </row>
    <row r="18" spans="1:19" ht="12.75">
      <c r="A18">
        <v>8</v>
      </c>
      <c r="B18">
        <v>0</v>
      </c>
      <c r="D18" t="s">
        <v>289</v>
      </c>
      <c r="E18">
        <v>30</v>
      </c>
      <c r="F18">
        <v>0.05</v>
      </c>
      <c r="G18">
        <v>0.096</v>
      </c>
      <c r="H18" s="25">
        <f t="shared" si="0"/>
        <v>0.095488</v>
      </c>
      <c r="K18" s="28">
        <v>0.001</v>
      </c>
      <c r="N18">
        <f t="shared" si="1"/>
        <v>0.095392512</v>
      </c>
      <c r="O18">
        <f t="shared" si="2"/>
        <v>0.095488</v>
      </c>
      <c r="S18" s="58">
        <v>95488</v>
      </c>
    </row>
    <row r="19" spans="1:19" ht="12.75">
      <c r="A19">
        <v>9</v>
      </c>
      <c r="B19">
        <v>0</v>
      </c>
      <c r="D19" t="s">
        <v>289</v>
      </c>
      <c r="E19">
        <v>30</v>
      </c>
      <c r="F19">
        <v>0.05</v>
      </c>
      <c r="G19">
        <v>0.096</v>
      </c>
      <c r="H19" s="25">
        <f t="shared" si="0"/>
        <v>0.095456</v>
      </c>
      <c r="K19" s="28">
        <v>0</v>
      </c>
      <c r="N19">
        <f t="shared" si="1"/>
        <v>0.095456</v>
      </c>
      <c r="O19">
        <f t="shared" si="2"/>
        <v>0.095456</v>
      </c>
      <c r="S19" s="58">
        <v>95456</v>
      </c>
    </row>
    <row r="20" spans="1:19" ht="12.75">
      <c r="A20">
        <v>10</v>
      </c>
      <c r="B20">
        <v>0</v>
      </c>
      <c r="D20" t="s">
        <v>288</v>
      </c>
      <c r="E20">
        <v>50</v>
      </c>
      <c r="F20">
        <v>0.0001</v>
      </c>
      <c r="G20">
        <v>1</v>
      </c>
      <c r="H20" s="25">
        <f t="shared" si="0"/>
        <v>0.9938260999999999</v>
      </c>
      <c r="K20" s="28">
        <v>0</v>
      </c>
      <c r="N20">
        <f t="shared" si="1"/>
        <v>0.9938260999999999</v>
      </c>
      <c r="O20">
        <f t="shared" si="2"/>
        <v>0.9938260999999999</v>
      </c>
      <c r="S20" s="58">
        <v>993826.1</v>
      </c>
    </row>
    <row r="21" spans="1:19" ht="12.75">
      <c r="A21">
        <v>6</v>
      </c>
      <c r="B21">
        <v>5</v>
      </c>
      <c r="D21" t="s">
        <v>288</v>
      </c>
      <c r="E21">
        <v>100</v>
      </c>
      <c r="F21">
        <v>0.0001</v>
      </c>
      <c r="G21">
        <v>0.5</v>
      </c>
      <c r="H21" s="25">
        <f t="shared" si="0"/>
        <v>0.497664</v>
      </c>
      <c r="K21" s="28">
        <v>0</v>
      </c>
      <c r="N21">
        <f t="shared" si="1"/>
        <v>0.497664</v>
      </c>
      <c r="O21">
        <f t="shared" si="2"/>
        <v>0.497664</v>
      </c>
      <c r="S21" s="58">
        <v>497664</v>
      </c>
    </row>
    <row r="22" spans="1:19" ht="12.75">
      <c r="A22">
        <v>5</v>
      </c>
      <c r="B22">
        <v>6</v>
      </c>
      <c r="D22" t="s">
        <v>288</v>
      </c>
      <c r="E22">
        <v>100</v>
      </c>
      <c r="F22">
        <v>0.0001</v>
      </c>
      <c r="G22">
        <v>0.5</v>
      </c>
      <c r="H22" s="25">
        <f t="shared" si="0"/>
        <v>0.49793709999999997</v>
      </c>
      <c r="K22" s="28">
        <v>0</v>
      </c>
      <c r="N22">
        <f t="shared" si="1"/>
        <v>0.49793709999999997</v>
      </c>
      <c r="O22">
        <f t="shared" si="2"/>
        <v>0.49793709999999997</v>
      </c>
      <c r="S22" s="58">
        <v>497937.1</v>
      </c>
    </row>
    <row r="23" spans="1:19" ht="12.75">
      <c r="A23">
        <v>11</v>
      </c>
      <c r="B23">
        <v>10</v>
      </c>
      <c r="D23" t="s">
        <v>288</v>
      </c>
      <c r="E23">
        <v>16</v>
      </c>
      <c r="F23">
        <v>0.0001</v>
      </c>
      <c r="G23">
        <v>0.5</v>
      </c>
      <c r="H23" s="25">
        <f t="shared" si="0"/>
        <v>0.4968267</v>
      </c>
      <c r="K23" s="28">
        <v>0.009</v>
      </c>
      <c r="N23">
        <f t="shared" si="1"/>
        <v>0.4923552597</v>
      </c>
      <c r="O23">
        <f t="shared" si="2"/>
        <v>0</v>
      </c>
      <c r="S23" s="58">
        <v>496826.7</v>
      </c>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349</v>
      </c>
      <c r="I27" s="89"/>
      <c r="J27" s="89"/>
      <c r="K27" s="89"/>
      <c r="L27" s="89"/>
      <c r="M27" s="71"/>
      <c r="O27" s="19"/>
      <c r="P27" s="19"/>
      <c r="Q27" s="19"/>
      <c r="R27" s="18"/>
      <c r="S27" s="18"/>
      <c r="T27" s="18"/>
      <c r="U27" s="18"/>
      <c r="V27" s="18"/>
    </row>
    <row r="28" spans="1:22" ht="12.75">
      <c r="A28" s="8" t="s">
        <v>290</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291</v>
      </c>
      <c r="B29" s="9">
        <v>64</v>
      </c>
      <c r="C29" s="9">
        <v>64</v>
      </c>
      <c r="D29" s="9">
        <v>15</v>
      </c>
      <c r="E29" s="10">
        <v>15</v>
      </c>
      <c r="G29" s="91"/>
      <c r="H29" s="21" t="s">
        <v>24</v>
      </c>
      <c r="I29" s="11">
        <v>1</v>
      </c>
      <c r="J29" s="11">
        <v>64</v>
      </c>
      <c r="K29" s="11"/>
      <c r="L29" s="11"/>
      <c r="M29" s="12"/>
      <c r="O29" s="18"/>
      <c r="P29" s="18"/>
      <c r="Q29" s="18"/>
      <c r="R29" s="18"/>
      <c r="S29" s="18"/>
      <c r="T29" s="18"/>
      <c r="U29" s="18"/>
      <c r="V29" s="18"/>
    </row>
    <row r="30" spans="1:22" ht="13.5" thickBot="1">
      <c r="A30" s="8" t="s">
        <v>292</v>
      </c>
      <c r="B30" s="9">
        <v>1023</v>
      </c>
      <c r="C30" s="9">
        <v>1023</v>
      </c>
      <c r="D30" s="9">
        <v>15</v>
      </c>
      <c r="E30" s="10">
        <v>15</v>
      </c>
      <c r="G30" s="22" t="s">
        <v>27</v>
      </c>
      <c r="H30" s="70" t="s">
        <v>28</v>
      </c>
      <c r="I30" s="89"/>
      <c r="J30" s="89"/>
      <c r="K30" s="89"/>
      <c r="L30" s="89"/>
      <c r="M30" s="71"/>
      <c r="O30" s="18"/>
      <c r="P30" s="18"/>
      <c r="Q30" s="18"/>
      <c r="R30" s="18"/>
      <c r="S30" s="18"/>
      <c r="T30" s="18"/>
      <c r="U30" s="18"/>
      <c r="V30" s="18"/>
    </row>
    <row r="31" spans="1:22" ht="13.5" thickBot="1">
      <c r="A31" s="8" t="s">
        <v>293</v>
      </c>
      <c r="B31" s="9">
        <v>7</v>
      </c>
      <c r="C31" s="9">
        <v>3</v>
      </c>
      <c r="D31" s="9">
        <v>2</v>
      </c>
      <c r="E31" s="10">
        <v>2</v>
      </c>
      <c r="G31" s="22" t="s">
        <v>18</v>
      </c>
      <c r="H31" s="70" t="s">
        <v>294</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296</v>
      </c>
      <c r="H38" s="86"/>
      <c r="I38" s="96" t="s">
        <v>297</v>
      </c>
      <c r="J38" s="97"/>
      <c r="K38" s="97"/>
      <c r="L38" s="97"/>
      <c r="M38" s="98"/>
      <c r="O38" s="18"/>
      <c r="P38" s="18"/>
      <c r="Q38" s="18"/>
      <c r="R38" s="20"/>
      <c r="S38" s="20"/>
      <c r="T38" s="20"/>
      <c r="U38" s="18"/>
      <c r="V38" s="18"/>
    </row>
    <row r="39" spans="7:22" ht="12.75">
      <c r="G39" s="85" t="s">
        <v>38</v>
      </c>
      <c r="H39" s="86"/>
      <c r="I39" s="9" t="s">
        <v>39</v>
      </c>
      <c r="J39" s="9"/>
      <c r="K39" s="9"/>
      <c r="L39" s="9"/>
      <c r="M39" s="10"/>
      <c r="O39" s="18"/>
      <c r="P39" s="18"/>
      <c r="Q39" s="18"/>
      <c r="R39" s="18"/>
      <c r="S39" s="18"/>
      <c r="T39" s="18"/>
      <c r="U39" s="18"/>
      <c r="V39" s="18"/>
    </row>
    <row r="40" spans="7:22" ht="12.75">
      <c r="G40" s="85" t="s">
        <v>40</v>
      </c>
      <c r="H40" s="8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S1:S2"/>
    <mergeCell ref="A26:E26"/>
    <mergeCell ref="G37:H37"/>
    <mergeCell ref="H33:M33"/>
    <mergeCell ref="I37:J37"/>
    <mergeCell ref="K1:L1"/>
    <mergeCell ref="G35:M35"/>
    <mergeCell ref="G36:H36"/>
    <mergeCell ref="I36:M36"/>
    <mergeCell ref="G1:G2"/>
    <mergeCell ref="H1:H2"/>
    <mergeCell ref="I1:J1"/>
    <mergeCell ref="G39:H39"/>
    <mergeCell ref="G40:H40"/>
    <mergeCell ref="G38:H38"/>
    <mergeCell ref="I38:M38"/>
    <mergeCell ref="M1:O1"/>
    <mergeCell ref="H27:M27"/>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24"/>
  </sheetPr>
  <dimension ref="A1:W49"/>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Q26" sqref="Q26"/>
    </sheetView>
  </sheetViews>
  <sheetFormatPr defaultColWidth="9.140625" defaultRowHeight="12.75"/>
  <cols>
    <col min="6" max="6" width="10.7109375" style="0" bestFit="1" customWidth="1"/>
    <col min="8" max="8" width="9.57421875" style="0" customWidth="1"/>
    <col min="12" max="12" width="11.140625" style="0" customWidth="1"/>
    <col min="19" max="19" width="14.140625" style="0" bestFit="1" customWidth="1"/>
  </cols>
  <sheetData>
    <row r="1" spans="1:19" ht="12.75" customHeight="1">
      <c r="A1" s="78" t="s">
        <v>0</v>
      </c>
      <c r="B1" s="74" t="s">
        <v>1</v>
      </c>
      <c r="C1" s="74" t="s">
        <v>151</v>
      </c>
      <c r="D1" s="74" t="s">
        <v>152</v>
      </c>
      <c r="E1" s="76" t="s">
        <v>53</v>
      </c>
      <c r="F1" s="74" t="s">
        <v>65</v>
      </c>
      <c r="G1" s="74" t="s">
        <v>75</v>
      </c>
      <c r="H1" s="72" t="s">
        <v>52</v>
      </c>
      <c r="I1" s="83" t="s">
        <v>3</v>
      </c>
      <c r="J1" s="84"/>
      <c r="K1" s="80" t="s">
        <v>4</v>
      </c>
      <c r="L1" s="81"/>
      <c r="M1" s="84" t="s">
        <v>5</v>
      </c>
      <c r="N1" s="84"/>
      <c r="O1" s="84"/>
      <c r="P1" s="1" t="s">
        <v>6</v>
      </c>
      <c r="Q1" s="2"/>
      <c r="S1" s="72" t="s">
        <v>149</v>
      </c>
    </row>
    <row r="2" spans="1:19" ht="64.5" thickBot="1">
      <c r="A2" s="79"/>
      <c r="B2" s="75"/>
      <c r="C2" s="75"/>
      <c r="D2" s="75"/>
      <c r="E2" s="77"/>
      <c r="F2" s="75"/>
      <c r="G2" s="75"/>
      <c r="H2" s="82"/>
      <c r="I2" s="3" t="s">
        <v>150</v>
      </c>
      <c r="J2" s="4" t="s">
        <v>8</v>
      </c>
      <c r="K2" s="4" t="s">
        <v>70</v>
      </c>
      <c r="L2" s="5" t="s">
        <v>85</v>
      </c>
      <c r="M2" s="4" t="s">
        <v>9</v>
      </c>
      <c r="N2" s="4" t="s">
        <v>10</v>
      </c>
      <c r="O2" s="4" t="s">
        <v>11</v>
      </c>
      <c r="P2" s="5" t="s">
        <v>12</v>
      </c>
      <c r="Q2" s="6" t="s">
        <v>13</v>
      </c>
      <c r="S2" s="73"/>
    </row>
    <row r="3" spans="1:19" ht="13.5" thickBot="1">
      <c r="A3">
        <v>4</v>
      </c>
      <c r="B3">
        <v>0</v>
      </c>
      <c r="C3" t="s">
        <v>153</v>
      </c>
      <c r="G3">
        <v>0</v>
      </c>
      <c r="H3" s="25">
        <f aca="true" t="shared" si="0" ref="H3:H23">S3/1000000</f>
        <v>0.1197312</v>
      </c>
      <c r="I3" s="26">
        <f>SUM(H3:H6)</f>
        <v>4.314672</v>
      </c>
      <c r="J3" s="27">
        <f>I3/SUM(G3:G6)</f>
        <v>0.13918296774193548</v>
      </c>
      <c r="K3" s="7"/>
      <c r="L3" s="29" t="s">
        <v>363</v>
      </c>
      <c r="M3" s="27">
        <f>SUM(H3:H23)</f>
        <v>56.40215243</v>
      </c>
      <c r="N3" s="27">
        <f>SUM(N7:N23)+SUM(H3:H6)</f>
        <v>56.37817199650001</v>
      </c>
      <c r="O3" s="30">
        <f>SUM(O7:O23)+SUM(H3:H6)</f>
        <v>55.90532573000001</v>
      </c>
      <c r="P3" s="32">
        <v>83.36659</v>
      </c>
      <c r="Q3" s="28">
        <f>N3/P3</f>
        <v>0.6762681788531834</v>
      </c>
      <c r="S3" s="58">
        <v>119731.2</v>
      </c>
    </row>
    <row r="4" spans="1:19" ht="12.75">
      <c r="A4">
        <v>0</v>
      </c>
      <c r="B4">
        <v>4</v>
      </c>
      <c r="C4" t="s">
        <v>153</v>
      </c>
      <c r="G4">
        <v>1</v>
      </c>
      <c r="H4" s="25">
        <f t="shared" si="0"/>
        <v>1.2784</v>
      </c>
      <c r="S4" s="58">
        <v>1278400</v>
      </c>
    </row>
    <row r="5" spans="1:19" ht="12.75">
      <c r="A5">
        <v>10</v>
      </c>
      <c r="B5">
        <v>4</v>
      </c>
      <c r="C5" t="s">
        <v>153</v>
      </c>
      <c r="G5">
        <v>0</v>
      </c>
      <c r="H5" s="25">
        <f t="shared" si="0"/>
        <v>0.0497408</v>
      </c>
      <c r="S5" s="58">
        <v>49740.8</v>
      </c>
    </row>
    <row r="6" spans="1:19" ht="12.75">
      <c r="A6">
        <v>4</v>
      </c>
      <c r="B6">
        <v>10</v>
      </c>
      <c r="C6" t="s">
        <v>153</v>
      </c>
      <c r="G6">
        <v>30</v>
      </c>
      <c r="H6" s="25">
        <f t="shared" si="0"/>
        <v>2.8668</v>
      </c>
      <c r="S6" s="58">
        <v>2866800</v>
      </c>
    </row>
    <row r="7" spans="1:19" ht="12.75">
      <c r="A7">
        <v>0</v>
      </c>
      <c r="B7">
        <v>1</v>
      </c>
      <c r="D7" t="s">
        <v>154</v>
      </c>
      <c r="E7">
        <v>200</v>
      </c>
      <c r="F7">
        <v>1E-07</v>
      </c>
      <c r="G7">
        <v>19.200001</v>
      </c>
      <c r="H7" s="25">
        <f t="shared" si="0"/>
        <v>19.0632</v>
      </c>
      <c r="K7" s="28">
        <v>0</v>
      </c>
      <c r="N7">
        <f aca="true" t="shared" si="1" ref="N7:N23">H7*(1-K7)</f>
        <v>19.0632</v>
      </c>
      <c r="O7">
        <f aca="true" t="shared" si="2" ref="O7:O23">IF((K7&lt;F7),H7,0)</f>
        <v>19.0632</v>
      </c>
      <c r="S7" s="58">
        <v>19063200</v>
      </c>
    </row>
    <row r="8" spans="1:19" ht="12.75">
      <c r="A8">
        <v>0</v>
      </c>
      <c r="B8">
        <v>3</v>
      </c>
      <c r="D8" t="s">
        <v>154</v>
      </c>
      <c r="E8">
        <v>200</v>
      </c>
      <c r="F8">
        <v>1E-07</v>
      </c>
      <c r="G8">
        <v>24</v>
      </c>
      <c r="H8" s="25">
        <f t="shared" si="0"/>
        <v>23.8064</v>
      </c>
      <c r="K8" s="28">
        <v>0</v>
      </c>
      <c r="N8">
        <f t="shared" si="1"/>
        <v>23.8064</v>
      </c>
      <c r="O8">
        <f t="shared" si="2"/>
        <v>23.8064</v>
      </c>
      <c r="S8" s="58">
        <v>23806400</v>
      </c>
    </row>
    <row r="9" spans="1:19" ht="12.75">
      <c r="A9">
        <v>0</v>
      </c>
      <c r="B9">
        <v>4</v>
      </c>
      <c r="D9" t="s">
        <v>154</v>
      </c>
      <c r="E9">
        <v>200</v>
      </c>
      <c r="F9">
        <v>0.0001</v>
      </c>
      <c r="G9">
        <v>4</v>
      </c>
      <c r="H9" s="25">
        <f t="shared" si="0"/>
        <v>3.9476</v>
      </c>
      <c r="K9" s="28">
        <v>0</v>
      </c>
      <c r="N9">
        <f t="shared" si="1"/>
        <v>3.9476</v>
      </c>
      <c r="O9">
        <f t="shared" si="2"/>
        <v>3.9476</v>
      </c>
      <c r="S9" s="58">
        <v>3947600</v>
      </c>
    </row>
    <row r="10" spans="1:19" ht="12.75">
      <c r="A10">
        <v>0</v>
      </c>
      <c r="B10">
        <v>7</v>
      </c>
      <c r="D10" t="s">
        <v>155</v>
      </c>
      <c r="E10">
        <v>30</v>
      </c>
      <c r="F10">
        <v>0.05</v>
      </c>
      <c r="G10">
        <v>0.096</v>
      </c>
      <c r="H10" s="25">
        <f t="shared" si="0"/>
        <v>0.094432</v>
      </c>
      <c r="K10" s="28">
        <v>0</v>
      </c>
      <c r="N10">
        <f t="shared" si="1"/>
        <v>0.094432</v>
      </c>
      <c r="O10">
        <f t="shared" si="2"/>
        <v>0.094432</v>
      </c>
      <c r="S10" s="58">
        <v>94432</v>
      </c>
    </row>
    <row r="11" spans="1:19" ht="12.75">
      <c r="A11">
        <v>0</v>
      </c>
      <c r="B11">
        <v>8</v>
      </c>
      <c r="D11" t="s">
        <v>155</v>
      </c>
      <c r="E11">
        <v>30</v>
      </c>
      <c r="F11">
        <v>0.05</v>
      </c>
      <c r="G11">
        <v>0.096</v>
      </c>
      <c r="H11" s="25">
        <f t="shared" si="0"/>
        <v>0.094528</v>
      </c>
      <c r="K11" s="28">
        <v>0</v>
      </c>
      <c r="N11">
        <f t="shared" si="1"/>
        <v>0.094528</v>
      </c>
      <c r="O11">
        <f t="shared" si="2"/>
        <v>0.094528</v>
      </c>
      <c r="S11" s="58">
        <v>94528</v>
      </c>
    </row>
    <row r="12" spans="1:19" ht="12.75">
      <c r="A12">
        <v>0</v>
      </c>
      <c r="B12">
        <v>9</v>
      </c>
      <c r="D12" t="s">
        <v>155</v>
      </c>
      <c r="E12">
        <v>30</v>
      </c>
      <c r="F12">
        <v>0.05</v>
      </c>
      <c r="G12">
        <v>0.096</v>
      </c>
      <c r="H12" s="25">
        <f t="shared" si="0"/>
        <v>0.094496</v>
      </c>
      <c r="K12" s="28">
        <v>0</v>
      </c>
      <c r="N12">
        <f t="shared" si="1"/>
        <v>0.094496</v>
      </c>
      <c r="O12">
        <f t="shared" si="2"/>
        <v>0.094496</v>
      </c>
      <c r="S12" s="58">
        <v>94496</v>
      </c>
    </row>
    <row r="13" spans="1:19" ht="12.75">
      <c r="A13">
        <v>0</v>
      </c>
      <c r="B13">
        <v>10</v>
      </c>
      <c r="D13" t="s">
        <v>154</v>
      </c>
      <c r="E13">
        <v>30</v>
      </c>
      <c r="F13">
        <v>0.0001</v>
      </c>
      <c r="G13">
        <v>2</v>
      </c>
      <c r="H13" s="25">
        <f t="shared" si="0"/>
        <v>1.968811</v>
      </c>
      <c r="K13" s="28">
        <v>0</v>
      </c>
      <c r="N13">
        <f t="shared" si="1"/>
        <v>1.968811</v>
      </c>
      <c r="O13">
        <f t="shared" si="2"/>
        <v>1.968811</v>
      </c>
      <c r="S13" s="58">
        <v>1968811</v>
      </c>
    </row>
    <row r="14" spans="1:19" ht="12.75">
      <c r="A14">
        <v>0</v>
      </c>
      <c r="B14">
        <v>11</v>
      </c>
      <c r="D14" t="s">
        <v>154</v>
      </c>
      <c r="E14">
        <v>200</v>
      </c>
      <c r="F14">
        <v>0.0001</v>
      </c>
      <c r="G14">
        <v>0.128</v>
      </c>
      <c r="H14" s="25">
        <f t="shared" si="0"/>
        <v>0.12584589999999998</v>
      </c>
      <c r="K14" s="28">
        <v>0</v>
      </c>
      <c r="N14">
        <f t="shared" si="1"/>
        <v>0.12584589999999998</v>
      </c>
      <c r="O14">
        <f t="shared" si="2"/>
        <v>0.12584589999999998</v>
      </c>
      <c r="S14" s="58">
        <v>125845.9</v>
      </c>
    </row>
    <row r="15" spans="1:19" ht="12.75">
      <c r="A15">
        <v>1</v>
      </c>
      <c r="B15">
        <v>0</v>
      </c>
      <c r="D15" t="s">
        <v>154</v>
      </c>
      <c r="E15">
        <v>100</v>
      </c>
      <c r="F15">
        <v>0.01</v>
      </c>
      <c r="G15">
        <v>0.06</v>
      </c>
      <c r="H15" s="25">
        <f t="shared" si="0"/>
        <v>0.059801599999999996</v>
      </c>
      <c r="K15" s="28">
        <v>0</v>
      </c>
      <c r="N15">
        <f t="shared" si="1"/>
        <v>0.059801599999999996</v>
      </c>
      <c r="O15">
        <f t="shared" si="2"/>
        <v>0.059801599999999996</v>
      </c>
      <c r="S15" s="58">
        <v>59801.6</v>
      </c>
    </row>
    <row r="16" spans="1:19" ht="12.75">
      <c r="A16">
        <v>3</v>
      </c>
      <c r="B16">
        <v>0</v>
      </c>
      <c r="D16" t="s">
        <v>154</v>
      </c>
      <c r="E16">
        <v>100</v>
      </c>
      <c r="F16">
        <v>0.01</v>
      </c>
      <c r="G16">
        <v>0.06</v>
      </c>
      <c r="H16" s="25">
        <f t="shared" si="0"/>
        <v>0.059784529999999995</v>
      </c>
      <c r="K16" s="28">
        <v>0</v>
      </c>
      <c r="N16">
        <f t="shared" si="1"/>
        <v>0.059784529999999995</v>
      </c>
      <c r="O16">
        <f t="shared" si="2"/>
        <v>0.059784529999999995</v>
      </c>
      <c r="S16" s="58">
        <v>59784.53</v>
      </c>
    </row>
    <row r="17" spans="1:19" ht="12.75">
      <c r="A17">
        <v>7</v>
      </c>
      <c r="B17">
        <v>0</v>
      </c>
      <c r="D17" t="s">
        <v>155</v>
      </c>
      <c r="E17">
        <v>30</v>
      </c>
      <c r="F17">
        <v>0.05</v>
      </c>
      <c r="G17">
        <v>0.096</v>
      </c>
      <c r="H17" s="25">
        <f t="shared" si="0"/>
        <v>0.09552</v>
      </c>
      <c r="K17" s="28">
        <v>0.004</v>
      </c>
      <c r="N17">
        <f t="shared" si="1"/>
        <v>0.09513791999999999</v>
      </c>
      <c r="O17">
        <f t="shared" si="2"/>
        <v>0.09552</v>
      </c>
      <c r="S17" s="58">
        <v>95520</v>
      </c>
    </row>
    <row r="18" spans="1:19" ht="12.75">
      <c r="A18">
        <v>8</v>
      </c>
      <c r="B18">
        <v>0</v>
      </c>
      <c r="D18" t="s">
        <v>155</v>
      </c>
      <c r="E18">
        <v>30</v>
      </c>
      <c r="F18">
        <v>0.05</v>
      </c>
      <c r="G18">
        <v>0.096</v>
      </c>
      <c r="H18" s="25">
        <f t="shared" si="0"/>
        <v>0.095488</v>
      </c>
      <c r="K18" s="28">
        <v>0.007</v>
      </c>
      <c r="N18">
        <f t="shared" si="1"/>
        <v>0.094819584</v>
      </c>
      <c r="O18">
        <f t="shared" si="2"/>
        <v>0.095488</v>
      </c>
      <c r="S18" s="58">
        <v>95488</v>
      </c>
    </row>
    <row r="19" spans="1:19" ht="12.75">
      <c r="A19">
        <v>9</v>
      </c>
      <c r="B19">
        <v>0</v>
      </c>
      <c r="D19" t="s">
        <v>155</v>
      </c>
      <c r="E19">
        <v>30</v>
      </c>
      <c r="F19">
        <v>0.05</v>
      </c>
      <c r="G19">
        <v>0.096</v>
      </c>
      <c r="H19" s="25">
        <f t="shared" si="0"/>
        <v>0.095456</v>
      </c>
      <c r="K19" s="28">
        <v>0.006</v>
      </c>
      <c r="N19">
        <f t="shared" si="1"/>
        <v>0.094883264</v>
      </c>
      <c r="O19">
        <f t="shared" si="2"/>
        <v>0.095456</v>
      </c>
      <c r="S19" s="58">
        <v>95456</v>
      </c>
    </row>
    <row r="20" spans="1:19" ht="12.75">
      <c r="A20">
        <v>10</v>
      </c>
      <c r="B20">
        <v>0</v>
      </c>
      <c r="D20" t="s">
        <v>154</v>
      </c>
      <c r="E20">
        <v>50</v>
      </c>
      <c r="F20">
        <v>0.0001</v>
      </c>
      <c r="G20">
        <v>1</v>
      </c>
      <c r="H20" s="25">
        <f t="shared" si="0"/>
        <v>0.9936896</v>
      </c>
      <c r="K20" s="28">
        <v>0</v>
      </c>
      <c r="N20">
        <f t="shared" si="1"/>
        <v>0.9936896</v>
      </c>
      <c r="O20">
        <f t="shared" si="2"/>
        <v>0.9936896</v>
      </c>
      <c r="S20" s="58">
        <v>993689.6</v>
      </c>
    </row>
    <row r="21" spans="1:19" ht="12.75">
      <c r="A21">
        <v>6</v>
      </c>
      <c r="B21">
        <v>5</v>
      </c>
      <c r="D21" t="s">
        <v>154</v>
      </c>
      <c r="E21">
        <v>100</v>
      </c>
      <c r="F21">
        <v>0.0001</v>
      </c>
      <c r="G21">
        <v>0.5</v>
      </c>
      <c r="H21" s="25">
        <f t="shared" si="0"/>
        <v>0.497664</v>
      </c>
      <c r="K21" s="28">
        <v>0</v>
      </c>
      <c r="N21">
        <f t="shared" si="1"/>
        <v>0.497664</v>
      </c>
      <c r="O21">
        <f t="shared" si="2"/>
        <v>0.497664</v>
      </c>
      <c r="S21" s="58">
        <v>497664</v>
      </c>
    </row>
    <row r="22" spans="1:19" ht="12.75">
      <c r="A22">
        <v>5</v>
      </c>
      <c r="B22">
        <v>6</v>
      </c>
      <c r="D22" t="s">
        <v>154</v>
      </c>
      <c r="E22">
        <v>100</v>
      </c>
      <c r="F22">
        <v>0.0001</v>
      </c>
      <c r="G22">
        <v>0.5</v>
      </c>
      <c r="H22" s="25">
        <f t="shared" si="0"/>
        <v>0.49793709999999997</v>
      </c>
      <c r="K22" s="28">
        <v>0</v>
      </c>
      <c r="N22">
        <f t="shared" si="1"/>
        <v>0.49793709999999997</v>
      </c>
      <c r="O22">
        <f t="shared" si="2"/>
        <v>0.49793709999999997</v>
      </c>
      <c r="S22" s="58">
        <v>497937.1</v>
      </c>
    </row>
    <row r="23" spans="1:19" ht="12.75">
      <c r="A23">
        <v>11</v>
      </c>
      <c r="B23">
        <v>10</v>
      </c>
      <c r="D23" t="s">
        <v>154</v>
      </c>
      <c r="E23">
        <v>16</v>
      </c>
      <c r="F23">
        <v>0.0001</v>
      </c>
      <c r="G23">
        <v>0.5</v>
      </c>
      <c r="H23" s="25">
        <f t="shared" si="0"/>
        <v>0.4968267</v>
      </c>
      <c r="K23" s="28">
        <v>0.045</v>
      </c>
      <c r="N23">
        <f t="shared" si="1"/>
        <v>0.4744694985</v>
      </c>
      <c r="O23">
        <f t="shared" si="2"/>
        <v>0</v>
      </c>
      <c r="S23" s="58">
        <v>496826.7</v>
      </c>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350</v>
      </c>
      <c r="I27" s="89"/>
      <c r="J27" s="89"/>
      <c r="K27" s="89"/>
      <c r="L27" s="89"/>
      <c r="M27" s="71"/>
      <c r="O27" s="19"/>
      <c r="P27" s="19"/>
      <c r="Q27" s="19"/>
      <c r="R27" s="18"/>
      <c r="S27" s="18"/>
      <c r="T27" s="18"/>
      <c r="U27" s="18"/>
      <c r="V27" s="18"/>
    </row>
    <row r="28" spans="1:22" ht="12.75">
      <c r="A28" s="8" t="s">
        <v>157</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49</v>
      </c>
      <c r="B29" s="9">
        <v>64</v>
      </c>
      <c r="C29" s="9">
        <v>64</v>
      </c>
      <c r="D29" s="9">
        <v>15</v>
      </c>
      <c r="E29" s="10">
        <v>15</v>
      </c>
      <c r="G29" s="91"/>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15</v>
      </c>
      <c r="G30" s="22" t="s">
        <v>27</v>
      </c>
      <c r="H30" s="70" t="s">
        <v>28</v>
      </c>
      <c r="I30" s="89"/>
      <c r="J30" s="89"/>
      <c r="K30" s="89"/>
      <c r="L30" s="89"/>
      <c r="M30" s="71"/>
      <c r="O30" s="18"/>
      <c r="P30" s="18"/>
      <c r="Q30" s="18"/>
      <c r="R30" s="18"/>
      <c r="S30" s="18"/>
      <c r="T30" s="18"/>
      <c r="U30" s="18"/>
      <c r="V30" s="18"/>
    </row>
    <row r="31" spans="1:22" ht="13.5" thickBot="1">
      <c r="A31" s="8" t="s">
        <v>158</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304</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296</v>
      </c>
      <c r="H38" s="86"/>
      <c r="I38" s="96" t="s">
        <v>297</v>
      </c>
      <c r="J38" s="97"/>
      <c r="K38" s="97"/>
      <c r="L38" s="97"/>
      <c r="M38" s="98"/>
      <c r="O38" s="18"/>
      <c r="P38" s="18"/>
      <c r="Q38" s="18"/>
      <c r="R38" s="20"/>
      <c r="S38" s="20"/>
      <c r="T38" s="20"/>
      <c r="U38" s="18"/>
      <c r="V38" s="18"/>
    </row>
    <row r="39" spans="7:22" ht="12.75">
      <c r="G39" s="85" t="s">
        <v>38</v>
      </c>
      <c r="H39" s="86"/>
      <c r="I39" s="9" t="s">
        <v>39</v>
      </c>
      <c r="J39" s="9"/>
      <c r="K39" s="9"/>
      <c r="L39" s="9"/>
      <c r="M39" s="10"/>
      <c r="O39" s="18"/>
      <c r="P39" s="18"/>
      <c r="Q39" s="18"/>
      <c r="R39" s="18"/>
      <c r="S39" s="18"/>
      <c r="T39" s="18"/>
      <c r="U39" s="18"/>
      <c r="V39" s="18"/>
    </row>
    <row r="40" spans="7:22" ht="12.75">
      <c r="G40" s="85" t="s">
        <v>40</v>
      </c>
      <c r="H40" s="8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F1:F2"/>
    <mergeCell ref="E1:E2"/>
    <mergeCell ref="A1:A2"/>
    <mergeCell ref="B1:B2"/>
    <mergeCell ref="C1:C2"/>
    <mergeCell ref="D1:D2"/>
    <mergeCell ref="B32:E32"/>
    <mergeCell ref="B33:E33"/>
    <mergeCell ref="G26:M26"/>
    <mergeCell ref="G28:G29"/>
    <mergeCell ref="H30:M30"/>
    <mergeCell ref="H31:M31"/>
    <mergeCell ref="H32:M32"/>
    <mergeCell ref="H27:M27"/>
    <mergeCell ref="H1:H2"/>
    <mergeCell ref="I1:J1"/>
    <mergeCell ref="G39:H39"/>
    <mergeCell ref="G40:H40"/>
    <mergeCell ref="G38:H38"/>
    <mergeCell ref="I38:M38"/>
    <mergeCell ref="M1:O1"/>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2"/>
  </sheetPr>
  <dimension ref="A1:W49"/>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P25" sqref="P25"/>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78" t="s">
        <v>272</v>
      </c>
      <c r="B1" s="74" t="s">
        <v>1</v>
      </c>
      <c r="C1" s="74" t="s">
        <v>151</v>
      </c>
      <c r="D1" s="74" t="s">
        <v>152</v>
      </c>
      <c r="E1" s="76" t="s">
        <v>53</v>
      </c>
      <c r="F1" s="74" t="s">
        <v>65</v>
      </c>
      <c r="G1" s="74" t="s">
        <v>75</v>
      </c>
      <c r="H1" s="72" t="s">
        <v>52</v>
      </c>
      <c r="I1" s="83" t="s">
        <v>3</v>
      </c>
      <c r="J1" s="84"/>
      <c r="K1" s="80" t="s">
        <v>4</v>
      </c>
      <c r="L1" s="81"/>
      <c r="M1" s="84" t="s">
        <v>5</v>
      </c>
      <c r="N1" s="84"/>
      <c r="O1" s="84"/>
      <c r="P1" s="1" t="s">
        <v>6</v>
      </c>
      <c r="Q1" s="2"/>
      <c r="S1" s="72" t="s">
        <v>149</v>
      </c>
    </row>
    <row r="2" spans="1:19" ht="64.5" thickBot="1">
      <c r="A2" s="100"/>
      <c r="B2" s="99"/>
      <c r="C2" s="99"/>
      <c r="D2" s="75"/>
      <c r="E2" s="77"/>
      <c r="F2" s="75"/>
      <c r="G2" s="99"/>
      <c r="H2" s="82"/>
      <c r="I2" s="3" t="s">
        <v>150</v>
      </c>
      <c r="J2" s="4" t="s">
        <v>8</v>
      </c>
      <c r="K2" s="4" t="s">
        <v>70</v>
      </c>
      <c r="L2" s="5" t="s">
        <v>85</v>
      </c>
      <c r="M2" s="4" t="s">
        <v>9</v>
      </c>
      <c r="N2" s="4" t="s">
        <v>10</v>
      </c>
      <c r="O2" s="4" t="s">
        <v>11</v>
      </c>
      <c r="P2" s="5" t="s">
        <v>12</v>
      </c>
      <c r="Q2" s="6" t="s">
        <v>13</v>
      </c>
      <c r="S2" s="73"/>
    </row>
    <row r="3" spans="1:19" ht="13.5" thickBot="1">
      <c r="A3" s="18">
        <v>3</v>
      </c>
      <c r="B3" s="18">
        <v>2</v>
      </c>
      <c r="C3" t="s">
        <v>153</v>
      </c>
      <c r="G3" s="18">
        <v>0</v>
      </c>
      <c r="H3" s="25">
        <f aca="true" t="shared" si="0" ref="H3:H15">S3/1000000</f>
        <v>0.096832</v>
      </c>
      <c r="I3" s="61">
        <f>SUM(H3:H6)</f>
        <v>12.945279999999999</v>
      </c>
      <c r="J3" s="62">
        <f>I3/SUM(G3:G6)</f>
        <v>0.3157385365853658</v>
      </c>
      <c r="K3" s="7"/>
      <c r="L3" s="64" t="s">
        <v>364</v>
      </c>
      <c r="M3" s="62">
        <f>SUM(H3:H23)</f>
        <v>45.6875625</v>
      </c>
      <c r="N3" s="62">
        <f>SUM(N7:N23)+SUM(H3:H6)</f>
        <v>45.678584512899995</v>
      </c>
      <c r="O3" s="65">
        <f>SUM(O7:O23)+SUM(H3:H6)</f>
        <v>43.6925624</v>
      </c>
      <c r="P3" s="66">
        <v>87.22206</v>
      </c>
      <c r="Q3" s="67">
        <f>N3/P3</f>
        <v>0.5237044907320464</v>
      </c>
      <c r="S3" s="24">
        <v>96832</v>
      </c>
    </row>
    <row r="4" spans="1:19" ht="12.75">
      <c r="A4" s="18">
        <v>2</v>
      </c>
      <c r="B4" s="18">
        <v>3</v>
      </c>
      <c r="C4" t="s">
        <v>153</v>
      </c>
      <c r="G4" s="18">
        <v>30</v>
      </c>
      <c r="H4" s="25">
        <f t="shared" si="0"/>
        <v>5.9568</v>
      </c>
      <c r="S4" s="24">
        <v>5956800</v>
      </c>
    </row>
    <row r="5" spans="1:19" ht="12.75">
      <c r="A5" s="18">
        <v>15</v>
      </c>
      <c r="B5" s="18">
        <v>9</v>
      </c>
      <c r="C5" t="s">
        <v>153</v>
      </c>
      <c r="G5" s="18">
        <v>11</v>
      </c>
      <c r="H5" s="25">
        <f t="shared" si="0"/>
        <v>6.7824</v>
      </c>
      <c r="S5" s="24">
        <v>6782400</v>
      </c>
    </row>
    <row r="6" spans="1:19" ht="12.75">
      <c r="A6" s="18">
        <v>9</v>
      </c>
      <c r="B6" s="18">
        <v>15</v>
      </c>
      <c r="C6" t="s">
        <v>153</v>
      </c>
      <c r="G6" s="18">
        <v>0</v>
      </c>
      <c r="H6" s="25">
        <f t="shared" si="0"/>
        <v>0.109248</v>
      </c>
      <c r="S6" s="24">
        <v>109248</v>
      </c>
    </row>
    <row r="7" spans="1:19" ht="12.75">
      <c r="A7" s="18">
        <v>10</v>
      </c>
      <c r="B7" s="18">
        <v>1</v>
      </c>
      <c r="C7" s="18"/>
      <c r="D7" t="s">
        <v>154</v>
      </c>
      <c r="E7">
        <v>200</v>
      </c>
      <c r="F7" s="60">
        <v>1E-07</v>
      </c>
      <c r="G7" s="18">
        <v>28.799999</v>
      </c>
      <c r="H7" s="25">
        <f t="shared" si="0"/>
        <v>28.75201</v>
      </c>
      <c r="K7" s="63">
        <v>0</v>
      </c>
      <c r="N7">
        <f aca="true" t="shared" si="1" ref="N7:N15">H7*(1-K7)</f>
        <v>28.75201</v>
      </c>
      <c r="O7">
        <f aca="true" t="shared" si="2" ref="O7:O15">IF((K7&lt;F7),H7,0)</f>
        <v>28.75201</v>
      </c>
      <c r="S7" s="24">
        <v>28752010</v>
      </c>
    </row>
    <row r="8" spans="1:19" ht="12.75">
      <c r="A8" s="18">
        <v>5</v>
      </c>
      <c r="B8" s="18">
        <v>4</v>
      </c>
      <c r="C8" s="18"/>
      <c r="D8" t="s">
        <v>154</v>
      </c>
      <c r="E8">
        <v>100</v>
      </c>
      <c r="F8" s="60">
        <v>0.0001</v>
      </c>
      <c r="G8" s="18">
        <v>0.5</v>
      </c>
      <c r="H8" s="25">
        <f t="shared" si="0"/>
        <v>0.49903509999999995</v>
      </c>
      <c r="K8" s="63">
        <v>0</v>
      </c>
      <c r="N8">
        <f t="shared" si="1"/>
        <v>0.49903509999999995</v>
      </c>
      <c r="O8">
        <f t="shared" si="2"/>
        <v>0.49903509999999995</v>
      </c>
      <c r="S8" s="24">
        <v>499035.1</v>
      </c>
    </row>
    <row r="9" spans="1:19" ht="12.75">
      <c r="A9" s="18">
        <v>4</v>
      </c>
      <c r="B9" s="18">
        <v>5</v>
      </c>
      <c r="C9" s="18"/>
      <c r="D9" t="s">
        <v>154</v>
      </c>
      <c r="E9">
        <v>100</v>
      </c>
      <c r="F9" s="60">
        <v>0.0001</v>
      </c>
      <c r="G9" s="18">
        <v>0.5</v>
      </c>
      <c r="H9" s="25">
        <f t="shared" si="0"/>
        <v>0.4991025</v>
      </c>
      <c r="K9" s="63">
        <v>0</v>
      </c>
      <c r="N9">
        <f t="shared" si="1"/>
        <v>0.4991025</v>
      </c>
      <c r="O9">
        <f t="shared" si="2"/>
        <v>0.4991025</v>
      </c>
      <c r="S9" s="24">
        <v>499102.5</v>
      </c>
    </row>
    <row r="10" spans="1:19" ht="12.75">
      <c r="A10" s="18">
        <v>7</v>
      </c>
      <c r="B10" s="18">
        <v>6</v>
      </c>
      <c r="C10" s="18"/>
      <c r="D10" t="s">
        <v>154</v>
      </c>
      <c r="E10">
        <v>100</v>
      </c>
      <c r="F10" s="60">
        <v>0.0001</v>
      </c>
      <c r="G10" s="18">
        <v>0.5</v>
      </c>
      <c r="H10" s="25">
        <f t="shared" si="0"/>
        <v>0.4984179</v>
      </c>
      <c r="K10" s="63">
        <v>0</v>
      </c>
      <c r="N10">
        <f t="shared" si="1"/>
        <v>0.4984179</v>
      </c>
      <c r="O10">
        <f t="shared" si="2"/>
        <v>0.4984179</v>
      </c>
      <c r="S10" s="24">
        <v>498417.9</v>
      </c>
    </row>
    <row r="11" spans="1:19" ht="12.75">
      <c r="A11" s="18">
        <v>6</v>
      </c>
      <c r="B11" s="18">
        <v>7</v>
      </c>
      <c r="C11" s="18"/>
      <c r="D11" t="s">
        <v>154</v>
      </c>
      <c r="E11">
        <v>100</v>
      </c>
      <c r="F11" s="60">
        <v>0.0001</v>
      </c>
      <c r="G11" s="18">
        <v>0.5</v>
      </c>
      <c r="H11" s="25">
        <f t="shared" si="0"/>
        <v>0.4987169</v>
      </c>
      <c r="K11" s="63">
        <v>0</v>
      </c>
      <c r="N11">
        <f t="shared" si="1"/>
        <v>0.4987169</v>
      </c>
      <c r="O11">
        <f t="shared" si="2"/>
        <v>0.4987169</v>
      </c>
      <c r="S11" s="24">
        <v>498716.9</v>
      </c>
    </row>
    <row r="12" spans="1:19" ht="12.75">
      <c r="A12" s="18">
        <v>11</v>
      </c>
      <c r="B12" s="18">
        <v>8</v>
      </c>
      <c r="C12" s="18"/>
      <c r="D12" t="s">
        <v>155</v>
      </c>
      <c r="E12">
        <v>16</v>
      </c>
      <c r="F12" s="60">
        <v>0.0001</v>
      </c>
      <c r="G12" s="18">
        <v>0.5</v>
      </c>
      <c r="H12" s="25">
        <f t="shared" si="0"/>
        <v>0.499</v>
      </c>
      <c r="K12" s="63">
        <v>0.005</v>
      </c>
      <c r="N12">
        <f t="shared" si="1"/>
        <v>0.496505</v>
      </c>
      <c r="O12">
        <f t="shared" si="2"/>
        <v>0</v>
      </c>
      <c r="S12" s="24">
        <v>499000</v>
      </c>
    </row>
    <row r="13" spans="1:19" ht="12.75">
      <c r="A13" s="18">
        <v>12</v>
      </c>
      <c r="B13" s="18">
        <v>8</v>
      </c>
      <c r="C13" s="18"/>
      <c r="D13" t="s">
        <v>155</v>
      </c>
      <c r="E13">
        <v>16</v>
      </c>
      <c r="F13" s="60">
        <v>0.0001</v>
      </c>
      <c r="G13" s="18">
        <v>0.5</v>
      </c>
      <c r="H13" s="25">
        <f t="shared" si="0"/>
        <v>0.4988267</v>
      </c>
      <c r="K13" s="63">
        <v>0.005</v>
      </c>
      <c r="N13">
        <f t="shared" si="1"/>
        <v>0.4963325665</v>
      </c>
      <c r="O13">
        <f t="shared" si="2"/>
        <v>0</v>
      </c>
      <c r="S13" s="24">
        <v>498826.7</v>
      </c>
    </row>
    <row r="14" spans="1:19" ht="12.75">
      <c r="A14" s="18">
        <v>13</v>
      </c>
      <c r="B14" s="18">
        <v>8</v>
      </c>
      <c r="C14" s="18"/>
      <c r="D14" t="s">
        <v>155</v>
      </c>
      <c r="E14">
        <v>16</v>
      </c>
      <c r="F14" s="60">
        <v>0.0001</v>
      </c>
      <c r="G14" s="18">
        <v>0.5</v>
      </c>
      <c r="H14" s="25">
        <f t="shared" si="0"/>
        <v>0.4986667</v>
      </c>
      <c r="K14" s="63">
        <v>0.005</v>
      </c>
      <c r="N14">
        <f t="shared" si="1"/>
        <v>0.4961733665</v>
      </c>
      <c r="O14">
        <f t="shared" si="2"/>
        <v>0</v>
      </c>
      <c r="S14" s="24">
        <v>498666.7</v>
      </c>
    </row>
    <row r="15" spans="1:19" ht="12.75">
      <c r="A15" s="18">
        <v>14</v>
      </c>
      <c r="B15" s="18">
        <v>8</v>
      </c>
      <c r="C15" s="18"/>
      <c r="D15" t="s">
        <v>155</v>
      </c>
      <c r="E15">
        <v>16</v>
      </c>
      <c r="F15" s="60">
        <v>0.0001</v>
      </c>
      <c r="G15" s="18">
        <v>0.5</v>
      </c>
      <c r="H15" s="25">
        <f t="shared" si="0"/>
        <v>0.4985067</v>
      </c>
      <c r="K15" s="63">
        <v>0.003</v>
      </c>
      <c r="N15">
        <f t="shared" si="1"/>
        <v>0.49701117990000004</v>
      </c>
      <c r="O15">
        <f t="shared" si="2"/>
        <v>0</v>
      </c>
      <c r="S15" s="24">
        <v>498506.7</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349</v>
      </c>
      <c r="I27" s="89"/>
      <c r="J27" s="89"/>
      <c r="K27" s="89"/>
      <c r="L27" s="89"/>
      <c r="M27" s="71"/>
      <c r="O27" s="19"/>
      <c r="P27" s="19"/>
      <c r="Q27" s="19"/>
      <c r="R27" s="18"/>
      <c r="S27" s="18"/>
      <c r="T27" s="18"/>
      <c r="U27" s="18"/>
      <c r="V27" s="18"/>
    </row>
    <row r="28" spans="1:22" ht="12.75">
      <c r="A28" s="8" t="s">
        <v>157</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49</v>
      </c>
      <c r="B29" s="9">
        <v>64</v>
      </c>
      <c r="C29" s="9">
        <v>64</v>
      </c>
      <c r="D29" s="9">
        <v>15</v>
      </c>
      <c r="E29" s="10">
        <v>15</v>
      </c>
      <c r="G29" s="91"/>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15</v>
      </c>
      <c r="G30" s="22" t="s">
        <v>27</v>
      </c>
      <c r="H30" s="70" t="s">
        <v>28</v>
      </c>
      <c r="I30" s="89"/>
      <c r="J30" s="89"/>
      <c r="K30" s="89"/>
      <c r="L30" s="89"/>
      <c r="M30" s="71"/>
      <c r="O30" s="18"/>
      <c r="P30" s="18"/>
      <c r="Q30" s="18"/>
      <c r="R30" s="18"/>
      <c r="S30" s="18"/>
      <c r="T30" s="18"/>
      <c r="U30" s="18"/>
      <c r="V30" s="18"/>
    </row>
    <row r="31" spans="1:22" ht="13.5" thickBot="1">
      <c r="A31" s="8" t="s">
        <v>158</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296</v>
      </c>
      <c r="H38" s="86"/>
      <c r="I38" s="96" t="s">
        <v>297</v>
      </c>
      <c r="J38" s="97"/>
      <c r="K38" s="97"/>
      <c r="L38" s="97"/>
      <c r="M38" s="98"/>
      <c r="O38" s="18"/>
      <c r="P38" s="18"/>
      <c r="Q38" s="18"/>
      <c r="R38" s="20"/>
      <c r="S38" s="20"/>
      <c r="T38" s="20"/>
      <c r="U38" s="18"/>
      <c r="V38" s="18"/>
    </row>
    <row r="39" spans="7:22" ht="12.75">
      <c r="G39" s="85" t="s">
        <v>38</v>
      </c>
      <c r="H39" s="86"/>
      <c r="I39" s="9" t="s">
        <v>39</v>
      </c>
      <c r="J39" s="9"/>
      <c r="K39" s="9"/>
      <c r="L39" s="9"/>
      <c r="M39" s="10"/>
      <c r="O39" s="18"/>
      <c r="P39" s="18"/>
      <c r="Q39" s="18"/>
      <c r="R39" s="18"/>
      <c r="S39" s="18"/>
      <c r="T39" s="18"/>
      <c r="U39" s="18"/>
      <c r="V39" s="18"/>
    </row>
    <row r="40" spans="7:22" ht="12.75">
      <c r="G40" s="85" t="s">
        <v>40</v>
      </c>
      <c r="H40" s="8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S1:S2"/>
    <mergeCell ref="A26:E26"/>
    <mergeCell ref="G37:H37"/>
    <mergeCell ref="H33:M33"/>
    <mergeCell ref="I37:J37"/>
    <mergeCell ref="K1:L1"/>
    <mergeCell ref="G35:M35"/>
    <mergeCell ref="G36:H36"/>
    <mergeCell ref="I36:M36"/>
    <mergeCell ref="G1:G2"/>
    <mergeCell ref="H1:H2"/>
    <mergeCell ref="I1:J1"/>
    <mergeCell ref="G39:H39"/>
    <mergeCell ref="G40:H40"/>
    <mergeCell ref="G38:H38"/>
    <mergeCell ref="I38:M38"/>
    <mergeCell ref="M1:O1"/>
    <mergeCell ref="H27:M27"/>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24"/>
  </sheetPr>
  <dimension ref="A1:W49"/>
  <sheetViews>
    <sheetView workbookViewId="0" topLeftCell="A1">
      <pane xSplit="2" ySplit="2" topLeftCell="C3" activePane="bottomRight" state="frozen"/>
      <selection pane="topLeft" activeCell="E41" sqref="E41"/>
      <selection pane="topRight" activeCell="E41" sqref="E41"/>
      <selection pane="bottomLeft" activeCell="E41" sqref="E41"/>
      <selection pane="bottomRight" activeCell="P25" sqref="P25"/>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78" t="s">
        <v>272</v>
      </c>
      <c r="B1" s="74" t="s">
        <v>1</v>
      </c>
      <c r="C1" s="74" t="s">
        <v>151</v>
      </c>
      <c r="D1" s="74" t="s">
        <v>152</v>
      </c>
      <c r="E1" s="76" t="s">
        <v>53</v>
      </c>
      <c r="F1" s="74" t="s">
        <v>65</v>
      </c>
      <c r="G1" s="74" t="s">
        <v>75</v>
      </c>
      <c r="H1" s="72" t="s">
        <v>52</v>
      </c>
      <c r="I1" s="83" t="s">
        <v>3</v>
      </c>
      <c r="J1" s="84"/>
      <c r="K1" s="80" t="s">
        <v>4</v>
      </c>
      <c r="L1" s="81"/>
      <c r="M1" s="84" t="s">
        <v>5</v>
      </c>
      <c r="N1" s="84"/>
      <c r="O1" s="84"/>
      <c r="P1" s="1" t="s">
        <v>6</v>
      </c>
      <c r="Q1" s="2"/>
      <c r="S1" s="72" t="s">
        <v>149</v>
      </c>
    </row>
    <row r="2" spans="1:19" ht="64.5" thickBot="1">
      <c r="A2" s="100"/>
      <c r="B2" s="99"/>
      <c r="C2" s="99"/>
      <c r="D2" s="75"/>
      <c r="E2" s="77"/>
      <c r="F2" s="75"/>
      <c r="G2" s="99"/>
      <c r="H2" s="82"/>
      <c r="I2" s="3" t="s">
        <v>150</v>
      </c>
      <c r="J2" s="4" t="s">
        <v>8</v>
      </c>
      <c r="K2" s="4" t="s">
        <v>70</v>
      </c>
      <c r="L2" s="5" t="s">
        <v>85</v>
      </c>
      <c r="M2" s="4" t="s">
        <v>9</v>
      </c>
      <c r="N2" s="4" t="s">
        <v>10</v>
      </c>
      <c r="O2" s="4" t="s">
        <v>11</v>
      </c>
      <c r="P2" s="5" t="s">
        <v>12</v>
      </c>
      <c r="Q2" s="6" t="s">
        <v>13</v>
      </c>
      <c r="S2" s="73"/>
    </row>
    <row r="3" spans="1:19" ht="13.5" thickBot="1">
      <c r="A3" s="18">
        <v>3</v>
      </c>
      <c r="B3" s="18">
        <v>2</v>
      </c>
      <c r="C3" t="s">
        <v>153</v>
      </c>
      <c r="G3" s="18">
        <v>0</v>
      </c>
      <c r="H3" s="25">
        <f aca="true" t="shared" si="0" ref="H3:H15">S3/1000000</f>
        <v>0.0573824</v>
      </c>
      <c r="I3" s="61">
        <f>SUM(H3:H6)</f>
        <v>12.2850944</v>
      </c>
      <c r="J3" s="62">
        <f>I3/SUM(G3:G6)</f>
        <v>0.2996364487804878</v>
      </c>
      <c r="K3" s="7"/>
      <c r="L3" s="64" t="s">
        <v>368</v>
      </c>
      <c r="M3" s="62">
        <f>SUM(H3:H23)</f>
        <v>44.725366900000004</v>
      </c>
      <c r="N3" s="62">
        <f>SUM(N7:N23)+SUM(H3:H6)</f>
        <v>43.1802285684</v>
      </c>
      <c r="O3" s="65">
        <f>SUM(O7:O23)+SUM(H3:H6)</f>
        <v>12.2850944</v>
      </c>
      <c r="P3" s="66">
        <v>87.65716</v>
      </c>
      <c r="Q3" s="67">
        <f>N3/P3</f>
        <v>0.4926035542150806</v>
      </c>
      <c r="S3" s="24">
        <v>57382.4</v>
      </c>
    </row>
    <row r="4" spans="1:19" ht="12.75">
      <c r="A4" s="18">
        <v>2</v>
      </c>
      <c r="B4" s="18">
        <v>3</v>
      </c>
      <c r="C4" t="s">
        <v>153</v>
      </c>
      <c r="G4" s="18">
        <v>30</v>
      </c>
      <c r="H4" s="25">
        <f t="shared" si="0"/>
        <v>3.4632</v>
      </c>
      <c r="S4" s="24">
        <v>3463200</v>
      </c>
    </row>
    <row r="5" spans="1:19" ht="12.75">
      <c r="A5" s="18">
        <v>15</v>
      </c>
      <c r="B5" s="18">
        <v>9</v>
      </c>
      <c r="C5" t="s">
        <v>153</v>
      </c>
      <c r="G5" s="18">
        <v>11</v>
      </c>
      <c r="H5" s="25">
        <f t="shared" si="0"/>
        <v>8.628</v>
      </c>
      <c r="S5" s="24">
        <v>8628000</v>
      </c>
    </row>
    <row r="6" spans="1:19" ht="12.75">
      <c r="A6" s="18">
        <v>9</v>
      </c>
      <c r="B6" s="18">
        <v>15</v>
      </c>
      <c r="C6" t="s">
        <v>153</v>
      </c>
      <c r="G6" s="18">
        <v>0</v>
      </c>
      <c r="H6" s="25">
        <f t="shared" si="0"/>
        <v>0.136512</v>
      </c>
      <c r="S6" s="24">
        <v>136512</v>
      </c>
    </row>
    <row r="7" spans="1:19" ht="12.75">
      <c r="A7" s="18">
        <v>10</v>
      </c>
      <c r="B7" s="18">
        <v>1</v>
      </c>
      <c r="C7" s="18"/>
      <c r="D7" t="s">
        <v>154</v>
      </c>
      <c r="E7">
        <v>200</v>
      </c>
      <c r="F7" s="60">
        <v>1E-07</v>
      </c>
      <c r="G7" s="18">
        <v>28.799999</v>
      </c>
      <c r="H7" s="25">
        <f t="shared" si="0"/>
        <v>28.45</v>
      </c>
      <c r="K7" s="63">
        <v>0.047</v>
      </c>
      <c r="N7">
        <f aca="true" t="shared" si="1" ref="N7:N15">H7*(1-K7)</f>
        <v>27.112849999999998</v>
      </c>
      <c r="O7">
        <f aca="true" t="shared" si="2" ref="O7:O15">IF((K7&lt;F7),H7,0)</f>
        <v>0</v>
      </c>
      <c r="S7" s="24">
        <v>28450000</v>
      </c>
    </row>
    <row r="8" spans="1:19" ht="12.75">
      <c r="A8" s="18">
        <v>5</v>
      </c>
      <c r="B8" s="18">
        <v>4</v>
      </c>
      <c r="C8" s="18"/>
      <c r="D8" t="s">
        <v>154</v>
      </c>
      <c r="E8">
        <v>100</v>
      </c>
      <c r="F8" s="60">
        <v>0.0001</v>
      </c>
      <c r="G8" s="18">
        <v>0.5</v>
      </c>
      <c r="H8" s="25">
        <f t="shared" si="0"/>
        <v>0.49903509999999995</v>
      </c>
      <c r="K8" s="63">
        <v>0.035</v>
      </c>
      <c r="N8">
        <f t="shared" si="1"/>
        <v>0.48156887149999994</v>
      </c>
      <c r="O8">
        <f t="shared" si="2"/>
        <v>0</v>
      </c>
      <c r="S8" s="24">
        <v>499035.1</v>
      </c>
    </row>
    <row r="9" spans="1:19" ht="12.75">
      <c r="A9" s="18">
        <v>4</v>
      </c>
      <c r="B9" s="18">
        <v>5</v>
      </c>
      <c r="C9" s="18"/>
      <c r="D9" t="s">
        <v>154</v>
      </c>
      <c r="E9">
        <v>100</v>
      </c>
      <c r="F9" s="60">
        <v>0.0001</v>
      </c>
      <c r="G9" s="18">
        <v>0.5</v>
      </c>
      <c r="H9" s="25">
        <f t="shared" si="0"/>
        <v>0.4991025</v>
      </c>
      <c r="K9" s="63">
        <v>0.034</v>
      </c>
      <c r="N9">
        <f t="shared" si="1"/>
        <v>0.482133015</v>
      </c>
      <c r="O9">
        <f t="shared" si="2"/>
        <v>0</v>
      </c>
      <c r="S9" s="24">
        <v>499102.5</v>
      </c>
    </row>
    <row r="10" spans="1:19" ht="12.75">
      <c r="A10" s="18">
        <v>7</v>
      </c>
      <c r="B10" s="18">
        <v>6</v>
      </c>
      <c r="C10" s="18"/>
      <c r="D10" t="s">
        <v>154</v>
      </c>
      <c r="E10">
        <v>100</v>
      </c>
      <c r="F10" s="60">
        <v>0.0001</v>
      </c>
      <c r="G10" s="18">
        <v>0.5</v>
      </c>
      <c r="H10" s="25">
        <f t="shared" si="0"/>
        <v>0.4984179</v>
      </c>
      <c r="K10" s="63">
        <v>0.035</v>
      </c>
      <c r="N10">
        <f t="shared" si="1"/>
        <v>0.4809732735</v>
      </c>
      <c r="O10">
        <f t="shared" si="2"/>
        <v>0</v>
      </c>
      <c r="S10" s="24">
        <v>498417.9</v>
      </c>
    </row>
    <row r="11" spans="1:19" ht="12.75">
      <c r="A11" s="18">
        <v>6</v>
      </c>
      <c r="B11" s="18">
        <v>7</v>
      </c>
      <c r="C11" s="18"/>
      <c r="D11" t="s">
        <v>154</v>
      </c>
      <c r="E11">
        <v>100</v>
      </c>
      <c r="F11" s="60">
        <v>0.0001</v>
      </c>
      <c r="G11" s="18">
        <v>0.5</v>
      </c>
      <c r="H11" s="25">
        <f t="shared" si="0"/>
        <v>0.4987169</v>
      </c>
      <c r="K11" s="63">
        <v>0.035</v>
      </c>
      <c r="N11">
        <f t="shared" si="1"/>
        <v>0.4812618085</v>
      </c>
      <c r="O11">
        <f t="shared" si="2"/>
        <v>0</v>
      </c>
      <c r="S11" s="24">
        <v>498716.9</v>
      </c>
    </row>
    <row r="12" spans="1:19" ht="12.75">
      <c r="A12" s="18">
        <v>11</v>
      </c>
      <c r="B12" s="18">
        <v>8</v>
      </c>
      <c r="C12" s="18"/>
      <c r="D12" t="s">
        <v>155</v>
      </c>
      <c r="E12">
        <v>16</v>
      </c>
      <c r="F12" s="60">
        <v>0.0001</v>
      </c>
      <c r="G12" s="18">
        <v>0.5</v>
      </c>
      <c r="H12" s="25">
        <f t="shared" si="0"/>
        <v>0.499</v>
      </c>
      <c r="K12" s="63">
        <v>0.075</v>
      </c>
      <c r="N12">
        <f t="shared" si="1"/>
        <v>0.461575</v>
      </c>
      <c r="O12">
        <f t="shared" si="2"/>
        <v>0</v>
      </c>
      <c r="S12" s="24">
        <v>499000</v>
      </c>
    </row>
    <row r="13" spans="1:19" ht="12.75">
      <c r="A13" s="18">
        <v>12</v>
      </c>
      <c r="B13" s="18">
        <v>8</v>
      </c>
      <c r="C13" s="18"/>
      <c r="D13" t="s">
        <v>155</v>
      </c>
      <c r="E13">
        <v>16</v>
      </c>
      <c r="F13" s="60">
        <v>0.0001</v>
      </c>
      <c r="G13" s="18">
        <v>0.5</v>
      </c>
      <c r="H13" s="25">
        <f t="shared" si="0"/>
        <v>0.4988267</v>
      </c>
      <c r="K13" s="63">
        <v>0.064</v>
      </c>
      <c r="N13">
        <f t="shared" si="1"/>
        <v>0.46690179119999997</v>
      </c>
      <c r="O13">
        <f t="shared" si="2"/>
        <v>0</v>
      </c>
      <c r="S13" s="24">
        <v>498826.7</v>
      </c>
    </row>
    <row r="14" spans="1:19" ht="12.75">
      <c r="A14" s="18">
        <v>13</v>
      </c>
      <c r="B14" s="18">
        <v>8</v>
      </c>
      <c r="C14" s="18"/>
      <c r="D14" t="s">
        <v>155</v>
      </c>
      <c r="E14">
        <v>16</v>
      </c>
      <c r="F14" s="60">
        <v>0.0001</v>
      </c>
      <c r="G14" s="18">
        <v>0.5</v>
      </c>
      <c r="H14" s="25">
        <f t="shared" si="0"/>
        <v>0.4986667</v>
      </c>
      <c r="K14" s="63">
        <v>0.066</v>
      </c>
      <c r="N14">
        <f t="shared" si="1"/>
        <v>0.4657546978</v>
      </c>
      <c r="O14">
        <f t="shared" si="2"/>
        <v>0</v>
      </c>
      <c r="S14" s="24">
        <v>498666.7</v>
      </c>
    </row>
    <row r="15" spans="1:19" ht="12.75">
      <c r="A15" s="18">
        <v>14</v>
      </c>
      <c r="B15" s="18">
        <v>8</v>
      </c>
      <c r="C15" s="18"/>
      <c r="D15" t="s">
        <v>155</v>
      </c>
      <c r="E15">
        <v>16</v>
      </c>
      <c r="F15" s="60">
        <v>0.0001</v>
      </c>
      <c r="G15" s="18">
        <v>0.5</v>
      </c>
      <c r="H15" s="25">
        <f t="shared" si="0"/>
        <v>0.4985067</v>
      </c>
      <c r="K15" s="63">
        <v>0.073</v>
      </c>
      <c r="N15">
        <f t="shared" si="1"/>
        <v>0.46211571090000003</v>
      </c>
      <c r="O15">
        <f t="shared" si="2"/>
        <v>0</v>
      </c>
      <c r="S15" s="24">
        <v>498506.7</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350</v>
      </c>
      <c r="I27" s="89"/>
      <c r="J27" s="89"/>
      <c r="K27" s="89"/>
      <c r="L27" s="89"/>
      <c r="M27" s="71"/>
      <c r="O27" s="19"/>
      <c r="P27" s="19"/>
      <c r="Q27" s="19"/>
      <c r="R27" s="18"/>
      <c r="S27" s="18"/>
      <c r="T27" s="18"/>
      <c r="U27" s="18"/>
      <c r="V27" s="18"/>
    </row>
    <row r="28" spans="1:22" ht="12.75">
      <c r="A28" s="8" t="s">
        <v>157</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49</v>
      </c>
      <c r="B29" s="9">
        <v>64</v>
      </c>
      <c r="C29" s="9">
        <v>64</v>
      </c>
      <c r="D29" s="9">
        <v>15</v>
      </c>
      <c r="E29" s="10">
        <v>15</v>
      </c>
      <c r="G29" s="91"/>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15</v>
      </c>
      <c r="G30" s="22" t="s">
        <v>27</v>
      </c>
      <c r="H30" s="70" t="s">
        <v>28</v>
      </c>
      <c r="I30" s="89"/>
      <c r="J30" s="89"/>
      <c r="K30" s="89"/>
      <c r="L30" s="89"/>
      <c r="M30" s="71"/>
      <c r="O30" s="18"/>
      <c r="P30" s="18"/>
      <c r="Q30" s="18"/>
      <c r="R30" s="18"/>
      <c r="S30" s="18"/>
      <c r="T30" s="18"/>
      <c r="U30" s="18"/>
      <c r="V30" s="18"/>
    </row>
    <row r="31" spans="1:22" ht="13.5" thickBot="1">
      <c r="A31" s="8" t="s">
        <v>158</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304</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296</v>
      </c>
      <c r="H38" s="86"/>
      <c r="I38" s="96" t="s">
        <v>297</v>
      </c>
      <c r="J38" s="97"/>
      <c r="K38" s="97"/>
      <c r="L38" s="97"/>
      <c r="M38" s="98"/>
      <c r="O38" s="18"/>
      <c r="P38" s="18"/>
      <c r="Q38" s="18"/>
      <c r="R38" s="20"/>
      <c r="S38" s="20"/>
      <c r="T38" s="20"/>
      <c r="U38" s="18"/>
      <c r="V38" s="18"/>
    </row>
    <row r="39" spans="7:22" ht="12.75">
      <c r="G39" s="85" t="s">
        <v>38</v>
      </c>
      <c r="H39" s="86"/>
      <c r="I39" s="9" t="s">
        <v>39</v>
      </c>
      <c r="J39" s="9"/>
      <c r="K39" s="9"/>
      <c r="L39" s="9"/>
      <c r="M39" s="10"/>
      <c r="O39" s="18"/>
      <c r="P39" s="18"/>
      <c r="Q39" s="18"/>
      <c r="R39" s="18"/>
      <c r="S39" s="18"/>
      <c r="T39" s="18"/>
      <c r="U39" s="18"/>
      <c r="V39" s="18"/>
    </row>
    <row r="40" spans="7:22" ht="12.75">
      <c r="G40" s="85" t="s">
        <v>40</v>
      </c>
      <c r="H40" s="8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F1:F2"/>
    <mergeCell ref="E1:E2"/>
    <mergeCell ref="A1:A2"/>
    <mergeCell ref="B1:B2"/>
    <mergeCell ref="C1:C2"/>
    <mergeCell ref="D1:D2"/>
    <mergeCell ref="B32:E32"/>
    <mergeCell ref="B33:E33"/>
    <mergeCell ref="G26:M26"/>
    <mergeCell ref="G28:G29"/>
    <mergeCell ref="H30:M30"/>
    <mergeCell ref="H31:M31"/>
    <mergeCell ref="H32:M32"/>
    <mergeCell ref="H27:M27"/>
    <mergeCell ref="H1:H2"/>
    <mergeCell ref="I1:J1"/>
    <mergeCell ref="G39:H39"/>
    <mergeCell ref="G40:H40"/>
    <mergeCell ref="G38:H38"/>
    <mergeCell ref="I38:M38"/>
    <mergeCell ref="M1:O1"/>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32"/>
  </sheetPr>
  <dimension ref="A1:S80"/>
  <sheetViews>
    <sheetView workbookViewId="0" topLeftCell="A1">
      <pane xSplit="2" ySplit="2" topLeftCell="I3" activePane="bottomRight" state="frozen"/>
      <selection pane="topLeft" activeCell="E41" sqref="E41"/>
      <selection pane="topRight" activeCell="E41" sqref="E41"/>
      <selection pane="bottomLeft" activeCell="E41" sqref="E41"/>
      <selection pane="bottomRight" activeCell="P19" sqref="P19"/>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78" t="s">
        <v>0</v>
      </c>
      <c r="B1" s="74" t="s">
        <v>1</v>
      </c>
      <c r="C1" s="74" t="s">
        <v>151</v>
      </c>
      <c r="D1" s="74" t="s">
        <v>2</v>
      </c>
      <c r="E1" s="74" t="s">
        <v>64</v>
      </c>
      <c r="F1" s="74" t="s">
        <v>65</v>
      </c>
      <c r="G1" s="74" t="s">
        <v>75</v>
      </c>
      <c r="H1" s="72" t="s">
        <v>52</v>
      </c>
      <c r="I1" s="83" t="s">
        <v>3</v>
      </c>
      <c r="J1" s="84"/>
      <c r="K1" s="80" t="s">
        <v>4</v>
      </c>
      <c r="L1" s="81"/>
      <c r="M1" s="84" t="s">
        <v>5</v>
      </c>
      <c r="N1" s="84"/>
      <c r="O1" s="84"/>
      <c r="P1" s="1" t="s">
        <v>6</v>
      </c>
      <c r="Q1" s="2"/>
      <c r="S1" s="72" t="s">
        <v>149</v>
      </c>
    </row>
    <row r="2" spans="1:19" ht="51.75" thickBot="1">
      <c r="A2" s="100"/>
      <c r="B2" s="99"/>
      <c r="C2" s="99"/>
      <c r="D2" s="99"/>
      <c r="E2" s="99"/>
      <c r="F2" s="99"/>
      <c r="G2" s="99"/>
      <c r="H2" s="73"/>
      <c r="I2" s="3" t="s">
        <v>150</v>
      </c>
      <c r="J2" s="4" t="s">
        <v>8</v>
      </c>
      <c r="K2" s="4" t="s">
        <v>70</v>
      </c>
      <c r="L2" s="5" t="s">
        <v>85</v>
      </c>
      <c r="M2" s="4" t="s">
        <v>9</v>
      </c>
      <c r="N2" s="4" t="s">
        <v>10</v>
      </c>
      <c r="O2" s="4" t="s">
        <v>11</v>
      </c>
      <c r="P2" s="5" t="s">
        <v>12</v>
      </c>
      <c r="Q2" s="6" t="s">
        <v>13</v>
      </c>
      <c r="S2" s="73"/>
    </row>
    <row r="3" spans="1:19" ht="12.75">
      <c r="A3">
        <v>1</v>
      </c>
      <c r="B3">
        <v>0</v>
      </c>
      <c r="C3" t="s">
        <v>153</v>
      </c>
      <c r="G3">
        <v>0.256</v>
      </c>
      <c r="H3" s="25">
        <f aca="true" t="shared" si="0" ref="H3:H34">S3/1000000</f>
        <v>0.291776</v>
      </c>
      <c r="I3" s="33">
        <f>SUM(H3:H42)</f>
        <v>43.6662504</v>
      </c>
      <c r="J3" s="33">
        <f>I3/SUM(G3:G42)</f>
        <v>0.0968158022632942</v>
      </c>
      <c r="K3" s="1"/>
      <c r="L3" s="35" t="s">
        <v>361</v>
      </c>
      <c r="M3" s="33">
        <f>SUM(H3:H60)</f>
        <v>52.6557113</v>
      </c>
      <c r="N3" s="33">
        <f>SUM(N43:N60)+SUM(H3:H42)</f>
        <v>52.65571130000001</v>
      </c>
      <c r="O3" s="33">
        <f>SUM(O43:O60)+SUM(H3:H42)</f>
        <v>52.65571130000001</v>
      </c>
      <c r="P3" s="33">
        <v>101.7315</v>
      </c>
      <c r="Q3" s="36">
        <f>N3/P3</f>
        <v>0.5175949563311266</v>
      </c>
      <c r="S3" s="24">
        <v>291776</v>
      </c>
    </row>
    <row r="4" spans="1:19" ht="12.75">
      <c r="A4">
        <v>2</v>
      </c>
      <c r="B4">
        <v>0</v>
      </c>
      <c r="C4" t="s">
        <v>153</v>
      </c>
      <c r="G4">
        <v>0.256</v>
      </c>
      <c r="H4" s="25">
        <f t="shared" si="0"/>
        <v>0.2958464</v>
      </c>
      <c r="S4" s="24">
        <v>295846.4</v>
      </c>
    </row>
    <row r="5" spans="1:19" ht="12.75">
      <c r="A5">
        <v>3</v>
      </c>
      <c r="B5">
        <v>0</v>
      </c>
      <c r="C5" t="s">
        <v>153</v>
      </c>
      <c r="G5">
        <v>0.256</v>
      </c>
      <c r="H5" s="25">
        <f t="shared" si="0"/>
        <v>0.299584</v>
      </c>
      <c r="S5" s="24">
        <v>299584</v>
      </c>
    </row>
    <row r="6" spans="1:19" ht="12.75">
      <c r="A6">
        <v>4</v>
      </c>
      <c r="B6">
        <v>0</v>
      </c>
      <c r="C6" t="s">
        <v>153</v>
      </c>
      <c r="G6">
        <v>5</v>
      </c>
      <c r="H6" s="25">
        <f t="shared" si="0"/>
        <v>4.088535</v>
      </c>
      <c r="S6" s="24">
        <v>4088535</v>
      </c>
    </row>
    <row r="7" spans="1:19" ht="12.75">
      <c r="A7">
        <v>5</v>
      </c>
      <c r="B7">
        <v>0</v>
      </c>
      <c r="C7" t="s">
        <v>153</v>
      </c>
      <c r="G7">
        <v>10</v>
      </c>
      <c r="H7" s="25">
        <f t="shared" si="0"/>
        <v>4.671021</v>
      </c>
      <c r="S7" s="24">
        <v>4671021</v>
      </c>
    </row>
    <row r="8" spans="1:19" ht="12.75">
      <c r="A8">
        <v>6</v>
      </c>
      <c r="B8">
        <v>0</v>
      </c>
      <c r="C8" t="s">
        <v>153</v>
      </c>
      <c r="G8">
        <v>0.256</v>
      </c>
      <c r="H8" s="25">
        <f t="shared" si="0"/>
        <v>0.278272</v>
      </c>
      <c r="S8" s="24">
        <v>278272</v>
      </c>
    </row>
    <row r="9" spans="1:19" ht="12.75">
      <c r="A9">
        <v>11</v>
      </c>
      <c r="B9">
        <v>0</v>
      </c>
      <c r="C9" t="s">
        <v>153</v>
      </c>
      <c r="G9">
        <v>0</v>
      </c>
      <c r="H9" s="25">
        <f t="shared" si="0"/>
        <v>0.0278016</v>
      </c>
      <c r="S9" s="24">
        <v>27801.6</v>
      </c>
    </row>
    <row r="10" spans="1:19" ht="12.75">
      <c r="A10">
        <v>12</v>
      </c>
      <c r="B10">
        <v>0</v>
      </c>
      <c r="C10" t="s">
        <v>153</v>
      </c>
      <c r="G10">
        <v>0</v>
      </c>
      <c r="H10" s="25">
        <f t="shared" si="0"/>
        <v>0.023347200000000002</v>
      </c>
      <c r="S10" s="24">
        <v>23347.2</v>
      </c>
    </row>
    <row r="11" spans="1:19" ht="12.75">
      <c r="A11">
        <v>13</v>
      </c>
      <c r="B11">
        <v>0</v>
      </c>
      <c r="C11" t="s">
        <v>153</v>
      </c>
      <c r="G11">
        <v>0</v>
      </c>
      <c r="H11" s="25">
        <f t="shared" si="0"/>
        <v>0.0305152</v>
      </c>
      <c r="S11" s="24">
        <v>30515.2</v>
      </c>
    </row>
    <row r="12" spans="1:19" ht="12.75">
      <c r="A12">
        <v>14</v>
      </c>
      <c r="B12">
        <v>0</v>
      </c>
      <c r="C12" t="s">
        <v>153</v>
      </c>
      <c r="G12">
        <v>0</v>
      </c>
      <c r="H12" s="25">
        <f t="shared" si="0"/>
        <v>0.0316288</v>
      </c>
      <c r="S12" s="24">
        <v>31628.8</v>
      </c>
    </row>
    <row r="13" spans="1:19" ht="12.75">
      <c r="A13">
        <v>15</v>
      </c>
      <c r="B13">
        <v>0</v>
      </c>
      <c r="C13" t="s">
        <v>153</v>
      </c>
      <c r="G13">
        <v>0</v>
      </c>
      <c r="H13" s="25">
        <f t="shared" si="0"/>
        <v>0.0295424</v>
      </c>
      <c r="S13" s="24">
        <v>29542.4</v>
      </c>
    </row>
    <row r="14" spans="1:19" ht="12.75">
      <c r="A14">
        <v>16</v>
      </c>
      <c r="B14">
        <v>0</v>
      </c>
      <c r="C14" t="s">
        <v>153</v>
      </c>
      <c r="G14">
        <v>0</v>
      </c>
      <c r="H14" s="25">
        <f t="shared" si="0"/>
        <v>0.0268672</v>
      </c>
      <c r="S14" s="24">
        <v>26867.2</v>
      </c>
    </row>
    <row r="15" spans="1:19" ht="12.75">
      <c r="A15">
        <v>17</v>
      </c>
      <c r="B15">
        <v>0</v>
      </c>
      <c r="C15" t="s">
        <v>153</v>
      </c>
      <c r="G15">
        <v>0</v>
      </c>
      <c r="H15" s="25">
        <f t="shared" si="0"/>
        <v>0.0292352</v>
      </c>
      <c r="S15" s="24">
        <v>29235.2</v>
      </c>
    </row>
    <row r="16" spans="1:19" ht="12.75">
      <c r="A16">
        <v>18</v>
      </c>
      <c r="B16">
        <v>0</v>
      </c>
      <c r="C16" t="s">
        <v>153</v>
      </c>
      <c r="G16">
        <v>0</v>
      </c>
      <c r="H16" s="25">
        <f t="shared" si="0"/>
        <v>0.0256768</v>
      </c>
      <c r="S16" s="24">
        <v>25676.8</v>
      </c>
    </row>
    <row r="17" spans="1:19" ht="12.75">
      <c r="A17">
        <v>19</v>
      </c>
      <c r="B17">
        <v>0</v>
      </c>
      <c r="C17" t="s">
        <v>153</v>
      </c>
      <c r="G17">
        <v>0</v>
      </c>
      <c r="H17" s="25">
        <f t="shared" si="0"/>
        <v>0.0293888</v>
      </c>
      <c r="S17" s="24">
        <v>29388.8</v>
      </c>
    </row>
    <row r="18" spans="1:19" ht="12.75">
      <c r="A18">
        <v>20</v>
      </c>
      <c r="B18">
        <v>0</v>
      </c>
      <c r="C18" t="s">
        <v>153</v>
      </c>
      <c r="G18">
        <v>0</v>
      </c>
      <c r="H18" s="25">
        <f t="shared" si="0"/>
        <v>0.0274304</v>
      </c>
      <c r="S18" s="24">
        <v>27430.4</v>
      </c>
    </row>
    <row r="19" spans="1:19" ht="12.75">
      <c r="A19">
        <v>21</v>
      </c>
      <c r="B19">
        <v>0</v>
      </c>
      <c r="C19" t="s">
        <v>153</v>
      </c>
      <c r="G19">
        <v>30</v>
      </c>
      <c r="H19" s="25">
        <f t="shared" si="0"/>
        <v>3.7632</v>
      </c>
      <c r="S19" s="24">
        <v>3763200</v>
      </c>
    </row>
    <row r="20" spans="1:19" ht="12.75">
      <c r="A20">
        <v>22</v>
      </c>
      <c r="B20">
        <v>0</v>
      </c>
      <c r="C20" t="s">
        <v>153</v>
      </c>
      <c r="G20">
        <v>30</v>
      </c>
      <c r="H20" s="25">
        <f t="shared" si="0"/>
        <v>3.6184</v>
      </c>
      <c r="S20" s="24">
        <v>3618400</v>
      </c>
    </row>
    <row r="21" spans="1:19" ht="12.75">
      <c r="A21">
        <v>23</v>
      </c>
      <c r="B21">
        <v>0</v>
      </c>
      <c r="C21" t="s">
        <v>153</v>
      </c>
      <c r="G21">
        <v>30</v>
      </c>
      <c r="H21" s="25">
        <f t="shared" si="0"/>
        <v>4.1664</v>
      </c>
      <c r="S21" s="24">
        <v>4166400</v>
      </c>
    </row>
    <row r="22" spans="1:19" ht="12.75">
      <c r="A22">
        <v>24</v>
      </c>
      <c r="B22">
        <v>0</v>
      </c>
      <c r="C22" t="s">
        <v>153</v>
      </c>
      <c r="G22">
        <v>30</v>
      </c>
      <c r="H22" s="25">
        <f t="shared" si="0"/>
        <v>3.5244</v>
      </c>
      <c r="S22" s="24">
        <v>3524400</v>
      </c>
    </row>
    <row r="23" spans="1:19" ht="12.75">
      <c r="A23">
        <v>0</v>
      </c>
      <c r="B23">
        <v>1</v>
      </c>
      <c r="C23" t="s">
        <v>153</v>
      </c>
      <c r="G23">
        <v>1</v>
      </c>
      <c r="H23" s="25">
        <f t="shared" si="0"/>
        <v>0.320096</v>
      </c>
      <c r="S23" s="24">
        <v>320096</v>
      </c>
    </row>
    <row r="24" spans="1:19" ht="12.75">
      <c r="A24">
        <v>0</v>
      </c>
      <c r="B24">
        <v>2</v>
      </c>
      <c r="C24" t="s">
        <v>153</v>
      </c>
      <c r="G24">
        <v>1</v>
      </c>
      <c r="H24" s="25">
        <f t="shared" si="0"/>
        <v>0.311456</v>
      </c>
      <c r="S24" s="24">
        <v>311456</v>
      </c>
    </row>
    <row r="25" spans="1:19" ht="12.75">
      <c r="A25">
        <v>0</v>
      </c>
      <c r="B25">
        <v>3</v>
      </c>
      <c r="C25" t="s">
        <v>153</v>
      </c>
      <c r="G25">
        <v>1</v>
      </c>
      <c r="H25" s="25">
        <f t="shared" si="0"/>
        <v>0.38726079999999996</v>
      </c>
      <c r="S25" s="24">
        <v>387260.8</v>
      </c>
    </row>
    <row r="26" spans="1:19" ht="12.75">
      <c r="A26">
        <v>0</v>
      </c>
      <c r="B26">
        <v>4</v>
      </c>
      <c r="C26" t="s">
        <v>153</v>
      </c>
      <c r="G26">
        <v>1</v>
      </c>
      <c r="H26" s="25">
        <f t="shared" si="0"/>
        <v>0.271056</v>
      </c>
      <c r="S26" s="24">
        <v>271056</v>
      </c>
    </row>
    <row r="27" spans="1:19" ht="12.75">
      <c r="A27">
        <v>0</v>
      </c>
      <c r="B27">
        <v>5</v>
      </c>
      <c r="C27" t="s">
        <v>153</v>
      </c>
      <c r="G27">
        <v>1</v>
      </c>
      <c r="H27" s="25">
        <f t="shared" si="0"/>
        <v>0.3035104</v>
      </c>
      <c r="S27" s="24">
        <v>303510.4</v>
      </c>
    </row>
    <row r="28" spans="1:19" ht="12.75">
      <c r="A28">
        <v>0</v>
      </c>
      <c r="B28">
        <v>6</v>
      </c>
      <c r="C28" t="s">
        <v>153</v>
      </c>
      <c r="G28">
        <v>10</v>
      </c>
      <c r="H28" s="25">
        <f t="shared" si="0"/>
        <v>0.28405440000000004</v>
      </c>
      <c r="S28" s="24">
        <v>284054.4</v>
      </c>
    </row>
    <row r="29" spans="1:19" ht="12.75">
      <c r="A29">
        <v>0</v>
      </c>
      <c r="B29">
        <v>11</v>
      </c>
      <c r="C29" t="s">
        <v>153</v>
      </c>
      <c r="G29">
        <v>30</v>
      </c>
      <c r="H29" s="25">
        <f t="shared" si="0"/>
        <v>1.6336</v>
      </c>
      <c r="S29" s="24">
        <v>1633600</v>
      </c>
    </row>
    <row r="30" spans="1:19" ht="12.75">
      <c r="A30">
        <v>0</v>
      </c>
      <c r="B30">
        <v>12</v>
      </c>
      <c r="C30" t="s">
        <v>153</v>
      </c>
      <c r="G30">
        <v>30</v>
      </c>
      <c r="H30" s="25">
        <f t="shared" si="0"/>
        <v>1.3632</v>
      </c>
      <c r="S30" s="24">
        <v>1363200</v>
      </c>
    </row>
    <row r="31" spans="1:19" ht="12.75">
      <c r="A31">
        <v>0</v>
      </c>
      <c r="B31">
        <v>13</v>
      </c>
      <c r="C31" t="s">
        <v>153</v>
      </c>
      <c r="G31">
        <v>30</v>
      </c>
      <c r="H31" s="25">
        <f t="shared" si="0"/>
        <v>1.7668</v>
      </c>
      <c r="S31" s="24">
        <v>1766800</v>
      </c>
    </row>
    <row r="32" spans="1:19" ht="12.75">
      <c r="A32">
        <v>0</v>
      </c>
      <c r="B32">
        <v>14</v>
      </c>
      <c r="C32" t="s">
        <v>153</v>
      </c>
      <c r="G32">
        <v>30</v>
      </c>
      <c r="H32" s="25">
        <f t="shared" si="0"/>
        <v>1.8276</v>
      </c>
      <c r="S32" s="24">
        <v>1827600</v>
      </c>
    </row>
    <row r="33" spans="1:19" ht="12.75">
      <c r="A33">
        <v>0</v>
      </c>
      <c r="B33">
        <v>15</v>
      </c>
      <c r="C33" t="s">
        <v>153</v>
      </c>
      <c r="G33">
        <v>30</v>
      </c>
      <c r="H33" s="25">
        <f t="shared" si="0"/>
        <v>1.7096</v>
      </c>
      <c r="S33" s="24">
        <v>1709600</v>
      </c>
    </row>
    <row r="34" spans="1:19" ht="12.75">
      <c r="A34">
        <v>0</v>
      </c>
      <c r="B34">
        <v>16</v>
      </c>
      <c r="C34" t="s">
        <v>153</v>
      </c>
      <c r="G34">
        <v>30</v>
      </c>
      <c r="H34" s="25">
        <f t="shared" si="0"/>
        <v>1.5408</v>
      </c>
      <c r="S34" s="24">
        <v>1540800</v>
      </c>
    </row>
    <row r="35" spans="1:19" ht="12.75">
      <c r="A35">
        <v>0</v>
      </c>
      <c r="B35">
        <v>17</v>
      </c>
      <c r="C35" t="s">
        <v>153</v>
      </c>
      <c r="G35">
        <v>30</v>
      </c>
      <c r="H35" s="25">
        <f aca="true" t="shared" si="1" ref="H35:H54">S35/1000000</f>
        <v>1.6804</v>
      </c>
      <c r="S35" s="24">
        <v>1680400</v>
      </c>
    </row>
    <row r="36" spans="1:19" ht="12.75">
      <c r="A36">
        <v>0</v>
      </c>
      <c r="B36">
        <v>18</v>
      </c>
      <c r="C36" t="s">
        <v>153</v>
      </c>
      <c r="G36">
        <v>30</v>
      </c>
      <c r="H36" s="25">
        <f t="shared" si="1"/>
        <v>1.4772</v>
      </c>
      <c r="S36" s="24">
        <v>1477200</v>
      </c>
    </row>
    <row r="37" spans="1:19" ht="12.75">
      <c r="A37">
        <v>0</v>
      </c>
      <c r="B37">
        <v>19</v>
      </c>
      <c r="C37" t="s">
        <v>153</v>
      </c>
      <c r="G37">
        <v>30</v>
      </c>
      <c r="H37" s="25">
        <f t="shared" si="1"/>
        <v>1.7092</v>
      </c>
      <c r="S37" s="24">
        <v>1709200</v>
      </c>
    </row>
    <row r="38" spans="1:19" ht="12.75">
      <c r="A38">
        <v>0</v>
      </c>
      <c r="B38">
        <v>20</v>
      </c>
      <c r="C38" t="s">
        <v>153</v>
      </c>
      <c r="G38">
        <v>30</v>
      </c>
      <c r="H38" s="25">
        <f t="shared" si="1"/>
        <v>1.5808</v>
      </c>
      <c r="S38" s="24">
        <v>1580800</v>
      </c>
    </row>
    <row r="39" spans="1:19" ht="12.75">
      <c r="A39">
        <v>0</v>
      </c>
      <c r="B39">
        <v>21</v>
      </c>
      <c r="C39" t="s">
        <v>153</v>
      </c>
      <c r="G39">
        <v>0</v>
      </c>
      <c r="H39" s="25">
        <f t="shared" si="1"/>
        <v>0.0544</v>
      </c>
      <c r="S39" s="24">
        <v>54400</v>
      </c>
    </row>
    <row r="40" spans="1:19" ht="12.75">
      <c r="A40">
        <v>0</v>
      </c>
      <c r="B40">
        <v>22</v>
      </c>
      <c r="C40" t="s">
        <v>153</v>
      </c>
      <c r="G40">
        <v>0</v>
      </c>
      <c r="H40" s="25">
        <f t="shared" si="1"/>
        <v>0.0535552</v>
      </c>
      <c r="S40" s="24">
        <v>53555.2</v>
      </c>
    </row>
    <row r="41" spans="1:19" ht="12.75">
      <c r="A41">
        <v>0</v>
      </c>
      <c r="B41">
        <v>23</v>
      </c>
      <c r="C41" t="s">
        <v>153</v>
      </c>
      <c r="G41">
        <v>0</v>
      </c>
      <c r="H41" s="25">
        <f t="shared" si="1"/>
        <v>0.0613504</v>
      </c>
      <c r="S41" s="24">
        <v>61350.4</v>
      </c>
    </row>
    <row r="42" spans="1:19" ht="12.75">
      <c r="A42">
        <v>0</v>
      </c>
      <c r="B42">
        <v>24</v>
      </c>
      <c r="C42" t="s">
        <v>153</v>
      </c>
      <c r="G42">
        <v>0</v>
      </c>
      <c r="H42" s="25">
        <f t="shared" si="1"/>
        <v>0.051443199999999994</v>
      </c>
      <c r="S42" s="24">
        <v>51443.2</v>
      </c>
    </row>
    <row r="43" spans="1:19" ht="12.75">
      <c r="A43">
        <v>7</v>
      </c>
      <c r="B43">
        <v>0</v>
      </c>
      <c r="D43" t="s">
        <v>154</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154</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155</v>
      </c>
      <c r="E45">
        <v>30</v>
      </c>
      <c r="F45" s="18">
        <v>0.05</v>
      </c>
      <c r="G45">
        <v>0.096</v>
      </c>
      <c r="H45" s="25">
        <f t="shared" si="1"/>
        <v>0.094752</v>
      </c>
      <c r="K45" s="34">
        <v>0</v>
      </c>
      <c r="N45">
        <f t="shared" si="2"/>
        <v>0.094752</v>
      </c>
      <c r="O45">
        <f t="shared" si="3"/>
        <v>0.094752</v>
      </c>
      <c r="S45" s="24">
        <v>94752</v>
      </c>
    </row>
    <row r="46" spans="1:19" ht="12.75">
      <c r="A46">
        <v>26</v>
      </c>
      <c r="B46">
        <v>0</v>
      </c>
      <c r="D46" t="s">
        <v>155</v>
      </c>
      <c r="E46">
        <v>30</v>
      </c>
      <c r="F46" s="18">
        <v>0.05</v>
      </c>
      <c r="G46">
        <v>0.096</v>
      </c>
      <c r="H46" s="25">
        <f t="shared" si="1"/>
        <v>0.09472</v>
      </c>
      <c r="K46" s="34">
        <v>0</v>
      </c>
      <c r="N46">
        <f t="shared" si="2"/>
        <v>0.09472</v>
      </c>
      <c r="O46">
        <f t="shared" si="3"/>
        <v>0.09472</v>
      </c>
      <c r="S46" s="24">
        <v>94720</v>
      </c>
    </row>
    <row r="47" spans="1:19" ht="12.75">
      <c r="A47">
        <v>27</v>
      </c>
      <c r="B47">
        <v>0</v>
      </c>
      <c r="D47" t="s">
        <v>155</v>
      </c>
      <c r="E47">
        <v>30</v>
      </c>
      <c r="F47" s="18">
        <v>0.05</v>
      </c>
      <c r="G47">
        <v>0.096</v>
      </c>
      <c r="H47" s="25">
        <f t="shared" si="1"/>
        <v>0.094688</v>
      </c>
      <c r="K47" s="34">
        <v>0</v>
      </c>
      <c r="N47">
        <f t="shared" si="2"/>
        <v>0.094688</v>
      </c>
      <c r="O47">
        <f t="shared" si="3"/>
        <v>0.094688</v>
      </c>
      <c r="S47" s="24">
        <v>94688</v>
      </c>
    </row>
    <row r="48" spans="1:19" ht="12.75">
      <c r="A48">
        <v>28</v>
      </c>
      <c r="B48">
        <v>0</v>
      </c>
      <c r="D48" t="s">
        <v>155</v>
      </c>
      <c r="E48">
        <v>30</v>
      </c>
      <c r="F48" s="18">
        <v>0.05</v>
      </c>
      <c r="G48">
        <v>0.096</v>
      </c>
      <c r="H48" s="25">
        <f t="shared" si="1"/>
        <v>0.094656</v>
      </c>
      <c r="K48" s="34">
        <v>0</v>
      </c>
      <c r="N48">
        <f t="shared" si="2"/>
        <v>0.094656</v>
      </c>
      <c r="O48">
        <f t="shared" si="3"/>
        <v>0.094656</v>
      </c>
      <c r="S48" s="24">
        <v>94656</v>
      </c>
    </row>
    <row r="49" spans="1:19" ht="12.75">
      <c r="A49">
        <v>29</v>
      </c>
      <c r="B49">
        <v>0</v>
      </c>
      <c r="D49" t="s">
        <v>155</v>
      </c>
      <c r="E49">
        <v>30</v>
      </c>
      <c r="F49" s="18">
        <v>0.05</v>
      </c>
      <c r="G49">
        <v>0.096</v>
      </c>
      <c r="H49" s="25">
        <f t="shared" si="1"/>
        <v>0.094624</v>
      </c>
      <c r="K49" s="34">
        <v>0</v>
      </c>
      <c r="N49">
        <f t="shared" si="2"/>
        <v>0.094624</v>
      </c>
      <c r="O49">
        <f t="shared" si="3"/>
        <v>0.094624</v>
      </c>
      <c r="S49" s="24">
        <v>94624</v>
      </c>
    </row>
    <row r="50" spans="1:19" ht="12.75">
      <c r="A50">
        <v>30</v>
      </c>
      <c r="B50">
        <v>0</v>
      </c>
      <c r="D50" t="s">
        <v>155</v>
      </c>
      <c r="E50">
        <v>30</v>
      </c>
      <c r="F50" s="18">
        <v>0.05</v>
      </c>
      <c r="G50">
        <v>0.096</v>
      </c>
      <c r="H50" s="25">
        <f t="shared" si="1"/>
        <v>0.094592</v>
      </c>
      <c r="K50" s="34">
        <v>0</v>
      </c>
      <c r="N50">
        <f t="shared" si="2"/>
        <v>0.094592</v>
      </c>
      <c r="O50">
        <f t="shared" si="3"/>
        <v>0.094592</v>
      </c>
      <c r="S50" s="24">
        <v>94592</v>
      </c>
    </row>
    <row r="51" spans="1:19" ht="12.75">
      <c r="A51">
        <v>0</v>
      </c>
      <c r="B51">
        <v>7</v>
      </c>
      <c r="D51" t="s">
        <v>154</v>
      </c>
      <c r="E51">
        <v>100</v>
      </c>
      <c r="F51" s="18">
        <v>0.0001</v>
      </c>
      <c r="G51">
        <v>1</v>
      </c>
      <c r="H51" s="25">
        <f t="shared" si="1"/>
        <v>0.9826304</v>
      </c>
      <c r="K51" s="34">
        <v>0</v>
      </c>
      <c r="N51">
        <f t="shared" si="2"/>
        <v>0.9826304</v>
      </c>
      <c r="O51">
        <f t="shared" si="3"/>
        <v>0.9826304</v>
      </c>
      <c r="S51" s="24">
        <v>982630.4</v>
      </c>
    </row>
    <row r="52" spans="1:19" ht="12.75">
      <c r="A52">
        <v>0</v>
      </c>
      <c r="B52">
        <v>8</v>
      </c>
      <c r="D52" t="s">
        <v>154</v>
      </c>
      <c r="E52">
        <v>100</v>
      </c>
      <c r="F52" s="18">
        <v>0.0001</v>
      </c>
      <c r="G52">
        <v>1</v>
      </c>
      <c r="H52" s="25">
        <f t="shared" si="1"/>
        <v>0.9771691</v>
      </c>
      <c r="K52" s="34">
        <v>0</v>
      </c>
      <c r="N52">
        <f t="shared" si="2"/>
        <v>0.9771691</v>
      </c>
      <c r="O52">
        <f t="shared" si="3"/>
        <v>0.9771691</v>
      </c>
      <c r="S52" s="24">
        <v>977169.1</v>
      </c>
    </row>
    <row r="53" spans="1:19" ht="12.75">
      <c r="A53">
        <v>0</v>
      </c>
      <c r="B53">
        <v>9</v>
      </c>
      <c r="D53" t="s">
        <v>154</v>
      </c>
      <c r="E53">
        <v>200</v>
      </c>
      <c r="F53" s="18">
        <v>0.0001</v>
      </c>
      <c r="G53">
        <v>2</v>
      </c>
      <c r="H53" s="25">
        <f t="shared" si="1"/>
        <v>1.959799</v>
      </c>
      <c r="K53" s="34">
        <v>0</v>
      </c>
      <c r="N53">
        <f t="shared" si="2"/>
        <v>1.959799</v>
      </c>
      <c r="O53">
        <f t="shared" si="3"/>
        <v>1.959799</v>
      </c>
      <c r="S53" s="24">
        <v>1959799</v>
      </c>
    </row>
    <row r="54" spans="1:19" ht="12.75">
      <c r="A54">
        <v>0</v>
      </c>
      <c r="B54">
        <v>10</v>
      </c>
      <c r="D54" t="s">
        <v>154</v>
      </c>
      <c r="E54">
        <v>200</v>
      </c>
      <c r="F54" s="18">
        <v>0.0001</v>
      </c>
      <c r="G54">
        <v>2</v>
      </c>
      <c r="H54" s="25">
        <f t="shared" si="1"/>
        <v>1.956113</v>
      </c>
      <c r="K54" s="34">
        <v>0</v>
      </c>
      <c r="N54">
        <f t="shared" si="2"/>
        <v>1.956113</v>
      </c>
      <c r="O54">
        <f t="shared" si="3"/>
        <v>1.956113</v>
      </c>
      <c r="S54" s="24">
        <v>1956113</v>
      </c>
    </row>
    <row r="55" spans="1:19" ht="12.75">
      <c r="A55">
        <v>0</v>
      </c>
      <c r="B55">
        <v>25</v>
      </c>
      <c r="D55" t="s">
        <v>155</v>
      </c>
      <c r="E55">
        <v>30</v>
      </c>
      <c r="F55" s="18">
        <v>0.05</v>
      </c>
      <c r="G55">
        <v>0.096</v>
      </c>
      <c r="H55" s="25">
        <f aca="true" t="shared" si="4" ref="H55:H60">S45/1000000</f>
        <v>0.094752</v>
      </c>
      <c r="K55" s="34">
        <v>0</v>
      </c>
      <c r="N55">
        <f t="shared" si="2"/>
        <v>0.094752</v>
      </c>
      <c r="O55">
        <f t="shared" si="3"/>
        <v>0.094752</v>
      </c>
      <c r="S55" s="24">
        <v>90912</v>
      </c>
    </row>
    <row r="56" spans="1:19" ht="12.75">
      <c r="A56">
        <v>0</v>
      </c>
      <c r="B56">
        <v>26</v>
      </c>
      <c r="D56" t="s">
        <v>155</v>
      </c>
      <c r="E56">
        <v>30</v>
      </c>
      <c r="F56">
        <v>0.05</v>
      </c>
      <c r="G56">
        <v>0.096</v>
      </c>
      <c r="H56" s="25">
        <f t="shared" si="4"/>
        <v>0.09472</v>
      </c>
      <c r="K56" s="34">
        <v>0</v>
      </c>
      <c r="N56">
        <f t="shared" si="2"/>
        <v>0.09472</v>
      </c>
      <c r="O56">
        <f t="shared" si="3"/>
        <v>0.09472</v>
      </c>
      <c r="S56" s="24">
        <v>91136</v>
      </c>
    </row>
    <row r="57" spans="1:19" ht="12.75">
      <c r="A57">
        <v>0</v>
      </c>
      <c r="B57">
        <v>27</v>
      </c>
      <c r="D57" t="s">
        <v>155</v>
      </c>
      <c r="E57">
        <v>30</v>
      </c>
      <c r="F57">
        <v>0.05</v>
      </c>
      <c r="G57">
        <v>0.096</v>
      </c>
      <c r="H57" s="25">
        <f t="shared" si="4"/>
        <v>0.094688</v>
      </c>
      <c r="K57" s="34">
        <v>0</v>
      </c>
      <c r="N57">
        <f t="shared" si="2"/>
        <v>0.094688</v>
      </c>
      <c r="O57">
        <f t="shared" si="3"/>
        <v>0.094688</v>
      </c>
      <c r="S57" s="24">
        <v>90944</v>
      </c>
    </row>
    <row r="58" spans="1:19" ht="12.75">
      <c r="A58">
        <v>0</v>
      </c>
      <c r="B58">
        <v>28</v>
      </c>
      <c r="D58" t="s">
        <v>155</v>
      </c>
      <c r="E58">
        <v>30</v>
      </c>
      <c r="F58">
        <v>0.05</v>
      </c>
      <c r="G58">
        <v>0.096</v>
      </c>
      <c r="H58" s="25">
        <f t="shared" si="4"/>
        <v>0.094656</v>
      </c>
      <c r="K58" s="34">
        <v>0</v>
      </c>
      <c r="N58">
        <f t="shared" si="2"/>
        <v>0.094656</v>
      </c>
      <c r="O58">
        <f t="shared" si="3"/>
        <v>0.094656</v>
      </c>
      <c r="S58" s="24">
        <v>91008</v>
      </c>
    </row>
    <row r="59" spans="1:19" ht="12.75">
      <c r="A59">
        <v>0</v>
      </c>
      <c r="B59">
        <v>29</v>
      </c>
      <c r="D59" t="s">
        <v>155</v>
      </c>
      <c r="E59">
        <v>30</v>
      </c>
      <c r="F59">
        <v>0.05</v>
      </c>
      <c r="G59">
        <v>0.096</v>
      </c>
      <c r="H59" s="25">
        <f t="shared" si="4"/>
        <v>0.094624</v>
      </c>
      <c r="K59" s="34">
        <v>0</v>
      </c>
      <c r="N59">
        <f t="shared" si="2"/>
        <v>0.094624</v>
      </c>
      <c r="O59">
        <f t="shared" si="3"/>
        <v>0.094624</v>
      </c>
      <c r="S59" s="24">
        <v>90976</v>
      </c>
    </row>
    <row r="60" spans="1:19" ht="12.75">
      <c r="A60">
        <v>0</v>
      </c>
      <c r="B60">
        <v>30</v>
      </c>
      <c r="D60" t="s">
        <v>155</v>
      </c>
      <c r="E60">
        <v>30</v>
      </c>
      <c r="F60">
        <v>0.05</v>
      </c>
      <c r="G60">
        <v>0.096</v>
      </c>
      <c r="H60" s="25">
        <f t="shared" si="4"/>
        <v>0.094592</v>
      </c>
      <c r="K60" s="34">
        <v>0</v>
      </c>
      <c r="N60">
        <f t="shared" si="2"/>
        <v>0.094592</v>
      </c>
      <c r="O60">
        <f t="shared" si="3"/>
        <v>0.094592</v>
      </c>
      <c r="S60" s="24">
        <v>90848</v>
      </c>
    </row>
    <row r="61" spans="11:18" ht="13.5" thickBot="1">
      <c r="K61" s="34">
        <v>0</v>
      </c>
      <c r="R61" s="18"/>
    </row>
    <row r="62" spans="1:13" ht="13.5" thickBot="1">
      <c r="A62" s="70" t="s">
        <v>32</v>
      </c>
      <c r="B62" s="89"/>
      <c r="C62" s="89"/>
      <c r="D62" s="89"/>
      <c r="E62" s="71"/>
      <c r="G62" s="70" t="s">
        <v>22</v>
      </c>
      <c r="H62" s="89"/>
      <c r="I62" s="89"/>
      <c r="J62" s="89"/>
      <c r="K62" s="89"/>
      <c r="L62" s="89"/>
      <c r="M62" s="71"/>
    </row>
    <row r="63" spans="1:13" ht="13.5" thickBot="1">
      <c r="A63" s="13"/>
      <c r="B63" s="1" t="s">
        <v>14</v>
      </c>
      <c r="C63" s="1" t="s">
        <v>15</v>
      </c>
      <c r="D63" s="1" t="s">
        <v>16</v>
      </c>
      <c r="E63" s="2" t="s">
        <v>17</v>
      </c>
      <c r="G63" s="14" t="s">
        <v>348</v>
      </c>
      <c r="H63" s="70" t="s">
        <v>349</v>
      </c>
      <c r="I63" s="89"/>
      <c r="J63" s="89"/>
      <c r="K63" s="89"/>
      <c r="L63" s="89"/>
      <c r="M63" s="71"/>
    </row>
    <row r="64" spans="1:13" ht="12.75">
      <c r="A64" s="8" t="s">
        <v>157</v>
      </c>
      <c r="B64" s="9">
        <v>0.0032</v>
      </c>
      <c r="C64" s="9">
        <v>0.0032</v>
      </c>
      <c r="D64" s="9">
        <v>0.0032</v>
      </c>
      <c r="E64" s="10">
        <v>0.0032</v>
      </c>
      <c r="G64" s="101" t="s">
        <v>23</v>
      </c>
      <c r="H64" s="13"/>
      <c r="I64" s="1" t="s">
        <v>31</v>
      </c>
      <c r="J64" s="1" t="s">
        <v>26</v>
      </c>
      <c r="K64" s="1"/>
      <c r="L64" s="1"/>
      <c r="M64" s="2"/>
    </row>
    <row r="65" spans="1:13" ht="13.5" thickBot="1">
      <c r="A65" s="8" t="s">
        <v>49</v>
      </c>
      <c r="B65" s="9">
        <v>64</v>
      </c>
      <c r="C65" s="9">
        <v>64</v>
      </c>
      <c r="D65" s="9">
        <v>15</v>
      </c>
      <c r="E65" s="10">
        <v>15</v>
      </c>
      <c r="G65" s="102"/>
      <c r="H65" s="21" t="s">
        <v>24</v>
      </c>
      <c r="I65" s="11">
        <v>1</v>
      </c>
      <c r="J65" s="11">
        <v>64</v>
      </c>
      <c r="K65" s="11"/>
      <c r="L65" s="11"/>
      <c r="M65" s="12"/>
    </row>
    <row r="66" spans="1:13" ht="13.5" thickBot="1">
      <c r="A66" s="8" t="s">
        <v>50</v>
      </c>
      <c r="B66" s="9">
        <v>1023</v>
      </c>
      <c r="C66" s="9">
        <v>1023</v>
      </c>
      <c r="D66" s="9">
        <v>15</v>
      </c>
      <c r="E66" s="10">
        <v>15</v>
      </c>
      <c r="G66" s="22" t="s">
        <v>27</v>
      </c>
      <c r="H66" s="70" t="s">
        <v>159</v>
      </c>
      <c r="I66" s="89"/>
      <c r="J66" s="89"/>
      <c r="K66" s="89"/>
      <c r="L66" s="89"/>
      <c r="M66" s="71"/>
    </row>
    <row r="67" spans="1:13" ht="13.5" thickBot="1">
      <c r="A67" s="8" t="s">
        <v>158</v>
      </c>
      <c r="B67" s="9">
        <v>7</v>
      </c>
      <c r="C67" s="9">
        <v>3</v>
      </c>
      <c r="D67" s="9">
        <v>2</v>
      </c>
      <c r="E67" s="10">
        <v>2</v>
      </c>
      <c r="G67" s="22" t="s">
        <v>18</v>
      </c>
      <c r="H67" s="70" t="s">
        <v>156</v>
      </c>
      <c r="I67" s="89"/>
      <c r="J67" s="89"/>
      <c r="K67" s="89"/>
      <c r="L67" s="89"/>
      <c r="M67" s="71"/>
    </row>
    <row r="68" spans="1:13" ht="13.5" thickBot="1">
      <c r="A68" s="16" t="s">
        <v>19</v>
      </c>
      <c r="B68" s="87" t="s">
        <v>21</v>
      </c>
      <c r="C68" s="87"/>
      <c r="D68" s="87"/>
      <c r="E68" s="88"/>
      <c r="G68" s="15" t="s">
        <v>29</v>
      </c>
      <c r="H68" s="70" t="s">
        <v>28</v>
      </c>
      <c r="I68" s="89"/>
      <c r="J68" s="89"/>
      <c r="K68" s="89"/>
      <c r="L68" s="89"/>
      <c r="M68" s="71"/>
    </row>
    <row r="69" spans="1:13" ht="13.5" thickBot="1">
      <c r="A69" s="17" t="s">
        <v>20</v>
      </c>
      <c r="B69" s="87" t="s">
        <v>21</v>
      </c>
      <c r="C69" s="87"/>
      <c r="D69" s="87"/>
      <c r="E69" s="88"/>
      <c r="G69" s="22" t="s">
        <v>30</v>
      </c>
      <c r="H69" s="70" t="s">
        <v>28</v>
      </c>
      <c r="I69" s="89"/>
      <c r="J69" s="89"/>
      <c r="K69" s="89"/>
      <c r="L69" s="89"/>
      <c r="M69" s="71"/>
    </row>
    <row r="70" ht="13.5" thickBot="1"/>
    <row r="71" spans="7:13" ht="12.75">
      <c r="G71" s="93" t="s">
        <v>34</v>
      </c>
      <c r="H71" s="94"/>
      <c r="I71" s="94"/>
      <c r="J71" s="94"/>
      <c r="K71" s="94"/>
      <c r="L71" s="94"/>
      <c r="M71" s="95"/>
    </row>
    <row r="72" spans="7:13" ht="12.75" customHeight="1">
      <c r="G72" s="103" t="s">
        <v>35</v>
      </c>
      <c r="H72" s="104"/>
      <c r="I72" s="96" t="s">
        <v>295</v>
      </c>
      <c r="J72" s="97"/>
      <c r="K72" s="97"/>
      <c r="L72" s="97"/>
      <c r="M72" s="98"/>
    </row>
    <row r="73" spans="7:13" ht="12.75">
      <c r="G73" s="103" t="s">
        <v>36</v>
      </c>
      <c r="H73" s="104"/>
      <c r="I73" s="96" t="s">
        <v>37</v>
      </c>
      <c r="J73" s="105"/>
      <c r="K73" s="9"/>
      <c r="L73" s="9"/>
      <c r="M73" s="10"/>
    </row>
    <row r="74" spans="7:13" ht="12.75">
      <c r="G74" s="85" t="s">
        <v>296</v>
      </c>
      <c r="H74" s="86"/>
      <c r="I74" s="96" t="s">
        <v>303</v>
      </c>
      <c r="J74" s="97"/>
      <c r="K74" s="97"/>
      <c r="L74" s="97"/>
      <c r="M74" s="98"/>
    </row>
    <row r="75" spans="7:13" ht="12.75">
      <c r="G75" s="103" t="s">
        <v>38</v>
      </c>
      <c r="H75" s="104"/>
      <c r="I75" s="9" t="s">
        <v>39</v>
      </c>
      <c r="J75" s="9"/>
      <c r="K75" s="9"/>
      <c r="L75" s="9"/>
      <c r="M75" s="10"/>
    </row>
    <row r="76" spans="7:13" ht="12.75">
      <c r="G76" s="103" t="s">
        <v>40</v>
      </c>
      <c r="H76" s="104"/>
      <c r="I76" s="9">
        <v>20</v>
      </c>
      <c r="J76" s="9"/>
      <c r="K76" s="9"/>
      <c r="L76" s="9"/>
      <c r="M76" s="10"/>
    </row>
    <row r="77" spans="7:13" ht="12.75">
      <c r="G77" s="8" t="s">
        <v>41</v>
      </c>
      <c r="H77" s="9"/>
      <c r="I77" s="9" t="s">
        <v>42</v>
      </c>
      <c r="J77" s="9"/>
      <c r="K77" s="9"/>
      <c r="L77" s="9"/>
      <c r="M77" s="10"/>
    </row>
    <row r="78" spans="7:13" ht="12.75">
      <c r="G78" s="8" t="s">
        <v>43</v>
      </c>
      <c r="H78" s="9"/>
      <c r="I78" s="9" t="s">
        <v>44</v>
      </c>
      <c r="J78" s="9"/>
      <c r="K78" s="9"/>
      <c r="L78" s="9"/>
      <c r="M78" s="10"/>
    </row>
    <row r="79" spans="7:13" ht="12.75">
      <c r="G79" s="8" t="s">
        <v>45</v>
      </c>
      <c r="H79" s="9"/>
      <c r="I79" s="9" t="s">
        <v>199</v>
      </c>
      <c r="J79" s="9"/>
      <c r="K79" s="9"/>
      <c r="L79" s="9"/>
      <c r="M79" s="10"/>
    </row>
    <row r="80" spans="7:13" ht="13.5" thickBot="1">
      <c r="G80" s="17" t="s">
        <v>47</v>
      </c>
      <c r="H80" s="11"/>
      <c r="I80" s="11">
        <v>108</v>
      </c>
      <c r="J80" s="11"/>
      <c r="K80" s="11"/>
      <c r="L80" s="11"/>
      <c r="M80" s="12"/>
    </row>
  </sheetData>
  <mergeCells count="31">
    <mergeCell ref="G76:H76"/>
    <mergeCell ref="B69:E69"/>
    <mergeCell ref="H69:M69"/>
    <mergeCell ref="G71:M71"/>
    <mergeCell ref="G72:H72"/>
    <mergeCell ref="I72:M72"/>
    <mergeCell ref="G73:H73"/>
    <mergeCell ref="I73:J73"/>
    <mergeCell ref="S1:S2"/>
    <mergeCell ref="G75:H75"/>
    <mergeCell ref="K1:L1"/>
    <mergeCell ref="M1:O1"/>
    <mergeCell ref="H66:M66"/>
    <mergeCell ref="H67:M67"/>
    <mergeCell ref="G1:G2"/>
    <mergeCell ref="H1:H2"/>
    <mergeCell ref="G74:H74"/>
    <mergeCell ref="I74:M74"/>
    <mergeCell ref="G64:G65"/>
    <mergeCell ref="B68:E68"/>
    <mergeCell ref="H68:M68"/>
    <mergeCell ref="A62:E62"/>
    <mergeCell ref="H63:M63"/>
    <mergeCell ref="E1:E2"/>
    <mergeCell ref="G62:M62"/>
    <mergeCell ref="A1:A2"/>
    <mergeCell ref="B1:B2"/>
    <mergeCell ref="C1:C2"/>
    <mergeCell ref="D1:D2"/>
    <mergeCell ref="I1:J1"/>
    <mergeCell ref="F1:F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24"/>
  </sheetPr>
  <dimension ref="A1:S80"/>
  <sheetViews>
    <sheetView workbookViewId="0" topLeftCell="A1">
      <pane xSplit="2" ySplit="2" topLeftCell="H3" activePane="bottomRight" state="frozen"/>
      <selection pane="topLeft" activeCell="E41" sqref="E41"/>
      <selection pane="topRight" activeCell="E41" sqref="E41"/>
      <selection pane="bottomLeft" activeCell="E41" sqref="E41"/>
      <selection pane="bottomRight" activeCell="P14" sqref="P14"/>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78" t="s">
        <v>0</v>
      </c>
      <c r="B1" s="74" t="s">
        <v>1</v>
      </c>
      <c r="C1" s="74" t="s">
        <v>305</v>
      </c>
      <c r="D1" s="74" t="s">
        <v>2</v>
      </c>
      <c r="E1" s="74" t="s">
        <v>306</v>
      </c>
      <c r="F1" s="74" t="s">
        <v>307</v>
      </c>
      <c r="G1" s="74" t="s">
        <v>308</v>
      </c>
      <c r="H1" s="72" t="s">
        <v>309</v>
      </c>
      <c r="I1" s="83" t="s">
        <v>3</v>
      </c>
      <c r="J1" s="84"/>
      <c r="K1" s="80" t="s">
        <v>4</v>
      </c>
      <c r="L1" s="81"/>
      <c r="M1" s="84" t="s">
        <v>5</v>
      </c>
      <c r="N1" s="84"/>
      <c r="O1" s="84"/>
      <c r="P1" s="1" t="s">
        <v>6</v>
      </c>
      <c r="Q1" s="2"/>
      <c r="S1" s="72" t="s">
        <v>310</v>
      </c>
    </row>
    <row r="2" spans="1:19" ht="51.75" thickBot="1">
      <c r="A2" s="100"/>
      <c r="B2" s="99"/>
      <c r="C2" s="99"/>
      <c r="D2" s="99"/>
      <c r="E2" s="99"/>
      <c r="F2" s="99"/>
      <c r="G2" s="99"/>
      <c r="H2" s="73"/>
      <c r="I2" s="3" t="s">
        <v>311</v>
      </c>
      <c r="J2" s="4" t="s">
        <v>8</v>
      </c>
      <c r="K2" s="4" t="s">
        <v>312</v>
      </c>
      <c r="L2" s="5" t="s">
        <v>313</v>
      </c>
      <c r="M2" s="4" t="s">
        <v>9</v>
      </c>
      <c r="N2" s="4" t="s">
        <v>10</v>
      </c>
      <c r="O2" s="4" t="s">
        <v>11</v>
      </c>
      <c r="P2" s="5" t="s">
        <v>12</v>
      </c>
      <c r="Q2" s="6" t="s">
        <v>13</v>
      </c>
      <c r="S2" s="73"/>
    </row>
    <row r="3" spans="1:19" ht="12.75">
      <c r="A3">
        <v>1</v>
      </c>
      <c r="B3">
        <v>0</v>
      </c>
      <c r="C3" t="s">
        <v>314</v>
      </c>
      <c r="G3">
        <v>0.256</v>
      </c>
      <c r="H3" s="25">
        <f aca="true" t="shared" si="0" ref="H3:H34">S3/1000000</f>
        <v>0.2745301</v>
      </c>
      <c r="I3" s="33">
        <f>SUM(H3:H42)</f>
        <v>37.4359943</v>
      </c>
      <c r="J3" s="33">
        <f>I3/SUM(G3:G42)</f>
        <v>0.08300222227641987</v>
      </c>
      <c r="K3" s="1"/>
      <c r="L3" s="35" t="s">
        <v>361</v>
      </c>
      <c r="M3" s="33">
        <f>SUM(H3:H60)</f>
        <v>46.4264106</v>
      </c>
      <c r="N3" s="33">
        <f>SUM(N43:N60)+SUM(H3:H42)</f>
        <v>46.4264106</v>
      </c>
      <c r="O3" s="33">
        <f>SUM(O43:O60)+SUM(H3:H42)</f>
        <v>46.4264106</v>
      </c>
      <c r="P3" s="33">
        <v>91.2837</v>
      </c>
      <c r="Q3" s="36">
        <f>N3/P3</f>
        <v>0.5085947502127981</v>
      </c>
      <c r="S3" s="24">
        <v>274530.1</v>
      </c>
    </row>
    <row r="4" spans="1:19" ht="12.75">
      <c r="A4">
        <v>2</v>
      </c>
      <c r="B4">
        <v>0</v>
      </c>
      <c r="C4" t="s">
        <v>314</v>
      </c>
      <c r="G4">
        <v>0.256</v>
      </c>
      <c r="H4" s="25">
        <f t="shared" si="0"/>
        <v>0.2856235</v>
      </c>
      <c r="S4" s="24">
        <v>285623.5</v>
      </c>
    </row>
    <row r="5" spans="1:19" ht="12.75">
      <c r="A5">
        <v>3</v>
      </c>
      <c r="B5">
        <v>0</v>
      </c>
      <c r="C5" t="s">
        <v>314</v>
      </c>
      <c r="G5">
        <v>0.256</v>
      </c>
      <c r="H5" s="25">
        <f t="shared" si="0"/>
        <v>0.290176</v>
      </c>
      <c r="S5" s="24">
        <v>290176</v>
      </c>
    </row>
    <row r="6" spans="1:19" ht="12.75">
      <c r="A6">
        <v>4</v>
      </c>
      <c r="B6">
        <v>0</v>
      </c>
      <c r="C6" t="s">
        <v>314</v>
      </c>
      <c r="G6">
        <v>5</v>
      </c>
      <c r="H6" s="25">
        <f t="shared" si="0"/>
        <v>2.535708</v>
      </c>
      <c r="S6" s="24">
        <v>2535708</v>
      </c>
    </row>
    <row r="7" spans="1:19" ht="12.75">
      <c r="A7">
        <v>5</v>
      </c>
      <c r="B7">
        <v>0</v>
      </c>
      <c r="C7" t="s">
        <v>314</v>
      </c>
      <c r="G7">
        <v>10</v>
      </c>
      <c r="H7" s="25">
        <f t="shared" si="0"/>
        <v>3.561002</v>
      </c>
      <c r="S7" s="24">
        <v>3561002</v>
      </c>
    </row>
    <row r="8" spans="1:19" ht="12.75">
      <c r="A8">
        <v>6</v>
      </c>
      <c r="B8">
        <v>0</v>
      </c>
      <c r="C8" t="s">
        <v>314</v>
      </c>
      <c r="G8">
        <v>0.256</v>
      </c>
      <c r="H8" s="25">
        <f t="shared" si="0"/>
        <v>0.2984235</v>
      </c>
      <c r="S8" s="24">
        <v>298423.5</v>
      </c>
    </row>
    <row r="9" spans="1:19" ht="12.75">
      <c r="A9">
        <v>11</v>
      </c>
      <c r="B9">
        <v>0</v>
      </c>
      <c r="C9" t="s">
        <v>314</v>
      </c>
      <c r="G9">
        <v>0</v>
      </c>
      <c r="H9" s="25">
        <f t="shared" si="0"/>
        <v>0.027008</v>
      </c>
      <c r="S9" s="24">
        <v>27008</v>
      </c>
    </row>
    <row r="10" spans="1:19" ht="12.75">
      <c r="A10">
        <v>12</v>
      </c>
      <c r="B10">
        <v>0</v>
      </c>
      <c r="C10" t="s">
        <v>314</v>
      </c>
      <c r="G10">
        <v>0</v>
      </c>
      <c r="H10" s="25">
        <f t="shared" si="0"/>
        <v>0.021798400000000002</v>
      </c>
      <c r="S10" s="24">
        <v>21798.4</v>
      </c>
    </row>
    <row r="11" spans="1:19" ht="12.75">
      <c r="A11">
        <v>13</v>
      </c>
      <c r="B11">
        <v>0</v>
      </c>
      <c r="C11" t="s">
        <v>314</v>
      </c>
      <c r="G11">
        <v>0</v>
      </c>
      <c r="H11" s="25">
        <f t="shared" si="0"/>
        <v>0.0268672</v>
      </c>
      <c r="S11" s="24">
        <v>26867.2</v>
      </c>
    </row>
    <row r="12" spans="1:19" ht="12.75">
      <c r="A12">
        <v>14</v>
      </c>
      <c r="B12">
        <v>0</v>
      </c>
      <c r="C12" t="s">
        <v>314</v>
      </c>
      <c r="G12">
        <v>0</v>
      </c>
      <c r="H12" s="25">
        <f t="shared" si="0"/>
        <v>0.026342400000000002</v>
      </c>
      <c r="S12" s="24">
        <v>26342.4</v>
      </c>
    </row>
    <row r="13" spans="1:19" ht="12.75">
      <c r="A13">
        <v>15</v>
      </c>
      <c r="B13">
        <v>0</v>
      </c>
      <c r="C13" t="s">
        <v>314</v>
      </c>
      <c r="G13">
        <v>0</v>
      </c>
      <c r="H13" s="25">
        <f t="shared" si="0"/>
        <v>0.029145599999999997</v>
      </c>
      <c r="S13" s="24">
        <v>29145.6</v>
      </c>
    </row>
    <row r="14" spans="1:19" ht="12.75">
      <c r="A14">
        <v>16</v>
      </c>
      <c r="B14">
        <v>0</v>
      </c>
      <c r="C14" t="s">
        <v>314</v>
      </c>
      <c r="G14">
        <v>0</v>
      </c>
      <c r="H14" s="25">
        <f t="shared" si="0"/>
        <v>0.0255872</v>
      </c>
      <c r="S14" s="24">
        <v>25587.2</v>
      </c>
    </row>
    <row r="15" spans="1:19" ht="12.75">
      <c r="A15">
        <v>17</v>
      </c>
      <c r="B15">
        <v>0</v>
      </c>
      <c r="C15" t="s">
        <v>314</v>
      </c>
      <c r="G15">
        <v>0</v>
      </c>
      <c r="H15" s="25">
        <f t="shared" si="0"/>
        <v>0.0274432</v>
      </c>
      <c r="S15" s="24">
        <v>27443.2</v>
      </c>
    </row>
    <row r="16" spans="1:19" ht="12.75">
      <c r="A16">
        <v>18</v>
      </c>
      <c r="B16">
        <v>0</v>
      </c>
      <c r="C16" t="s">
        <v>314</v>
      </c>
      <c r="G16">
        <v>0</v>
      </c>
      <c r="H16" s="25">
        <f t="shared" si="0"/>
        <v>0.022144</v>
      </c>
      <c r="S16" s="24">
        <v>22144</v>
      </c>
    </row>
    <row r="17" spans="1:19" ht="12.75">
      <c r="A17">
        <v>19</v>
      </c>
      <c r="B17">
        <v>0</v>
      </c>
      <c r="C17" t="s">
        <v>314</v>
      </c>
      <c r="G17">
        <v>0</v>
      </c>
      <c r="H17" s="25">
        <f t="shared" si="0"/>
        <v>0.0285824</v>
      </c>
      <c r="S17" s="24">
        <v>28582.4</v>
      </c>
    </row>
    <row r="18" spans="1:19" ht="12.75">
      <c r="A18">
        <v>20</v>
      </c>
      <c r="B18">
        <v>0</v>
      </c>
      <c r="C18" t="s">
        <v>314</v>
      </c>
      <c r="G18">
        <v>0</v>
      </c>
      <c r="H18" s="25">
        <f t="shared" si="0"/>
        <v>0.025024</v>
      </c>
      <c r="S18" s="24">
        <v>25024</v>
      </c>
    </row>
    <row r="19" spans="1:19" ht="12.75">
      <c r="A19">
        <v>21</v>
      </c>
      <c r="B19">
        <v>0</v>
      </c>
      <c r="C19" t="s">
        <v>314</v>
      </c>
      <c r="G19">
        <v>30</v>
      </c>
      <c r="H19" s="25">
        <f t="shared" si="0"/>
        <v>3.4064</v>
      </c>
      <c r="S19" s="24">
        <v>3406400</v>
      </c>
    </row>
    <row r="20" spans="1:19" ht="12.75">
      <c r="A20">
        <v>22</v>
      </c>
      <c r="B20">
        <v>0</v>
      </c>
      <c r="C20" t="s">
        <v>314</v>
      </c>
      <c r="G20">
        <v>30</v>
      </c>
      <c r="H20" s="25">
        <f t="shared" si="0"/>
        <v>3.3616</v>
      </c>
      <c r="S20" s="24">
        <v>3361600</v>
      </c>
    </row>
    <row r="21" spans="1:19" ht="12.75">
      <c r="A21">
        <v>23</v>
      </c>
      <c r="B21">
        <v>0</v>
      </c>
      <c r="C21" t="s">
        <v>314</v>
      </c>
      <c r="G21">
        <v>30</v>
      </c>
      <c r="H21" s="25">
        <f t="shared" si="0"/>
        <v>3.23</v>
      </c>
      <c r="S21" s="24">
        <v>3230000</v>
      </c>
    </row>
    <row r="22" spans="1:19" ht="12.75">
      <c r="A22">
        <v>24</v>
      </c>
      <c r="B22">
        <v>0</v>
      </c>
      <c r="C22" t="s">
        <v>314</v>
      </c>
      <c r="G22">
        <v>30</v>
      </c>
      <c r="H22" s="25">
        <f t="shared" si="0"/>
        <v>3.196</v>
      </c>
      <c r="S22" s="24">
        <v>3196000</v>
      </c>
    </row>
    <row r="23" spans="1:19" ht="12.75">
      <c r="A23">
        <v>0</v>
      </c>
      <c r="B23">
        <v>1</v>
      </c>
      <c r="C23" t="s">
        <v>314</v>
      </c>
      <c r="G23">
        <v>1</v>
      </c>
      <c r="H23" s="25">
        <f t="shared" si="0"/>
        <v>0.12572160000000002</v>
      </c>
      <c r="S23" s="24">
        <v>125721.6</v>
      </c>
    </row>
    <row r="24" spans="1:19" ht="12.75">
      <c r="A24">
        <v>0</v>
      </c>
      <c r="B24">
        <v>2</v>
      </c>
      <c r="C24" t="s">
        <v>314</v>
      </c>
      <c r="G24">
        <v>1</v>
      </c>
      <c r="H24" s="25">
        <f t="shared" si="0"/>
        <v>0.2437696</v>
      </c>
      <c r="S24" s="24">
        <v>243769.6</v>
      </c>
    </row>
    <row r="25" spans="1:19" ht="12.75">
      <c r="A25">
        <v>0</v>
      </c>
      <c r="B25">
        <v>3</v>
      </c>
      <c r="C25" t="s">
        <v>314</v>
      </c>
      <c r="G25">
        <v>1</v>
      </c>
      <c r="H25" s="25">
        <f t="shared" si="0"/>
        <v>0.266032</v>
      </c>
      <c r="S25" s="24">
        <v>266032</v>
      </c>
    </row>
    <row r="26" spans="1:19" ht="12.75">
      <c r="A26">
        <v>0</v>
      </c>
      <c r="B26">
        <v>4</v>
      </c>
      <c r="C26" t="s">
        <v>314</v>
      </c>
      <c r="G26">
        <v>1</v>
      </c>
      <c r="H26" s="25">
        <f t="shared" si="0"/>
        <v>0.22538560000000002</v>
      </c>
      <c r="S26" s="24">
        <v>225385.6</v>
      </c>
    </row>
    <row r="27" spans="1:19" ht="12.75">
      <c r="A27">
        <v>0</v>
      </c>
      <c r="B27">
        <v>5</v>
      </c>
      <c r="C27" t="s">
        <v>314</v>
      </c>
      <c r="G27">
        <v>1</v>
      </c>
      <c r="H27" s="25">
        <f t="shared" si="0"/>
        <v>0.292624</v>
      </c>
      <c r="S27" s="24">
        <v>292624</v>
      </c>
    </row>
    <row r="28" spans="1:19" ht="12.75">
      <c r="A28">
        <v>0</v>
      </c>
      <c r="B28">
        <v>6</v>
      </c>
      <c r="C28" t="s">
        <v>314</v>
      </c>
      <c r="G28">
        <v>10</v>
      </c>
      <c r="H28" s="25">
        <f t="shared" si="0"/>
        <v>0.3620736</v>
      </c>
      <c r="S28" s="24">
        <v>362073.6</v>
      </c>
    </row>
    <row r="29" spans="1:19" ht="12.75">
      <c r="A29">
        <v>0</v>
      </c>
      <c r="B29">
        <v>11</v>
      </c>
      <c r="C29" t="s">
        <v>314</v>
      </c>
      <c r="G29">
        <v>30</v>
      </c>
      <c r="H29" s="25">
        <f t="shared" si="0"/>
        <v>1.5656</v>
      </c>
      <c r="S29" s="24">
        <v>1565600</v>
      </c>
    </row>
    <row r="30" spans="1:19" ht="12.75">
      <c r="A30">
        <v>0</v>
      </c>
      <c r="B30">
        <v>12</v>
      </c>
      <c r="C30" t="s">
        <v>314</v>
      </c>
      <c r="G30">
        <v>30</v>
      </c>
      <c r="H30" s="25">
        <f t="shared" si="0"/>
        <v>1.282</v>
      </c>
      <c r="S30" s="24">
        <v>1282000</v>
      </c>
    </row>
    <row r="31" spans="1:19" ht="12.75">
      <c r="A31">
        <v>0</v>
      </c>
      <c r="B31">
        <v>13</v>
      </c>
      <c r="C31" t="s">
        <v>314</v>
      </c>
      <c r="G31">
        <v>30</v>
      </c>
      <c r="H31" s="25">
        <f t="shared" si="0"/>
        <v>1.5596</v>
      </c>
      <c r="S31" s="24">
        <v>1559600</v>
      </c>
    </row>
    <row r="32" spans="1:19" ht="12.75">
      <c r="A32">
        <v>0</v>
      </c>
      <c r="B32">
        <v>14</v>
      </c>
      <c r="C32" t="s">
        <v>314</v>
      </c>
      <c r="G32">
        <v>30</v>
      </c>
      <c r="H32" s="25">
        <f t="shared" si="0"/>
        <v>1.5312</v>
      </c>
      <c r="S32" s="24">
        <v>1531200</v>
      </c>
    </row>
    <row r="33" spans="1:19" ht="12.75">
      <c r="A33">
        <v>0</v>
      </c>
      <c r="B33">
        <v>15</v>
      </c>
      <c r="C33" t="s">
        <v>314</v>
      </c>
      <c r="G33">
        <v>30</v>
      </c>
      <c r="H33" s="25">
        <f t="shared" si="0"/>
        <v>1.6744</v>
      </c>
      <c r="S33" s="24">
        <v>1674400</v>
      </c>
    </row>
    <row r="34" spans="1:19" ht="12.75">
      <c r="A34">
        <v>0</v>
      </c>
      <c r="B34">
        <v>16</v>
      </c>
      <c r="C34" t="s">
        <v>314</v>
      </c>
      <c r="G34">
        <v>30</v>
      </c>
      <c r="H34" s="25">
        <f t="shared" si="0"/>
        <v>1.4748</v>
      </c>
      <c r="S34" s="24">
        <v>1474800</v>
      </c>
    </row>
    <row r="35" spans="1:19" ht="12.75">
      <c r="A35">
        <v>0</v>
      </c>
      <c r="B35">
        <v>17</v>
      </c>
      <c r="C35" t="s">
        <v>314</v>
      </c>
      <c r="G35">
        <v>30</v>
      </c>
      <c r="H35" s="25">
        <f aca="true" t="shared" si="1" ref="H35:H54">S35/1000000</f>
        <v>1.5804</v>
      </c>
      <c r="S35" s="24">
        <v>1580400</v>
      </c>
    </row>
    <row r="36" spans="1:19" ht="12.75">
      <c r="A36">
        <v>0</v>
      </c>
      <c r="B36">
        <v>18</v>
      </c>
      <c r="C36" t="s">
        <v>314</v>
      </c>
      <c r="G36">
        <v>30</v>
      </c>
      <c r="H36" s="25">
        <f t="shared" si="1"/>
        <v>1.2772</v>
      </c>
      <c r="S36" s="24">
        <v>1277200</v>
      </c>
    </row>
    <row r="37" spans="1:19" ht="12.75">
      <c r="A37">
        <v>0</v>
      </c>
      <c r="B37">
        <v>19</v>
      </c>
      <c r="C37" t="s">
        <v>314</v>
      </c>
      <c r="G37">
        <v>30</v>
      </c>
      <c r="H37" s="25">
        <f t="shared" si="1"/>
        <v>1.6456</v>
      </c>
      <c r="S37" s="24">
        <v>1645600</v>
      </c>
    </row>
    <row r="38" spans="1:19" ht="12.75">
      <c r="A38">
        <v>0</v>
      </c>
      <c r="B38">
        <v>20</v>
      </c>
      <c r="C38" t="s">
        <v>314</v>
      </c>
      <c r="G38">
        <v>30</v>
      </c>
      <c r="H38" s="25">
        <f t="shared" si="1"/>
        <v>1.4416</v>
      </c>
      <c r="S38" s="24">
        <v>1441600</v>
      </c>
    </row>
    <row r="39" spans="1:19" ht="12.75">
      <c r="A39">
        <v>0</v>
      </c>
      <c r="B39">
        <v>21</v>
      </c>
      <c r="C39" t="s">
        <v>314</v>
      </c>
      <c r="G39">
        <v>0</v>
      </c>
      <c r="H39" s="25">
        <f t="shared" si="1"/>
        <v>0.0484992</v>
      </c>
      <c r="S39" s="24">
        <v>48499.2</v>
      </c>
    </row>
    <row r="40" spans="1:19" ht="12.75">
      <c r="A40">
        <v>0</v>
      </c>
      <c r="B40">
        <v>22</v>
      </c>
      <c r="C40" t="s">
        <v>314</v>
      </c>
      <c r="G40">
        <v>0</v>
      </c>
      <c r="H40" s="25">
        <f t="shared" si="1"/>
        <v>0.047795199999999996</v>
      </c>
      <c r="S40" s="24">
        <v>47795.2</v>
      </c>
    </row>
    <row r="41" spans="1:19" ht="12.75">
      <c r="A41">
        <v>0</v>
      </c>
      <c r="B41">
        <v>23</v>
      </c>
      <c r="C41" t="s">
        <v>314</v>
      </c>
      <c r="G41">
        <v>0</v>
      </c>
      <c r="H41" s="25">
        <f t="shared" si="1"/>
        <v>0.046937599999999996</v>
      </c>
      <c r="S41" s="24">
        <v>46937.6</v>
      </c>
    </row>
    <row r="42" spans="1:19" ht="12.75">
      <c r="A42">
        <v>0</v>
      </c>
      <c r="B42">
        <v>24</v>
      </c>
      <c r="C42" t="s">
        <v>314</v>
      </c>
      <c r="G42">
        <v>0</v>
      </c>
      <c r="H42" s="25">
        <f t="shared" si="1"/>
        <v>0.0453504</v>
      </c>
      <c r="S42" s="24">
        <v>45350.4</v>
      </c>
    </row>
    <row r="43" spans="1:19" ht="12.75">
      <c r="A43">
        <v>7</v>
      </c>
      <c r="B43">
        <v>0</v>
      </c>
      <c r="D43" t="s">
        <v>315</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315</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316</v>
      </c>
      <c r="E45">
        <v>30</v>
      </c>
      <c r="F45" s="18">
        <v>0.05</v>
      </c>
      <c r="G45">
        <v>0.096</v>
      </c>
      <c r="H45" s="25">
        <f t="shared" si="1"/>
        <v>0.094752</v>
      </c>
      <c r="K45" s="34">
        <v>0</v>
      </c>
      <c r="N45">
        <f t="shared" si="2"/>
        <v>0.094752</v>
      </c>
      <c r="O45">
        <f t="shared" si="3"/>
        <v>0.094752</v>
      </c>
      <c r="S45" s="24">
        <v>94752</v>
      </c>
    </row>
    <row r="46" spans="1:19" ht="12.75">
      <c r="A46">
        <v>26</v>
      </c>
      <c r="B46">
        <v>0</v>
      </c>
      <c r="D46" t="s">
        <v>316</v>
      </c>
      <c r="E46">
        <v>30</v>
      </c>
      <c r="F46" s="18">
        <v>0.05</v>
      </c>
      <c r="G46">
        <v>0.096</v>
      </c>
      <c r="H46" s="25">
        <f t="shared" si="1"/>
        <v>0.09472</v>
      </c>
      <c r="K46" s="34">
        <v>0</v>
      </c>
      <c r="N46">
        <f t="shared" si="2"/>
        <v>0.09472</v>
      </c>
      <c r="O46">
        <f t="shared" si="3"/>
        <v>0.09472</v>
      </c>
      <c r="S46" s="24">
        <v>94720</v>
      </c>
    </row>
    <row r="47" spans="1:19" ht="12.75">
      <c r="A47">
        <v>27</v>
      </c>
      <c r="B47">
        <v>0</v>
      </c>
      <c r="D47" t="s">
        <v>316</v>
      </c>
      <c r="E47">
        <v>30</v>
      </c>
      <c r="F47" s="18">
        <v>0.05</v>
      </c>
      <c r="G47">
        <v>0.096</v>
      </c>
      <c r="H47" s="25">
        <f t="shared" si="1"/>
        <v>0.094688</v>
      </c>
      <c r="K47" s="34">
        <v>0</v>
      </c>
      <c r="N47">
        <f t="shared" si="2"/>
        <v>0.094688</v>
      </c>
      <c r="O47">
        <f t="shared" si="3"/>
        <v>0.094688</v>
      </c>
      <c r="S47" s="24">
        <v>94688</v>
      </c>
    </row>
    <row r="48" spans="1:19" ht="12.75">
      <c r="A48">
        <v>28</v>
      </c>
      <c r="B48">
        <v>0</v>
      </c>
      <c r="D48" t="s">
        <v>316</v>
      </c>
      <c r="E48">
        <v>30</v>
      </c>
      <c r="F48" s="18">
        <v>0.05</v>
      </c>
      <c r="G48">
        <v>0.096</v>
      </c>
      <c r="H48" s="25">
        <f t="shared" si="1"/>
        <v>0.094656</v>
      </c>
      <c r="K48" s="34">
        <v>0</v>
      </c>
      <c r="N48">
        <f t="shared" si="2"/>
        <v>0.094656</v>
      </c>
      <c r="O48">
        <f t="shared" si="3"/>
        <v>0.094656</v>
      </c>
      <c r="S48" s="24">
        <v>94656</v>
      </c>
    </row>
    <row r="49" spans="1:19" ht="12.75">
      <c r="A49">
        <v>29</v>
      </c>
      <c r="B49">
        <v>0</v>
      </c>
      <c r="D49" t="s">
        <v>316</v>
      </c>
      <c r="E49">
        <v>30</v>
      </c>
      <c r="F49" s="18">
        <v>0.05</v>
      </c>
      <c r="G49">
        <v>0.096</v>
      </c>
      <c r="H49" s="25">
        <f t="shared" si="1"/>
        <v>0.094624</v>
      </c>
      <c r="K49" s="34">
        <v>0</v>
      </c>
      <c r="N49">
        <f t="shared" si="2"/>
        <v>0.094624</v>
      </c>
      <c r="O49">
        <f t="shared" si="3"/>
        <v>0.094624</v>
      </c>
      <c r="S49" s="24">
        <v>94624</v>
      </c>
    </row>
    <row r="50" spans="1:19" ht="12.75">
      <c r="A50">
        <v>30</v>
      </c>
      <c r="B50">
        <v>0</v>
      </c>
      <c r="D50" t="s">
        <v>316</v>
      </c>
      <c r="E50">
        <v>30</v>
      </c>
      <c r="F50" s="18">
        <v>0.05</v>
      </c>
      <c r="G50">
        <v>0.096</v>
      </c>
      <c r="H50" s="25">
        <f t="shared" si="1"/>
        <v>0.094592</v>
      </c>
      <c r="K50" s="34">
        <v>0</v>
      </c>
      <c r="N50">
        <f t="shared" si="2"/>
        <v>0.094592</v>
      </c>
      <c r="O50">
        <f t="shared" si="3"/>
        <v>0.094592</v>
      </c>
      <c r="S50" s="24">
        <v>94592</v>
      </c>
    </row>
    <row r="51" spans="1:19" ht="12.75">
      <c r="A51">
        <v>0</v>
      </c>
      <c r="B51">
        <v>7</v>
      </c>
      <c r="D51" t="s">
        <v>315</v>
      </c>
      <c r="E51">
        <v>100</v>
      </c>
      <c r="F51" s="18">
        <v>0.0001</v>
      </c>
      <c r="G51">
        <v>1</v>
      </c>
      <c r="H51" s="25">
        <f t="shared" si="1"/>
        <v>0.980992</v>
      </c>
      <c r="K51" s="34">
        <v>0</v>
      </c>
      <c r="N51">
        <f t="shared" si="2"/>
        <v>0.980992</v>
      </c>
      <c r="O51">
        <f t="shared" si="3"/>
        <v>0.980992</v>
      </c>
      <c r="S51" s="24">
        <v>980992</v>
      </c>
    </row>
    <row r="52" spans="1:19" ht="12.75">
      <c r="A52">
        <v>0</v>
      </c>
      <c r="B52">
        <v>8</v>
      </c>
      <c r="D52" t="s">
        <v>315</v>
      </c>
      <c r="E52">
        <v>100</v>
      </c>
      <c r="F52" s="18">
        <v>0.0001</v>
      </c>
      <c r="G52">
        <v>1</v>
      </c>
      <c r="H52" s="25">
        <f t="shared" si="1"/>
        <v>0.9786709</v>
      </c>
      <c r="K52" s="34">
        <v>0</v>
      </c>
      <c r="N52">
        <f t="shared" si="2"/>
        <v>0.9786709</v>
      </c>
      <c r="O52">
        <f t="shared" si="3"/>
        <v>0.9786709</v>
      </c>
      <c r="S52" s="24">
        <v>978670.9</v>
      </c>
    </row>
    <row r="53" spans="1:19" ht="12.75">
      <c r="A53">
        <v>0</v>
      </c>
      <c r="B53">
        <v>9</v>
      </c>
      <c r="D53" t="s">
        <v>315</v>
      </c>
      <c r="E53">
        <v>200</v>
      </c>
      <c r="F53" s="18">
        <v>0.0001</v>
      </c>
      <c r="G53">
        <v>2</v>
      </c>
      <c r="H53" s="25">
        <f t="shared" si="1"/>
        <v>1.957751</v>
      </c>
      <c r="K53" s="34">
        <v>0</v>
      </c>
      <c r="N53">
        <f t="shared" si="2"/>
        <v>1.957751</v>
      </c>
      <c r="O53">
        <f t="shared" si="3"/>
        <v>1.957751</v>
      </c>
      <c r="S53" s="24">
        <v>1957751</v>
      </c>
    </row>
    <row r="54" spans="1:19" ht="12.75">
      <c r="A54">
        <v>0</v>
      </c>
      <c r="B54">
        <v>10</v>
      </c>
      <c r="D54" t="s">
        <v>315</v>
      </c>
      <c r="E54">
        <v>200</v>
      </c>
      <c r="F54" s="18">
        <v>0.0001</v>
      </c>
      <c r="G54">
        <v>2</v>
      </c>
      <c r="H54" s="25">
        <f t="shared" si="1"/>
        <v>1.959253</v>
      </c>
      <c r="K54" s="34">
        <v>0</v>
      </c>
      <c r="N54">
        <f t="shared" si="2"/>
        <v>1.959253</v>
      </c>
      <c r="O54">
        <f t="shared" si="3"/>
        <v>1.959253</v>
      </c>
      <c r="S54" s="24">
        <v>1959253</v>
      </c>
    </row>
    <row r="55" spans="1:19" ht="12.75">
      <c r="A55">
        <v>0</v>
      </c>
      <c r="B55">
        <v>25</v>
      </c>
      <c r="D55" t="s">
        <v>316</v>
      </c>
      <c r="E55">
        <v>30</v>
      </c>
      <c r="F55" s="18">
        <v>0.05</v>
      </c>
      <c r="G55">
        <v>0.096</v>
      </c>
      <c r="H55" s="25">
        <f aca="true" t="shared" si="4" ref="H55:H60">S45/1000000</f>
        <v>0.094752</v>
      </c>
      <c r="K55" s="34">
        <v>0</v>
      </c>
      <c r="N55">
        <f t="shared" si="2"/>
        <v>0.094752</v>
      </c>
      <c r="O55">
        <f t="shared" si="3"/>
        <v>0.094752</v>
      </c>
      <c r="S55" s="24">
        <v>91136</v>
      </c>
    </row>
    <row r="56" spans="1:19" ht="12.75">
      <c r="A56">
        <v>0</v>
      </c>
      <c r="B56">
        <v>26</v>
      </c>
      <c r="D56" t="s">
        <v>316</v>
      </c>
      <c r="E56">
        <v>30</v>
      </c>
      <c r="F56">
        <v>0.05</v>
      </c>
      <c r="G56">
        <v>0.096</v>
      </c>
      <c r="H56" s="25">
        <f t="shared" si="4"/>
        <v>0.09472</v>
      </c>
      <c r="K56" s="34">
        <v>0</v>
      </c>
      <c r="N56">
        <f t="shared" si="2"/>
        <v>0.09472</v>
      </c>
      <c r="O56">
        <f t="shared" si="3"/>
        <v>0.09472</v>
      </c>
      <c r="S56" s="24">
        <v>91264</v>
      </c>
    </row>
    <row r="57" spans="1:19" ht="12.75">
      <c r="A57">
        <v>0</v>
      </c>
      <c r="B57">
        <v>27</v>
      </c>
      <c r="D57" t="s">
        <v>316</v>
      </c>
      <c r="E57">
        <v>30</v>
      </c>
      <c r="F57">
        <v>0.05</v>
      </c>
      <c r="G57">
        <v>0.096</v>
      </c>
      <c r="H57" s="25">
        <f t="shared" si="4"/>
        <v>0.094688</v>
      </c>
      <c r="K57" s="34">
        <v>0</v>
      </c>
      <c r="N57">
        <f t="shared" si="2"/>
        <v>0.094688</v>
      </c>
      <c r="O57">
        <f t="shared" si="3"/>
        <v>0.094688</v>
      </c>
      <c r="S57" s="24">
        <v>91104</v>
      </c>
    </row>
    <row r="58" spans="1:19" ht="12.75">
      <c r="A58">
        <v>0</v>
      </c>
      <c r="B58">
        <v>28</v>
      </c>
      <c r="D58" t="s">
        <v>316</v>
      </c>
      <c r="E58">
        <v>30</v>
      </c>
      <c r="F58">
        <v>0.05</v>
      </c>
      <c r="G58">
        <v>0.096</v>
      </c>
      <c r="H58" s="25">
        <f t="shared" si="4"/>
        <v>0.094656</v>
      </c>
      <c r="K58" s="34">
        <v>0</v>
      </c>
      <c r="N58">
        <f t="shared" si="2"/>
        <v>0.094656</v>
      </c>
      <c r="O58">
        <f t="shared" si="3"/>
        <v>0.094656</v>
      </c>
      <c r="S58" s="24">
        <v>91104</v>
      </c>
    </row>
    <row r="59" spans="1:19" ht="12.75">
      <c r="A59">
        <v>0</v>
      </c>
      <c r="B59">
        <v>29</v>
      </c>
      <c r="D59" t="s">
        <v>316</v>
      </c>
      <c r="E59">
        <v>30</v>
      </c>
      <c r="F59">
        <v>0.05</v>
      </c>
      <c r="G59">
        <v>0.096</v>
      </c>
      <c r="H59" s="25">
        <f t="shared" si="4"/>
        <v>0.094624</v>
      </c>
      <c r="K59" s="34">
        <v>0</v>
      </c>
      <c r="N59">
        <f t="shared" si="2"/>
        <v>0.094624</v>
      </c>
      <c r="O59">
        <f t="shared" si="3"/>
        <v>0.094624</v>
      </c>
      <c r="S59" s="24">
        <v>91104</v>
      </c>
    </row>
    <row r="60" spans="1:19" ht="12.75">
      <c r="A60">
        <v>0</v>
      </c>
      <c r="B60">
        <v>30</v>
      </c>
      <c r="D60" t="s">
        <v>316</v>
      </c>
      <c r="E60">
        <v>30</v>
      </c>
      <c r="F60">
        <v>0.05</v>
      </c>
      <c r="G60">
        <v>0.096</v>
      </c>
      <c r="H60" s="25">
        <f t="shared" si="4"/>
        <v>0.094592</v>
      </c>
      <c r="K60" s="34">
        <v>0</v>
      </c>
      <c r="N60">
        <f t="shared" si="2"/>
        <v>0.094592</v>
      </c>
      <c r="O60">
        <f t="shared" si="3"/>
        <v>0.094592</v>
      </c>
      <c r="S60" s="24">
        <v>90848</v>
      </c>
    </row>
    <row r="61" ht="13.5" thickBot="1">
      <c r="R61" s="18"/>
    </row>
    <row r="62" spans="1:13" ht="13.5" thickBot="1">
      <c r="A62" s="70" t="s">
        <v>32</v>
      </c>
      <c r="B62" s="89"/>
      <c r="C62" s="89"/>
      <c r="D62" s="89"/>
      <c r="E62" s="71"/>
      <c r="G62" s="70" t="s">
        <v>22</v>
      </c>
      <c r="H62" s="89"/>
      <c r="I62" s="89"/>
      <c r="J62" s="89"/>
      <c r="K62" s="89"/>
      <c r="L62" s="89"/>
      <c r="M62" s="71"/>
    </row>
    <row r="63" spans="1:13" ht="13.5" thickBot="1">
      <c r="A63" s="13"/>
      <c r="B63" s="1" t="s">
        <v>14</v>
      </c>
      <c r="C63" s="1" t="s">
        <v>15</v>
      </c>
      <c r="D63" s="1" t="s">
        <v>16</v>
      </c>
      <c r="E63" s="2" t="s">
        <v>17</v>
      </c>
      <c r="G63" s="14" t="s">
        <v>348</v>
      </c>
      <c r="H63" s="70" t="s">
        <v>350</v>
      </c>
      <c r="I63" s="89"/>
      <c r="J63" s="89"/>
      <c r="K63" s="89"/>
      <c r="L63" s="89"/>
      <c r="M63" s="71"/>
    </row>
    <row r="64" spans="1:13" ht="12.75">
      <c r="A64" s="8" t="s">
        <v>317</v>
      </c>
      <c r="B64" s="9">
        <v>0.0032</v>
      </c>
      <c r="C64" s="9">
        <v>0.0032</v>
      </c>
      <c r="D64" s="9">
        <v>0.0032</v>
      </c>
      <c r="E64" s="10">
        <v>0.0032</v>
      </c>
      <c r="G64" s="101" t="s">
        <v>23</v>
      </c>
      <c r="H64" s="13"/>
      <c r="I64" s="1" t="s">
        <v>31</v>
      </c>
      <c r="J64" s="1" t="s">
        <v>26</v>
      </c>
      <c r="K64" s="1"/>
      <c r="L64" s="1"/>
      <c r="M64" s="2"/>
    </row>
    <row r="65" spans="1:13" ht="13.5" thickBot="1">
      <c r="A65" s="8" t="s">
        <v>318</v>
      </c>
      <c r="B65" s="9">
        <v>64</v>
      </c>
      <c r="C65" s="9">
        <v>64</v>
      </c>
      <c r="D65" s="9">
        <v>15</v>
      </c>
      <c r="E65" s="10">
        <v>15</v>
      </c>
      <c r="G65" s="102"/>
      <c r="H65" s="21" t="s">
        <v>24</v>
      </c>
      <c r="I65" s="11">
        <v>1</v>
      </c>
      <c r="J65" s="11">
        <v>64</v>
      </c>
      <c r="K65" s="11"/>
      <c r="L65" s="11"/>
      <c r="M65" s="12"/>
    </row>
    <row r="66" spans="1:13" ht="13.5" thickBot="1">
      <c r="A66" s="8" t="s">
        <v>319</v>
      </c>
      <c r="B66" s="9">
        <v>1023</v>
      </c>
      <c r="C66" s="9">
        <v>1023</v>
      </c>
      <c r="D66" s="9">
        <v>15</v>
      </c>
      <c r="E66" s="10">
        <v>15</v>
      </c>
      <c r="G66" s="22" t="s">
        <v>27</v>
      </c>
      <c r="H66" s="70" t="s">
        <v>320</v>
      </c>
      <c r="I66" s="89"/>
      <c r="J66" s="89"/>
      <c r="K66" s="89"/>
      <c r="L66" s="89"/>
      <c r="M66" s="71"/>
    </row>
    <row r="67" spans="1:13" ht="13.5" thickBot="1">
      <c r="A67" s="8" t="s">
        <v>321</v>
      </c>
      <c r="B67" s="9">
        <v>7</v>
      </c>
      <c r="C67" s="9">
        <v>3</v>
      </c>
      <c r="D67" s="9">
        <v>2</v>
      </c>
      <c r="E67" s="10">
        <v>2</v>
      </c>
      <c r="G67" s="22" t="s">
        <v>18</v>
      </c>
      <c r="H67" s="70" t="s">
        <v>322</v>
      </c>
      <c r="I67" s="89"/>
      <c r="J67" s="89"/>
      <c r="K67" s="89"/>
      <c r="L67" s="89"/>
      <c r="M67" s="71"/>
    </row>
    <row r="68" spans="1:13" ht="13.5" thickBot="1">
      <c r="A68" s="16" t="s">
        <v>19</v>
      </c>
      <c r="B68" s="87" t="s">
        <v>21</v>
      </c>
      <c r="C68" s="87"/>
      <c r="D68" s="87"/>
      <c r="E68" s="88"/>
      <c r="G68" s="15" t="s">
        <v>29</v>
      </c>
      <c r="H68" s="70" t="s">
        <v>28</v>
      </c>
      <c r="I68" s="89"/>
      <c r="J68" s="89"/>
      <c r="K68" s="89"/>
      <c r="L68" s="89"/>
      <c r="M68" s="71"/>
    </row>
    <row r="69" spans="1:13" ht="13.5" thickBot="1">
      <c r="A69" s="17" t="s">
        <v>20</v>
      </c>
      <c r="B69" s="87" t="s">
        <v>21</v>
      </c>
      <c r="C69" s="87"/>
      <c r="D69" s="87"/>
      <c r="E69" s="88"/>
      <c r="G69" s="22" t="s">
        <v>30</v>
      </c>
      <c r="H69" s="70" t="s">
        <v>28</v>
      </c>
      <c r="I69" s="89"/>
      <c r="J69" s="89"/>
      <c r="K69" s="89"/>
      <c r="L69" s="89"/>
      <c r="M69" s="71"/>
    </row>
    <row r="70" ht="13.5" thickBot="1"/>
    <row r="71" spans="7:13" ht="12.75">
      <c r="G71" s="93" t="s">
        <v>34</v>
      </c>
      <c r="H71" s="94"/>
      <c r="I71" s="94"/>
      <c r="J71" s="94"/>
      <c r="K71" s="94"/>
      <c r="L71" s="94"/>
      <c r="M71" s="95"/>
    </row>
    <row r="72" spans="7:13" ht="12.75" customHeight="1">
      <c r="G72" s="103" t="s">
        <v>35</v>
      </c>
      <c r="H72" s="104"/>
      <c r="I72" s="96" t="s">
        <v>323</v>
      </c>
      <c r="J72" s="97"/>
      <c r="K72" s="97"/>
      <c r="L72" s="97"/>
      <c r="M72" s="98"/>
    </row>
    <row r="73" spans="7:13" ht="12.75">
      <c r="G73" s="103" t="s">
        <v>36</v>
      </c>
      <c r="H73" s="104"/>
      <c r="I73" s="96" t="s">
        <v>37</v>
      </c>
      <c r="J73" s="105"/>
      <c r="K73" s="9"/>
      <c r="L73" s="9"/>
      <c r="M73" s="10"/>
    </row>
    <row r="74" spans="7:13" ht="12.75">
      <c r="G74" s="85" t="s">
        <v>324</v>
      </c>
      <c r="H74" s="86"/>
      <c r="I74" s="96" t="s">
        <v>325</v>
      </c>
      <c r="J74" s="97"/>
      <c r="K74" s="97"/>
      <c r="L74" s="97"/>
      <c r="M74" s="98"/>
    </row>
    <row r="75" spans="7:13" ht="12.75">
      <c r="G75" s="103" t="s">
        <v>38</v>
      </c>
      <c r="H75" s="104"/>
      <c r="I75" s="9" t="s">
        <v>39</v>
      </c>
      <c r="J75" s="9"/>
      <c r="K75" s="9"/>
      <c r="L75" s="9"/>
      <c r="M75" s="10"/>
    </row>
    <row r="76" spans="7:13" ht="12.75">
      <c r="G76" s="103" t="s">
        <v>40</v>
      </c>
      <c r="H76" s="104"/>
      <c r="I76" s="9">
        <v>20</v>
      </c>
      <c r="J76" s="9"/>
      <c r="K76" s="9"/>
      <c r="L76" s="9"/>
      <c r="M76" s="10"/>
    </row>
    <row r="77" spans="7:13" ht="12.75">
      <c r="G77" s="8" t="s">
        <v>41</v>
      </c>
      <c r="H77" s="9"/>
      <c r="I77" s="9" t="s">
        <v>42</v>
      </c>
      <c r="J77" s="9"/>
      <c r="K77" s="9"/>
      <c r="L77" s="9"/>
      <c r="M77" s="10"/>
    </row>
    <row r="78" spans="7:13" ht="12.75">
      <c r="G78" s="8" t="s">
        <v>43</v>
      </c>
      <c r="H78" s="9"/>
      <c r="I78" s="9" t="s">
        <v>44</v>
      </c>
      <c r="J78" s="9"/>
      <c r="K78" s="9"/>
      <c r="L78" s="9"/>
      <c r="M78" s="10"/>
    </row>
    <row r="79" spans="7:13" ht="12.75">
      <c r="G79" s="8" t="s">
        <v>45</v>
      </c>
      <c r="H79" s="9"/>
      <c r="I79" s="9" t="s">
        <v>326</v>
      </c>
      <c r="J79" s="9"/>
      <c r="K79" s="9"/>
      <c r="L79" s="9"/>
      <c r="M79" s="10"/>
    </row>
    <row r="80" spans="7:13" ht="13.5" thickBot="1">
      <c r="G80" s="17" t="s">
        <v>47</v>
      </c>
      <c r="H80" s="11"/>
      <c r="I80" s="11">
        <v>108</v>
      </c>
      <c r="J80" s="11"/>
      <c r="K80" s="11"/>
      <c r="L80" s="11"/>
      <c r="M80" s="12"/>
    </row>
  </sheetData>
  <mergeCells count="31">
    <mergeCell ref="E1:E2"/>
    <mergeCell ref="G62:M62"/>
    <mergeCell ref="A1:A2"/>
    <mergeCell ref="B1:B2"/>
    <mergeCell ref="C1:C2"/>
    <mergeCell ref="D1:D2"/>
    <mergeCell ref="I1:J1"/>
    <mergeCell ref="F1:F2"/>
    <mergeCell ref="G64:G65"/>
    <mergeCell ref="B68:E68"/>
    <mergeCell ref="H68:M68"/>
    <mergeCell ref="A62:E62"/>
    <mergeCell ref="H63:M63"/>
    <mergeCell ref="S1:S2"/>
    <mergeCell ref="G75:H75"/>
    <mergeCell ref="K1:L1"/>
    <mergeCell ref="M1:O1"/>
    <mergeCell ref="H66:M66"/>
    <mergeCell ref="H67:M67"/>
    <mergeCell ref="G1:G2"/>
    <mergeCell ref="H1:H2"/>
    <mergeCell ref="G74:H74"/>
    <mergeCell ref="I74:M74"/>
    <mergeCell ref="G76:H76"/>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32"/>
  </sheetPr>
  <dimension ref="A1:U92"/>
  <sheetViews>
    <sheetView workbookViewId="0" topLeftCell="A1">
      <pane xSplit="2" ySplit="2" topLeftCell="O3" activePane="bottomRight" state="frozen"/>
      <selection pane="topLeft" activeCell="E41" sqref="E41"/>
      <selection pane="topRight" activeCell="E41" sqref="E41"/>
      <selection pane="bottomLeft" activeCell="E41" sqref="E41"/>
      <selection pane="bottomRight" activeCell="O13" sqref="O13"/>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78" t="s">
        <v>0</v>
      </c>
      <c r="B1" s="74" t="s">
        <v>1</v>
      </c>
      <c r="C1" s="74" t="s">
        <v>255</v>
      </c>
      <c r="D1" s="74" t="s">
        <v>256</v>
      </c>
      <c r="E1" s="74" t="s">
        <v>257</v>
      </c>
      <c r="F1" s="74" t="s">
        <v>258</v>
      </c>
      <c r="G1" s="74" t="s">
        <v>259</v>
      </c>
      <c r="H1" s="72" t="s">
        <v>260</v>
      </c>
      <c r="I1" s="83" t="s">
        <v>3</v>
      </c>
      <c r="J1" s="84"/>
      <c r="K1" s="80" t="s">
        <v>4</v>
      </c>
      <c r="L1" s="81"/>
      <c r="M1" s="84" t="s">
        <v>5</v>
      </c>
      <c r="N1" s="84"/>
      <c r="O1" s="84"/>
      <c r="P1" s="1" t="s">
        <v>6</v>
      </c>
      <c r="Q1" s="2"/>
      <c r="S1" s="72" t="s">
        <v>261</v>
      </c>
    </row>
    <row r="2" spans="1:19" ht="64.5" thickBot="1">
      <c r="A2" s="100"/>
      <c r="B2" s="99"/>
      <c r="C2" s="99"/>
      <c r="D2" s="99"/>
      <c r="E2" s="99"/>
      <c r="F2" s="99"/>
      <c r="G2" s="99"/>
      <c r="H2" s="73"/>
      <c r="I2" s="3" t="s">
        <v>7</v>
      </c>
      <c r="J2" s="4" t="s">
        <v>8</v>
      </c>
      <c r="K2" s="4" t="s">
        <v>33</v>
      </c>
      <c r="L2" s="5" t="s">
        <v>262</v>
      </c>
      <c r="M2" s="4" t="s">
        <v>9</v>
      </c>
      <c r="N2" s="4" t="s">
        <v>10</v>
      </c>
      <c r="O2" s="4" t="s">
        <v>11</v>
      </c>
      <c r="P2" s="5" t="s">
        <v>12</v>
      </c>
      <c r="Q2" s="6" t="s">
        <v>13</v>
      </c>
      <c r="S2" s="73"/>
    </row>
    <row r="3" spans="1:21" ht="12.75">
      <c r="A3">
        <v>0</v>
      </c>
      <c r="B3">
        <v>1</v>
      </c>
      <c r="C3" t="s">
        <v>263</v>
      </c>
      <c r="G3">
        <v>2</v>
      </c>
      <c r="H3" s="25">
        <f aca="true" t="shared" si="0" ref="H3:H34">S3/1000000</f>
        <v>0.03312</v>
      </c>
      <c r="I3" s="37">
        <f>SUM(H3:H22)</f>
        <v>0.5678688000000002</v>
      </c>
      <c r="J3" s="37">
        <f>I3/SUM(G3:G22)</f>
        <v>0.02839344000000001</v>
      </c>
      <c r="L3" s="38" t="s">
        <v>362</v>
      </c>
      <c r="M3" s="37">
        <f>SUM(H3:H61)</f>
        <v>41.277945800000005</v>
      </c>
      <c r="N3" s="37">
        <f>SUM(N23:N61)+SUM(H3:H22)</f>
        <v>41.277945800000005</v>
      </c>
      <c r="O3" s="37">
        <f>SUM(O23:O61)+SUM(H3:H22)</f>
        <v>41.277945800000005</v>
      </c>
      <c r="P3" s="39">
        <v>91.20619</v>
      </c>
      <c r="Q3" s="37">
        <f>N3/P3</f>
        <v>0.45257833706242967</v>
      </c>
      <c r="S3" s="24">
        <v>33120</v>
      </c>
      <c r="U3" s="24"/>
    </row>
    <row r="4" spans="1:21" ht="12.75">
      <c r="A4">
        <v>0</v>
      </c>
      <c r="B4">
        <v>2</v>
      </c>
      <c r="C4" t="s">
        <v>263</v>
      </c>
      <c r="G4">
        <v>2</v>
      </c>
      <c r="H4" s="25">
        <f t="shared" si="0"/>
        <v>0.03624</v>
      </c>
      <c r="S4" s="24">
        <v>36240</v>
      </c>
      <c r="U4" s="24"/>
    </row>
    <row r="5" spans="1:21" ht="12.75">
      <c r="A5">
        <v>0</v>
      </c>
      <c r="B5">
        <v>3</v>
      </c>
      <c r="C5" t="s">
        <v>263</v>
      </c>
      <c r="G5">
        <v>2</v>
      </c>
      <c r="H5" s="25">
        <f t="shared" si="0"/>
        <v>0.07192</v>
      </c>
      <c r="S5" s="24">
        <v>71920</v>
      </c>
      <c r="U5" s="24"/>
    </row>
    <row r="6" spans="1:21" ht="12.75">
      <c r="A6">
        <v>0</v>
      </c>
      <c r="B6">
        <v>4</v>
      </c>
      <c r="C6" t="s">
        <v>263</v>
      </c>
      <c r="G6">
        <v>2</v>
      </c>
      <c r="H6" s="25">
        <f t="shared" si="0"/>
        <v>0.06872</v>
      </c>
      <c r="S6" s="24">
        <v>68720</v>
      </c>
      <c r="U6" s="24"/>
    </row>
    <row r="7" spans="1:21" ht="12.75">
      <c r="A7">
        <v>0</v>
      </c>
      <c r="B7">
        <v>5</v>
      </c>
      <c r="C7" t="s">
        <v>263</v>
      </c>
      <c r="G7">
        <v>2</v>
      </c>
      <c r="H7" s="25">
        <f t="shared" si="0"/>
        <v>0.0724</v>
      </c>
      <c r="S7" s="24">
        <v>72400</v>
      </c>
      <c r="U7" s="24"/>
    </row>
    <row r="8" spans="1:21" ht="12.75">
      <c r="A8">
        <v>0</v>
      </c>
      <c r="B8">
        <v>6</v>
      </c>
      <c r="C8" t="s">
        <v>263</v>
      </c>
      <c r="G8">
        <v>2</v>
      </c>
      <c r="H8" s="25">
        <f t="shared" si="0"/>
        <v>0.03288</v>
      </c>
      <c r="S8" s="24">
        <v>32880</v>
      </c>
      <c r="U8" s="24"/>
    </row>
    <row r="9" spans="1:21" ht="12.75">
      <c r="A9">
        <v>0</v>
      </c>
      <c r="B9">
        <v>7</v>
      </c>
      <c r="C9" t="s">
        <v>263</v>
      </c>
      <c r="G9">
        <v>2</v>
      </c>
      <c r="H9" s="25">
        <f t="shared" si="0"/>
        <v>0.06592</v>
      </c>
      <c r="S9" s="24">
        <v>65920</v>
      </c>
      <c r="U9" s="24"/>
    </row>
    <row r="10" spans="1:21" ht="12.75">
      <c r="A10">
        <v>0</v>
      </c>
      <c r="B10">
        <v>8</v>
      </c>
      <c r="C10" t="s">
        <v>263</v>
      </c>
      <c r="G10">
        <v>2</v>
      </c>
      <c r="H10" s="25">
        <f t="shared" si="0"/>
        <v>0.0292</v>
      </c>
      <c r="S10" s="24">
        <v>29200</v>
      </c>
      <c r="U10" s="24"/>
    </row>
    <row r="11" spans="1:21" ht="12.75">
      <c r="A11">
        <v>0</v>
      </c>
      <c r="B11">
        <v>9</v>
      </c>
      <c r="C11" t="s">
        <v>263</v>
      </c>
      <c r="G11">
        <v>2</v>
      </c>
      <c r="H11" s="25">
        <f t="shared" si="0"/>
        <v>0.06496</v>
      </c>
      <c r="S11" s="24">
        <v>64960</v>
      </c>
      <c r="U11" s="24"/>
    </row>
    <row r="12" spans="1:21" ht="12.75">
      <c r="A12">
        <v>0</v>
      </c>
      <c r="B12">
        <v>10</v>
      </c>
      <c r="C12" t="s">
        <v>263</v>
      </c>
      <c r="G12">
        <v>2</v>
      </c>
      <c r="H12" s="25">
        <f t="shared" si="0"/>
        <v>0.03912</v>
      </c>
      <c r="S12" s="24">
        <v>39120</v>
      </c>
      <c r="U12" s="24"/>
    </row>
    <row r="13" spans="1:19" ht="12.75">
      <c r="A13">
        <v>1</v>
      </c>
      <c r="B13">
        <v>0</v>
      </c>
      <c r="C13" t="s">
        <v>263</v>
      </c>
      <c r="G13">
        <v>0</v>
      </c>
      <c r="H13" s="25">
        <f t="shared" si="0"/>
        <v>0.0030464</v>
      </c>
      <c r="S13" s="24">
        <v>3046.4</v>
      </c>
    </row>
    <row r="14" spans="1:19" ht="12.75">
      <c r="A14">
        <v>2</v>
      </c>
      <c r="B14">
        <v>0</v>
      </c>
      <c r="C14" t="s">
        <v>263</v>
      </c>
      <c r="G14">
        <v>0</v>
      </c>
      <c r="H14" s="25">
        <f t="shared" si="0"/>
        <v>0.003584</v>
      </c>
      <c r="S14" s="24">
        <v>3584</v>
      </c>
    </row>
    <row r="15" spans="1:19" ht="12.75">
      <c r="A15">
        <v>3</v>
      </c>
      <c r="B15">
        <v>0</v>
      </c>
      <c r="C15" t="s">
        <v>263</v>
      </c>
      <c r="G15">
        <v>0</v>
      </c>
      <c r="H15" s="25">
        <f t="shared" si="0"/>
        <v>0.0074368</v>
      </c>
      <c r="S15" s="24">
        <v>7436.8</v>
      </c>
    </row>
    <row r="16" spans="1:19" ht="12.75">
      <c r="A16">
        <v>4</v>
      </c>
      <c r="B16">
        <v>0</v>
      </c>
      <c r="C16" t="s">
        <v>263</v>
      </c>
      <c r="G16">
        <v>0</v>
      </c>
      <c r="H16" s="25">
        <f t="shared" si="0"/>
        <v>0.0069888</v>
      </c>
      <c r="S16" s="24">
        <v>6988.8</v>
      </c>
    </row>
    <row r="17" spans="1:19" ht="12.75">
      <c r="A17">
        <v>5</v>
      </c>
      <c r="B17">
        <v>0</v>
      </c>
      <c r="C17" t="s">
        <v>263</v>
      </c>
      <c r="G17">
        <v>0</v>
      </c>
      <c r="H17" s="25">
        <f t="shared" si="0"/>
        <v>0.0081024</v>
      </c>
      <c r="S17" s="24">
        <v>8102.4</v>
      </c>
    </row>
    <row r="18" spans="1:19" ht="12.75">
      <c r="A18">
        <v>6</v>
      </c>
      <c r="B18">
        <v>0</v>
      </c>
      <c r="C18" t="s">
        <v>263</v>
      </c>
      <c r="G18">
        <v>0</v>
      </c>
      <c r="H18" s="25">
        <f t="shared" si="0"/>
        <v>0.0033536</v>
      </c>
      <c r="S18" s="24">
        <v>3353.6</v>
      </c>
    </row>
    <row r="19" spans="1:19" ht="12.75">
      <c r="A19">
        <v>7</v>
      </c>
      <c r="B19">
        <v>0</v>
      </c>
      <c r="C19" t="s">
        <v>263</v>
      </c>
      <c r="G19">
        <v>0</v>
      </c>
      <c r="H19" s="25">
        <f t="shared" si="0"/>
        <v>0.006336</v>
      </c>
      <c r="S19" s="24">
        <v>6336</v>
      </c>
    </row>
    <row r="20" spans="1:19" ht="12.75">
      <c r="A20">
        <v>8</v>
      </c>
      <c r="B20">
        <v>0</v>
      </c>
      <c r="C20" t="s">
        <v>263</v>
      </c>
      <c r="G20">
        <v>0</v>
      </c>
      <c r="H20" s="25">
        <f t="shared" si="0"/>
        <v>0.0030591999999999998</v>
      </c>
      <c r="S20" s="24">
        <v>3059.2</v>
      </c>
    </row>
    <row r="21" spans="1:19" ht="12.75">
      <c r="A21">
        <v>9</v>
      </c>
      <c r="B21">
        <v>0</v>
      </c>
      <c r="C21" t="s">
        <v>263</v>
      </c>
      <c r="G21">
        <v>0</v>
      </c>
      <c r="H21" s="25">
        <f t="shared" si="0"/>
        <v>0.0060288</v>
      </c>
      <c r="S21" s="24">
        <v>6028.8</v>
      </c>
    </row>
    <row r="22" spans="1:19" ht="12.75">
      <c r="A22">
        <v>10</v>
      </c>
      <c r="B22">
        <v>0</v>
      </c>
      <c r="C22" t="s">
        <v>263</v>
      </c>
      <c r="G22">
        <v>0</v>
      </c>
      <c r="H22" s="25">
        <f t="shared" si="0"/>
        <v>0.0054528</v>
      </c>
      <c r="S22" s="24">
        <v>5452.8</v>
      </c>
    </row>
    <row r="23" spans="1:19" ht="12.75">
      <c r="A23">
        <v>0</v>
      </c>
      <c r="B23">
        <v>11</v>
      </c>
      <c r="D23" t="s">
        <v>264</v>
      </c>
      <c r="E23">
        <v>200</v>
      </c>
      <c r="F23">
        <v>0.0001</v>
      </c>
      <c r="G23">
        <v>2</v>
      </c>
      <c r="H23" s="25">
        <f t="shared" si="0"/>
        <v>1.817122</v>
      </c>
      <c r="K23" s="37">
        <v>0</v>
      </c>
      <c r="N23">
        <f aca="true" t="shared" si="1" ref="N23:N61">H23*(1-K23)</f>
        <v>1.817122</v>
      </c>
      <c r="O23">
        <f aca="true" t="shared" si="2" ref="O23:O61">IF((K23&lt;F23),H23,0)</f>
        <v>1.817122</v>
      </c>
      <c r="S23" s="24">
        <v>1817122</v>
      </c>
    </row>
    <row r="24" spans="1:19" ht="12.75">
      <c r="A24">
        <v>0</v>
      </c>
      <c r="B24">
        <v>12</v>
      </c>
      <c r="D24" t="s">
        <v>264</v>
      </c>
      <c r="E24">
        <v>200</v>
      </c>
      <c r="F24">
        <v>0.0001</v>
      </c>
      <c r="G24">
        <v>2</v>
      </c>
      <c r="H24" s="25">
        <f t="shared" si="0"/>
        <v>1.813163</v>
      </c>
      <c r="K24" s="37">
        <v>0</v>
      </c>
      <c r="N24">
        <f t="shared" si="1"/>
        <v>1.813163</v>
      </c>
      <c r="O24">
        <f t="shared" si="2"/>
        <v>1.813163</v>
      </c>
      <c r="S24" s="24">
        <v>1813163</v>
      </c>
    </row>
    <row r="25" spans="1:19" ht="12.75">
      <c r="A25">
        <v>0</v>
      </c>
      <c r="B25">
        <v>13</v>
      </c>
      <c r="D25" t="s">
        <v>264</v>
      </c>
      <c r="E25">
        <v>200</v>
      </c>
      <c r="F25">
        <v>0.0001</v>
      </c>
      <c r="G25">
        <v>2</v>
      </c>
      <c r="H25" s="25">
        <f t="shared" si="0"/>
        <v>1.814255</v>
      </c>
      <c r="K25" s="37">
        <v>0</v>
      </c>
      <c r="N25">
        <f t="shared" si="1"/>
        <v>1.814255</v>
      </c>
      <c r="O25">
        <f t="shared" si="2"/>
        <v>1.814255</v>
      </c>
      <c r="S25" s="24">
        <v>1814255</v>
      </c>
    </row>
    <row r="26" spans="1:19" ht="12.75">
      <c r="A26">
        <v>0</v>
      </c>
      <c r="B26">
        <v>14</v>
      </c>
      <c r="D26" t="s">
        <v>264</v>
      </c>
      <c r="E26">
        <v>200</v>
      </c>
      <c r="F26">
        <v>0.0001</v>
      </c>
      <c r="G26">
        <v>2</v>
      </c>
      <c r="H26" s="25">
        <f t="shared" si="0"/>
        <v>1.810978</v>
      </c>
      <c r="K26" s="37">
        <v>0</v>
      </c>
      <c r="N26">
        <f t="shared" si="1"/>
        <v>1.810978</v>
      </c>
      <c r="O26">
        <f t="shared" si="2"/>
        <v>1.810978</v>
      </c>
      <c r="S26" s="24">
        <v>1810978</v>
      </c>
    </row>
    <row r="27" spans="1:19" ht="12.75">
      <c r="A27">
        <v>0</v>
      </c>
      <c r="B27">
        <v>15</v>
      </c>
      <c r="D27" t="s">
        <v>264</v>
      </c>
      <c r="E27">
        <v>200</v>
      </c>
      <c r="F27">
        <v>0.0001</v>
      </c>
      <c r="G27">
        <v>8</v>
      </c>
      <c r="H27" s="25">
        <f t="shared" si="0"/>
        <v>7.272448</v>
      </c>
      <c r="K27" s="37">
        <v>0</v>
      </c>
      <c r="N27">
        <f t="shared" si="1"/>
        <v>7.272448</v>
      </c>
      <c r="O27">
        <f t="shared" si="2"/>
        <v>7.272448</v>
      </c>
      <c r="S27" s="24">
        <v>7272448</v>
      </c>
    </row>
    <row r="28" spans="1:19" ht="12.75">
      <c r="A28">
        <v>0</v>
      </c>
      <c r="B28">
        <v>16</v>
      </c>
      <c r="D28" t="s">
        <v>264</v>
      </c>
      <c r="E28">
        <v>200</v>
      </c>
      <c r="F28">
        <v>0.0001</v>
      </c>
      <c r="G28">
        <v>8</v>
      </c>
      <c r="H28" s="25">
        <f t="shared" si="0"/>
        <v>7.254835</v>
      </c>
      <c r="K28" s="37">
        <v>0</v>
      </c>
      <c r="N28">
        <f t="shared" si="1"/>
        <v>7.254835</v>
      </c>
      <c r="O28">
        <f t="shared" si="2"/>
        <v>7.254835</v>
      </c>
      <c r="S28" s="24">
        <v>7254835</v>
      </c>
    </row>
    <row r="29" spans="1:19" ht="12.75">
      <c r="A29">
        <v>0</v>
      </c>
      <c r="B29">
        <v>17</v>
      </c>
      <c r="D29" t="s">
        <v>264</v>
      </c>
      <c r="E29">
        <v>200</v>
      </c>
      <c r="F29">
        <v>0.0001</v>
      </c>
      <c r="G29">
        <v>8</v>
      </c>
      <c r="H29" s="25">
        <f t="shared" si="0"/>
        <v>7.232444</v>
      </c>
      <c r="K29" s="37">
        <v>0</v>
      </c>
      <c r="N29">
        <f t="shared" si="1"/>
        <v>7.232444</v>
      </c>
      <c r="O29">
        <f t="shared" si="2"/>
        <v>7.232444</v>
      </c>
      <c r="S29" s="24">
        <v>7232444</v>
      </c>
    </row>
    <row r="30" spans="1:19" ht="12.75">
      <c r="A30">
        <v>0</v>
      </c>
      <c r="B30">
        <v>18</v>
      </c>
      <c r="D30" t="s">
        <v>264</v>
      </c>
      <c r="E30">
        <v>200</v>
      </c>
      <c r="F30">
        <v>5E-07</v>
      </c>
      <c r="G30">
        <v>5</v>
      </c>
      <c r="H30" s="25">
        <f t="shared" si="0"/>
        <v>4.4864</v>
      </c>
      <c r="K30" s="37">
        <v>0</v>
      </c>
      <c r="N30">
        <f t="shared" si="1"/>
        <v>4.4864</v>
      </c>
      <c r="O30">
        <f t="shared" si="2"/>
        <v>4.4864</v>
      </c>
      <c r="S30" s="24">
        <v>4486400</v>
      </c>
    </row>
    <row r="31" spans="1:21" ht="12.75">
      <c r="A31">
        <v>0</v>
      </c>
      <c r="B31">
        <v>19</v>
      </c>
      <c r="D31" t="s">
        <v>264</v>
      </c>
      <c r="E31">
        <v>200</v>
      </c>
      <c r="F31">
        <v>5E-07</v>
      </c>
      <c r="G31">
        <v>5</v>
      </c>
      <c r="H31" s="25">
        <f t="shared" si="0"/>
        <v>4.5012</v>
      </c>
      <c r="K31" s="37">
        <v>0</v>
      </c>
      <c r="N31">
        <f t="shared" si="1"/>
        <v>4.5012</v>
      </c>
      <c r="O31">
        <f t="shared" si="2"/>
        <v>4.5012</v>
      </c>
      <c r="S31" s="24">
        <v>4501200</v>
      </c>
      <c r="U31" s="24"/>
    </row>
    <row r="32" spans="1:21" ht="12.75">
      <c r="A32">
        <v>0</v>
      </c>
      <c r="B32">
        <v>20</v>
      </c>
      <c r="D32" t="s">
        <v>265</v>
      </c>
      <c r="E32">
        <v>30</v>
      </c>
      <c r="F32">
        <v>0.05</v>
      </c>
      <c r="G32">
        <v>0.096</v>
      </c>
      <c r="H32" s="25">
        <f t="shared" si="0"/>
        <v>0.085792</v>
      </c>
      <c r="K32" s="37">
        <v>0</v>
      </c>
      <c r="N32">
        <f t="shared" si="1"/>
        <v>0.085792</v>
      </c>
      <c r="O32">
        <f t="shared" si="2"/>
        <v>0.085792</v>
      </c>
      <c r="S32" s="24">
        <v>85792</v>
      </c>
      <c r="U32" s="24"/>
    </row>
    <row r="33" spans="1:21" ht="12.75">
      <c r="A33">
        <v>0</v>
      </c>
      <c r="B33">
        <v>21</v>
      </c>
      <c r="D33" t="s">
        <v>265</v>
      </c>
      <c r="E33">
        <v>30</v>
      </c>
      <c r="F33">
        <v>0.05</v>
      </c>
      <c r="G33">
        <v>0.096</v>
      </c>
      <c r="H33" s="25">
        <f t="shared" si="0"/>
        <v>0.086176</v>
      </c>
      <c r="K33" s="37">
        <v>0</v>
      </c>
      <c r="N33">
        <f t="shared" si="1"/>
        <v>0.086176</v>
      </c>
      <c r="O33">
        <f t="shared" si="2"/>
        <v>0.086176</v>
      </c>
      <c r="S33" s="24">
        <v>86176</v>
      </c>
      <c r="U33" s="24"/>
    </row>
    <row r="34" spans="1:21" ht="12.75">
      <c r="A34">
        <v>0</v>
      </c>
      <c r="B34">
        <v>22</v>
      </c>
      <c r="D34" t="s">
        <v>265</v>
      </c>
      <c r="E34">
        <v>30</v>
      </c>
      <c r="F34">
        <v>0.05</v>
      </c>
      <c r="G34">
        <v>0.096</v>
      </c>
      <c r="H34" s="25">
        <f t="shared" si="0"/>
        <v>0.086272</v>
      </c>
      <c r="K34" s="37">
        <v>0</v>
      </c>
      <c r="N34">
        <f t="shared" si="1"/>
        <v>0.086272</v>
      </c>
      <c r="O34">
        <f t="shared" si="2"/>
        <v>0.086272</v>
      </c>
      <c r="S34" s="24">
        <v>86272</v>
      </c>
      <c r="U34" s="24"/>
    </row>
    <row r="35" spans="1:21" ht="12.75">
      <c r="A35">
        <v>0</v>
      </c>
      <c r="B35">
        <v>23</v>
      </c>
      <c r="D35" t="s">
        <v>265</v>
      </c>
      <c r="E35">
        <v>30</v>
      </c>
      <c r="F35">
        <v>0.05</v>
      </c>
      <c r="G35">
        <v>0.096</v>
      </c>
      <c r="H35" s="25">
        <f aca="true" t="shared" si="3" ref="H35:H61">S35/1000000</f>
        <v>0.08656</v>
      </c>
      <c r="K35" s="37">
        <v>0</v>
      </c>
      <c r="N35">
        <f t="shared" si="1"/>
        <v>0.08656</v>
      </c>
      <c r="O35">
        <f t="shared" si="2"/>
        <v>0.08656</v>
      </c>
      <c r="S35" s="24">
        <v>86560</v>
      </c>
      <c r="U35" s="24"/>
    </row>
    <row r="36" spans="1:21" ht="12.75">
      <c r="A36">
        <v>0</v>
      </c>
      <c r="B36">
        <v>24</v>
      </c>
      <c r="D36" t="s">
        <v>265</v>
      </c>
      <c r="E36">
        <v>30</v>
      </c>
      <c r="F36">
        <v>0.05</v>
      </c>
      <c r="G36">
        <v>0.096</v>
      </c>
      <c r="H36" s="25">
        <f t="shared" si="3"/>
        <v>0.085952</v>
      </c>
      <c r="K36" s="37">
        <v>0</v>
      </c>
      <c r="N36">
        <f t="shared" si="1"/>
        <v>0.085952</v>
      </c>
      <c r="O36">
        <f t="shared" si="2"/>
        <v>0.085952</v>
      </c>
      <c r="S36" s="24">
        <v>85952</v>
      </c>
      <c r="U36" s="24"/>
    </row>
    <row r="37" spans="1:21" ht="12.75">
      <c r="A37">
        <v>0</v>
      </c>
      <c r="B37">
        <v>25</v>
      </c>
      <c r="D37" t="s">
        <v>265</v>
      </c>
      <c r="E37">
        <v>30</v>
      </c>
      <c r="F37">
        <v>0.05</v>
      </c>
      <c r="G37">
        <v>0.096</v>
      </c>
      <c r="H37" s="25">
        <f t="shared" si="3"/>
        <v>0.085728</v>
      </c>
      <c r="K37" s="37">
        <v>0</v>
      </c>
      <c r="N37">
        <f t="shared" si="1"/>
        <v>0.085728</v>
      </c>
      <c r="O37">
        <f t="shared" si="2"/>
        <v>0.085728</v>
      </c>
      <c r="S37" s="24">
        <v>85728</v>
      </c>
      <c r="U37" s="24"/>
    </row>
    <row r="38" spans="1:21" ht="12.75">
      <c r="A38">
        <v>0</v>
      </c>
      <c r="B38">
        <v>26</v>
      </c>
      <c r="D38" t="s">
        <v>265</v>
      </c>
      <c r="E38">
        <v>30</v>
      </c>
      <c r="F38">
        <v>0.05</v>
      </c>
      <c r="G38">
        <v>0.096</v>
      </c>
      <c r="H38" s="25">
        <f t="shared" si="3"/>
        <v>0.086176</v>
      </c>
      <c r="K38" s="37">
        <v>0</v>
      </c>
      <c r="N38">
        <f t="shared" si="1"/>
        <v>0.086176</v>
      </c>
      <c r="O38">
        <f t="shared" si="2"/>
        <v>0.086176</v>
      </c>
      <c r="S38" s="24">
        <v>86176</v>
      </c>
      <c r="U38" s="24"/>
    </row>
    <row r="39" spans="1:21" ht="12.75">
      <c r="A39">
        <v>0</v>
      </c>
      <c r="B39">
        <v>27</v>
      </c>
      <c r="D39" t="s">
        <v>265</v>
      </c>
      <c r="E39">
        <v>30</v>
      </c>
      <c r="F39">
        <v>0.05</v>
      </c>
      <c r="G39">
        <v>0.096</v>
      </c>
      <c r="H39" s="25">
        <f t="shared" si="3"/>
        <v>0.086656</v>
      </c>
      <c r="K39" s="37">
        <v>0</v>
      </c>
      <c r="N39">
        <f t="shared" si="1"/>
        <v>0.086656</v>
      </c>
      <c r="O39">
        <f t="shared" si="2"/>
        <v>0.086656</v>
      </c>
      <c r="S39" s="24">
        <v>86656</v>
      </c>
      <c r="U39" s="24"/>
    </row>
    <row r="40" spans="1:21" ht="12.75">
      <c r="A40">
        <v>0</v>
      </c>
      <c r="B40">
        <v>28</v>
      </c>
      <c r="D40" t="s">
        <v>265</v>
      </c>
      <c r="E40">
        <v>30</v>
      </c>
      <c r="F40">
        <v>0.05</v>
      </c>
      <c r="G40">
        <v>0.096</v>
      </c>
      <c r="H40" s="25">
        <f t="shared" si="3"/>
        <v>0.085664</v>
      </c>
      <c r="K40" s="37">
        <v>0</v>
      </c>
      <c r="N40">
        <f t="shared" si="1"/>
        <v>0.085664</v>
      </c>
      <c r="O40">
        <f t="shared" si="2"/>
        <v>0.085664</v>
      </c>
      <c r="S40" s="24">
        <v>85664</v>
      </c>
      <c r="U40" s="24"/>
    </row>
    <row r="41" spans="1:21" ht="12.75">
      <c r="A41">
        <v>0</v>
      </c>
      <c r="B41">
        <v>29</v>
      </c>
      <c r="D41" t="s">
        <v>265</v>
      </c>
      <c r="E41">
        <v>30</v>
      </c>
      <c r="F41">
        <v>0.05</v>
      </c>
      <c r="G41">
        <v>0.096</v>
      </c>
      <c r="H41" s="25">
        <f t="shared" si="3"/>
        <v>0.08512</v>
      </c>
      <c r="K41" s="37">
        <v>0</v>
      </c>
      <c r="N41">
        <f t="shared" si="1"/>
        <v>0.08512</v>
      </c>
      <c r="O41">
        <f t="shared" si="2"/>
        <v>0.08512</v>
      </c>
      <c r="S41" s="24">
        <v>85120</v>
      </c>
      <c r="U41" s="24"/>
    </row>
    <row r="42" spans="1:21" ht="12.75">
      <c r="A42">
        <v>0</v>
      </c>
      <c r="B42">
        <v>30</v>
      </c>
      <c r="D42" t="s">
        <v>265</v>
      </c>
      <c r="E42">
        <v>30</v>
      </c>
      <c r="F42">
        <v>0.05</v>
      </c>
      <c r="G42">
        <v>0.096</v>
      </c>
      <c r="H42" s="25">
        <f t="shared" si="3"/>
        <v>0.086016</v>
      </c>
      <c r="K42" s="37">
        <v>0</v>
      </c>
      <c r="N42">
        <f t="shared" si="1"/>
        <v>0.086016</v>
      </c>
      <c r="O42">
        <f t="shared" si="2"/>
        <v>0.086016</v>
      </c>
      <c r="S42" s="24">
        <v>86016</v>
      </c>
      <c r="U42" s="24"/>
    </row>
    <row r="43" spans="1:21" ht="12.75">
      <c r="A43">
        <v>0</v>
      </c>
      <c r="B43">
        <v>31</v>
      </c>
      <c r="D43" t="s">
        <v>265</v>
      </c>
      <c r="E43">
        <v>30</v>
      </c>
      <c r="F43">
        <v>0.05</v>
      </c>
      <c r="G43">
        <v>0.096</v>
      </c>
      <c r="H43" s="25">
        <f t="shared" si="3"/>
        <v>0.085216</v>
      </c>
      <c r="K43" s="37">
        <v>0</v>
      </c>
      <c r="N43">
        <f t="shared" si="1"/>
        <v>0.085216</v>
      </c>
      <c r="O43">
        <f t="shared" si="2"/>
        <v>0.085216</v>
      </c>
      <c r="S43" s="24">
        <v>85216</v>
      </c>
      <c r="U43" s="24"/>
    </row>
    <row r="44" spans="1:21" ht="12.75">
      <c r="A44">
        <v>0</v>
      </c>
      <c r="B44">
        <v>32</v>
      </c>
      <c r="D44" t="s">
        <v>265</v>
      </c>
      <c r="E44">
        <v>30</v>
      </c>
      <c r="F44">
        <v>0.05</v>
      </c>
      <c r="G44">
        <v>0.096</v>
      </c>
      <c r="H44" s="25">
        <f t="shared" si="3"/>
        <v>0.085664</v>
      </c>
      <c r="K44" s="37">
        <v>0</v>
      </c>
      <c r="N44">
        <f t="shared" si="1"/>
        <v>0.085664</v>
      </c>
      <c r="O44">
        <f t="shared" si="2"/>
        <v>0.085664</v>
      </c>
      <c r="S44" s="24">
        <v>85664</v>
      </c>
      <c r="U44" s="24"/>
    </row>
    <row r="45" spans="1:21" ht="12.75">
      <c r="A45">
        <v>0</v>
      </c>
      <c r="B45">
        <v>33</v>
      </c>
      <c r="D45" t="s">
        <v>265</v>
      </c>
      <c r="E45">
        <v>30</v>
      </c>
      <c r="F45">
        <v>0.05</v>
      </c>
      <c r="G45">
        <v>0.096</v>
      </c>
      <c r="H45" s="25">
        <f t="shared" si="3"/>
        <v>0.085152</v>
      </c>
      <c r="K45" s="37">
        <v>0</v>
      </c>
      <c r="N45">
        <f t="shared" si="1"/>
        <v>0.085152</v>
      </c>
      <c r="O45">
        <f t="shared" si="2"/>
        <v>0.085152</v>
      </c>
      <c r="S45" s="24">
        <v>85152</v>
      </c>
      <c r="U45" s="24"/>
    </row>
    <row r="46" spans="1:21" ht="12.75">
      <c r="A46">
        <v>0</v>
      </c>
      <c r="B46">
        <v>34</v>
      </c>
      <c r="D46" t="s">
        <v>265</v>
      </c>
      <c r="E46">
        <v>30</v>
      </c>
      <c r="F46">
        <v>0.05</v>
      </c>
      <c r="G46">
        <v>0.096</v>
      </c>
      <c r="H46" s="25">
        <f t="shared" si="3"/>
        <v>0.085248</v>
      </c>
      <c r="K46" s="37">
        <v>0</v>
      </c>
      <c r="N46">
        <f t="shared" si="1"/>
        <v>0.085248</v>
      </c>
      <c r="O46">
        <f t="shared" si="2"/>
        <v>0.085248</v>
      </c>
      <c r="S46" s="24">
        <v>85248</v>
      </c>
      <c r="U46" s="24"/>
    </row>
    <row r="47" spans="1:21" ht="12.75">
      <c r="A47">
        <v>20</v>
      </c>
      <c r="B47">
        <v>0</v>
      </c>
      <c r="D47" t="s">
        <v>265</v>
      </c>
      <c r="E47">
        <v>30</v>
      </c>
      <c r="F47">
        <v>0.05</v>
      </c>
      <c r="G47">
        <v>0.096</v>
      </c>
      <c r="H47" s="25">
        <f t="shared" si="3"/>
        <v>0.09488</v>
      </c>
      <c r="K47" s="37">
        <v>0</v>
      </c>
      <c r="N47">
        <f t="shared" si="1"/>
        <v>0.09488</v>
      </c>
      <c r="O47">
        <f t="shared" si="2"/>
        <v>0.09488</v>
      </c>
      <c r="S47" s="24">
        <v>94880</v>
      </c>
      <c r="U47" s="24"/>
    </row>
    <row r="48" spans="1:21" ht="12.75">
      <c r="A48">
        <v>21</v>
      </c>
      <c r="B48">
        <v>0</v>
      </c>
      <c r="D48" t="s">
        <v>265</v>
      </c>
      <c r="E48">
        <v>30</v>
      </c>
      <c r="F48">
        <v>0.05</v>
      </c>
      <c r="G48">
        <v>0.096</v>
      </c>
      <c r="H48" s="25">
        <f t="shared" si="3"/>
        <v>0.094848</v>
      </c>
      <c r="K48" s="37">
        <v>0</v>
      </c>
      <c r="N48">
        <f t="shared" si="1"/>
        <v>0.094848</v>
      </c>
      <c r="O48">
        <f t="shared" si="2"/>
        <v>0.094848</v>
      </c>
      <c r="S48" s="24">
        <v>94848</v>
      </c>
      <c r="U48" s="24"/>
    </row>
    <row r="49" spans="1:21" ht="12.75">
      <c r="A49">
        <v>22</v>
      </c>
      <c r="B49">
        <v>0</v>
      </c>
      <c r="D49" t="s">
        <v>265</v>
      </c>
      <c r="E49">
        <v>30</v>
      </c>
      <c r="F49">
        <v>0.05</v>
      </c>
      <c r="G49">
        <v>0.096</v>
      </c>
      <c r="H49" s="25">
        <f t="shared" si="3"/>
        <v>0.094816</v>
      </c>
      <c r="K49" s="37">
        <v>0</v>
      </c>
      <c r="N49">
        <f t="shared" si="1"/>
        <v>0.094816</v>
      </c>
      <c r="O49">
        <f t="shared" si="2"/>
        <v>0.094816</v>
      </c>
      <c r="S49" s="24">
        <v>94816</v>
      </c>
      <c r="U49" s="24"/>
    </row>
    <row r="50" spans="1:21" ht="12.75">
      <c r="A50">
        <v>23</v>
      </c>
      <c r="B50">
        <v>0</v>
      </c>
      <c r="D50" t="s">
        <v>265</v>
      </c>
      <c r="E50">
        <v>30</v>
      </c>
      <c r="F50">
        <v>0.05</v>
      </c>
      <c r="G50">
        <v>0.096</v>
      </c>
      <c r="H50" s="25">
        <f t="shared" si="3"/>
        <v>0.094784</v>
      </c>
      <c r="K50" s="37">
        <v>0</v>
      </c>
      <c r="N50">
        <f t="shared" si="1"/>
        <v>0.094784</v>
      </c>
      <c r="O50">
        <f t="shared" si="2"/>
        <v>0.094784</v>
      </c>
      <c r="S50" s="24">
        <v>94784</v>
      </c>
      <c r="U50" s="24"/>
    </row>
    <row r="51" spans="1:21" ht="12.75">
      <c r="A51">
        <v>24</v>
      </c>
      <c r="B51">
        <v>0</v>
      </c>
      <c r="D51" t="s">
        <v>265</v>
      </c>
      <c r="E51">
        <v>30</v>
      </c>
      <c r="F51">
        <v>0.05</v>
      </c>
      <c r="G51">
        <v>0.096</v>
      </c>
      <c r="H51" s="25">
        <f t="shared" si="3"/>
        <v>0.094752</v>
      </c>
      <c r="K51" s="37">
        <v>0</v>
      </c>
      <c r="N51">
        <f t="shared" si="1"/>
        <v>0.094752</v>
      </c>
      <c r="O51">
        <f t="shared" si="2"/>
        <v>0.094752</v>
      </c>
      <c r="S51" s="24">
        <v>94752</v>
      </c>
      <c r="U51" s="24"/>
    </row>
    <row r="52" spans="1:21" ht="12.75">
      <c r="A52">
        <v>25</v>
      </c>
      <c r="B52">
        <v>0</v>
      </c>
      <c r="D52" t="s">
        <v>265</v>
      </c>
      <c r="E52">
        <v>30</v>
      </c>
      <c r="F52">
        <v>0.05</v>
      </c>
      <c r="G52">
        <v>0.096</v>
      </c>
      <c r="H52" s="25">
        <f t="shared" si="3"/>
        <v>0.09472</v>
      </c>
      <c r="K52" s="37">
        <v>0</v>
      </c>
      <c r="N52">
        <f t="shared" si="1"/>
        <v>0.09472</v>
      </c>
      <c r="O52">
        <f t="shared" si="2"/>
        <v>0.09472</v>
      </c>
      <c r="S52" s="24">
        <v>94720</v>
      </c>
      <c r="U52" s="24"/>
    </row>
    <row r="53" spans="1:21" ht="12.75">
      <c r="A53">
        <v>26</v>
      </c>
      <c r="B53">
        <v>0</v>
      </c>
      <c r="D53" t="s">
        <v>265</v>
      </c>
      <c r="E53">
        <v>30</v>
      </c>
      <c r="F53">
        <v>0.05</v>
      </c>
      <c r="G53">
        <v>0.096</v>
      </c>
      <c r="H53" s="25">
        <f t="shared" si="3"/>
        <v>0.094688</v>
      </c>
      <c r="K53" s="37">
        <v>0</v>
      </c>
      <c r="N53">
        <f t="shared" si="1"/>
        <v>0.094688</v>
      </c>
      <c r="O53">
        <f t="shared" si="2"/>
        <v>0.094688</v>
      </c>
      <c r="S53" s="24">
        <v>94688</v>
      </c>
      <c r="U53" s="24"/>
    </row>
    <row r="54" spans="1:21" ht="12.75">
      <c r="A54">
        <v>27</v>
      </c>
      <c r="B54">
        <v>0</v>
      </c>
      <c r="D54" t="s">
        <v>265</v>
      </c>
      <c r="E54">
        <v>30</v>
      </c>
      <c r="F54">
        <v>0.05</v>
      </c>
      <c r="G54">
        <v>0.096</v>
      </c>
      <c r="H54" s="25">
        <f t="shared" si="3"/>
        <v>0.094656</v>
      </c>
      <c r="K54" s="37">
        <v>0</v>
      </c>
      <c r="N54">
        <f t="shared" si="1"/>
        <v>0.094656</v>
      </c>
      <c r="O54">
        <f t="shared" si="2"/>
        <v>0.094656</v>
      </c>
      <c r="S54" s="24">
        <v>94656</v>
      </c>
      <c r="U54" s="24"/>
    </row>
    <row r="55" spans="1:21" ht="12.75">
      <c r="A55">
        <v>28</v>
      </c>
      <c r="B55">
        <v>0</v>
      </c>
      <c r="D55" t="s">
        <v>265</v>
      </c>
      <c r="E55">
        <v>30</v>
      </c>
      <c r="F55">
        <v>0.05</v>
      </c>
      <c r="G55">
        <v>0.096</v>
      </c>
      <c r="H55" s="25">
        <f t="shared" si="3"/>
        <v>0.094624</v>
      </c>
      <c r="K55" s="37">
        <v>0</v>
      </c>
      <c r="N55">
        <f t="shared" si="1"/>
        <v>0.094624</v>
      </c>
      <c r="O55">
        <f t="shared" si="2"/>
        <v>0.094624</v>
      </c>
      <c r="S55" s="24">
        <v>94624</v>
      </c>
      <c r="U55" s="24"/>
    </row>
    <row r="56" spans="1:21" ht="12.75">
      <c r="A56">
        <v>29</v>
      </c>
      <c r="B56">
        <v>0</v>
      </c>
      <c r="D56" t="s">
        <v>265</v>
      </c>
      <c r="E56">
        <v>30</v>
      </c>
      <c r="F56">
        <v>0.05</v>
      </c>
      <c r="G56">
        <v>0.096</v>
      </c>
      <c r="H56" s="25">
        <f t="shared" si="3"/>
        <v>0.094592</v>
      </c>
      <c r="K56" s="37">
        <v>0</v>
      </c>
      <c r="N56">
        <f t="shared" si="1"/>
        <v>0.094592</v>
      </c>
      <c r="O56">
        <f t="shared" si="2"/>
        <v>0.094592</v>
      </c>
      <c r="S56" s="24">
        <v>94592</v>
      </c>
      <c r="U56" s="24"/>
    </row>
    <row r="57" spans="1:21" ht="12.75">
      <c r="A57">
        <v>30</v>
      </c>
      <c r="B57">
        <v>0</v>
      </c>
      <c r="D57" t="s">
        <v>265</v>
      </c>
      <c r="E57">
        <v>30</v>
      </c>
      <c r="F57">
        <v>0.05</v>
      </c>
      <c r="G57">
        <v>0.096</v>
      </c>
      <c r="H57" s="25">
        <f t="shared" si="3"/>
        <v>0.09456</v>
      </c>
      <c r="K57" s="37">
        <v>0</v>
      </c>
      <c r="N57">
        <f t="shared" si="1"/>
        <v>0.09456</v>
      </c>
      <c r="O57">
        <f t="shared" si="2"/>
        <v>0.09456</v>
      </c>
      <c r="S57" s="24">
        <v>94560</v>
      </c>
      <c r="U57" s="24"/>
    </row>
    <row r="58" spans="1:21" ht="12.75">
      <c r="A58">
        <v>31</v>
      </c>
      <c r="B58">
        <v>0</v>
      </c>
      <c r="D58" t="s">
        <v>265</v>
      </c>
      <c r="E58">
        <v>30</v>
      </c>
      <c r="F58">
        <v>0.05</v>
      </c>
      <c r="G58">
        <v>0.096</v>
      </c>
      <c r="H58" s="25">
        <f t="shared" si="3"/>
        <v>0.094528</v>
      </c>
      <c r="K58" s="37">
        <v>0</v>
      </c>
      <c r="N58">
        <f t="shared" si="1"/>
        <v>0.094528</v>
      </c>
      <c r="O58">
        <f t="shared" si="2"/>
        <v>0.094528</v>
      </c>
      <c r="S58" s="24">
        <v>94528</v>
      </c>
      <c r="U58" s="24"/>
    </row>
    <row r="59" spans="1:21" ht="12.75">
      <c r="A59">
        <v>32</v>
      </c>
      <c r="B59">
        <v>0</v>
      </c>
      <c r="D59" t="s">
        <v>265</v>
      </c>
      <c r="E59">
        <v>30</v>
      </c>
      <c r="F59">
        <v>0.05</v>
      </c>
      <c r="G59">
        <v>0.096</v>
      </c>
      <c r="H59" s="25">
        <f t="shared" si="3"/>
        <v>0.094496</v>
      </c>
      <c r="K59" s="37">
        <v>0</v>
      </c>
      <c r="N59">
        <f t="shared" si="1"/>
        <v>0.094496</v>
      </c>
      <c r="O59">
        <f t="shared" si="2"/>
        <v>0.094496</v>
      </c>
      <c r="S59" s="24">
        <v>94496</v>
      </c>
      <c r="U59" s="24"/>
    </row>
    <row r="60" spans="1:21" ht="12.75">
      <c r="A60">
        <v>33</v>
      </c>
      <c r="B60">
        <v>0</v>
      </c>
      <c r="D60" t="s">
        <v>265</v>
      </c>
      <c r="E60">
        <v>30</v>
      </c>
      <c r="F60">
        <v>0.05</v>
      </c>
      <c r="G60">
        <v>0.096</v>
      </c>
      <c r="H60" s="25">
        <f t="shared" si="3"/>
        <v>0.094464</v>
      </c>
      <c r="K60" s="37">
        <v>0</v>
      </c>
      <c r="N60">
        <f t="shared" si="1"/>
        <v>0.094464</v>
      </c>
      <c r="O60">
        <f t="shared" si="2"/>
        <v>0.094464</v>
      </c>
      <c r="S60" s="24">
        <v>94464</v>
      </c>
      <c r="U60" s="24"/>
    </row>
    <row r="61" spans="1:21" ht="12.75">
      <c r="A61">
        <v>34</v>
      </c>
      <c r="B61">
        <v>0</v>
      </c>
      <c r="D61" t="s">
        <v>265</v>
      </c>
      <c r="E61">
        <v>30</v>
      </c>
      <c r="F61">
        <v>0.05</v>
      </c>
      <c r="G61">
        <v>0.096</v>
      </c>
      <c r="H61" s="25">
        <f t="shared" si="3"/>
        <v>0.094432</v>
      </c>
      <c r="K61" s="37">
        <v>0</v>
      </c>
      <c r="N61">
        <f t="shared" si="1"/>
        <v>0.094432</v>
      </c>
      <c r="O61">
        <f t="shared" si="2"/>
        <v>0.094432</v>
      </c>
      <c r="S61" s="24">
        <v>94432</v>
      </c>
      <c r="U61" s="24"/>
    </row>
    <row r="62" ht="13.5" thickBot="1"/>
    <row r="63" spans="1:13" ht="13.5" thickBot="1">
      <c r="A63" s="70" t="s">
        <v>32</v>
      </c>
      <c r="B63" s="89"/>
      <c r="C63" s="89"/>
      <c r="D63" s="89"/>
      <c r="E63" s="71"/>
      <c r="G63" s="70" t="s">
        <v>22</v>
      </c>
      <c r="H63" s="89"/>
      <c r="I63" s="89"/>
      <c r="J63" s="89"/>
      <c r="K63" s="89"/>
      <c r="L63" s="89"/>
      <c r="M63" s="71"/>
    </row>
    <row r="64" spans="1:13" ht="13.5" thickBot="1">
      <c r="A64" s="13"/>
      <c r="B64" s="1" t="s">
        <v>14</v>
      </c>
      <c r="C64" s="1" t="s">
        <v>15</v>
      </c>
      <c r="D64" s="1" t="s">
        <v>16</v>
      </c>
      <c r="E64" s="2" t="s">
        <v>17</v>
      </c>
      <c r="G64" s="14" t="s">
        <v>348</v>
      </c>
      <c r="H64" s="70" t="s">
        <v>349</v>
      </c>
      <c r="I64" s="89"/>
      <c r="J64" s="89"/>
      <c r="K64" s="89"/>
      <c r="L64" s="89"/>
      <c r="M64" s="71"/>
    </row>
    <row r="65" spans="1:13" ht="12.75">
      <c r="A65" s="8" t="s">
        <v>266</v>
      </c>
      <c r="B65" s="9">
        <v>0.0032</v>
      </c>
      <c r="C65" s="9">
        <v>0.0032</v>
      </c>
      <c r="D65" s="9">
        <v>0.0032</v>
      </c>
      <c r="E65" s="10">
        <v>0.0032</v>
      </c>
      <c r="G65" s="90" t="s">
        <v>23</v>
      </c>
      <c r="H65" s="13"/>
      <c r="I65" s="1" t="s">
        <v>31</v>
      </c>
      <c r="J65" s="1" t="s">
        <v>26</v>
      </c>
      <c r="K65" s="1"/>
      <c r="L65" s="1"/>
      <c r="M65" s="2"/>
    </row>
    <row r="66" spans="1:13" ht="13.5" thickBot="1">
      <c r="A66" s="8" t="s">
        <v>267</v>
      </c>
      <c r="B66" s="9">
        <v>64</v>
      </c>
      <c r="C66" s="9">
        <v>64</v>
      </c>
      <c r="D66" s="9">
        <v>15</v>
      </c>
      <c r="E66" s="10">
        <v>15</v>
      </c>
      <c r="G66" s="91"/>
      <c r="H66" s="21" t="s">
        <v>24</v>
      </c>
      <c r="I66" s="11">
        <v>1</v>
      </c>
      <c r="J66" s="11">
        <v>64</v>
      </c>
      <c r="K66" s="11"/>
      <c r="L66" s="11"/>
      <c r="M66" s="12"/>
    </row>
    <row r="67" spans="1:13" ht="13.5" thickBot="1">
      <c r="A67" s="8" t="s">
        <v>268</v>
      </c>
      <c r="B67" s="9">
        <v>1023</v>
      </c>
      <c r="C67" s="9">
        <v>1023</v>
      </c>
      <c r="D67" s="9">
        <v>15</v>
      </c>
      <c r="E67" s="10">
        <v>15</v>
      </c>
      <c r="G67" s="22" t="s">
        <v>27</v>
      </c>
      <c r="H67" s="70" t="s">
        <v>28</v>
      </c>
      <c r="I67" s="89"/>
      <c r="J67" s="89"/>
      <c r="K67" s="89"/>
      <c r="L67" s="89"/>
      <c r="M67" s="71"/>
    </row>
    <row r="68" spans="1:13" ht="13.5" thickBot="1">
      <c r="A68" s="8" t="s">
        <v>269</v>
      </c>
      <c r="B68" s="9">
        <v>7</v>
      </c>
      <c r="C68" s="9">
        <v>3</v>
      </c>
      <c r="D68" s="9">
        <v>2</v>
      </c>
      <c r="E68" s="10">
        <v>2</v>
      </c>
      <c r="G68" s="22" t="s">
        <v>18</v>
      </c>
      <c r="H68" s="70" t="s">
        <v>270</v>
      </c>
      <c r="I68" s="89"/>
      <c r="J68" s="89"/>
      <c r="K68" s="89"/>
      <c r="L68" s="89"/>
      <c r="M68" s="71"/>
    </row>
    <row r="69" spans="1:13" ht="13.5" thickBot="1">
      <c r="A69" s="16" t="s">
        <v>19</v>
      </c>
      <c r="B69" s="87" t="s">
        <v>21</v>
      </c>
      <c r="C69" s="87"/>
      <c r="D69" s="87"/>
      <c r="E69" s="88"/>
      <c r="G69" s="15" t="s">
        <v>29</v>
      </c>
      <c r="H69" s="106" t="s">
        <v>28</v>
      </c>
      <c r="I69" s="107"/>
      <c r="J69" s="107"/>
      <c r="K69" s="107"/>
      <c r="L69" s="107"/>
      <c r="M69" s="108"/>
    </row>
    <row r="70" spans="1:13" ht="13.5" thickBot="1">
      <c r="A70" s="17" t="s">
        <v>20</v>
      </c>
      <c r="B70" s="87" t="s">
        <v>21</v>
      </c>
      <c r="C70" s="87"/>
      <c r="D70" s="87"/>
      <c r="E70" s="88"/>
      <c r="G70" s="22" t="s">
        <v>30</v>
      </c>
      <c r="H70" s="70" t="s">
        <v>28</v>
      </c>
      <c r="I70" s="89"/>
      <c r="J70" s="89"/>
      <c r="K70" s="89"/>
      <c r="L70" s="89"/>
      <c r="M70" s="71"/>
    </row>
    <row r="72" ht="13.5" thickBot="1"/>
    <row r="73" spans="1:13" ht="12.75" customHeight="1">
      <c r="A73" s="18"/>
      <c r="B73" s="18"/>
      <c r="C73" s="18"/>
      <c r="G73" s="109" t="s">
        <v>34</v>
      </c>
      <c r="H73" s="110"/>
      <c r="I73" s="110"/>
      <c r="J73" s="110"/>
      <c r="K73" s="110"/>
      <c r="L73" s="110"/>
      <c r="M73" s="111"/>
    </row>
    <row r="74" spans="1:13" ht="12.75">
      <c r="A74" s="18"/>
      <c r="B74" s="18"/>
      <c r="C74" s="18"/>
      <c r="G74" s="85" t="s">
        <v>35</v>
      </c>
      <c r="H74" s="86"/>
      <c r="I74" s="92" t="s">
        <v>295</v>
      </c>
      <c r="J74" s="92"/>
      <c r="K74" s="92"/>
      <c r="L74" s="92"/>
      <c r="M74" s="112"/>
    </row>
    <row r="75" spans="1:13" ht="12.75">
      <c r="A75" s="18"/>
      <c r="B75" s="18"/>
      <c r="C75" s="18"/>
      <c r="G75" s="85" t="s">
        <v>36</v>
      </c>
      <c r="H75" s="86"/>
      <c r="I75" s="92" t="s">
        <v>37</v>
      </c>
      <c r="J75" s="92"/>
      <c r="K75" s="9"/>
      <c r="L75" s="9"/>
      <c r="M75" s="10"/>
    </row>
    <row r="76" spans="7:13" ht="12.75">
      <c r="G76" s="85" t="s">
        <v>296</v>
      </c>
      <c r="H76" s="86"/>
      <c r="I76" s="96" t="s">
        <v>303</v>
      </c>
      <c r="J76" s="97"/>
      <c r="K76" s="97"/>
      <c r="L76" s="97"/>
      <c r="M76" s="98"/>
    </row>
    <row r="77" spans="7:13" ht="12.75">
      <c r="G77" s="85" t="s">
        <v>38</v>
      </c>
      <c r="H77" s="86"/>
      <c r="I77" s="9" t="s">
        <v>39</v>
      </c>
      <c r="J77" s="9"/>
      <c r="K77" s="9"/>
      <c r="L77" s="9"/>
      <c r="M77" s="10"/>
    </row>
    <row r="78" spans="7:13" ht="12.75">
      <c r="G78" s="85" t="s">
        <v>40</v>
      </c>
      <c r="H78" s="86"/>
      <c r="I78" s="9">
        <v>20</v>
      </c>
      <c r="J78" s="9"/>
      <c r="K78" s="9"/>
      <c r="L78" s="9"/>
      <c r="M78" s="10"/>
    </row>
    <row r="79" spans="7:13" ht="12.75">
      <c r="G79" s="8" t="s">
        <v>41</v>
      </c>
      <c r="H79" s="9"/>
      <c r="I79" s="9" t="s">
        <v>42</v>
      </c>
      <c r="J79" s="9"/>
      <c r="K79" s="9"/>
      <c r="L79" s="9"/>
      <c r="M79" s="10"/>
    </row>
    <row r="80" spans="7:13" ht="12.75">
      <c r="G80" s="8" t="s">
        <v>43</v>
      </c>
      <c r="H80" s="9"/>
      <c r="I80" s="9" t="s">
        <v>44</v>
      </c>
      <c r="J80" s="9"/>
      <c r="K80" s="9"/>
      <c r="L80" s="9"/>
      <c r="M80" s="10"/>
    </row>
    <row r="81" spans="7:13" ht="12.75">
      <c r="G81" s="8" t="s">
        <v>45</v>
      </c>
      <c r="H81" s="9"/>
      <c r="I81" s="9" t="s">
        <v>271</v>
      </c>
      <c r="J81" s="9"/>
      <c r="K81" s="9"/>
      <c r="L81" s="9"/>
      <c r="M81" s="10"/>
    </row>
    <row r="82" spans="7:13" ht="13.5" thickBot="1">
      <c r="G82" s="17" t="s">
        <v>47</v>
      </c>
      <c r="H82" s="11"/>
      <c r="I82" s="11">
        <v>108</v>
      </c>
      <c r="J82" s="11"/>
      <c r="K82" s="11"/>
      <c r="L82" s="11"/>
      <c r="M82" s="12"/>
    </row>
    <row r="90" ht="12.75">
      <c r="F90" s="18"/>
    </row>
    <row r="91" ht="12.75">
      <c r="F91" s="18"/>
    </row>
    <row r="92" ht="12.75">
      <c r="F92" s="18"/>
    </row>
  </sheetData>
  <mergeCells count="31">
    <mergeCell ref="H64:M64"/>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7:H77"/>
    <mergeCell ref="G78:H78"/>
    <mergeCell ref="G76:H76"/>
    <mergeCell ref="I76:M7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24"/>
  </sheetPr>
  <dimension ref="A1:U92"/>
  <sheetViews>
    <sheetView workbookViewId="0" topLeftCell="A1">
      <pane xSplit="2" ySplit="2" topLeftCell="C3" activePane="bottomRight" state="frozen"/>
      <selection pane="topLeft" activeCell="E41" sqref="E41"/>
      <selection pane="topRight" activeCell="E41" sqref="E41"/>
      <selection pane="bottomLeft" activeCell="E41" sqref="E41"/>
      <selection pane="bottomRight" activeCell="Q16" sqref="Q16"/>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78" t="s">
        <v>0</v>
      </c>
      <c r="B1" s="74" t="s">
        <v>1</v>
      </c>
      <c r="C1" s="74" t="s">
        <v>202</v>
      </c>
      <c r="D1" s="74" t="s">
        <v>203</v>
      </c>
      <c r="E1" s="74" t="s">
        <v>327</v>
      </c>
      <c r="F1" s="74" t="s">
        <v>205</v>
      </c>
      <c r="G1" s="74" t="s">
        <v>206</v>
      </c>
      <c r="H1" s="72" t="s">
        <v>207</v>
      </c>
      <c r="I1" s="83" t="s">
        <v>3</v>
      </c>
      <c r="J1" s="84"/>
      <c r="K1" s="80" t="s">
        <v>4</v>
      </c>
      <c r="L1" s="81"/>
      <c r="M1" s="84" t="s">
        <v>5</v>
      </c>
      <c r="N1" s="84"/>
      <c r="O1" s="84"/>
      <c r="P1" s="1" t="s">
        <v>6</v>
      </c>
      <c r="Q1" s="2"/>
      <c r="S1" s="72" t="s">
        <v>208</v>
      </c>
    </row>
    <row r="2" spans="1:19" ht="64.5" thickBot="1">
      <c r="A2" s="100"/>
      <c r="B2" s="99"/>
      <c r="C2" s="99"/>
      <c r="D2" s="99"/>
      <c r="E2" s="99"/>
      <c r="F2" s="99"/>
      <c r="G2" s="99"/>
      <c r="H2" s="73"/>
      <c r="I2" s="3" t="s">
        <v>7</v>
      </c>
      <c r="J2" s="4" t="s">
        <v>8</v>
      </c>
      <c r="K2" s="4" t="s">
        <v>33</v>
      </c>
      <c r="L2" s="5" t="s">
        <v>210</v>
      </c>
      <c r="M2" s="4" t="s">
        <v>9</v>
      </c>
      <c r="N2" s="4" t="s">
        <v>10</v>
      </c>
      <c r="O2" s="4" t="s">
        <v>11</v>
      </c>
      <c r="P2" s="5" t="s">
        <v>12</v>
      </c>
      <c r="Q2" s="6" t="s">
        <v>13</v>
      </c>
      <c r="S2" s="73"/>
    </row>
    <row r="3" spans="1:21" ht="12.75">
      <c r="A3">
        <v>0</v>
      </c>
      <c r="B3">
        <v>1</v>
      </c>
      <c r="C3" t="s">
        <v>211</v>
      </c>
      <c r="G3">
        <v>2</v>
      </c>
      <c r="H3" s="25">
        <f aca="true" t="shared" si="0" ref="H3:H34">S3/1000000</f>
        <v>0.07456</v>
      </c>
      <c r="I3" s="37">
        <f>SUM(H3:H22)</f>
        <v>0.5569535999999999</v>
      </c>
      <c r="J3" s="37">
        <f>I3/SUM(G3:G22)</f>
        <v>0.027847679999999996</v>
      </c>
      <c r="L3" s="38" t="s">
        <v>365</v>
      </c>
      <c r="M3" s="37">
        <f>SUM(H3:H61)</f>
        <v>39.93281560000001</v>
      </c>
      <c r="N3" s="37">
        <f>SUM(N23:N61)+SUM(H3:H22)</f>
        <v>21.958487337000005</v>
      </c>
      <c r="O3" s="37">
        <f>SUM(O23:O61)+SUM(H3:H22)</f>
        <v>1.9767936</v>
      </c>
      <c r="P3" s="39">
        <v>88.0484</v>
      </c>
      <c r="Q3" s="37">
        <f>N3/P3</f>
        <v>0.2493911000881334</v>
      </c>
      <c r="S3" s="24">
        <v>74560</v>
      </c>
      <c r="U3" s="24"/>
    </row>
    <row r="4" spans="1:21" ht="12.75">
      <c r="A4">
        <v>0</v>
      </c>
      <c r="B4">
        <v>2</v>
      </c>
      <c r="C4" t="s">
        <v>211</v>
      </c>
      <c r="G4">
        <v>2</v>
      </c>
      <c r="H4" s="25">
        <f t="shared" si="0"/>
        <v>0.06936</v>
      </c>
      <c r="S4" s="24">
        <v>69360</v>
      </c>
      <c r="U4" s="24"/>
    </row>
    <row r="5" spans="1:21" ht="12.75">
      <c r="A5">
        <v>0</v>
      </c>
      <c r="B5">
        <v>3</v>
      </c>
      <c r="C5" t="s">
        <v>211</v>
      </c>
      <c r="G5">
        <v>2</v>
      </c>
      <c r="H5" s="25">
        <f t="shared" si="0"/>
        <v>0.06672</v>
      </c>
      <c r="S5" s="24">
        <v>66720</v>
      </c>
      <c r="U5" s="24"/>
    </row>
    <row r="6" spans="1:21" ht="12.75">
      <c r="A6">
        <v>0</v>
      </c>
      <c r="B6">
        <v>4</v>
      </c>
      <c r="C6" t="s">
        <v>211</v>
      </c>
      <c r="G6">
        <v>2</v>
      </c>
      <c r="H6" s="25">
        <f t="shared" si="0"/>
        <v>0.02944</v>
      </c>
      <c r="S6" s="24">
        <v>29440</v>
      </c>
      <c r="U6" s="24"/>
    </row>
    <row r="7" spans="1:21" ht="12.75">
      <c r="A7">
        <v>0</v>
      </c>
      <c r="B7">
        <v>5</v>
      </c>
      <c r="C7" t="s">
        <v>211</v>
      </c>
      <c r="G7">
        <v>2</v>
      </c>
      <c r="H7" s="25">
        <f t="shared" si="0"/>
        <v>0.06936</v>
      </c>
      <c r="S7" s="24">
        <v>69360</v>
      </c>
      <c r="U7" s="24"/>
    </row>
    <row r="8" spans="1:21" ht="12.75">
      <c r="A8">
        <v>0</v>
      </c>
      <c r="B8">
        <v>6</v>
      </c>
      <c r="C8" t="s">
        <v>211</v>
      </c>
      <c r="G8">
        <v>2</v>
      </c>
      <c r="H8" s="25">
        <f t="shared" si="0"/>
        <v>0.02944</v>
      </c>
      <c r="S8" s="24">
        <v>29440</v>
      </c>
      <c r="U8" s="24"/>
    </row>
    <row r="9" spans="1:21" ht="12.75">
      <c r="A9">
        <v>0</v>
      </c>
      <c r="B9">
        <v>7</v>
      </c>
      <c r="C9" t="s">
        <v>211</v>
      </c>
      <c r="G9">
        <v>2</v>
      </c>
      <c r="H9" s="25">
        <f t="shared" si="0"/>
        <v>0.07672</v>
      </c>
      <c r="S9" s="24">
        <v>76720</v>
      </c>
      <c r="U9" s="24"/>
    </row>
    <row r="10" spans="1:21" ht="12.75">
      <c r="A10">
        <v>0</v>
      </c>
      <c r="B10">
        <v>8</v>
      </c>
      <c r="C10" t="s">
        <v>211</v>
      </c>
      <c r="G10">
        <v>2</v>
      </c>
      <c r="H10" s="25">
        <f t="shared" si="0"/>
        <v>0.0324</v>
      </c>
      <c r="S10" s="24">
        <v>32400</v>
      </c>
      <c r="U10" s="24"/>
    </row>
    <row r="11" spans="1:21" ht="12.75">
      <c r="A11">
        <v>0</v>
      </c>
      <c r="B11">
        <v>9</v>
      </c>
      <c r="C11" t="s">
        <v>211</v>
      </c>
      <c r="G11">
        <v>2</v>
      </c>
      <c r="H11" s="25">
        <f t="shared" si="0"/>
        <v>0.03448</v>
      </c>
      <c r="S11" s="24">
        <v>34480</v>
      </c>
      <c r="U11" s="24"/>
    </row>
    <row r="12" spans="1:21" ht="12.75">
      <c r="A12">
        <v>0</v>
      </c>
      <c r="B12">
        <v>10</v>
      </c>
      <c r="C12" t="s">
        <v>211</v>
      </c>
      <c r="G12">
        <v>2</v>
      </c>
      <c r="H12" s="25">
        <f t="shared" si="0"/>
        <v>0.0196</v>
      </c>
      <c r="S12" s="24">
        <v>19600</v>
      </c>
      <c r="U12" s="24"/>
    </row>
    <row r="13" spans="1:19" ht="12.75">
      <c r="A13">
        <v>1</v>
      </c>
      <c r="B13">
        <v>0</v>
      </c>
      <c r="C13" t="s">
        <v>211</v>
      </c>
      <c r="G13">
        <v>0</v>
      </c>
      <c r="H13" s="25">
        <f t="shared" si="0"/>
        <v>0.00896</v>
      </c>
      <c r="S13" s="24">
        <v>8960</v>
      </c>
    </row>
    <row r="14" spans="1:19" ht="12.75">
      <c r="A14">
        <v>2</v>
      </c>
      <c r="B14">
        <v>0</v>
      </c>
      <c r="C14" t="s">
        <v>211</v>
      </c>
      <c r="G14">
        <v>0</v>
      </c>
      <c r="H14" s="25">
        <f t="shared" si="0"/>
        <v>0.0072448</v>
      </c>
      <c r="S14" s="24">
        <v>7244.8</v>
      </c>
    </row>
    <row r="15" spans="1:19" ht="12.75">
      <c r="A15">
        <v>3</v>
      </c>
      <c r="B15">
        <v>0</v>
      </c>
      <c r="C15" t="s">
        <v>211</v>
      </c>
      <c r="G15">
        <v>0</v>
      </c>
      <c r="H15" s="25">
        <f t="shared" si="0"/>
        <v>0.006912</v>
      </c>
      <c r="S15" s="24">
        <v>6912</v>
      </c>
    </row>
    <row r="16" spans="1:19" ht="12.75">
      <c r="A16">
        <v>4</v>
      </c>
      <c r="B16">
        <v>0</v>
      </c>
      <c r="C16" t="s">
        <v>211</v>
      </c>
      <c r="G16">
        <v>0</v>
      </c>
      <c r="H16" s="25">
        <f t="shared" si="0"/>
        <v>0.0027392</v>
      </c>
      <c r="S16" s="24">
        <v>2739.2</v>
      </c>
    </row>
    <row r="17" spans="1:19" ht="12.75">
      <c r="A17">
        <v>5</v>
      </c>
      <c r="B17">
        <v>0</v>
      </c>
      <c r="C17" t="s">
        <v>211</v>
      </c>
      <c r="G17">
        <v>0</v>
      </c>
      <c r="H17" s="25">
        <f t="shared" si="0"/>
        <v>0.0068864</v>
      </c>
      <c r="S17" s="24">
        <v>6886.4</v>
      </c>
    </row>
    <row r="18" spans="1:19" ht="12.75">
      <c r="A18">
        <v>6</v>
      </c>
      <c r="B18">
        <v>0</v>
      </c>
      <c r="C18" t="s">
        <v>211</v>
      </c>
      <c r="G18">
        <v>0</v>
      </c>
      <c r="H18" s="25">
        <f t="shared" si="0"/>
        <v>0.0027264</v>
      </c>
      <c r="S18" s="24">
        <v>2726.4</v>
      </c>
    </row>
    <row r="19" spans="1:19" ht="12.75">
      <c r="A19">
        <v>7</v>
      </c>
      <c r="B19">
        <v>0</v>
      </c>
      <c r="C19" t="s">
        <v>211</v>
      </c>
      <c r="G19">
        <v>0</v>
      </c>
      <c r="H19" s="25">
        <f t="shared" si="0"/>
        <v>0.0089984</v>
      </c>
      <c r="S19" s="24">
        <v>8998.4</v>
      </c>
    </row>
    <row r="20" spans="1:19" ht="12.75">
      <c r="A20">
        <v>8</v>
      </c>
      <c r="B20">
        <v>0</v>
      </c>
      <c r="C20" t="s">
        <v>211</v>
      </c>
      <c r="G20">
        <v>0</v>
      </c>
      <c r="H20" s="25">
        <f t="shared" si="0"/>
        <v>0.0033152</v>
      </c>
      <c r="S20" s="24">
        <v>3315.2</v>
      </c>
    </row>
    <row r="21" spans="1:19" ht="12.75">
      <c r="A21">
        <v>9</v>
      </c>
      <c r="B21">
        <v>0</v>
      </c>
      <c r="C21" t="s">
        <v>211</v>
      </c>
      <c r="G21">
        <v>0</v>
      </c>
      <c r="H21" s="25">
        <f t="shared" si="0"/>
        <v>0.0047872</v>
      </c>
      <c r="S21" s="24">
        <v>4787.2</v>
      </c>
    </row>
    <row r="22" spans="1:19" ht="12.75">
      <c r="A22">
        <v>10</v>
      </c>
      <c r="B22">
        <v>0</v>
      </c>
      <c r="C22" t="s">
        <v>211</v>
      </c>
      <c r="G22">
        <v>0</v>
      </c>
      <c r="H22" s="25">
        <f t="shared" si="0"/>
        <v>0.002304</v>
      </c>
      <c r="S22" s="24">
        <v>2304</v>
      </c>
    </row>
    <row r="23" spans="1:19" ht="12.75">
      <c r="A23">
        <v>0</v>
      </c>
      <c r="B23">
        <v>11</v>
      </c>
      <c r="D23" t="s">
        <v>212</v>
      </c>
      <c r="E23">
        <v>200</v>
      </c>
      <c r="F23">
        <v>0.0001</v>
      </c>
      <c r="G23">
        <v>2</v>
      </c>
      <c r="H23" s="25">
        <f t="shared" si="0"/>
        <v>1.755819</v>
      </c>
      <c r="K23" s="37">
        <v>0.251</v>
      </c>
      <c r="N23">
        <f aca="true" t="shared" si="1" ref="N23:N61">H23*(1-K23)</f>
        <v>1.315108431</v>
      </c>
      <c r="O23">
        <f aca="true" t="shared" si="2" ref="O23:O61">IF((K23&lt;F23),H23,0)</f>
        <v>0</v>
      </c>
      <c r="S23" s="24">
        <v>1755819</v>
      </c>
    </row>
    <row r="24" spans="1:19" ht="12.75">
      <c r="A24">
        <v>0</v>
      </c>
      <c r="B24">
        <v>12</v>
      </c>
      <c r="D24" t="s">
        <v>212</v>
      </c>
      <c r="E24">
        <v>200</v>
      </c>
      <c r="F24">
        <v>0.0001</v>
      </c>
      <c r="G24">
        <v>2</v>
      </c>
      <c r="H24" s="25">
        <f t="shared" si="0"/>
        <v>1.750221</v>
      </c>
      <c r="K24" s="37">
        <v>0.251</v>
      </c>
      <c r="N24">
        <f t="shared" si="1"/>
        <v>1.310915529</v>
      </c>
      <c r="O24">
        <f t="shared" si="2"/>
        <v>0</v>
      </c>
      <c r="S24" s="24">
        <v>1750221</v>
      </c>
    </row>
    <row r="25" spans="1:19" ht="12.75">
      <c r="A25">
        <v>0</v>
      </c>
      <c r="B25">
        <v>13</v>
      </c>
      <c r="D25" t="s">
        <v>212</v>
      </c>
      <c r="E25">
        <v>200</v>
      </c>
      <c r="F25">
        <v>0.0001</v>
      </c>
      <c r="G25">
        <v>2</v>
      </c>
      <c r="H25" s="25">
        <f t="shared" si="0"/>
        <v>1.754999</v>
      </c>
      <c r="K25" s="37">
        <v>0.249</v>
      </c>
      <c r="N25">
        <f t="shared" si="1"/>
        <v>1.318004249</v>
      </c>
      <c r="O25">
        <f t="shared" si="2"/>
        <v>0</v>
      </c>
      <c r="S25" s="24">
        <v>1754999</v>
      </c>
    </row>
    <row r="26" spans="1:19" ht="12.75">
      <c r="A26">
        <v>0</v>
      </c>
      <c r="B26">
        <v>14</v>
      </c>
      <c r="D26" t="s">
        <v>212</v>
      </c>
      <c r="E26">
        <v>200</v>
      </c>
      <c r="F26">
        <v>0.0001</v>
      </c>
      <c r="G26">
        <v>2</v>
      </c>
      <c r="H26" s="25">
        <f t="shared" si="0"/>
        <v>1.751586</v>
      </c>
      <c r="K26" s="37">
        <v>0.258</v>
      </c>
      <c r="N26">
        <f t="shared" si="1"/>
        <v>1.299676812</v>
      </c>
      <c r="O26">
        <f t="shared" si="2"/>
        <v>0</v>
      </c>
      <c r="S26" s="24">
        <v>1751586</v>
      </c>
    </row>
    <row r="27" spans="1:19" ht="12.75">
      <c r="A27">
        <v>0</v>
      </c>
      <c r="B27">
        <v>15</v>
      </c>
      <c r="D27" t="s">
        <v>212</v>
      </c>
      <c r="E27">
        <v>200</v>
      </c>
      <c r="F27">
        <v>0.0001</v>
      </c>
      <c r="G27">
        <v>8</v>
      </c>
      <c r="H27" s="25">
        <f t="shared" si="0"/>
        <v>7.021773</v>
      </c>
      <c r="K27" s="37">
        <v>0.63</v>
      </c>
      <c r="N27">
        <f t="shared" si="1"/>
        <v>2.5980560099999996</v>
      </c>
      <c r="O27">
        <f t="shared" si="2"/>
        <v>0</v>
      </c>
      <c r="S27" s="24">
        <v>7021773</v>
      </c>
    </row>
    <row r="28" spans="1:19" ht="12.75">
      <c r="A28">
        <v>0</v>
      </c>
      <c r="B28">
        <v>16</v>
      </c>
      <c r="D28" t="s">
        <v>212</v>
      </c>
      <c r="E28">
        <v>200</v>
      </c>
      <c r="F28">
        <v>0.0001</v>
      </c>
      <c r="G28">
        <v>8</v>
      </c>
      <c r="H28" s="25">
        <f t="shared" si="0"/>
        <v>7.010987</v>
      </c>
      <c r="K28" s="37">
        <v>0.617</v>
      </c>
      <c r="N28">
        <f t="shared" si="1"/>
        <v>2.6852080210000002</v>
      </c>
      <c r="O28">
        <f t="shared" si="2"/>
        <v>0</v>
      </c>
      <c r="S28" s="24">
        <v>7010987</v>
      </c>
    </row>
    <row r="29" spans="1:19" ht="12.75">
      <c r="A29">
        <v>0</v>
      </c>
      <c r="B29">
        <v>17</v>
      </c>
      <c r="D29" t="s">
        <v>212</v>
      </c>
      <c r="E29">
        <v>200</v>
      </c>
      <c r="F29">
        <v>0.0001</v>
      </c>
      <c r="G29">
        <v>8</v>
      </c>
      <c r="H29" s="25">
        <f t="shared" si="0"/>
        <v>6.986957</v>
      </c>
      <c r="K29" s="37">
        <v>0.631</v>
      </c>
      <c r="N29">
        <f t="shared" si="1"/>
        <v>2.578187133</v>
      </c>
      <c r="O29">
        <f t="shared" si="2"/>
        <v>0</v>
      </c>
      <c r="S29" s="24">
        <v>6986957</v>
      </c>
    </row>
    <row r="30" spans="1:19" ht="12.75">
      <c r="A30">
        <v>0</v>
      </c>
      <c r="B30">
        <v>18</v>
      </c>
      <c r="D30" t="s">
        <v>212</v>
      </c>
      <c r="E30">
        <v>200</v>
      </c>
      <c r="F30">
        <v>5E-07</v>
      </c>
      <c r="G30">
        <v>5</v>
      </c>
      <c r="H30" s="25">
        <f t="shared" si="0"/>
        <v>4.3244</v>
      </c>
      <c r="K30" s="37">
        <v>0.348</v>
      </c>
      <c r="N30">
        <f t="shared" si="1"/>
        <v>2.8195088</v>
      </c>
      <c r="O30">
        <f t="shared" si="2"/>
        <v>0</v>
      </c>
      <c r="S30" s="24">
        <v>4324400</v>
      </c>
    </row>
    <row r="31" spans="1:21" ht="12.75">
      <c r="A31">
        <v>0</v>
      </c>
      <c r="B31">
        <v>19</v>
      </c>
      <c r="D31" t="s">
        <v>212</v>
      </c>
      <c r="E31">
        <v>200</v>
      </c>
      <c r="F31">
        <v>5E-07</v>
      </c>
      <c r="G31">
        <v>5</v>
      </c>
      <c r="H31" s="25">
        <f t="shared" si="0"/>
        <v>4.3548</v>
      </c>
      <c r="K31" s="37">
        <v>0.327</v>
      </c>
      <c r="N31">
        <f t="shared" si="1"/>
        <v>2.9307804</v>
      </c>
      <c r="O31">
        <f t="shared" si="2"/>
        <v>0</v>
      </c>
      <c r="S31" s="24">
        <v>4354800</v>
      </c>
      <c r="U31" s="24"/>
    </row>
    <row r="32" spans="1:21" ht="12.75">
      <c r="A32">
        <v>0</v>
      </c>
      <c r="B32">
        <v>20</v>
      </c>
      <c r="D32" t="s">
        <v>213</v>
      </c>
      <c r="E32">
        <v>30</v>
      </c>
      <c r="F32">
        <v>0.05</v>
      </c>
      <c r="G32">
        <v>0.096</v>
      </c>
      <c r="H32" s="25">
        <f t="shared" si="0"/>
        <v>0.083872</v>
      </c>
      <c r="K32" s="37">
        <v>0.093</v>
      </c>
      <c r="N32">
        <f t="shared" si="1"/>
        <v>0.07607190400000001</v>
      </c>
      <c r="O32">
        <f t="shared" si="2"/>
        <v>0</v>
      </c>
      <c r="S32" s="24">
        <v>83872</v>
      </c>
      <c r="U32" s="24"/>
    </row>
    <row r="33" spans="1:21" ht="12.75">
      <c r="A33">
        <v>0</v>
      </c>
      <c r="B33">
        <v>21</v>
      </c>
      <c r="D33" t="s">
        <v>213</v>
      </c>
      <c r="E33">
        <v>30</v>
      </c>
      <c r="F33">
        <v>0.05</v>
      </c>
      <c r="G33">
        <v>0.096</v>
      </c>
      <c r="H33" s="25">
        <f t="shared" si="0"/>
        <v>0.08336</v>
      </c>
      <c r="K33" s="37">
        <v>0.096</v>
      </c>
      <c r="N33">
        <f t="shared" si="1"/>
        <v>0.07535744000000001</v>
      </c>
      <c r="O33">
        <f t="shared" si="2"/>
        <v>0</v>
      </c>
      <c r="S33" s="24">
        <v>83360</v>
      </c>
      <c r="U33" s="24"/>
    </row>
    <row r="34" spans="1:21" ht="12.75">
      <c r="A34">
        <v>0</v>
      </c>
      <c r="B34">
        <v>22</v>
      </c>
      <c r="D34" t="s">
        <v>213</v>
      </c>
      <c r="E34">
        <v>30</v>
      </c>
      <c r="F34">
        <v>0.05</v>
      </c>
      <c r="G34">
        <v>0.096</v>
      </c>
      <c r="H34" s="25">
        <f t="shared" si="0"/>
        <v>0.083424</v>
      </c>
      <c r="K34" s="37">
        <v>0.088</v>
      </c>
      <c r="N34">
        <f t="shared" si="1"/>
        <v>0.076082688</v>
      </c>
      <c r="O34">
        <f t="shared" si="2"/>
        <v>0</v>
      </c>
      <c r="S34" s="24">
        <v>83424</v>
      </c>
      <c r="U34" s="24"/>
    </row>
    <row r="35" spans="1:21" ht="12.75">
      <c r="A35">
        <v>0</v>
      </c>
      <c r="B35">
        <v>23</v>
      </c>
      <c r="D35" t="s">
        <v>213</v>
      </c>
      <c r="E35">
        <v>30</v>
      </c>
      <c r="F35">
        <v>0.05</v>
      </c>
      <c r="G35">
        <v>0.096</v>
      </c>
      <c r="H35" s="25">
        <f aca="true" t="shared" si="3" ref="H35:H61">S35/1000000</f>
        <v>0.08288</v>
      </c>
      <c r="K35" s="37">
        <v>0.102</v>
      </c>
      <c r="N35">
        <f t="shared" si="1"/>
        <v>0.07442623999999999</v>
      </c>
      <c r="O35">
        <f t="shared" si="2"/>
        <v>0</v>
      </c>
      <c r="S35" s="24">
        <v>82880</v>
      </c>
      <c r="U35" s="24"/>
    </row>
    <row r="36" spans="1:21" ht="12.75">
      <c r="A36">
        <v>0</v>
      </c>
      <c r="B36">
        <v>24</v>
      </c>
      <c r="D36" t="s">
        <v>213</v>
      </c>
      <c r="E36">
        <v>30</v>
      </c>
      <c r="F36">
        <v>0.05</v>
      </c>
      <c r="G36">
        <v>0.096</v>
      </c>
      <c r="H36" s="25">
        <f t="shared" si="3"/>
        <v>0.083552</v>
      </c>
      <c r="K36" s="37">
        <v>0.086</v>
      </c>
      <c r="N36">
        <f t="shared" si="1"/>
        <v>0.076366528</v>
      </c>
      <c r="O36">
        <f t="shared" si="2"/>
        <v>0</v>
      </c>
      <c r="S36" s="24">
        <v>83552</v>
      </c>
      <c r="U36" s="24"/>
    </row>
    <row r="37" spans="1:21" ht="12.75">
      <c r="A37">
        <v>0</v>
      </c>
      <c r="B37">
        <v>25</v>
      </c>
      <c r="D37" t="s">
        <v>213</v>
      </c>
      <c r="E37">
        <v>30</v>
      </c>
      <c r="F37">
        <v>0.05</v>
      </c>
      <c r="G37">
        <v>0.096</v>
      </c>
      <c r="H37" s="25">
        <f t="shared" si="3"/>
        <v>0.08288</v>
      </c>
      <c r="K37" s="37">
        <v>0.098</v>
      </c>
      <c r="N37">
        <f t="shared" si="1"/>
        <v>0.07475775999999999</v>
      </c>
      <c r="O37">
        <f t="shared" si="2"/>
        <v>0</v>
      </c>
      <c r="S37" s="24">
        <v>82880</v>
      </c>
      <c r="U37" s="24"/>
    </row>
    <row r="38" spans="1:21" ht="12.75">
      <c r="A38">
        <v>0</v>
      </c>
      <c r="B38">
        <v>26</v>
      </c>
      <c r="D38" t="s">
        <v>213</v>
      </c>
      <c r="E38">
        <v>30</v>
      </c>
      <c r="F38">
        <v>0.05</v>
      </c>
      <c r="G38">
        <v>0.096</v>
      </c>
      <c r="H38" s="25">
        <f t="shared" si="3"/>
        <v>0.08384</v>
      </c>
      <c r="K38" s="37">
        <v>0.091</v>
      </c>
      <c r="N38">
        <f t="shared" si="1"/>
        <v>0.07621056</v>
      </c>
      <c r="O38">
        <f t="shared" si="2"/>
        <v>0</v>
      </c>
      <c r="S38" s="24">
        <v>83840</v>
      </c>
      <c r="U38" s="24"/>
    </row>
    <row r="39" spans="1:21" ht="12.75">
      <c r="A39">
        <v>0</v>
      </c>
      <c r="B39">
        <v>27</v>
      </c>
      <c r="D39" t="s">
        <v>213</v>
      </c>
      <c r="E39">
        <v>30</v>
      </c>
      <c r="F39">
        <v>0.05</v>
      </c>
      <c r="G39">
        <v>0.096</v>
      </c>
      <c r="H39" s="25">
        <f t="shared" si="3"/>
        <v>0.083136</v>
      </c>
      <c r="K39" s="37">
        <v>0.091</v>
      </c>
      <c r="N39">
        <f t="shared" si="1"/>
        <v>0.075570624</v>
      </c>
      <c r="O39">
        <f t="shared" si="2"/>
        <v>0</v>
      </c>
      <c r="S39" s="24">
        <v>83136</v>
      </c>
      <c r="U39" s="24"/>
    </row>
    <row r="40" spans="1:21" ht="12.75">
      <c r="A40">
        <v>0</v>
      </c>
      <c r="B40">
        <v>28</v>
      </c>
      <c r="D40" t="s">
        <v>213</v>
      </c>
      <c r="E40">
        <v>30</v>
      </c>
      <c r="F40">
        <v>0.05</v>
      </c>
      <c r="G40">
        <v>0.096</v>
      </c>
      <c r="H40" s="25">
        <f t="shared" si="3"/>
        <v>0.081408</v>
      </c>
      <c r="K40" s="37">
        <v>0.113</v>
      </c>
      <c r="N40">
        <f t="shared" si="1"/>
        <v>0.072208896</v>
      </c>
      <c r="O40">
        <f t="shared" si="2"/>
        <v>0</v>
      </c>
      <c r="S40" s="24">
        <v>81408</v>
      </c>
      <c r="U40" s="24"/>
    </row>
    <row r="41" spans="1:21" ht="12.75">
      <c r="A41">
        <v>0</v>
      </c>
      <c r="B41">
        <v>29</v>
      </c>
      <c r="D41" t="s">
        <v>213</v>
      </c>
      <c r="E41">
        <v>30</v>
      </c>
      <c r="F41">
        <v>0.05</v>
      </c>
      <c r="G41">
        <v>0.096</v>
      </c>
      <c r="H41" s="25">
        <f t="shared" si="3"/>
        <v>0.081728</v>
      </c>
      <c r="K41" s="37">
        <v>0.1</v>
      </c>
      <c r="N41">
        <f t="shared" si="1"/>
        <v>0.0735552</v>
      </c>
      <c r="O41">
        <f t="shared" si="2"/>
        <v>0</v>
      </c>
      <c r="S41" s="24">
        <v>81728</v>
      </c>
      <c r="U41" s="24"/>
    </row>
    <row r="42" spans="1:21" ht="12.75">
      <c r="A42">
        <v>0</v>
      </c>
      <c r="B42">
        <v>30</v>
      </c>
      <c r="D42" t="s">
        <v>213</v>
      </c>
      <c r="E42">
        <v>30</v>
      </c>
      <c r="F42">
        <v>0.05</v>
      </c>
      <c r="G42">
        <v>0.096</v>
      </c>
      <c r="H42" s="25">
        <f t="shared" si="3"/>
        <v>0.08384</v>
      </c>
      <c r="K42" s="37">
        <v>0.083</v>
      </c>
      <c r="N42">
        <f t="shared" si="1"/>
        <v>0.07688128</v>
      </c>
      <c r="O42">
        <f t="shared" si="2"/>
        <v>0</v>
      </c>
      <c r="S42" s="24">
        <v>83840</v>
      </c>
      <c r="U42" s="24"/>
    </row>
    <row r="43" spans="1:21" ht="12.75">
      <c r="A43">
        <v>0</v>
      </c>
      <c r="B43">
        <v>31</v>
      </c>
      <c r="D43" t="s">
        <v>213</v>
      </c>
      <c r="E43">
        <v>30</v>
      </c>
      <c r="F43">
        <v>0.05</v>
      </c>
      <c r="G43">
        <v>0.096</v>
      </c>
      <c r="H43" s="25">
        <f t="shared" si="3"/>
        <v>0.082816</v>
      </c>
      <c r="K43" s="37">
        <v>0.097</v>
      </c>
      <c r="N43">
        <f t="shared" si="1"/>
        <v>0.074782848</v>
      </c>
      <c r="O43">
        <f t="shared" si="2"/>
        <v>0</v>
      </c>
      <c r="S43" s="24">
        <v>82816</v>
      </c>
      <c r="U43" s="24"/>
    </row>
    <row r="44" spans="1:21" ht="12.75">
      <c r="A44">
        <v>0</v>
      </c>
      <c r="B44">
        <v>32</v>
      </c>
      <c r="D44" t="s">
        <v>213</v>
      </c>
      <c r="E44">
        <v>30</v>
      </c>
      <c r="F44">
        <v>0.05</v>
      </c>
      <c r="G44">
        <v>0.096</v>
      </c>
      <c r="H44" s="25">
        <f t="shared" si="3"/>
        <v>0.083424</v>
      </c>
      <c r="K44" s="37">
        <v>0.089</v>
      </c>
      <c r="N44">
        <f t="shared" si="1"/>
        <v>0.075999264</v>
      </c>
      <c r="O44">
        <f t="shared" si="2"/>
        <v>0</v>
      </c>
      <c r="S44" s="24">
        <v>83424</v>
      </c>
      <c r="U44" s="24"/>
    </row>
    <row r="45" spans="1:21" ht="12.75">
      <c r="A45">
        <v>0</v>
      </c>
      <c r="B45">
        <v>33</v>
      </c>
      <c r="D45" t="s">
        <v>213</v>
      </c>
      <c r="E45">
        <v>30</v>
      </c>
      <c r="F45">
        <v>0.05</v>
      </c>
      <c r="G45">
        <v>0.096</v>
      </c>
      <c r="H45" s="25">
        <f t="shared" si="3"/>
        <v>0.081696</v>
      </c>
      <c r="K45" s="37">
        <v>0.107</v>
      </c>
      <c r="N45">
        <f t="shared" si="1"/>
        <v>0.072954528</v>
      </c>
      <c r="O45">
        <f t="shared" si="2"/>
        <v>0</v>
      </c>
      <c r="S45" s="24">
        <v>81696</v>
      </c>
      <c r="U45" s="24"/>
    </row>
    <row r="46" spans="1:21" ht="12.75">
      <c r="A46">
        <v>0</v>
      </c>
      <c r="B46">
        <v>34</v>
      </c>
      <c r="D46" t="s">
        <v>213</v>
      </c>
      <c r="E46">
        <v>30</v>
      </c>
      <c r="F46">
        <v>0.05</v>
      </c>
      <c r="G46">
        <v>0.096</v>
      </c>
      <c r="H46" s="25">
        <f t="shared" si="3"/>
        <v>0.082624</v>
      </c>
      <c r="K46" s="37">
        <v>0.092</v>
      </c>
      <c r="N46">
        <f t="shared" si="1"/>
        <v>0.075022592</v>
      </c>
      <c r="O46">
        <f t="shared" si="2"/>
        <v>0</v>
      </c>
      <c r="S46" s="24">
        <v>82624</v>
      </c>
      <c r="U46" s="24"/>
    </row>
    <row r="47" spans="1:21" ht="12.75">
      <c r="A47">
        <v>20</v>
      </c>
      <c r="B47">
        <v>0</v>
      </c>
      <c r="D47" t="s">
        <v>213</v>
      </c>
      <c r="E47">
        <v>30</v>
      </c>
      <c r="F47">
        <v>0.05</v>
      </c>
      <c r="G47">
        <v>0.096</v>
      </c>
      <c r="H47" s="25">
        <f t="shared" si="3"/>
        <v>0.09488</v>
      </c>
      <c r="K47" s="37">
        <v>0</v>
      </c>
      <c r="N47">
        <f t="shared" si="1"/>
        <v>0.09488</v>
      </c>
      <c r="O47">
        <f t="shared" si="2"/>
        <v>0.09488</v>
      </c>
      <c r="S47" s="24">
        <v>94880</v>
      </c>
      <c r="U47" s="24"/>
    </row>
    <row r="48" spans="1:21" ht="12.75">
      <c r="A48">
        <v>21</v>
      </c>
      <c r="B48">
        <v>0</v>
      </c>
      <c r="D48" t="s">
        <v>213</v>
      </c>
      <c r="E48">
        <v>30</v>
      </c>
      <c r="F48">
        <v>0.05</v>
      </c>
      <c r="G48">
        <v>0.096</v>
      </c>
      <c r="H48" s="25">
        <f t="shared" si="3"/>
        <v>0.094848</v>
      </c>
      <c r="K48" s="37">
        <v>0</v>
      </c>
      <c r="N48">
        <f t="shared" si="1"/>
        <v>0.094848</v>
      </c>
      <c r="O48">
        <f t="shared" si="2"/>
        <v>0.094848</v>
      </c>
      <c r="S48" s="24">
        <v>94848</v>
      </c>
      <c r="U48" s="24"/>
    </row>
    <row r="49" spans="1:21" ht="12.75">
      <c r="A49">
        <v>22</v>
      </c>
      <c r="B49">
        <v>0</v>
      </c>
      <c r="D49" t="s">
        <v>213</v>
      </c>
      <c r="E49">
        <v>30</v>
      </c>
      <c r="F49">
        <v>0.05</v>
      </c>
      <c r="G49">
        <v>0.096</v>
      </c>
      <c r="H49" s="25">
        <f t="shared" si="3"/>
        <v>0.094816</v>
      </c>
      <c r="K49" s="37">
        <v>0</v>
      </c>
      <c r="N49">
        <f t="shared" si="1"/>
        <v>0.094816</v>
      </c>
      <c r="O49">
        <f t="shared" si="2"/>
        <v>0.094816</v>
      </c>
      <c r="S49" s="24">
        <v>94816</v>
      </c>
      <c r="U49" s="24"/>
    </row>
    <row r="50" spans="1:21" ht="12.75">
      <c r="A50">
        <v>23</v>
      </c>
      <c r="B50">
        <v>0</v>
      </c>
      <c r="D50" t="s">
        <v>213</v>
      </c>
      <c r="E50">
        <v>30</v>
      </c>
      <c r="F50">
        <v>0.05</v>
      </c>
      <c r="G50">
        <v>0.096</v>
      </c>
      <c r="H50" s="25">
        <f t="shared" si="3"/>
        <v>0.094784</v>
      </c>
      <c r="K50" s="37">
        <v>0</v>
      </c>
      <c r="N50">
        <f t="shared" si="1"/>
        <v>0.094784</v>
      </c>
      <c r="O50">
        <f t="shared" si="2"/>
        <v>0.094784</v>
      </c>
      <c r="S50" s="24">
        <v>94784</v>
      </c>
      <c r="U50" s="24"/>
    </row>
    <row r="51" spans="1:21" ht="12.75">
      <c r="A51">
        <v>24</v>
      </c>
      <c r="B51">
        <v>0</v>
      </c>
      <c r="D51" t="s">
        <v>213</v>
      </c>
      <c r="E51">
        <v>30</v>
      </c>
      <c r="F51">
        <v>0.05</v>
      </c>
      <c r="G51">
        <v>0.096</v>
      </c>
      <c r="H51" s="25">
        <f t="shared" si="3"/>
        <v>0.094752</v>
      </c>
      <c r="K51" s="37">
        <v>0</v>
      </c>
      <c r="N51">
        <f t="shared" si="1"/>
        <v>0.094752</v>
      </c>
      <c r="O51">
        <f t="shared" si="2"/>
        <v>0.094752</v>
      </c>
      <c r="S51" s="24">
        <v>94752</v>
      </c>
      <c r="U51" s="24"/>
    </row>
    <row r="52" spans="1:21" ht="12.75">
      <c r="A52">
        <v>25</v>
      </c>
      <c r="B52">
        <v>0</v>
      </c>
      <c r="D52" t="s">
        <v>213</v>
      </c>
      <c r="E52">
        <v>30</v>
      </c>
      <c r="F52">
        <v>0.05</v>
      </c>
      <c r="G52">
        <v>0.096</v>
      </c>
      <c r="H52" s="25">
        <f t="shared" si="3"/>
        <v>0.09472</v>
      </c>
      <c r="K52" s="37">
        <v>0</v>
      </c>
      <c r="N52">
        <f t="shared" si="1"/>
        <v>0.09472</v>
      </c>
      <c r="O52">
        <f t="shared" si="2"/>
        <v>0.09472</v>
      </c>
      <c r="S52" s="24">
        <v>94720</v>
      </c>
      <c r="U52" s="24"/>
    </row>
    <row r="53" spans="1:21" ht="12.75">
      <c r="A53">
        <v>26</v>
      </c>
      <c r="B53">
        <v>0</v>
      </c>
      <c r="D53" t="s">
        <v>213</v>
      </c>
      <c r="E53">
        <v>30</v>
      </c>
      <c r="F53">
        <v>0.05</v>
      </c>
      <c r="G53">
        <v>0.096</v>
      </c>
      <c r="H53" s="25">
        <f t="shared" si="3"/>
        <v>0.094688</v>
      </c>
      <c r="K53" s="37">
        <v>0</v>
      </c>
      <c r="N53">
        <f t="shared" si="1"/>
        <v>0.094688</v>
      </c>
      <c r="O53">
        <f t="shared" si="2"/>
        <v>0.094688</v>
      </c>
      <c r="S53" s="24">
        <v>94688</v>
      </c>
      <c r="U53" s="24"/>
    </row>
    <row r="54" spans="1:21" ht="12.75">
      <c r="A54">
        <v>27</v>
      </c>
      <c r="B54">
        <v>0</v>
      </c>
      <c r="D54" t="s">
        <v>213</v>
      </c>
      <c r="E54">
        <v>30</v>
      </c>
      <c r="F54">
        <v>0.05</v>
      </c>
      <c r="G54">
        <v>0.096</v>
      </c>
      <c r="H54" s="25">
        <f t="shared" si="3"/>
        <v>0.094656</v>
      </c>
      <c r="K54" s="37">
        <v>0</v>
      </c>
      <c r="N54">
        <f t="shared" si="1"/>
        <v>0.094656</v>
      </c>
      <c r="O54">
        <f t="shared" si="2"/>
        <v>0.094656</v>
      </c>
      <c r="S54" s="24">
        <v>94656</v>
      </c>
      <c r="U54" s="24"/>
    </row>
    <row r="55" spans="1:21" ht="12.75">
      <c r="A55">
        <v>28</v>
      </c>
      <c r="B55">
        <v>0</v>
      </c>
      <c r="D55" t="s">
        <v>213</v>
      </c>
      <c r="E55">
        <v>30</v>
      </c>
      <c r="F55">
        <v>0.05</v>
      </c>
      <c r="G55">
        <v>0.096</v>
      </c>
      <c r="H55" s="25">
        <f t="shared" si="3"/>
        <v>0.094624</v>
      </c>
      <c r="K55" s="37">
        <v>0</v>
      </c>
      <c r="N55">
        <f t="shared" si="1"/>
        <v>0.094624</v>
      </c>
      <c r="O55">
        <f t="shared" si="2"/>
        <v>0.094624</v>
      </c>
      <c r="S55" s="24">
        <v>94624</v>
      </c>
      <c r="U55" s="24"/>
    </row>
    <row r="56" spans="1:21" ht="12.75">
      <c r="A56">
        <v>29</v>
      </c>
      <c r="B56">
        <v>0</v>
      </c>
      <c r="D56" t="s">
        <v>213</v>
      </c>
      <c r="E56">
        <v>30</v>
      </c>
      <c r="F56">
        <v>0.05</v>
      </c>
      <c r="G56">
        <v>0.096</v>
      </c>
      <c r="H56" s="25">
        <f t="shared" si="3"/>
        <v>0.094592</v>
      </c>
      <c r="K56" s="37">
        <v>0</v>
      </c>
      <c r="N56">
        <f t="shared" si="1"/>
        <v>0.094592</v>
      </c>
      <c r="O56">
        <f t="shared" si="2"/>
        <v>0.094592</v>
      </c>
      <c r="S56" s="24">
        <v>94592</v>
      </c>
      <c r="U56" s="24"/>
    </row>
    <row r="57" spans="1:21" ht="12.75">
      <c r="A57">
        <v>30</v>
      </c>
      <c r="B57">
        <v>0</v>
      </c>
      <c r="D57" t="s">
        <v>213</v>
      </c>
      <c r="E57">
        <v>30</v>
      </c>
      <c r="F57">
        <v>0.05</v>
      </c>
      <c r="G57">
        <v>0.096</v>
      </c>
      <c r="H57" s="25">
        <f t="shared" si="3"/>
        <v>0.09456</v>
      </c>
      <c r="K57" s="37">
        <v>0</v>
      </c>
      <c r="N57">
        <f t="shared" si="1"/>
        <v>0.09456</v>
      </c>
      <c r="O57">
        <f t="shared" si="2"/>
        <v>0.09456</v>
      </c>
      <c r="S57" s="24">
        <v>94560</v>
      </c>
      <c r="U57" s="24"/>
    </row>
    <row r="58" spans="1:21" ht="12.75">
      <c r="A58">
        <v>31</v>
      </c>
      <c r="B58">
        <v>0</v>
      </c>
      <c r="D58" t="s">
        <v>213</v>
      </c>
      <c r="E58">
        <v>30</v>
      </c>
      <c r="F58">
        <v>0.05</v>
      </c>
      <c r="G58">
        <v>0.096</v>
      </c>
      <c r="H58" s="25">
        <f t="shared" si="3"/>
        <v>0.094528</v>
      </c>
      <c r="K58" s="37">
        <v>0</v>
      </c>
      <c r="N58">
        <f t="shared" si="1"/>
        <v>0.094528</v>
      </c>
      <c r="O58">
        <f t="shared" si="2"/>
        <v>0.094528</v>
      </c>
      <c r="S58" s="24">
        <v>94528</v>
      </c>
      <c r="U58" s="24"/>
    </row>
    <row r="59" spans="1:21" ht="12.75">
      <c r="A59">
        <v>32</v>
      </c>
      <c r="B59">
        <v>0</v>
      </c>
      <c r="D59" t="s">
        <v>213</v>
      </c>
      <c r="E59">
        <v>30</v>
      </c>
      <c r="F59">
        <v>0.05</v>
      </c>
      <c r="G59">
        <v>0.096</v>
      </c>
      <c r="H59" s="25">
        <f t="shared" si="3"/>
        <v>0.094496</v>
      </c>
      <c r="K59" s="37">
        <v>0</v>
      </c>
      <c r="N59">
        <f t="shared" si="1"/>
        <v>0.094496</v>
      </c>
      <c r="O59">
        <f t="shared" si="2"/>
        <v>0.094496</v>
      </c>
      <c r="S59" s="24">
        <v>94496</v>
      </c>
      <c r="U59" s="24"/>
    </row>
    <row r="60" spans="1:21" ht="12.75">
      <c r="A60">
        <v>33</v>
      </c>
      <c r="B60">
        <v>0</v>
      </c>
      <c r="D60" t="s">
        <v>213</v>
      </c>
      <c r="E60">
        <v>30</v>
      </c>
      <c r="F60">
        <v>0.05</v>
      </c>
      <c r="G60">
        <v>0.096</v>
      </c>
      <c r="H60" s="25">
        <f t="shared" si="3"/>
        <v>0.094464</v>
      </c>
      <c r="K60" s="37">
        <v>0</v>
      </c>
      <c r="N60">
        <f t="shared" si="1"/>
        <v>0.094464</v>
      </c>
      <c r="O60">
        <f t="shared" si="2"/>
        <v>0.094464</v>
      </c>
      <c r="S60" s="24">
        <v>94464</v>
      </c>
      <c r="U60" s="24"/>
    </row>
    <row r="61" spans="1:21" ht="12.75">
      <c r="A61">
        <v>34</v>
      </c>
      <c r="B61">
        <v>0</v>
      </c>
      <c r="D61" t="s">
        <v>213</v>
      </c>
      <c r="E61">
        <v>30</v>
      </c>
      <c r="F61">
        <v>0.05</v>
      </c>
      <c r="G61">
        <v>0.096</v>
      </c>
      <c r="H61" s="25">
        <f t="shared" si="3"/>
        <v>0.094432</v>
      </c>
      <c r="K61" s="37">
        <v>0</v>
      </c>
      <c r="N61">
        <f t="shared" si="1"/>
        <v>0.094432</v>
      </c>
      <c r="O61">
        <f t="shared" si="2"/>
        <v>0.094432</v>
      </c>
      <c r="S61" s="24">
        <v>94432</v>
      </c>
      <c r="U61" s="24"/>
    </row>
    <row r="62" ht="13.5" thickBot="1"/>
    <row r="63" spans="1:13" ht="13.5" thickBot="1">
      <c r="A63" s="70" t="s">
        <v>32</v>
      </c>
      <c r="B63" s="89"/>
      <c r="C63" s="89"/>
      <c r="D63" s="89"/>
      <c r="E63" s="71"/>
      <c r="G63" s="70" t="s">
        <v>22</v>
      </c>
      <c r="H63" s="89"/>
      <c r="I63" s="89"/>
      <c r="J63" s="89"/>
      <c r="K63" s="89"/>
      <c r="L63" s="89"/>
      <c r="M63" s="71"/>
    </row>
    <row r="64" spans="1:13" ht="13.5" thickBot="1">
      <c r="A64" s="13"/>
      <c r="B64" s="1" t="s">
        <v>14</v>
      </c>
      <c r="C64" s="1" t="s">
        <v>15</v>
      </c>
      <c r="D64" s="1" t="s">
        <v>16</v>
      </c>
      <c r="E64" s="2" t="s">
        <v>17</v>
      </c>
      <c r="G64" s="14" t="s">
        <v>348</v>
      </c>
      <c r="H64" s="70" t="s">
        <v>350</v>
      </c>
      <c r="I64" s="89"/>
      <c r="J64" s="89"/>
      <c r="K64" s="89"/>
      <c r="L64" s="89"/>
      <c r="M64" s="71"/>
    </row>
    <row r="65" spans="1:13" ht="12.75">
      <c r="A65" s="8" t="s">
        <v>214</v>
      </c>
      <c r="B65" s="9">
        <v>0.0032</v>
      </c>
      <c r="C65" s="9">
        <v>0.0032</v>
      </c>
      <c r="D65" s="9">
        <v>0.0032</v>
      </c>
      <c r="E65" s="10">
        <v>0.0032</v>
      </c>
      <c r="G65" s="90" t="s">
        <v>23</v>
      </c>
      <c r="H65" s="13"/>
      <c r="I65" s="1" t="s">
        <v>31</v>
      </c>
      <c r="J65" s="1" t="s">
        <v>26</v>
      </c>
      <c r="K65" s="1"/>
      <c r="L65" s="1"/>
      <c r="M65" s="2"/>
    </row>
    <row r="66" spans="1:13" ht="13.5" thickBot="1">
      <c r="A66" s="8" t="s">
        <v>215</v>
      </c>
      <c r="B66" s="9">
        <v>64</v>
      </c>
      <c r="C66" s="9">
        <v>64</v>
      </c>
      <c r="D66" s="9">
        <v>15</v>
      </c>
      <c r="E66" s="10">
        <v>15</v>
      </c>
      <c r="G66" s="91"/>
      <c r="H66" s="21" t="s">
        <v>24</v>
      </c>
      <c r="I66" s="11">
        <v>1</v>
      </c>
      <c r="J66" s="11">
        <v>64</v>
      </c>
      <c r="K66" s="11"/>
      <c r="L66" s="11"/>
      <c r="M66" s="12"/>
    </row>
    <row r="67" spans="1:13" ht="13.5" thickBot="1">
      <c r="A67" s="8" t="s">
        <v>216</v>
      </c>
      <c r="B67" s="9">
        <v>1023</v>
      </c>
      <c r="C67" s="9">
        <v>1023</v>
      </c>
      <c r="D67" s="9">
        <v>15</v>
      </c>
      <c r="E67" s="10">
        <v>15</v>
      </c>
      <c r="G67" s="22" t="s">
        <v>27</v>
      </c>
      <c r="H67" s="70" t="s">
        <v>28</v>
      </c>
      <c r="I67" s="89"/>
      <c r="J67" s="89"/>
      <c r="K67" s="89"/>
      <c r="L67" s="89"/>
      <c r="M67" s="71"/>
    </row>
    <row r="68" spans="1:13" ht="13.5" thickBot="1">
      <c r="A68" s="8" t="s">
        <v>217</v>
      </c>
      <c r="B68" s="9">
        <v>7</v>
      </c>
      <c r="C68" s="9">
        <v>3</v>
      </c>
      <c r="D68" s="9">
        <v>2</v>
      </c>
      <c r="E68" s="10">
        <v>2</v>
      </c>
      <c r="G68" s="22" t="s">
        <v>18</v>
      </c>
      <c r="H68" s="70" t="s">
        <v>218</v>
      </c>
      <c r="I68" s="89"/>
      <c r="J68" s="89"/>
      <c r="K68" s="89"/>
      <c r="L68" s="89"/>
      <c r="M68" s="71"/>
    </row>
    <row r="69" spans="1:13" ht="13.5" thickBot="1">
      <c r="A69" s="16" t="s">
        <v>19</v>
      </c>
      <c r="B69" s="87" t="s">
        <v>21</v>
      </c>
      <c r="C69" s="87"/>
      <c r="D69" s="87"/>
      <c r="E69" s="88"/>
      <c r="G69" s="15" t="s">
        <v>29</v>
      </c>
      <c r="H69" s="106" t="s">
        <v>28</v>
      </c>
      <c r="I69" s="107"/>
      <c r="J69" s="107"/>
      <c r="K69" s="107"/>
      <c r="L69" s="107"/>
      <c r="M69" s="108"/>
    </row>
    <row r="70" spans="1:13" ht="13.5" thickBot="1">
      <c r="A70" s="17" t="s">
        <v>20</v>
      </c>
      <c r="B70" s="87" t="s">
        <v>21</v>
      </c>
      <c r="C70" s="87"/>
      <c r="D70" s="87"/>
      <c r="E70" s="88"/>
      <c r="G70" s="22" t="s">
        <v>30</v>
      </c>
      <c r="H70" s="70" t="s">
        <v>28</v>
      </c>
      <c r="I70" s="89"/>
      <c r="J70" s="89"/>
      <c r="K70" s="89"/>
      <c r="L70" s="89"/>
      <c r="M70" s="71"/>
    </row>
    <row r="72" ht="13.5" thickBot="1"/>
    <row r="73" spans="1:13" ht="12.75" customHeight="1">
      <c r="A73" s="18"/>
      <c r="B73" s="18"/>
      <c r="C73" s="18"/>
      <c r="G73" s="109" t="s">
        <v>34</v>
      </c>
      <c r="H73" s="110"/>
      <c r="I73" s="110"/>
      <c r="J73" s="110"/>
      <c r="K73" s="110"/>
      <c r="L73" s="110"/>
      <c r="M73" s="111"/>
    </row>
    <row r="74" spans="1:13" ht="12.75">
      <c r="A74" s="18"/>
      <c r="B74" s="18"/>
      <c r="C74" s="18"/>
      <c r="G74" s="85" t="s">
        <v>35</v>
      </c>
      <c r="H74" s="86"/>
      <c r="I74" s="92" t="s">
        <v>328</v>
      </c>
      <c r="J74" s="92"/>
      <c r="K74" s="92"/>
      <c r="L74" s="92"/>
      <c r="M74" s="112"/>
    </row>
    <row r="75" spans="1:13" ht="12.75">
      <c r="A75" s="18"/>
      <c r="B75" s="18"/>
      <c r="C75" s="18"/>
      <c r="G75" s="85" t="s">
        <v>36</v>
      </c>
      <c r="H75" s="86"/>
      <c r="I75" s="92" t="s">
        <v>37</v>
      </c>
      <c r="J75" s="92"/>
      <c r="K75" s="9"/>
      <c r="L75" s="9"/>
      <c r="M75" s="10"/>
    </row>
    <row r="76" spans="7:13" ht="12.75">
      <c r="G76" s="85" t="s">
        <v>329</v>
      </c>
      <c r="H76" s="86"/>
      <c r="I76" s="96" t="s">
        <v>330</v>
      </c>
      <c r="J76" s="97"/>
      <c r="K76" s="97"/>
      <c r="L76" s="97"/>
      <c r="M76" s="98"/>
    </row>
    <row r="77" spans="7:13" ht="12.75">
      <c r="G77" s="85" t="s">
        <v>38</v>
      </c>
      <c r="H77" s="86"/>
      <c r="I77" s="9" t="s">
        <v>39</v>
      </c>
      <c r="J77" s="9"/>
      <c r="K77" s="9"/>
      <c r="L77" s="9"/>
      <c r="M77" s="10"/>
    </row>
    <row r="78" spans="7:13" ht="12.75">
      <c r="G78" s="85" t="s">
        <v>40</v>
      </c>
      <c r="H78" s="86"/>
      <c r="I78" s="9">
        <v>20</v>
      </c>
      <c r="J78" s="9"/>
      <c r="K78" s="9"/>
      <c r="L78" s="9"/>
      <c r="M78" s="10"/>
    </row>
    <row r="79" spans="7:13" ht="12.75">
      <c r="G79" s="8" t="s">
        <v>41</v>
      </c>
      <c r="H79" s="9"/>
      <c r="I79" s="9" t="s">
        <v>42</v>
      </c>
      <c r="J79" s="9"/>
      <c r="K79" s="9"/>
      <c r="L79" s="9"/>
      <c r="M79" s="10"/>
    </row>
    <row r="80" spans="7:13" ht="12.75">
      <c r="G80" s="8" t="s">
        <v>43</v>
      </c>
      <c r="H80" s="9"/>
      <c r="I80" s="9" t="s">
        <v>44</v>
      </c>
      <c r="J80" s="9"/>
      <c r="K80" s="9"/>
      <c r="L80" s="9"/>
      <c r="M80" s="10"/>
    </row>
    <row r="81" spans="7:13" ht="12.75">
      <c r="G81" s="8" t="s">
        <v>45</v>
      </c>
      <c r="H81" s="9"/>
      <c r="I81" s="9" t="s">
        <v>331</v>
      </c>
      <c r="J81" s="9"/>
      <c r="K81" s="9"/>
      <c r="L81" s="9"/>
      <c r="M81" s="10"/>
    </row>
    <row r="82" spans="7:13" ht="13.5" thickBot="1">
      <c r="G82" s="17" t="s">
        <v>47</v>
      </c>
      <c r="H82" s="11"/>
      <c r="I82" s="11">
        <v>108</v>
      </c>
      <c r="J82" s="11"/>
      <c r="K82" s="11"/>
      <c r="L82" s="11"/>
      <c r="M82" s="12"/>
    </row>
    <row r="90" ht="12.75">
      <c r="F90" s="18"/>
    </row>
    <row r="91" ht="12.75">
      <c r="F91" s="18"/>
    </row>
    <row r="92" ht="12.75">
      <c r="F92" s="18"/>
    </row>
  </sheetData>
  <mergeCells count="31">
    <mergeCell ref="G77:H77"/>
    <mergeCell ref="G65:G66"/>
    <mergeCell ref="H67:M67"/>
    <mergeCell ref="H68:M68"/>
    <mergeCell ref="G78:H78"/>
    <mergeCell ref="G76:H76"/>
    <mergeCell ref="I76:M76"/>
    <mergeCell ref="B70:E70"/>
    <mergeCell ref="H70:M70"/>
    <mergeCell ref="G73:M73"/>
    <mergeCell ref="G74:H74"/>
    <mergeCell ref="I74:M74"/>
    <mergeCell ref="G75:H75"/>
    <mergeCell ref="I75:J75"/>
    <mergeCell ref="E1:E2"/>
    <mergeCell ref="F1:F2"/>
    <mergeCell ref="B69:E69"/>
    <mergeCell ref="H69:M69"/>
    <mergeCell ref="A63:E63"/>
    <mergeCell ref="G63:M63"/>
    <mergeCell ref="H64:M64"/>
    <mergeCell ref="S1:S2"/>
    <mergeCell ref="A1:A2"/>
    <mergeCell ref="B1:B2"/>
    <mergeCell ref="C1:C2"/>
    <mergeCell ref="D1:D2"/>
    <mergeCell ref="K1:L1"/>
    <mergeCell ref="M1:O1"/>
    <mergeCell ref="G1:G2"/>
    <mergeCell ref="H1:H2"/>
    <mergeCell ref="I1:J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7"/>
  <sheetViews>
    <sheetView workbookViewId="0" topLeftCell="A19">
      <selection activeCell="A19" sqref="A19"/>
    </sheetView>
  </sheetViews>
  <sheetFormatPr defaultColWidth="9.140625" defaultRowHeight="12.75"/>
  <cols>
    <col min="1" max="1" width="29.00390625" style="0" customWidth="1"/>
    <col min="2" max="2" width="20.8515625" style="0" customWidth="1"/>
    <col min="3" max="3" width="32.421875" style="0" customWidth="1"/>
    <col min="4" max="4" width="37.7109375" style="0" customWidth="1"/>
    <col min="5" max="5" width="47.7109375" style="0" customWidth="1"/>
  </cols>
  <sheetData>
    <row r="1" spans="1:5" s="43" customFormat="1" ht="15.75">
      <c r="A1" s="42" t="s">
        <v>86</v>
      </c>
      <c r="B1" s="45"/>
      <c r="C1" s="42"/>
      <c r="D1" s="42"/>
      <c r="E1" s="42"/>
    </row>
    <row r="2" spans="1:5" s="44" customFormat="1" ht="15.75">
      <c r="A2" s="41" t="s">
        <v>87</v>
      </c>
      <c r="B2" s="41" t="s">
        <v>88</v>
      </c>
      <c r="C2" s="41" t="s">
        <v>89</v>
      </c>
      <c r="D2" s="41" t="s">
        <v>90</v>
      </c>
      <c r="E2" s="41"/>
    </row>
    <row r="3" spans="1:5" ht="15">
      <c r="A3" s="40">
        <v>0</v>
      </c>
      <c r="B3" s="46">
        <v>38212</v>
      </c>
      <c r="C3" s="40" t="s">
        <v>101</v>
      </c>
      <c r="D3" s="40" t="s">
        <v>91</v>
      </c>
      <c r="E3" s="40"/>
    </row>
    <row r="4" spans="1:4" ht="15">
      <c r="A4" s="40">
        <v>1</v>
      </c>
      <c r="B4" s="46">
        <v>38242</v>
      </c>
      <c r="C4" s="40" t="s">
        <v>101</v>
      </c>
      <c r="D4" s="40" t="s">
        <v>201</v>
      </c>
    </row>
    <row r="5" spans="1:4" ht="15">
      <c r="A5" s="40">
        <v>2</v>
      </c>
      <c r="B5" s="46">
        <v>38295</v>
      </c>
      <c r="C5" s="40" t="s">
        <v>101</v>
      </c>
      <c r="D5" s="40" t="s">
        <v>302</v>
      </c>
    </row>
    <row r="6" spans="1:4" ht="15">
      <c r="A6" s="40">
        <v>3</v>
      </c>
      <c r="B6" s="46">
        <v>38354</v>
      </c>
      <c r="C6" s="40" t="s">
        <v>101</v>
      </c>
      <c r="D6" s="40" t="s">
        <v>201</v>
      </c>
    </row>
    <row r="7" spans="1:4" ht="15">
      <c r="A7" s="40">
        <v>4</v>
      </c>
      <c r="B7" s="46">
        <v>38368</v>
      </c>
      <c r="C7" s="40" t="s">
        <v>101</v>
      </c>
      <c r="D7" s="40" t="s">
        <v>367</v>
      </c>
    </row>
    <row r="9" s="47" customFormat="1" ht="12.75">
      <c r="A9" s="43" t="s">
        <v>92</v>
      </c>
    </row>
    <row r="10" spans="1:2" ht="15">
      <c r="A10" t="s">
        <v>93</v>
      </c>
      <c r="B10" s="69" t="s">
        <v>275</v>
      </c>
    </row>
    <row r="11" spans="1:2" ht="15">
      <c r="A11" t="s">
        <v>94</v>
      </c>
      <c r="B11" s="69" t="s">
        <v>276</v>
      </c>
    </row>
    <row r="14" spans="1:2" s="47" customFormat="1" ht="12.75">
      <c r="A14" s="43" t="s">
        <v>95</v>
      </c>
      <c r="B14" s="43"/>
    </row>
    <row r="15" spans="1:5" ht="12.75">
      <c r="A15" s="44" t="s">
        <v>25</v>
      </c>
      <c r="B15" s="44" t="s">
        <v>96</v>
      </c>
      <c r="C15" s="44" t="s">
        <v>97</v>
      </c>
      <c r="D15" s="44" t="s">
        <v>98</v>
      </c>
      <c r="E15" s="44" t="s">
        <v>146</v>
      </c>
    </row>
    <row r="16" spans="1:5" ht="12.75">
      <c r="A16" s="48" t="s">
        <v>332</v>
      </c>
      <c r="B16" t="s">
        <v>99</v>
      </c>
      <c r="C16" t="s">
        <v>197</v>
      </c>
      <c r="D16" t="s">
        <v>100</v>
      </c>
      <c r="E16" t="s">
        <v>198</v>
      </c>
    </row>
    <row r="17" spans="1:5" ht="12.75">
      <c r="A17" s="48" t="s">
        <v>333</v>
      </c>
      <c r="B17" t="s">
        <v>99</v>
      </c>
      <c r="C17" t="s">
        <v>197</v>
      </c>
      <c r="D17" t="s">
        <v>100</v>
      </c>
      <c r="E17" t="s">
        <v>198</v>
      </c>
    </row>
    <row r="18" spans="1:5" ht="12.75">
      <c r="A18" s="48" t="s">
        <v>334</v>
      </c>
      <c r="B18" t="s">
        <v>99</v>
      </c>
      <c r="C18" t="s">
        <v>197</v>
      </c>
      <c r="D18" t="s">
        <v>100</v>
      </c>
      <c r="E18" t="s">
        <v>198</v>
      </c>
    </row>
    <row r="19" spans="1:5" ht="12.75">
      <c r="A19" s="48" t="s">
        <v>337</v>
      </c>
      <c r="B19" t="s">
        <v>99</v>
      </c>
      <c r="C19" t="s">
        <v>197</v>
      </c>
      <c r="D19" t="s">
        <v>100</v>
      </c>
      <c r="E19" t="s">
        <v>198</v>
      </c>
    </row>
    <row r="20" spans="1:5" ht="12.75">
      <c r="A20" s="48" t="s">
        <v>335</v>
      </c>
      <c r="B20" t="s">
        <v>99</v>
      </c>
      <c r="C20" t="s">
        <v>197</v>
      </c>
      <c r="D20" t="s">
        <v>100</v>
      </c>
      <c r="E20" t="s">
        <v>198</v>
      </c>
    </row>
    <row r="21" spans="1:5" ht="12.75">
      <c r="A21" s="48" t="s">
        <v>338</v>
      </c>
      <c r="B21" t="s">
        <v>99</v>
      </c>
      <c r="C21" t="s">
        <v>197</v>
      </c>
      <c r="D21" t="s">
        <v>100</v>
      </c>
      <c r="E21" t="s">
        <v>198</v>
      </c>
    </row>
    <row r="22" spans="1:5" ht="12.75">
      <c r="A22" s="48" t="s">
        <v>336</v>
      </c>
      <c r="B22" t="s">
        <v>99</v>
      </c>
      <c r="C22" t="s">
        <v>197</v>
      </c>
      <c r="D22" t="s">
        <v>100</v>
      </c>
      <c r="E22" t="s">
        <v>198</v>
      </c>
    </row>
    <row r="23" spans="1:5" ht="12.75">
      <c r="A23" s="48" t="s">
        <v>339</v>
      </c>
      <c r="B23" t="s">
        <v>99</v>
      </c>
      <c r="C23" t="s">
        <v>197</v>
      </c>
      <c r="D23" t="s">
        <v>100</v>
      </c>
      <c r="E23" t="s">
        <v>198</v>
      </c>
    </row>
    <row r="24" ht="12.75">
      <c r="A24" s="48"/>
    </row>
    <row r="25" ht="12.75">
      <c r="A25" t="s">
        <v>298</v>
      </c>
    </row>
    <row r="26" spans="1:5" ht="12.75">
      <c r="A26" s="48" t="s">
        <v>340</v>
      </c>
      <c r="B26" t="s">
        <v>147</v>
      </c>
      <c r="C26" t="s">
        <v>197</v>
      </c>
      <c r="D26" t="s">
        <v>100</v>
      </c>
      <c r="E26" t="s">
        <v>300</v>
      </c>
    </row>
    <row r="27" spans="1:5" ht="12.75">
      <c r="A27" s="48" t="s">
        <v>344</v>
      </c>
      <c r="B27" t="s">
        <v>147</v>
      </c>
      <c r="C27" t="s">
        <v>197</v>
      </c>
      <c r="D27" t="s">
        <v>100</v>
      </c>
      <c r="E27" t="s">
        <v>300</v>
      </c>
    </row>
    <row r="28" spans="1:5" ht="12.75">
      <c r="A28" s="48" t="s">
        <v>341</v>
      </c>
      <c r="B28" t="s">
        <v>147</v>
      </c>
      <c r="C28" t="s">
        <v>197</v>
      </c>
      <c r="D28" t="s">
        <v>100</v>
      </c>
      <c r="E28" t="s">
        <v>300</v>
      </c>
    </row>
    <row r="29" spans="1:5" ht="12.75">
      <c r="A29" s="48" t="s">
        <v>345</v>
      </c>
      <c r="B29" t="s">
        <v>147</v>
      </c>
      <c r="C29" t="s">
        <v>197</v>
      </c>
      <c r="D29" t="s">
        <v>100</v>
      </c>
      <c r="E29" t="s">
        <v>300</v>
      </c>
    </row>
    <row r="30" spans="1:5" ht="12.75">
      <c r="A30" s="48" t="s">
        <v>342</v>
      </c>
      <c r="B30" t="s">
        <v>147</v>
      </c>
      <c r="C30" t="s">
        <v>197</v>
      </c>
      <c r="D30" t="s">
        <v>273</v>
      </c>
      <c r="E30" t="s">
        <v>301</v>
      </c>
    </row>
    <row r="31" spans="1:5" ht="12.75">
      <c r="A31" s="48" t="s">
        <v>346</v>
      </c>
      <c r="B31" t="s">
        <v>147</v>
      </c>
      <c r="C31" t="s">
        <v>197</v>
      </c>
      <c r="D31" t="s">
        <v>273</v>
      </c>
      <c r="E31" t="s">
        <v>301</v>
      </c>
    </row>
    <row r="32" spans="1:5" ht="12.75">
      <c r="A32" s="48" t="s">
        <v>343</v>
      </c>
      <c r="B32" t="s">
        <v>147</v>
      </c>
      <c r="C32" t="s">
        <v>197</v>
      </c>
      <c r="D32" t="s">
        <v>274</v>
      </c>
      <c r="E32" t="s">
        <v>301</v>
      </c>
    </row>
    <row r="33" spans="1:5" ht="12.75">
      <c r="A33" s="48" t="s">
        <v>347</v>
      </c>
      <c r="B33" t="s">
        <v>147</v>
      </c>
      <c r="C33" t="s">
        <v>197</v>
      </c>
      <c r="D33" t="s">
        <v>274</v>
      </c>
      <c r="E33" t="s">
        <v>301</v>
      </c>
    </row>
    <row r="34" ht="12.75">
      <c r="A34" s="48"/>
    </row>
    <row r="35" ht="12.75">
      <c r="A35" t="s">
        <v>299</v>
      </c>
    </row>
    <row r="36" spans="1:5" ht="12.75">
      <c r="A36" s="48" t="s">
        <v>351</v>
      </c>
      <c r="B36" t="s">
        <v>99</v>
      </c>
      <c r="C36" t="s">
        <v>196</v>
      </c>
      <c r="D36" t="s">
        <v>100</v>
      </c>
      <c r="E36" t="s">
        <v>148</v>
      </c>
    </row>
    <row r="37" spans="1:5" ht="12.75">
      <c r="A37" s="48" t="s">
        <v>356</v>
      </c>
      <c r="B37" t="s">
        <v>99</v>
      </c>
      <c r="C37" t="s">
        <v>196</v>
      </c>
      <c r="D37" t="s">
        <v>100</v>
      </c>
      <c r="E37" t="s">
        <v>148</v>
      </c>
    </row>
    <row r="38" spans="1:5" ht="12.75">
      <c r="A38" s="48" t="s">
        <v>352</v>
      </c>
      <c r="B38" t="s">
        <v>99</v>
      </c>
      <c r="C38" t="s">
        <v>196</v>
      </c>
      <c r="D38" t="s">
        <v>100</v>
      </c>
      <c r="E38" t="s">
        <v>148</v>
      </c>
    </row>
    <row r="39" spans="1:5" ht="12.75">
      <c r="A39" s="48" t="s">
        <v>355</v>
      </c>
      <c r="B39" t="s">
        <v>99</v>
      </c>
      <c r="C39" t="s">
        <v>196</v>
      </c>
      <c r="D39" t="s">
        <v>100</v>
      </c>
      <c r="E39" t="s">
        <v>148</v>
      </c>
    </row>
    <row r="40" spans="1:5" ht="12.75">
      <c r="A40" s="48" t="s">
        <v>353</v>
      </c>
      <c r="B40" t="s">
        <v>99</v>
      </c>
      <c r="C40" t="s">
        <v>196</v>
      </c>
      <c r="D40" t="s">
        <v>100</v>
      </c>
      <c r="E40" t="s">
        <v>148</v>
      </c>
    </row>
    <row r="41" spans="1:5" ht="12.75">
      <c r="A41" s="48" t="s">
        <v>357</v>
      </c>
      <c r="B41" t="s">
        <v>99</v>
      </c>
      <c r="C41" t="s">
        <v>196</v>
      </c>
      <c r="D41" t="s">
        <v>100</v>
      </c>
      <c r="E41" t="s">
        <v>148</v>
      </c>
    </row>
    <row r="42" spans="1:5" ht="12.75">
      <c r="A42" s="48" t="s">
        <v>354</v>
      </c>
      <c r="B42" t="s">
        <v>99</v>
      </c>
      <c r="C42" t="s">
        <v>196</v>
      </c>
      <c r="D42" t="s">
        <v>100</v>
      </c>
      <c r="E42" t="s">
        <v>148</v>
      </c>
    </row>
    <row r="43" spans="1:5" ht="12.75">
      <c r="A43" s="48" t="s">
        <v>358</v>
      </c>
      <c r="B43" t="s">
        <v>99</v>
      </c>
      <c r="C43" t="s">
        <v>196</v>
      </c>
      <c r="D43" t="s">
        <v>100</v>
      </c>
      <c r="E43" t="s">
        <v>148</v>
      </c>
    </row>
    <row r="44" ht="12.75">
      <c r="A44" s="48"/>
    </row>
    <row r="46" ht="12.75">
      <c r="A46" s="48"/>
    </row>
    <row r="47" ht="12.75">
      <c r="A47" s="48"/>
    </row>
  </sheetData>
  <hyperlinks>
    <hyperlink ref="A17" location="'SS#1 SN'!A1" display="SS#1 Standard NAV"/>
    <hyperlink ref="A21" location="'SS#4 SN'!A1" display="SS#4 Standard NAV"/>
    <hyperlink ref="A22" location="'SS#6 PS'!A1" display="SS#6 Pairwise Spoofing"/>
    <hyperlink ref="A23" location="'SS#6 SN'!A1" display="SS#6 Standard NAV"/>
    <hyperlink ref="A16" location="'SS#1 PS'!A1" display="SS#1 Pairwise Spoofing"/>
    <hyperlink ref="A26" location="'SS#1 PS20'!A1" display="SS#1 Pairwise Spoofing (20MHz)"/>
    <hyperlink ref="A19" location="'SS#2 SN'!A1" display="SS#2 Standard NAV"/>
    <hyperlink ref="A18" location="'SS#2 PS'!A1" display="SS#2 Pairwise Spoofing"/>
    <hyperlink ref="A28" location="'SS#2 PS20'!A1" display="SS#2 Pairwise Spoofing (20MHz)"/>
    <hyperlink ref="A20" location="'SS#4 PS'!A1" display="SS#4 Pairwise Spoofing"/>
    <hyperlink ref="A37" location="'SS#1 SN (Default CW)'!A1" display="SS#1 Standard NAV (Default CW)"/>
    <hyperlink ref="A36" location="'SS#1 PS (Default CW)'!A1" display="SS#1 Pairwise Spoofing (Default CW)"/>
    <hyperlink ref="A38" location="'SS#2 PS (Default CW)'!A1" display="SS#2 Pairwise Spoofing (Default CW)"/>
    <hyperlink ref="A40" location="'SS#4 PS (Default CW)'!A1" display="SS#4 Pairwise Spoofing (Default CW)"/>
    <hyperlink ref="A39" location="'SS#2 SN (Default CW)'!A1" display="SS#2 Standard NAV (Default CW)"/>
    <hyperlink ref="A41" location="'SS#4 SN(Default CW)'!A1" display="SS#4 Standard NAV (Default CW)"/>
    <hyperlink ref="A43" location="'SS#6 SN (Default CW)'!A1" display="SS#6 Standard NAV (Default CW)"/>
    <hyperlink ref="A42" location="'SS#6 PS (Default CW)'!A1" display="SS#6 Pairwise Spoofing (Default CW)"/>
    <hyperlink ref="A31" location="'SS#4 SN20'!A1" display="SS#4 Standard NAV (20MHz)"/>
    <hyperlink ref="A33" location="'SS#6 SN20'!A1" display="SS#6 Standard NAV (20MHz)"/>
    <hyperlink ref="A27" location="'SS#1 SN20'!A1" display="SS#1 Standard NAV (20MHz)"/>
    <hyperlink ref="A29" location="'SS#2 SN20'!A1" display="SS#2 Standard NAV (20MHz)"/>
    <hyperlink ref="A30" location="'SS#4 PS20'!A1" display="SS#4 Pairwise Spoofing (20MHz)"/>
    <hyperlink ref="A32" location="'SS#6 PS20'!A1" display="SS#6 Pairwise Spoofing (20MHz)"/>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34"/>
  </sheetPr>
  <dimension ref="A1:W49"/>
  <sheetViews>
    <sheetView workbookViewId="0" topLeftCell="A1">
      <pane xSplit="2" ySplit="2" topLeftCell="F3" activePane="bottomRight" state="frozen"/>
      <selection pane="topLeft" activeCell="E41" sqref="E41"/>
      <selection pane="topRight" activeCell="E41" sqref="E41"/>
      <selection pane="bottomLeft" activeCell="E41" sqref="E41"/>
      <selection pane="bottomRight" activeCell="Q15" sqref="Q15"/>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78" t="s">
        <v>0</v>
      </c>
      <c r="B1" s="74" t="s">
        <v>1</v>
      </c>
      <c r="C1" s="74" t="s">
        <v>160</v>
      </c>
      <c r="D1" s="74" t="s">
        <v>161</v>
      </c>
      <c r="E1" s="76" t="s">
        <v>162</v>
      </c>
      <c r="F1" s="74" t="s">
        <v>163</v>
      </c>
      <c r="G1" s="74" t="s">
        <v>164</v>
      </c>
      <c r="H1" s="72" t="s">
        <v>165</v>
      </c>
      <c r="I1" s="83" t="s">
        <v>3</v>
      </c>
      <c r="J1" s="84"/>
      <c r="K1" s="80" t="s">
        <v>4</v>
      </c>
      <c r="L1" s="81"/>
      <c r="M1" s="84" t="s">
        <v>5</v>
      </c>
      <c r="N1" s="84"/>
      <c r="O1" s="84"/>
      <c r="P1" s="1" t="s">
        <v>6</v>
      </c>
      <c r="Q1" s="2"/>
      <c r="S1" s="72" t="s">
        <v>166</v>
      </c>
    </row>
    <row r="2" spans="1:19" ht="64.5" thickBot="1">
      <c r="A2" s="79"/>
      <c r="B2" s="75"/>
      <c r="C2" s="75"/>
      <c r="D2" s="75"/>
      <c r="E2" s="77"/>
      <c r="F2" s="75"/>
      <c r="G2" s="75"/>
      <c r="H2" s="82"/>
      <c r="I2" s="3" t="s">
        <v>167</v>
      </c>
      <c r="J2" s="4" t="s">
        <v>8</v>
      </c>
      <c r="K2" s="4" t="s">
        <v>168</v>
      </c>
      <c r="L2" s="5" t="s">
        <v>169</v>
      </c>
      <c r="M2" s="4" t="s">
        <v>9</v>
      </c>
      <c r="N2" s="4" t="s">
        <v>10</v>
      </c>
      <c r="O2" s="4" t="s">
        <v>11</v>
      </c>
      <c r="P2" s="5" t="s">
        <v>12</v>
      </c>
      <c r="Q2" s="6" t="s">
        <v>13</v>
      </c>
      <c r="S2" s="73"/>
    </row>
    <row r="3" spans="1:19" ht="13.5" thickBot="1">
      <c r="A3">
        <v>4</v>
      </c>
      <c r="B3">
        <v>0</v>
      </c>
      <c r="C3" t="s">
        <v>170</v>
      </c>
      <c r="G3">
        <v>0</v>
      </c>
      <c r="H3">
        <f aca="true" t="shared" si="0" ref="H3:H23">S3/1000000</f>
        <v>0.1002752</v>
      </c>
      <c r="I3" s="26">
        <f>SUM(H3:H6)</f>
        <v>3.591856</v>
      </c>
      <c r="J3" s="27">
        <f>I3/SUM(G3:G6)</f>
        <v>0.11586632258064516</v>
      </c>
      <c r="K3" s="7"/>
      <c r="L3" s="29" t="s">
        <v>359</v>
      </c>
      <c r="M3" s="27">
        <f>SUM(H3:H23)</f>
        <v>55.645285630000004</v>
      </c>
      <c r="N3" s="27">
        <f>SUM(N7:N23)+SUM(H3:H6)</f>
        <v>55.645285630000004</v>
      </c>
      <c r="O3" s="30">
        <f>SUM(O7:O23)+SUM(H3:H6)</f>
        <v>55.645285630000004</v>
      </c>
      <c r="P3" s="31">
        <v>129.7215</v>
      </c>
      <c r="Q3" s="68">
        <f>N3/P3</f>
        <v>0.4289596221906161</v>
      </c>
      <c r="S3" s="24">
        <v>100275.2</v>
      </c>
    </row>
    <row r="4" spans="1:19" ht="12.75">
      <c r="A4">
        <v>0</v>
      </c>
      <c r="B4">
        <v>4</v>
      </c>
      <c r="C4" t="s">
        <v>170</v>
      </c>
      <c r="G4">
        <v>1</v>
      </c>
      <c r="H4">
        <f t="shared" si="0"/>
        <v>1.1396</v>
      </c>
      <c r="S4" s="24">
        <v>1139600</v>
      </c>
    </row>
    <row r="5" spans="1:19" ht="12.75">
      <c r="A5">
        <v>10</v>
      </c>
      <c r="B5">
        <v>4</v>
      </c>
      <c r="C5" t="s">
        <v>170</v>
      </c>
      <c r="G5">
        <v>0</v>
      </c>
      <c r="H5">
        <f t="shared" si="0"/>
        <v>0.0391808</v>
      </c>
      <c r="S5" s="24">
        <v>39180.8</v>
      </c>
    </row>
    <row r="6" spans="1:19" ht="12.75">
      <c r="A6">
        <v>4</v>
      </c>
      <c r="B6">
        <v>10</v>
      </c>
      <c r="C6" t="s">
        <v>170</v>
      </c>
      <c r="G6">
        <v>30</v>
      </c>
      <c r="H6">
        <f t="shared" si="0"/>
        <v>2.3128</v>
      </c>
      <c r="S6" s="24">
        <v>2312800</v>
      </c>
    </row>
    <row r="7" spans="1:19" ht="12.75">
      <c r="A7">
        <v>0</v>
      </c>
      <c r="B7">
        <v>1</v>
      </c>
      <c r="D7" t="s">
        <v>171</v>
      </c>
      <c r="E7">
        <v>200</v>
      </c>
      <c r="F7">
        <v>1E-07</v>
      </c>
      <c r="G7">
        <v>19.200001</v>
      </c>
      <c r="H7">
        <f t="shared" si="0"/>
        <v>19.134</v>
      </c>
      <c r="K7" s="28">
        <v>0</v>
      </c>
      <c r="N7">
        <f aca="true" t="shared" si="1" ref="N7:N23">H7*(1-K7)</f>
        <v>19.134</v>
      </c>
      <c r="O7">
        <f aca="true" t="shared" si="2" ref="O7:O23">IF((K7&lt;F7),H7,0)</f>
        <v>19.134</v>
      </c>
      <c r="S7" s="24">
        <v>19134000</v>
      </c>
    </row>
    <row r="8" spans="1:19" ht="12.75">
      <c r="A8">
        <v>0</v>
      </c>
      <c r="B8">
        <v>3</v>
      </c>
      <c r="D8" t="s">
        <v>171</v>
      </c>
      <c r="E8">
        <v>200</v>
      </c>
      <c r="F8">
        <v>1E-07</v>
      </c>
      <c r="G8">
        <v>24</v>
      </c>
      <c r="H8">
        <f t="shared" si="0"/>
        <v>23.7108</v>
      </c>
      <c r="K8" s="28">
        <v>0</v>
      </c>
      <c r="N8">
        <f t="shared" si="1"/>
        <v>23.7108</v>
      </c>
      <c r="O8">
        <f t="shared" si="2"/>
        <v>23.7108</v>
      </c>
      <c r="S8" s="24">
        <v>23710800</v>
      </c>
    </row>
    <row r="9" spans="1:19" ht="12.75">
      <c r="A9">
        <v>0</v>
      </c>
      <c r="B9">
        <v>4</v>
      </c>
      <c r="D9" t="s">
        <v>171</v>
      </c>
      <c r="E9">
        <v>200</v>
      </c>
      <c r="F9">
        <v>0.0001</v>
      </c>
      <c r="G9">
        <v>4</v>
      </c>
      <c r="H9">
        <f t="shared" si="0"/>
        <v>3.9408</v>
      </c>
      <c r="K9" s="28">
        <v>0</v>
      </c>
      <c r="N9">
        <f t="shared" si="1"/>
        <v>3.9408</v>
      </c>
      <c r="O9">
        <f t="shared" si="2"/>
        <v>3.9408</v>
      </c>
      <c r="S9" s="24">
        <v>3940800</v>
      </c>
    </row>
    <row r="10" spans="1:19" ht="12.75">
      <c r="A10">
        <v>0</v>
      </c>
      <c r="B10">
        <v>7</v>
      </c>
      <c r="D10" t="s">
        <v>172</v>
      </c>
      <c r="E10">
        <v>30</v>
      </c>
      <c r="F10">
        <v>0.05</v>
      </c>
      <c r="G10">
        <v>0.096</v>
      </c>
      <c r="H10">
        <f t="shared" si="0"/>
        <v>0.094336</v>
      </c>
      <c r="K10" s="28">
        <v>0</v>
      </c>
      <c r="N10">
        <f t="shared" si="1"/>
        <v>0.094336</v>
      </c>
      <c r="O10">
        <f t="shared" si="2"/>
        <v>0.094336</v>
      </c>
      <c r="S10" s="24">
        <v>94336</v>
      </c>
    </row>
    <row r="11" spans="1:19" ht="12.75">
      <c r="A11">
        <v>0</v>
      </c>
      <c r="B11">
        <v>8</v>
      </c>
      <c r="D11" t="s">
        <v>172</v>
      </c>
      <c r="E11">
        <v>30</v>
      </c>
      <c r="F11">
        <v>0.05</v>
      </c>
      <c r="G11">
        <v>0.096</v>
      </c>
      <c r="H11">
        <f t="shared" si="0"/>
        <v>0.094432</v>
      </c>
      <c r="K11" s="28">
        <v>0</v>
      </c>
      <c r="N11">
        <f t="shared" si="1"/>
        <v>0.094432</v>
      </c>
      <c r="O11">
        <f t="shared" si="2"/>
        <v>0.094432</v>
      </c>
      <c r="S11" s="24">
        <v>94432</v>
      </c>
    </row>
    <row r="12" spans="1:19" ht="12.75">
      <c r="A12">
        <v>0</v>
      </c>
      <c r="B12">
        <v>9</v>
      </c>
      <c r="D12" t="s">
        <v>172</v>
      </c>
      <c r="E12">
        <v>30</v>
      </c>
      <c r="F12">
        <v>0.05</v>
      </c>
      <c r="G12">
        <v>0.096</v>
      </c>
      <c r="H12">
        <f t="shared" si="0"/>
        <v>0.094272</v>
      </c>
      <c r="K12" s="28">
        <v>0</v>
      </c>
      <c r="N12">
        <f t="shared" si="1"/>
        <v>0.094272</v>
      </c>
      <c r="O12">
        <f t="shared" si="2"/>
        <v>0.094272</v>
      </c>
      <c r="S12" s="24">
        <v>94272</v>
      </c>
    </row>
    <row r="13" spans="1:19" ht="12.75">
      <c r="A13">
        <v>0</v>
      </c>
      <c r="B13">
        <v>10</v>
      </c>
      <c r="D13" t="s">
        <v>171</v>
      </c>
      <c r="E13">
        <v>30</v>
      </c>
      <c r="F13">
        <v>0.0001</v>
      </c>
      <c r="G13">
        <v>2</v>
      </c>
      <c r="H13">
        <f t="shared" si="0"/>
        <v>1.967445</v>
      </c>
      <c r="K13" s="28">
        <v>0</v>
      </c>
      <c r="N13">
        <f t="shared" si="1"/>
        <v>1.967445</v>
      </c>
      <c r="O13">
        <f t="shared" si="2"/>
        <v>1.967445</v>
      </c>
      <c r="S13" s="24">
        <v>1967445</v>
      </c>
    </row>
    <row r="14" spans="1:19" ht="12.75">
      <c r="A14">
        <v>0</v>
      </c>
      <c r="B14">
        <v>11</v>
      </c>
      <c r="D14" t="s">
        <v>171</v>
      </c>
      <c r="E14">
        <v>200</v>
      </c>
      <c r="F14">
        <v>0.0001</v>
      </c>
      <c r="G14">
        <v>0.128</v>
      </c>
      <c r="H14">
        <f t="shared" si="0"/>
        <v>0.1251771</v>
      </c>
      <c r="K14" s="28">
        <v>0</v>
      </c>
      <c r="N14">
        <f t="shared" si="1"/>
        <v>0.1251771</v>
      </c>
      <c r="O14">
        <f t="shared" si="2"/>
        <v>0.1251771</v>
      </c>
      <c r="S14" s="24">
        <v>125177.1</v>
      </c>
    </row>
    <row r="15" spans="1:19" ht="12.75">
      <c r="A15">
        <v>1</v>
      </c>
      <c r="B15">
        <v>0</v>
      </c>
      <c r="D15" t="s">
        <v>171</v>
      </c>
      <c r="E15">
        <v>100</v>
      </c>
      <c r="F15">
        <v>0.01</v>
      </c>
      <c r="G15">
        <v>0.06</v>
      </c>
      <c r="H15">
        <f t="shared" si="0"/>
        <v>0.059801599999999996</v>
      </c>
      <c r="K15" s="28">
        <v>0</v>
      </c>
      <c r="N15">
        <f t="shared" si="1"/>
        <v>0.059801599999999996</v>
      </c>
      <c r="O15">
        <f t="shared" si="2"/>
        <v>0.059801599999999996</v>
      </c>
      <c r="S15" s="24">
        <v>59801.6</v>
      </c>
    </row>
    <row r="16" spans="1:19" ht="12.75">
      <c r="A16">
        <v>3</v>
      </c>
      <c r="B16">
        <v>0</v>
      </c>
      <c r="D16" t="s">
        <v>171</v>
      </c>
      <c r="E16">
        <v>100</v>
      </c>
      <c r="F16">
        <v>0.01</v>
      </c>
      <c r="G16">
        <v>0.06</v>
      </c>
      <c r="H16">
        <f t="shared" si="0"/>
        <v>0.059784529999999995</v>
      </c>
      <c r="K16" s="28">
        <v>0</v>
      </c>
      <c r="N16">
        <f t="shared" si="1"/>
        <v>0.059784529999999995</v>
      </c>
      <c r="O16">
        <f t="shared" si="2"/>
        <v>0.059784529999999995</v>
      </c>
      <c r="S16" s="24">
        <v>59784.53</v>
      </c>
    </row>
    <row r="17" spans="1:19" ht="12.75">
      <c r="A17">
        <v>7</v>
      </c>
      <c r="B17">
        <v>0</v>
      </c>
      <c r="D17" t="s">
        <v>172</v>
      </c>
      <c r="E17">
        <v>30</v>
      </c>
      <c r="F17">
        <v>0.05</v>
      </c>
      <c r="G17">
        <v>0.096</v>
      </c>
      <c r="H17">
        <f t="shared" si="0"/>
        <v>0.09552</v>
      </c>
      <c r="K17" s="28">
        <v>0</v>
      </c>
      <c r="N17">
        <f t="shared" si="1"/>
        <v>0.09552</v>
      </c>
      <c r="O17">
        <f t="shared" si="2"/>
        <v>0.09552</v>
      </c>
      <c r="S17" s="24">
        <v>95520</v>
      </c>
    </row>
    <row r="18" spans="1:19" ht="12.75">
      <c r="A18">
        <v>8</v>
      </c>
      <c r="B18">
        <v>0</v>
      </c>
      <c r="D18" t="s">
        <v>172</v>
      </c>
      <c r="E18">
        <v>30</v>
      </c>
      <c r="F18">
        <v>0.05</v>
      </c>
      <c r="G18">
        <v>0.096</v>
      </c>
      <c r="H18">
        <f t="shared" si="0"/>
        <v>0.095488</v>
      </c>
      <c r="K18" s="28">
        <v>0</v>
      </c>
      <c r="N18">
        <f t="shared" si="1"/>
        <v>0.095488</v>
      </c>
      <c r="O18">
        <f t="shared" si="2"/>
        <v>0.095488</v>
      </c>
      <c r="S18" s="24">
        <v>95488</v>
      </c>
    </row>
    <row r="19" spans="1:19" ht="12.75">
      <c r="A19">
        <v>9</v>
      </c>
      <c r="B19">
        <v>0</v>
      </c>
      <c r="D19" t="s">
        <v>172</v>
      </c>
      <c r="E19">
        <v>30</v>
      </c>
      <c r="F19">
        <v>0.05</v>
      </c>
      <c r="G19">
        <v>0.096</v>
      </c>
      <c r="H19">
        <f t="shared" si="0"/>
        <v>0.095456</v>
      </c>
      <c r="K19" s="28">
        <v>0</v>
      </c>
      <c r="N19">
        <f t="shared" si="1"/>
        <v>0.095456</v>
      </c>
      <c r="O19">
        <f t="shared" si="2"/>
        <v>0.095456</v>
      </c>
      <c r="S19" s="24">
        <v>95456</v>
      </c>
    </row>
    <row r="20" spans="1:19" ht="12.75">
      <c r="A20">
        <v>10</v>
      </c>
      <c r="B20">
        <v>0</v>
      </c>
      <c r="D20" t="s">
        <v>171</v>
      </c>
      <c r="E20">
        <v>50</v>
      </c>
      <c r="F20">
        <v>0.0001</v>
      </c>
      <c r="G20">
        <v>1</v>
      </c>
      <c r="H20">
        <f t="shared" si="0"/>
        <v>0.9936896</v>
      </c>
      <c r="K20" s="28">
        <v>0</v>
      </c>
      <c r="N20">
        <f t="shared" si="1"/>
        <v>0.9936896</v>
      </c>
      <c r="O20">
        <f t="shared" si="2"/>
        <v>0.9936896</v>
      </c>
      <c r="S20" s="24">
        <v>993689.6</v>
      </c>
    </row>
    <row r="21" spans="1:19" ht="12.75">
      <c r="A21">
        <v>6</v>
      </c>
      <c r="B21">
        <v>5</v>
      </c>
      <c r="D21" t="s">
        <v>171</v>
      </c>
      <c r="E21">
        <v>100</v>
      </c>
      <c r="F21">
        <v>0.0001</v>
      </c>
      <c r="G21">
        <v>0.5</v>
      </c>
      <c r="H21">
        <f t="shared" si="0"/>
        <v>0.497664</v>
      </c>
      <c r="K21" s="28">
        <v>0</v>
      </c>
      <c r="N21">
        <f t="shared" si="1"/>
        <v>0.497664</v>
      </c>
      <c r="O21">
        <f t="shared" si="2"/>
        <v>0.497664</v>
      </c>
      <c r="S21" s="24">
        <v>497664</v>
      </c>
    </row>
    <row r="22" spans="1:19" ht="12.75">
      <c r="A22">
        <v>5</v>
      </c>
      <c r="B22">
        <v>6</v>
      </c>
      <c r="D22" t="s">
        <v>171</v>
      </c>
      <c r="E22">
        <v>100</v>
      </c>
      <c r="F22">
        <v>0.0001</v>
      </c>
      <c r="G22">
        <v>0.5</v>
      </c>
      <c r="H22">
        <f t="shared" si="0"/>
        <v>0.49793709999999997</v>
      </c>
      <c r="K22" s="28">
        <v>0</v>
      </c>
      <c r="N22">
        <f t="shared" si="1"/>
        <v>0.49793709999999997</v>
      </c>
      <c r="O22">
        <f t="shared" si="2"/>
        <v>0.49793709999999997</v>
      </c>
      <c r="S22" s="24">
        <v>497937.1</v>
      </c>
    </row>
    <row r="23" spans="1:19" ht="12.75">
      <c r="A23">
        <v>11</v>
      </c>
      <c r="B23">
        <v>10</v>
      </c>
      <c r="D23" t="s">
        <v>171</v>
      </c>
      <c r="E23">
        <v>16</v>
      </c>
      <c r="F23">
        <v>0.0001</v>
      </c>
      <c r="G23">
        <v>0.5</v>
      </c>
      <c r="H23">
        <f t="shared" si="0"/>
        <v>0.4968267</v>
      </c>
      <c r="K23" s="28">
        <v>0</v>
      </c>
      <c r="N23">
        <f t="shared" si="1"/>
        <v>0.4968267</v>
      </c>
      <c r="O23">
        <f t="shared" si="2"/>
        <v>0.4968267</v>
      </c>
      <c r="S23" s="24">
        <v>496826.7</v>
      </c>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349</v>
      </c>
      <c r="I27" s="89"/>
      <c r="J27" s="89"/>
      <c r="K27" s="89"/>
      <c r="L27" s="89"/>
      <c r="M27" s="71"/>
      <c r="O27" s="19"/>
      <c r="P27" s="19"/>
      <c r="Q27" s="19"/>
      <c r="R27" s="18"/>
      <c r="S27" s="18"/>
      <c r="T27" s="18"/>
      <c r="U27" s="18"/>
      <c r="V27" s="18"/>
    </row>
    <row r="28" spans="1:22" ht="12.75">
      <c r="A28" s="8" t="s">
        <v>173</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174</v>
      </c>
      <c r="B29" s="9">
        <v>15</v>
      </c>
      <c r="C29" s="9">
        <v>15</v>
      </c>
      <c r="D29" s="9">
        <v>7</v>
      </c>
      <c r="E29" s="10">
        <v>3</v>
      </c>
      <c r="G29" s="91"/>
      <c r="H29" s="21" t="s">
        <v>24</v>
      </c>
      <c r="I29" s="11">
        <v>1</v>
      </c>
      <c r="J29" s="11">
        <v>64</v>
      </c>
      <c r="K29" s="11"/>
      <c r="L29" s="11"/>
      <c r="M29" s="12"/>
      <c r="O29" s="18"/>
      <c r="P29" s="18"/>
      <c r="Q29" s="18"/>
      <c r="R29" s="18"/>
      <c r="S29" s="18"/>
      <c r="T29" s="18"/>
      <c r="U29" s="18"/>
      <c r="V29" s="18"/>
    </row>
    <row r="30" spans="1:22" ht="13.5" thickBot="1">
      <c r="A30" s="8" t="s">
        <v>175</v>
      </c>
      <c r="B30" s="9">
        <v>1023</v>
      </c>
      <c r="C30" s="9">
        <v>1023</v>
      </c>
      <c r="D30" s="9">
        <v>15</v>
      </c>
      <c r="E30" s="10">
        <v>7</v>
      </c>
      <c r="G30" s="22" t="s">
        <v>27</v>
      </c>
      <c r="H30" s="70" t="s">
        <v>28</v>
      </c>
      <c r="I30" s="89"/>
      <c r="J30" s="89"/>
      <c r="K30" s="89"/>
      <c r="L30" s="89"/>
      <c r="M30" s="71"/>
      <c r="O30" s="18"/>
      <c r="P30" s="18"/>
      <c r="Q30" s="18"/>
      <c r="R30" s="18"/>
      <c r="S30" s="18"/>
      <c r="T30" s="18"/>
      <c r="U30" s="18"/>
      <c r="V30" s="18"/>
    </row>
    <row r="31" spans="1:22" ht="13.5" thickBot="1">
      <c r="A31" s="8" t="s">
        <v>176</v>
      </c>
      <c r="B31" s="9">
        <v>7</v>
      </c>
      <c r="C31" s="9">
        <v>3</v>
      </c>
      <c r="D31" s="9">
        <v>2</v>
      </c>
      <c r="E31" s="10">
        <v>2</v>
      </c>
      <c r="G31" s="22" t="s">
        <v>18</v>
      </c>
      <c r="H31" s="70" t="s">
        <v>177</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 ref="H27:M2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P27" sqref="P27"/>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78" t="s">
        <v>0</v>
      </c>
      <c r="B1" s="74" t="s">
        <v>1</v>
      </c>
      <c r="C1" s="74" t="s">
        <v>178</v>
      </c>
      <c r="D1" s="74" t="s">
        <v>179</v>
      </c>
      <c r="E1" s="76" t="s">
        <v>180</v>
      </c>
      <c r="F1" s="74" t="s">
        <v>181</v>
      </c>
      <c r="G1" s="74" t="s">
        <v>182</v>
      </c>
      <c r="H1" s="72" t="s">
        <v>183</v>
      </c>
      <c r="I1" s="83" t="s">
        <v>3</v>
      </c>
      <c r="J1" s="84"/>
      <c r="K1" s="80" t="s">
        <v>4</v>
      </c>
      <c r="L1" s="81"/>
      <c r="M1" s="84" t="s">
        <v>5</v>
      </c>
      <c r="N1" s="84"/>
      <c r="O1" s="84"/>
      <c r="P1" s="1" t="s">
        <v>6</v>
      </c>
      <c r="Q1" s="2"/>
      <c r="S1" s="72" t="s">
        <v>184</v>
      </c>
    </row>
    <row r="2" spans="1:19" ht="64.5" thickBot="1">
      <c r="A2" s="79"/>
      <c r="B2" s="75"/>
      <c r="C2" s="75"/>
      <c r="D2" s="75"/>
      <c r="E2" s="77"/>
      <c r="F2" s="75"/>
      <c r="G2" s="75"/>
      <c r="H2" s="82"/>
      <c r="I2" s="3" t="s">
        <v>185</v>
      </c>
      <c r="J2" s="4" t="s">
        <v>8</v>
      </c>
      <c r="K2" s="4" t="s">
        <v>186</v>
      </c>
      <c r="L2" s="5" t="s">
        <v>187</v>
      </c>
      <c r="M2" s="4" t="s">
        <v>9</v>
      </c>
      <c r="N2" s="4" t="s">
        <v>10</v>
      </c>
      <c r="O2" s="4" t="s">
        <v>11</v>
      </c>
      <c r="P2" s="5" t="s">
        <v>12</v>
      </c>
      <c r="Q2" s="6" t="s">
        <v>13</v>
      </c>
      <c r="S2" s="73"/>
    </row>
    <row r="3" spans="1:19" ht="13.5" thickBot="1">
      <c r="A3">
        <v>4</v>
      </c>
      <c r="B3">
        <v>0</v>
      </c>
      <c r="C3" t="s">
        <v>188</v>
      </c>
      <c r="G3">
        <v>0</v>
      </c>
      <c r="H3">
        <f aca="true" t="shared" si="0" ref="H3:H23">S3/1000000</f>
        <v>0.08343039999999999</v>
      </c>
      <c r="I3" s="26">
        <f>SUM(H3:H6)</f>
        <v>2.0183808</v>
      </c>
      <c r="J3" s="27">
        <f>I3/SUM(G3:G6)</f>
        <v>0.06510905806451613</v>
      </c>
      <c r="K3" s="7"/>
      <c r="L3" s="29" t="s">
        <v>363</v>
      </c>
      <c r="M3" s="27">
        <f>SUM(H3:H23)</f>
        <v>54.08066743000001</v>
      </c>
      <c r="N3" s="27">
        <f>SUM(N7:N23)+SUM(H3:H6)</f>
        <v>54.07342539220001</v>
      </c>
      <c r="O3" s="30">
        <f>SUM(O7:O23)+SUM(H3:H6)</f>
        <v>53.58384073000001</v>
      </c>
      <c r="P3" s="31">
        <v>130.8221</v>
      </c>
      <c r="Q3" s="68">
        <f>N3/P3</f>
        <v>0.41333555563012675</v>
      </c>
      <c r="S3" s="24">
        <v>83430.4</v>
      </c>
    </row>
    <row r="4" spans="1:19" ht="12.75">
      <c r="A4">
        <v>0</v>
      </c>
      <c r="B4">
        <v>4</v>
      </c>
      <c r="C4" t="s">
        <v>188</v>
      </c>
      <c r="G4">
        <v>1</v>
      </c>
      <c r="H4">
        <f t="shared" si="0"/>
        <v>0.93864</v>
      </c>
      <c r="S4" s="24">
        <v>938640</v>
      </c>
    </row>
    <row r="5" spans="1:19" ht="12.75">
      <c r="A5">
        <v>10</v>
      </c>
      <c r="B5">
        <v>4</v>
      </c>
      <c r="C5" t="s">
        <v>188</v>
      </c>
      <c r="G5">
        <v>0</v>
      </c>
      <c r="H5">
        <f t="shared" si="0"/>
        <v>0.017510400000000002</v>
      </c>
      <c r="S5" s="24">
        <v>17510.4</v>
      </c>
    </row>
    <row r="6" spans="1:19" ht="12.75">
      <c r="A6">
        <v>4</v>
      </c>
      <c r="B6">
        <v>10</v>
      </c>
      <c r="C6" t="s">
        <v>188</v>
      </c>
      <c r="G6">
        <v>30</v>
      </c>
      <c r="H6">
        <f t="shared" si="0"/>
        <v>0.9788</v>
      </c>
      <c r="S6" s="24">
        <v>978800</v>
      </c>
    </row>
    <row r="7" spans="1:19" ht="12.75">
      <c r="A7">
        <v>0</v>
      </c>
      <c r="B7">
        <v>1</v>
      </c>
      <c r="D7" t="s">
        <v>189</v>
      </c>
      <c r="E7">
        <v>200</v>
      </c>
      <c r="F7">
        <v>1E-07</v>
      </c>
      <c r="G7">
        <v>19.200001</v>
      </c>
      <c r="H7">
        <f t="shared" si="0"/>
        <v>19.1388</v>
      </c>
      <c r="K7" s="28">
        <v>0</v>
      </c>
      <c r="N7">
        <f aca="true" t="shared" si="1" ref="N7:N23">H7*(1-K7)</f>
        <v>19.1388</v>
      </c>
      <c r="O7">
        <f aca="true" t="shared" si="2" ref="O7:O23">IF((K7&lt;F7),H7,0)</f>
        <v>19.1388</v>
      </c>
      <c r="S7" s="24">
        <v>19138800</v>
      </c>
    </row>
    <row r="8" spans="1:19" ht="12.75">
      <c r="A8">
        <v>0</v>
      </c>
      <c r="B8">
        <v>3</v>
      </c>
      <c r="D8" t="s">
        <v>189</v>
      </c>
      <c r="E8">
        <v>200</v>
      </c>
      <c r="F8">
        <v>1E-07</v>
      </c>
      <c r="G8">
        <v>24</v>
      </c>
      <c r="H8">
        <f t="shared" si="0"/>
        <v>23.7148</v>
      </c>
      <c r="K8" s="28">
        <v>0</v>
      </c>
      <c r="N8">
        <f t="shared" si="1"/>
        <v>23.7148</v>
      </c>
      <c r="O8">
        <f t="shared" si="2"/>
        <v>23.7148</v>
      </c>
      <c r="S8" s="24">
        <v>23714800</v>
      </c>
    </row>
    <row r="9" spans="1:19" ht="12.75">
      <c r="A9">
        <v>0</v>
      </c>
      <c r="B9">
        <v>4</v>
      </c>
      <c r="D9" t="s">
        <v>189</v>
      </c>
      <c r="E9">
        <v>200</v>
      </c>
      <c r="F9">
        <v>0.0001</v>
      </c>
      <c r="G9">
        <v>4</v>
      </c>
      <c r="H9">
        <f t="shared" si="0"/>
        <v>3.9408</v>
      </c>
      <c r="K9" s="28">
        <v>0</v>
      </c>
      <c r="N9">
        <f t="shared" si="1"/>
        <v>3.9408</v>
      </c>
      <c r="O9">
        <f t="shared" si="2"/>
        <v>3.9408</v>
      </c>
      <c r="S9" s="24">
        <v>3940800</v>
      </c>
    </row>
    <row r="10" spans="1:19" ht="12.75">
      <c r="A10">
        <v>0</v>
      </c>
      <c r="B10">
        <v>7</v>
      </c>
      <c r="D10" t="s">
        <v>190</v>
      </c>
      <c r="E10">
        <v>30</v>
      </c>
      <c r="F10">
        <v>0.05</v>
      </c>
      <c r="G10">
        <v>0.096</v>
      </c>
      <c r="H10">
        <f t="shared" si="0"/>
        <v>0.094304</v>
      </c>
      <c r="K10" s="28">
        <v>0</v>
      </c>
      <c r="N10">
        <f t="shared" si="1"/>
        <v>0.094304</v>
      </c>
      <c r="O10">
        <f t="shared" si="2"/>
        <v>0.094304</v>
      </c>
      <c r="S10" s="24">
        <v>94304</v>
      </c>
    </row>
    <row r="11" spans="1:19" ht="12.75">
      <c r="A11">
        <v>0</v>
      </c>
      <c r="B11">
        <v>8</v>
      </c>
      <c r="D11" t="s">
        <v>190</v>
      </c>
      <c r="E11">
        <v>30</v>
      </c>
      <c r="F11">
        <v>0.05</v>
      </c>
      <c r="G11">
        <v>0.096</v>
      </c>
      <c r="H11">
        <f t="shared" si="0"/>
        <v>0.094464</v>
      </c>
      <c r="K11" s="28">
        <v>0</v>
      </c>
      <c r="N11">
        <f t="shared" si="1"/>
        <v>0.094464</v>
      </c>
      <c r="O11">
        <f t="shared" si="2"/>
        <v>0.094464</v>
      </c>
      <c r="S11" s="24">
        <v>94464</v>
      </c>
    </row>
    <row r="12" spans="1:19" ht="12.75">
      <c r="A12">
        <v>0</v>
      </c>
      <c r="B12">
        <v>9</v>
      </c>
      <c r="D12" t="s">
        <v>190</v>
      </c>
      <c r="E12">
        <v>30</v>
      </c>
      <c r="F12">
        <v>0.05</v>
      </c>
      <c r="G12">
        <v>0.096</v>
      </c>
      <c r="H12">
        <f t="shared" si="0"/>
        <v>0.094304</v>
      </c>
      <c r="K12" s="28">
        <v>0</v>
      </c>
      <c r="N12">
        <f t="shared" si="1"/>
        <v>0.094304</v>
      </c>
      <c r="O12">
        <f t="shared" si="2"/>
        <v>0.094304</v>
      </c>
      <c r="S12" s="24">
        <v>94304</v>
      </c>
    </row>
    <row r="13" spans="1:19" ht="12.75">
      <c r="A13">
        <v>0</v>
      </c>
      <c r="B13">
        <v>10</v>
      </c>
      <c r="D13" t="s">
        <v>189</v>
      </c>
      <c r="E13">
        <v>30</v>
      </c>
      <c r="F13">
        <v>0.0001</v>
      </c>
      <c r="G13">
        <v>2</v>
      </c>
      <c r="H13">
        <f t="shared" si="0"/>
        <v>1.967445</v>
      </c>
      <c r="K13" s="28">
        <v>0</v>
      </c>
      <c r="N13">
        <f t="shared" si="1"/>
        <v>1.967445</v>
      </c>
      <c r="O13">
        <f t="shared" si="2"/>
        <v>1.967445</v>
      </c>
      <c r="S13" s="24">
        <v>1967445</v>
      </c>
    </row>
    <row r="14" spans="1:19" ht="12.75">
      <c r="A14">
        <v>0</v>
      </c>
      <c r="B14">
        <v>11</v>
      </c>
      <c r="D14" t="s">
        <v>189</v>
      </c>
      <c r="E14">
        <v>200</v>
      </c>
      <c r="F14">
        <v>0.0001</v>
      </c>
      <c r="G14">
        <v>0.128</v>
      </c>
      <c r="H14">
        <f t="shared" si="0"/>
        <v>0.1250656</v>
      </c>
      <c r="K14" s="28">
        <v>0</v>
      </c>
      <c r="N14">
        <f t="shared" si="1"/>
        <v>0.1250656</v>
      </c>
      <c r="O14">
        <f t="shared" si="2"/>
        <v>0.1250656</v>
      </c>
      <c r="S14" s="24">
        <v>125065.6</v>
      </c>
    </row>
    <row r="15" spans="1:19" ht="12.75">
      <c r="A15">
        <v>1</v>
      </c>
      <c r="B15">
        <v>0</v>
      </c>
      <c r="D15" t="s">
        <v>189</v>
      </c>
      <c r="E15">
        <v>100</v>
      </c>
      <c r="F15">
        <v>0.01</v>
      </c>
      <c r="G15">
        <v>0.06</v>
      </c>
      <c r="H15">
        <f t="shared" si="0"/>
        <v>0.059801599999999996</v>
      </c>
      <c r="K15" s="28">
        <v>0</v>
      </c>
      <c r="N15">
        <f t="shared" si="1"/>
        <v>0.059801599999999996</v>
      </c>
      <c r="O15">
        <f t="shared" si="2"/>
        <v>0.059801599999999996</v>
      </c>
      <c r="S15" s="24">
        <v>59801.6</v>
      </c>
    </row>
    <row r="16" spans="1:19" ht="12.75">
      <c r="A16">
        <v>3</v>
      </c>
      <c r="B16">
        <v>0</v>
      </c>
      <c r="D16" t="s">
        <v>189</v>
      </c>
      <c r="E16">
        <v>100</v>
      </c>
      <c r="F16">
        <v>0.01</v>
      </c>
      <c r="G16">
        <v>0.06</v>
      </c>
      <c r="H16">
        <f t="shared" si="0"/>
        <v>0.059784529999999995</v>
      </c>
      <c r="K16" s="28">
        <v>0</v>
      </c>
      <c r="N16">
        <f t="shared" si="1"/>
        <v>0.059784529999999995</v>
      </c>
      <c r="O16">
        <f t="shared" si="2"/>
        <v>0.059784529999999995</v>
      </c>
      <c r="S16" s="24">
        <v>59784.53</v>
      </c>
    </row>
    <row r="17" spans="1:19" ht="12.75">
      <c r="A17">
        <v>7</v>
      </c>
      <c r="B17">
        <v>0</v>
      </c>
      <c r="D17" t="s">
        <v>190</v>
      </c>
      <c r="E17">
        <v>30</v>
      </c>
      <c r="F17">
        <v>0.05</v>
      </c>
      <c r="G17">
        <v>0.096</v>
      </c>
      <c r="H17">
        <f t="shared" si="0"/>
        <v>0.09552</v>
      </c>
      <c r="K17" s="28">
        <v>0.001</v>
      </c>
      <c r="N17">
        <f t="shared" si="1"/>
        <v>0.09542447999999999</v>
      </c>
      <c r="O17">
        <f t="shared" si="2"/>
        <v>0.09552</v>
      </c>
      <c r="S17" s="24">
        <v>95520</v>
      </c>
    </row>
    <row r="18" spans="1:19" ht="12.75">
      <c r="A18">
        <v>8</v>
      </c>
      <c r="B18">
        <v>0</v>
      </c>
      <c r="D18" t="s">
        <v>190</v>
      </c>
      <c r="E18">
        <v>30</v>
      </c>
      <c r="F18">
        <v>0.05</v>
      </c>
      <c r="G18">
        <v>0.096</v>
      </c>
      <c r="H18">
        <f t="shared" si="0"/>
        <v>0.095488</v>
      </c>
      <c r="K18" s="28">
        <v>0.001</v>
      </c>
      <c r="N18">
        <f t="shared" si="1"/>
        <v>0.095392512</v>
      </c>
      <c r="O18">
        <f t="shared" si="2"/>
        <v>0.095488</v>
      </c>
      <c r="S18" s="24">
        <v>95488</v>
      </c>
    </row>
    <row r="19" spans="1:19" ht="12.75">
      <c r="A19">
        <v>9</v>
      </c>
      <c r="B19">
        <v>0</v>
      </c>
      <c r="D19" t="s">
        <v>190</v>
      </c>
      <c r="E19">
        <v>30</v>
      </c>
      <c r="F19">
        <v>0.05</v>
      </c>
      <c r="G19">
        <v>0.096</v>
      </c>
      <c r="H19">
        <f t="shared" si="0"/>
        <v>0.095456</v>
      </c>
      <c r="K19" s="28">
        <v>0.001</v>
      </c>
      <c r="N19">
        <f t="shared" si="1"/>
        <v>0.095360544</v>
      </c>
      <c r="O19">
        <f t="shared" si="2"/>
        <v>0.095456</v>
      </c>
      <c r="S19" s="24">
        <v>95456</v>
      </c>
    </row>
    <row r="20" spans="1:19" ht="12.75">
      <c r="A20">
        <v>10</v>
      </c>
      <c r="B20">
        <v>0</v>
      </c>
      <c r="D20" t="s">
        <v>189</v>
      </c>
      <c r="E20">
        <v>50</v>
      </c>
      <c r="F20">
        <v>0.0001</v>
      </c>
      <c r="G20">
        <v>1</v>
      </c>
      <c r="H20">
        <f t="shared" si="0"/>
        <v>0.9938260999999999</v>
      </c>
      <c r="K20" s="28">
        <v>0</v>
      </c>
      <c r="N20">
        <f t="shared" si="1"/>
        <v>0.9938260999999999</v>
      </c>
      <c r="O20">
        <f t="shared" si="2"/>
        <v>0.9938260999999999</v>
      </c>
      <c r="S20" s="24">
        <v>993826.1</v>
      </c>
    </row>
    <row r="21" spans="1:19" ht="12.75">
      <c r="A21">
        <v>6</v>
      </c>
      <c r="B21">
        <v>5</v>
      </c>
      <c r="D21" t="s">
        <v>189</v>
      </c>
      <c r="E21">
        <v>100</v>
      </c>
      <c r="F21">
        <v>0.0001</v>
      </c>
      <c r="G21">
        <v>0.5</v>
      </c>
      <c r="H21">
        <f t="shared" si="0"/>
        <v>0.497664</v>
      </c>
      <c r="K21" s="28">
        <v>0</v>
      </c>
      <c r="N21">
        <f t="shared" si="1"/>
        <v>0.497664</v>
      </c>
      <c r="O21">
        <f t="shared" si="2"/>
        <v>0.497664</v>
      </c>
      <c r="S21" s="24">
        <v>497664</v>
      </c>
    </row>
    <row r="22" spans="1:19" ht="12.75">
      <c r="A22">
        <v>5</v>
      </c>
      <c r="B22">
        <v>6</v>
      </c>
      <c r="D22" t="s">
        <v>189</v>
      </c>
      <c r="E22">
        <v>100</v>
      </c>
      <c r="F22">
        <v>0.0001</v>
      </c>
      <c r="G22">
        <v>0.5</v>
      </c>
      <c r="H22">
        <f t="shared" si="0"/>
        <v>0.49793709999999997</v>
      </c>
      <c r="K22" s="28">
        <v>0</v>
      </c>
      <c r="N22">
        <f t="shared" si="1"/>
        <v>0.49793709999999997</v>
      </c>
      <c r="O22">
        <f t="shared" si="2"/>
        <v>0.49793709999999997</v>
      </c>
      <c r="S22" s="24">
        <v>497937.1</v>
      </c>
    </row>
    <row r="23" spans="1:19" ht="12.75">
      <c r="A23">
        <v>11</v>
      </c>
      <c r="B23">
        <v>10</v>
      </c>
      <c r="D23" t="s">
        <v>189</v>
      </c>
      <c r="E23">
        <v>16</v>
      </c>
      <c r="F23">
        <v>0.0001</v>
      </c>
      <c r="G23">
        <v>0.5</v>
      </c>
      <c r="H23">
        <f t="shared" si="0"/>
        <v>0.4968267</v>
      </c>
      <c r="K23" s="28">
        <v>0.014</v>
      </c>
      <c r="N23">
        <f t="shared" si="1"/>
        <v>0.4898711262</v>
      </c>
      <c r="O23">
        <f t="shared" si="2"/>
        <v>0</v>
      </c>
      <c r="S23" s="24">
        <v>496826.7</v>
      </c>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350</v>
      </c>
      <c r="I27" s="89"/>
      <c r="J27" s="89"/>
      <c r="K27" s="89"/>
      <c r="L27" s="89"/>
      <c r="M27" s="71"/>
      <c r="O27" s="19"/>
      <c r="P27" s="19"/>
      <c r="Q27" s="19"/>
      <c r="R27" s="18"/>
      <c r="S27" s="18"/>
      <c r="T27" s="18"/>
      <c r="U27" s="18"/>
      <c r="V27" s="18"/>
    </row>
    <row r="28" spans="1:22" ht="12.75">
      <c r="A28" s="8" t="s">
        <v>191</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192</v>
      </c>
      <c r="B29" s="9">
        <v>15</v>
      </c>
      <c r="C29" s="9">
        <v>15</v>
      </c>
      <c r="D29" s="9">
        <v>7</v>
      </c>
      <c r="E29" s="10">
        <v>3</v>
      </c>
      <c r="G29" s="91"/>
      <c r="H29" s="21" t="s">
        <v>24</v>
      </c>
      <c r="I29" s="11">
        <v>1</v>
      </c>
      <c r="J29" s="11">
        <v>64</v>
      </c>
      <c r="K29" s="11"/>
      <c r="L29" s="11"/>
      <c r="M29" s="12"/>
      <c r="O29" s="18"/>
      <c r="P29" s="18"/>
      <c r="Q29" s="18"/>
      <c r="R29" s="18"/>
      <c r="S29" s="18"/>
      <c r="T29" s="18"/>
      <c r="U29" s="18"/>
      <c r="V29" s="18"/>
    </row>
    <row r="30" spans="1:22" ht="13.5" thickBot="1">
      <c r="A30" s="8" t="s">
        <v>193</v>
      </c>
      <c r="B30" s="9">
        <v>1023</v>
      </c>
      <c r="C30" s="9">
        <v>1023</v>
      </c>
      <c r="D30" s="9">
        <v>15</v>
      </c>
      <c r="E30" s="10">
        <v>7</v>
      </c>
      <c r="G30" s="22" t="s">
        <v>27</v>
      </c>
      <c r="H30" s="70" t="s">
        <v>28</v>
      </c>
      <c r="I30" s="89"/>
      <c r="J30" s="89"/>
      <c r="K30" s="89"/>
      <c r="L30" s="89"/>
      <c r="M30" s="71"/>
      <c r="O30" s="18"/>
      <c r="P30" s="18"/>
      <c r="Q30" s="18"/>
      <c r="R30" s="18"/>
      <c r="S30" s="18"/>
      <c r="T30" s="18"/>
      <c r="U30" s="18"/>
      <c r="V30" s="18"/>
    </row>
    <row r="31" spans="1:22" ht="13.5" thickBot="1">
      <c r="A31" s="8" t="s">
        <v>194</v>
      </c>
      <c r="B31" s="9">
        <v>7</v>
      </c>
      <c r="C31" s="9">
        <v>3</v>
      </c>
      <c r="D31" s="9">
        <v>2</v>
      </c>
      <c r="E31" s="10">
        <v>2</v>
      </c>
      <c r="G31" s="22" t="s">
        <v>18</v>
      </c>
      <c r="H31" s="70" t="s">
        <v>195</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G38:H38"/>
    <mergeCell ref="A26:E26"/>
    <mergeCell ref="G37:H37"/>
    <mergeCell ref="H33:M33"/>
    <mergeCell ref="I37:J37"/>
    <mergeCell ref="G35:M35"/>
    <mergeCell ref="G36:H36"/>
    <mergeCell ref="I36:M36"/>
    <mergeCell ref="H27:M27"/>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34"/>
  </sheetPr>
  <dimension ref="A1:W49"/>
  <sheetViews>
    <sheetView workbookViewId="0" topLeftCell="A1">
      <pane xSplit="2" ySplit="2" topLeftCell="F3" activePane="bottomRight" state="frozen"/>
      <selection pane="topLeft" activeCell="E41" sqref="E41"/>
      <selection pane="topRight" activeCell="E41" sqref="E41"/>
      <selection pane="bottomLeft" activeCell="E41" sqref="E41"/>
      <selection pane="bottomRight" activeCell="P19" sqref="P19"/>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78" t="s">
        <v>0</v>
      </c>
      <c r="B1" s="74" t="s">
        <v>1</v>
      </c>
      <c r="C1" s="74" t="s">
        <v>151</v>
      </c>
      <c r="D1" s="74" t="s">
        <v>152</v>
      </c>
      <c r="E1" s="76" t="s">
        <v>53</v>
      </c>
      <c r="F1" s="74" t="s">
        <v>65</v>
      </c>
      <c r="G1" s="74" t="s">
        <v>75</v>
      </c>
      <c r="H1" s="72" t="s">
        <v>52</v>
      </c>
      <c r="I1" s="83" t="s">
        <v>3</v>
      </c>
      <c r="J1" s="84"/>
      <c r="K1" s="80" t="s">
        <v>4</v>
      </c>
      <c r="L1" s="81"/>
      <c r="M1" s="84" t="s">
        <v>5</v>
      </c>
      <c r="N1" s="84"/>
      <c r="O1" s="84"/>
      <c r="P1" s="1" t="s">
        <v>6</v>
      </c>
      <c r="Q1" s="2"/>
      <c r="S1" s="72" t="s">
        <v>149</v>
      </c>
    </row>
    <row r="2" spans="1:19" ht="64.5" thickBot="1">
      <c r="A2" s="100"/>
      <c r="B2" s="99"/>
      <c r="C2" s="99"/>
      <c r="D2" s="75"/>
      <c r="E2" s="77"/>
      <c r="F2" s="75"/>
      <c r="G2" s="99"/>
      <c r="H2" s="82"/>
      <c r="I2" s="3" t="s">
        <v>7</v>
      </c>
      <c r="J2" s="4" t="s">
        <v>8</v>
      </c>
      <c r="K2" s="4" t="s">
        <v>70</v>
      </c>
      <c r="L2" s="5" t="s">
        <v>85</v>
      </c>
      <c r="M2" s="4" t="s">
        <v>9</v>
      </c>
      <c r="N2" s="4" t="s">
        <v>10</v>
      </c>
      <c r="O2" s="4" t="s">
        <v>11</v>
      </c>
      <c r="P2" s="5" t="s">
        <v>12</v>
      </c>
      <c r="Q2" s="6" t="s">
        <v>13</v>
      </c>
      <c r="S2" s="73"/>
    </row>
    <row r="3" spans="1:19" ht="13.5" thickBot="1">
      <c r="A3" s="18">
        <v>3</v>
      </c>
      <c r="B3" s="18">
        <v>2</v>
      </c>
      <c r="C3" t="s">
        <v>153</v>
      </c>
      <c r="G3" s="18">
        <v>0</v>
      </c>
      <c r="H3" s="25">
        <f aca="true" t="shared" si="0" ref="H3:H15">S3/1000000</f>
        <v>0.0112</v>
      </c>
      <c r="I3" s="61">
        <f>SUM(H3:H6)</f>
        <v>1.2781567999999999</v>
      </c>
      <c r="J3" s="62">
        <f>I3/SUM(G3:G6)</f>
        <v>0.031174556097560972</v>
      </c>
      <c r="K3" s="7"/>
      <c r="L3" s="64" t="s">
        <v>366</v>
      </c>
      <c r="M3" s="62">
        <f>SUM(H3:H23)</f>
        <v>34.009358600000006</v>
      </c>
      <c r="N3" s="62">
        <f>SUM(N7:N15)+SUM(H3:H6)</f>
        <v>34.0093586</v>
      </c>
      <c r="O3" s="65">
        <f>SUM(O7:O15)+SUM(H3:H6)</f>
        <v>34.0093586</v>
      </c>
      <c r="P3" s="66">
        <v>115.023</v>
      </c>
      <c r="Q3" s="67">
        <f>N3/P3</f>
        <v>0.2956744181598463</v>
      </c>
      <c r="S3" s="24">
        <v>11200</v>
      </c>
    </row>
    <row r="4" spans="1:19" ht="12.75">
      <c r="A4" s="18">
        <v>2</v>
      </c>
      <c r="B4" s="18">
        <v>3</v>
      </c>
      <c r="C4" t="s">
        <v>153</v>
      </c>
      <c r="G4" s="18">
        <v>30</v>
      </c>
      <c r="H4" s="25">
        <f t="shared" si="0"/>
        <v>0.63</v>
      </c>
      <c r="S4" s="24">
        <v>630000</v>
      </c>
    </row>
    <row r="5" spans="1:19" ht="12.75">
      <c r="A5" s="18">
        <v>15</v>
      </c>
      <c r="B5" s="18">
        <v>9</v>
      </c>
      <c r="C5" t="s">
        <v>153</v>
      </c>
      <c r="G5" s="18">
        <v>11</v>
      </c>
      <c r="H5" s="25">
        <f t="shared" si="0"/>
        <v>0.626</v>
      </c>
      <c r="S5" s="24">
        <v>626000</v>
      </c>
    </row>
    <row r="6" spans="1:19" ht="12.75">
      <c r="A6" s="18">
        <v>9</v>
      </c>
      <c r="B6" s="18">
        <v>15</v>
      </c>
      <c r="C6" t="s">
        <v>153</v>
      </c>
      <c r="G6" s="18">
        <v>0</v>
      </c>
      <c r="H6" s="25">
        <f t="shared" si="0"/>
        <v>0.0109568</v>
      </c>
      <c r="S6" s="24">
        <v>10956.8</v>
      </c>
    </row>
    <row r="7" spans="1:19" ht="12.75">
      <c r="A7" s="18">
        <v>10</v>
      </c>
      <c r="B7" s="18">
        <v>1</v>
      </c>
      <c r="C7" s="18"/>
      <c r="D7" t="s">
        <v>154</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154</v>
      </c>
      <c r="E8">
        <v>100</v>
      </c>
      <c r="F8" s="60">
        <v>0.0001</v>
      </c>
      <c r="G8" s="18">
        <v>0.5</v>
      </c>
      <c r="H8" s="25">
        <f t="shared" si="0"/>
        <v>0.498687</v>
      </c>
      <c r="K8" s="63">
        <v>0</v>
      </c>
      <c r="N8">
        <f t="shared" si="1"/>
        <v>0.498687</v>
      </c>
      <c r="O8">
        <f t="shared" si="2"/>
        <v>0.498687</v>
      </c>
      <c r="S8" s="24">
        <v>498687</v>
      </c>
    </row>
    <row r="9" spans="1:19" ht="12.75">
      <c r="A9" s="18">
        <v>4</v>
      </c>
      <c r="B9" s="18">
        <v>5</v>
      </c>
      <c r="C9" s="18"/>
      <c r="D9" t="s">
        <v>154</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154</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154</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155</v>
      </c>
      <c r="E12">
        <v>16</v>
      </c>
      <c r="F12" s="60">
        <v>0.0001</v>
      </c>
      <c r="G12" s="18">
        <v>0.5</v>
      </c>
      <c r="H12" s="25">
        <f t="shared" si="0"/>
        <v>0.49884</v>
      </c>
      <c r="K12" s="63">
        <v>0</v>
      </c>
      <c r="N12">
        <f t="shared" si="1"/>
        <v>0.49884</v>
      </c>
      <c r="O12">
        <f t="shared" si="2"/>
        <v>0.49884</v>
      </c>
      <c r="S12" s="24">
        <v>498840</v>
      </c>
    </row>
    <row r="13" spans="1:19" ht="12.75">
      <c r="A13" s="18">
        <v>12</v>
      </c>
      <c r="B13" s="18">
        <v>8</v>
      </c>
      <c r="C13" s="18"/>
      <c r="D13" t="s">
        <v>155</v>
      </c>
      <c r="E13">
        <v>16</v>
      </c>
      <c r="F13" s="60">
        <v>0.0001</v>
      </c>
      <c r="G13" s="18">
        <v>0.5</v>
      </c>
      <c r="H13" s="25">
        <f t="shared" si="0"/>
        <v>0.4986667</v>
      </c>
      <c r="K13" s="63">
        <v>0</v>
      </c>
      <c r="N13">
        <f t="shared" si="1"/>
        <v>0.4986667</v>
      </c>
      <c r="O13">
        <f t="shared" si="2"/>
        <v>0.4986667</v>
      </c>
      <c r="S13" s="24">
        <v>498666.7</v>
      </c>
    </row>
    <row r="14" spans="1:19" ht="12.75">
      <c r="A14" s="18">
        <v>13</v>
      </c>
      <c r="B14" s="18">
        <v>8</v>
      </c>
      <c r="C14" s="18"/>
      <c r="D14" t="s">
        <v>155</v>
      </c>
      <c r="E14">
        <v>16</v>
      </c>
      <c r="F14" s="60">
        <v>0.0001</v>
      </c>
      <c r="G14" s="18">
        <v>0.5</v>
      </c>
      <c r="H14" s="25">
        <f t="shared" si="0"/>
        <v>0.4984933</v>
      </c>
      <c r="K14" s="63">
        <v>0</v>
      </c>
      <c r="N14">
        <f t="shared" si="1"/>
        <v>0.4984933</v>
      </c>
      <c r="O14">
        <f t="shared" si="2"/>
        <v>0.4984933</v>
      </c>
      <c r="S14" s="24">
        <v>498493.3</v>
      </c>
    </row>
    <row r="15" spans="1:19" ht="12.75">
      <c r="A15" s="18">
        <v>14</v>
      </c>
      <c r="B15" s="18">
        <v>8</v>
      </c>
      <c r="C15" s="18"/>
      <c r="D15" t="s">
        <v>155</v>
      </c>
      <c r="E15">
        <v>16</v>
      </c>
      <c r="F15" s="60">
        <v>0.0001</v>
      </c>
      <c r="G15" s="18">
        <v>0.5</v>
      </c>
      <c r="H15" s="25">
        <f t="shared" si="0"/>
        <v>0.4983333</v>
      </c>
      <c r="K15" s="63">
        <v>0</v>
      </c>
      <c r="N15">
        <f t="shared" si="1"/>
        <v>0.4983333</v>
      </c>
      <c r="O15">
        <f t="shared" si="2"/>
        <v>0.4983333</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349</v>
      </c>
      <c r="I27" s="89"/>
      <c r="J27" s="89"/>
      <c r="K27" s="89"/>
      <c r="L27" s="89"/>
      <c r="M27" s="71"/>
      <c r="O27" s="19"/>
      <c r="P27" s="19"/>
      <c r="Q27" s="19"/>
      <c r="R27" s="18"/>
      <c r="S27" s="18"/>
      <c r="T27" s="18"/>
      <c r="U27" s="18"/>
      <c r="V27" s="18"/>
    </row>
    <row r="28" spans="1:22" ht="12.75">
      <c r="A28" s="8" t="s">
        <v>157</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7</v>
      </c>
      <c r="E29" s="10">
        <v>3</v>
      </c>
      <c r="G29" s="91"/>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7</v>
      </c>
      <c r="G30" s="22" t="s">
        <v>27</v>
      </c>
      <c r="H30" s="70" t="s">
        <v>28</v>
      </c>
      <c r="I30" s="89"/>
      <c r="J30" s="89"/>
      <c r="K30" s="89"/>
      <c r="L30" s="89"/>
      <c r="M30" s="71"/>
      <c r="O30" s="18"/>
      <c r="P30" s="18"/>
      <c r="Q30" s="18"/>
      <c r="R30" s="18"/>
      <c r="S30" s="18"/>
      <c r="T30" s="18"/>
      <c r="U30" s="18"/>
      <c r="V30" s="18"/>
    </row>
    <row r="31" spans="1:22" ht="13.5" thickBot="1">
      <c r="A31" s="8" t="s">
        <v>158</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H27:M27"/>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A1" sqref="A1:A2"/>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78" t="s">
        <v>0</v>
      </c>
      <c r="B1" s="74" t="s">
        <v>1</v>
      </c>
      <c r="C1" s="74" t="s">
        <v>202</v>
      </c>
      <c r="D1" s="74" t="s">
        <v>203</v>
      </c>
      <c r="E1" s="76" t="s">
        <v>204</v>
      </c>
      <c r="F1" s="74" t="s">
        <v>205</v>
      </c>
      <c r="G1" s="74" t="s">
        <v>206</v>
      </c>
      <c r="H1" s="72" t="s">
        <v>207</v>
      </c>
      <c r="I1" s="83" t="s">
        <v>3</v>
      </c>
      <c r="J1" s="84"/>
      <c r="K1" s="80" t="s">
        <v>4</v>
      </c>
      <c r="L1" s="81"/>
      <c r="M1" s="84" t="s">
        <v>5</v>
      </c>
      <c r="N1" s="84"/>
      <c r="O1" s="84"/>
      <c r="P1" s="1" t="s">
        <v>6</v>
      </c>
      <c r="Q1" s="2"/>
      <c r="S1" s="72" t="s">
        <v>208</v>
      </c>
    </row>
    <row r="2" spans="1:19" ht="64.5" thickBot="1">
      <c r="A2" s="100"/>
      <c r="B2" s="99"/>
      <c r="C2" s="99"/>
      <c r="D2" s="75"/>
      <c r="E2" s="77"/>
      <c r="F2" s="75"/>
      <c r="G2" s="99"/>
      <c r="H2" s="82"/>
      <c r="I2" s="3" t="s">
        <v>7</v>
      </c>
      <c r="J2" s="4" t="s">
        <v>8</v>
      </c>
      <c r="K2" s="4" t="s">
        <v>209</v>
      </c>
      <c r="L2" s="5" t="s">
        <v>210</v>
      </c>
      <c r="M2" s="4" t="s">
        <v>9</v>
      </c>
      <c r="N2" s="4" t="s">
        <v>10</v>
      </c>
      <c r="O2" s="4" t="s">
        <v>11</v>
      </c>
      <c r="P2" s="5" t="s">
        <v>12</v>
      </c>
      <c r="Q2" s="6" t="s">
        <v>13</v>
      </c>
      <c r="S2" s="73"/>
    </row>
    <row r="3" spans="1:19" ht="13.5" thickBot="1">
      <c r="A3" s="18">
        <v>3</v>
      </c>
      <c r="B3" s="18">
        <v>2</v>
      </c>
      <c r="C3" t="s">
        <v>211</v>
      </c>
      <c r="G3" s="18">
        <v>0</v>
      </c>
      <c r="H3" s="25">
        <f aca="true" t="shared" si="0" ref="H3:H15">S3/1000000</f>
        <v>0.0067456</v>
      </c>
      <c r="I3" s="61">
        <f>SUM(H3:H6)</f>
        <v>0.9072256</v>
      </c>
      <c r="J3" s="62">
        <f>I3/SUM(G3:G6)</f>
        <v>0.022127453658536585</v>
      </c>
      <c r="K3" s="7"/>
      <c r="L3" s="64" t="s">
        <v>366</v>
      </c>
      <c r="M3" s="62">
        <f>SUM(H3:H23)</f>
        <v>33.6384274</v>
      </c>
      <c r="N3" s="62">
        <f>SUM(N7:N15)+SUM(H3:H6)</f>
        <v>33.6384274</v>
      </c>
      <c r="O3" s="65">
        <f>SUM(O7:O15)+SUM(H3:H6)</f>
        <v>33.6384274</v>
      </c>
      <c r="P3" s="66">
        <v>116.0664</v>
      </c>
      <c r="Q3" s="67">
        <f>N3/P3</f>
        <v>0.289820545825493</v>
      </c>
      <c r="S3" s="24">
        <v>6745.6</v>
      </c>
    </row>
    <row r="4" spans="1:19" ht="12.75">
      <c r="A4" s="18">
        <v>2</v>
      </c>
      <c r="B4" s="18">
        <v>3</v>
      </c>
      <c r="C4" t="s">
        <v>211</v>
      </c>
      <c r="G4" s="18">
        <v>30</v>
      </c>
      <c r="H4" s="25">
        <f t="shared" si="0"/>
        <v>0.3748</v>
      </c>
      <c r="S4" s="24">
        <v>374800</v>
      </c>
    </row>
    <row r="5" spans="1:19" ht="12.75">
      <c r="A5" s="18">
        <v>15</v>
      </c>
      <c r="B5" s="18">
        <v>9</v>
      </c>
      <c r="C5" t="s">
        <v>211</v>
      </c>
      <c r="G5" s="18">
        <v>11</v>
      </c>
      <c r="H5" s="25">
        <f t="shared" si="0"/>
        <v>0.5164</v>
      </c>
      <c r="S5" s="24">
        <v>516400</v>
      </c>
    </row>
    <row r="6" spans="1:19" ht="12.75">
      <c r="A6" s="18">
        <v>9</v>
      </c>
      <c r="B6" s="18">
        <v>15</v>
      </c>
      <c r="C6" t="s">
        <v>211</v>
      </c>
      <c r="G6" s="18">
        <v>0</v>
      </c>
      <c r="H6" s="25">
        <f t="shared" si="0"/>
        <v>0.00928</v>
      </c>
      <c r="S6" s="24">
        <v>9280</v>
      </c>
    </row>
    <row r="7" spans="1:19" ht="12.75">
      <c r="A7" s="18">
        <v>10</v>
      </c>
      <c r="B7" s="18">
        <v>1</v>
      </c>
      <c r="C7" s="18"/>
      <c r="D7" t="s">
        <v>212</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212</v>
      </c>
      <c r="E8">
        <v>100</v>
      </c>
      <c r="F8" s="60">
        <v>0.0001</v>
      </c>
      <c r="G8" s="18">
        <v>0.5</v>
      </c>
      <c r="H8" s="25">
        <f t="shared" si="0"/>
        <v>0.498687</v>
      </c>
      <c r="K8" s="63">
        <v>0</v>
      </c>
      <c r="N8">
        <f t="shared" si="1"/>
        <v>0.498687</v>
      </c>
      <c r="O8">
        <f t="shared" si="2"/>
        <v>0.498687</v>
      </c>
      <c r="S8" s="24">
        <v>498687</v>
      </c>
    </row>
    <row r="9" spans="1:19" ht="12.75">
      <c r="A9" s="18">
        <v>4</v>
      </c>
      <c r="B9" s="18">
        <v>5</v>
      </c>
      <c r="C9" s="18"/>
      <c r="D9" t="s">
        <v>212</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212</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212</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213</v>
      </c>
      <c r="E12">
        <v>16</v>
      </c>
      <c r="F12" s="60">
        <v>0.0001</v>
      </c>
      <c r="G12" s="18">
        <v>0.5</v>
      </c>
      <c r="H12" s="25">
        <f t="shared" si="0"/>
        <v>0.49884</v>
      </c>
      <c r="K12" s="63">
        <v>0</v>
      </c>
      <c r="N12">
        <f t="shared" si="1"/>
        <v>0.49884</v>
      </c>
      <c r="O12">
        <f t="shared" si="2"/>
        <v>0.49884</v>
      </c>
      <c r="S12" s="24">
        <v>498840</v>
      </c>
    </row>
    <row r="13" spans="1:19" ht="12.75">
      <c r="A13" s="18">
        <v>12</v>
      </c>
      <c r="B13" s="18">
        <v>8</v>
      </c>
      <c r="C13" s="18"/>
      <c r="D13" t="s">
        <v>213</v>
      </c>
      <c r="E13">
        <v>16</v>
      </c>
      <c r="F13" s="60">
        <v>0.0001</v>
      </c>
      <c r="G13" s="18">
        <v>0.5</v>
      </c>
      <c r="H13" s="25">
        <f t="shared" si="0"/>
        <v>0.4986667</v>
      </c>
      <c r="K13" s="63">
        <v>0</v>
      </c>
      <c r="N13">
        <f t="shared" si="1"/>
        <v>0.4986667</v>
      </c>
      <c r="O13">
        <f t="shared" si="2"/>
        <v>0.4986667</v>
      </c>
      <c r="S13" s="24">
        <v>498666.7</v>
      </c>
    </row>
    <row r="14" spans="1:19" ht="12.75">
      <c r="A14" s="18">
        <v>13</v>
      </c>
      <c r="B14" s="18">
        <v>8</v>
      </c>
      <c r="C14" s="18"/>
      <c r="D14" t="s">
        <v>213</v>
      </c>
      <c r="E14">
        <v>16</v>
      </c>
      <c r="F14" s="60">
        <v>0.0001</v>
      </c>
      <c r="G14" s="18">
        <v>0.5</v>
      </c>
      <c r="H14" s="25">
        <f t="shared" si="0"/>
        <v>0.4984933</v>
      </c>
      <c r="K14" s="63">
        <v>0</v>
      </c>
      <c r="N14">
        <f t="shared" si="1"/>
        <v>0.4984933</v>
      </c>
      <c r="O14">
        <f t="shared" si="2"/>
        <v>0.4984933</v>
      </c>
      <c r="S14" s="24">
        <v>498493.3</v>
      </c>
    </row>
    <row r="15" spans="1:19" ht="12.75">
      <c r="A15" s="18">
        <v>14</v>
      </c>
      <c r="B15" s="18">
        <v>8</v>
      </c>
      <c r="C15" s="18"/>
      <c r="D15" t="s">
        <v>213</v>
      </c>
      <c r="E15">
        <v>16</v>
      </c>
      <c r="F15" s="60">
        <v>0.0001</v>
      </c>
      <c r="G15" s="18">
        <v>0.5</v>
      </c>
      <c r="H15" s="25">
        <f t="shared" si="0"/>
        <v>0.4983333</v>
      </c>
      <c r="K15" s="63">
        <v>0</v>
      </c>
      <c r="N15">
        <f t="shared" si="1"/>
        <v>0.4983333</v>
      </c>
      <c r="O15">
        <f t="shared" si="2"/>
        <v>0.4983333</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350</v>
      </c>
      <c r="I27" s="89"/>
      <c r="J27" s="89"/>
      <c r="K27" s="89"/>
      <c r="L27" s="89"/>
      <c r="M27" s="71"/>
      <c r="O27" s="19"/>
      <c r="P27" s="19"/>
      <c r="Q27" s="19"/>
      <c r="R27" s="18"/>
      <c r="S27" s="18"/>
      <c r="T27" s="18"/>
      <c r="U27" s="18"/>
      <c r="V27" s="18"/>
    </row>
    <row r="28" spans="1:22" ht="12.75">
      <c r="A28" s="8" t="s">
        <v>214</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215</v>
      </c>
      <c r="B29" s="9">
        <v>15</v>
      </c>
      <c r="C29" s="9">
        <v>15</v>
      </c>
      <c r="D29" s="9">
        <v>7</v>
      </c>
      <c r="E29" s="10">
        <v>3</v>
      </c>
      <c r="G29" s="91"/>
      <c r="H29" s="21" t="s">
        <v>24</v>
      </c>
      <c r="I29" s="11">
        <v>1</v>
      </c>
      <c r="J29" s="11">
        <v>64</v>
      </c>
      <c r="K29" s="11"/>
      <c r="L29" s="11"/>
      <c r="M29" s="12"/>
      <c r="O29" s="18"/>
      <c r="P29" s="18"/>
      <c r="Q29" s="18"/>
      <c r="R29" s="18"/>
      <c r="S29" s="18"/>
      <c r="T29" s="18"/>
      <c r="U29" s="18"/>
      <c r="V29" s="18"/>
    </row>
    <row r="30" spans="1:22" ht="13.5" thickBot="1">
      <c r="A30" s="8" t="s">
        <v>216</v>
      </c>
      <c r="B30" s="9">
        <v>1023</v>
      </c>
      <c r="C30" s="9">
        <v>1023</v>
      </c>
      <c r="D30" s="9">
        <v>15</v>
      </c>
      <c r="E30" s="10">
        <v>7</v>
      </c>
      <c r="G30" s="22" t="s">
        <v>27</v>
      </c>
      <c r="H30" s="70" t="s">
        <v>28</v>
      </c>
      <c r="I30" s="89"/>
      <c r="J30" s="89"/>
      <c r="K30" s="89"/>
      <c r="L30" s="89"/>
      <c r="M30" s="71"/>
      <c r="O30" s="18"/>
      <c r="P30" s="18"/>
      <c r="Q30" s="18"/>
      <c r="R30" s="18"/>
      <c r="S30" s="18"/>
      <c r="T30" s="18"/>
      <c r="U30" s="18"/>
      <c r="V30" s="18"/>
    </row>
    <row r="31" spans="1:22" ht="13.5" thickBot="1">
      <c r="A31" s="8" t="s">
        <v>217</v>
      </c>
      <c r="B31" s="9">
        <v>7</v>
      </c>
      <c r="C31" s="9">
        <v>3</v>
      </c>
      <c r="D31" s="9">
        <v>2</v>
      </c>
      <c r="E31" s="10">
        <v>2</v>
      </c>
      <c r="G31" s="22" t="s">
        <v>18</v>
      </c>
      <c r="H31" s="70" t="s">
        <v>218</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F1:F2"/>
    <mergeCell ref="E1:E2"/>
    <mergeCell ref="A1:A2"/>
    <mergeCell ref="B1:B2"/>
    <mergeCell ref="C1:C2"/>
    <mergeCell ref="D1:D2"/>
    <mergeCell ref="B32:E32"/>
    <mergeCell ref="B33:E33"/>
    <mergeCell ref="G26:M26"/>
    <mergeCell ref="G28:G29"/>
    <mergeCell ref="H30:M30"/>
    <mergeCell ref="H31:M31"/>
    <mergeCell ref="H32:M32"/>
    <mergeCell ref="H1:H2"/>
    <mergeCell ref="I1:J1"/>
    <mergeCell ref="G38:H38"/>
    <mergeCell ref="G39:H39"/>
    <mergeCell ref="H27:M27"/>
    <mergeCell ref="M1:O1"/>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34"/>
  </sheetPr>
  <dimension ref="A1:S79"/>
  <sheetViews>
    <sheetView workbookViewId="0" topLeftCell="A1">
      <pane xSplit="2" ySplit="2" topLeftCell="H3" activePane="bottomRight" state="frozen"/>
      <selection pane="topLeft" activeCell="E41" sqref="E41"/>
      <selection pane="topRight" activeCell="E41" sqref="E41"/>
      <selection pane="bottomLeft" activeCell="E41" sqref="E41"/>
      <selection pane="bottomRight" activeCell="P12" sqref="P1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78" t="s">
        <v>0</v>
      </c>
      <c r="B1" s="74" t="s">
        <v>1</v>
      </c>
      <c r="C1" s="74" t="s">
        <v>219</v>
      </c>
      <c r="D1" s="74" t="s">
        <v>2</v>
      </c>
      <c r="E1" s="74" t="s">
        <v>220</v>
      </c>
      <c r="F1" s="74" t="s">
        <v>221</v>
      </c>
      <c r="G1" s="74" t="s">
        <v>222</v>
      </c>
      <c r="H1" s="72" t="s">
        <v>223</v>
      </c>
      <c r="I1" s="83" t="s">
        <v>3</v>
      </c>
      <c r="J1" s="84"/>
      <c r="K1" s="80" t="s">
        <v>4</v>
      </c>
      <c r="L1" s="81"/>
      <c r="M1" s="84" t="s">
        <v>5</v>
      </c>
      <c r="N1" s="84"/>
      <c r="O1" s="84"/>
      <c r="P1" s="1" t="s">
        <v>6</v>
      </c>
      <c r="Q1" s="2"/>
      <c r="S1" s="72" t="s">
        <v>224</v>
      </c>
    </row>
    <row r="2" spans="1:19" ht="51.75" thickBot="1">
      <c r="A2" s="100"/>
      <c r="B2" s="99"/>
      <c r="C2" s="99"/>
      <c r="D2" s="99"/>
      <c r="E2" s="99"/>
      <c r="F2" s="99"/>
      <c r="G2" s="99"/>
      <c r="H2" s="73"/>
      <c r="I2" s="3" t="s">
        <v>225</v>
      </c>
      <c r="J2" s="4" t="s">
        <v>8</v>
      </c>
      <c r="K2" s="4" t="s">
        <v>226</v>
      </c>
      <c r="L2" s="5" t="s">
        <v>227</v>
      </c>
      <c r="M2" s="4" t="s">
        <v>9</v>
      </c>
      <c r="N2" s="4" t="s">
        <v>10</v>
      </c>
      <c r="O2" s="4" t="s">
        <v>11</v>
      </c>
      <c r="P2" s="5" t="s">
        <v>12</v>
      </c>
      <c r="Q2" s="6" t="s">
        <v>13</v>
      </c>
      <c r="S2" s="73"/>
    </row>
    <row r="3" spans="1:19" ht="12.75">
      <c r="A3">
        <v>1</v>
      </c>
      <c r="B3">
        <v>0</v>
      </c>
      <c r="C3" t="s">
        <v>228</v>
      </c>
      <c r="G3">
        <v>0.256</v>
      </c>
      <c r="H3" s="25">
        <f aca="true" t="shared" si="0" ref="H3:H34">S3/1000000</f>
        <v>0.2951467</v>
      </c>
      <c r="I3" s="33">
        <f>SUM(H3:H42)</f>
        <v>76.63183910000002</v>
      </c>
      <c r="J3" s="33">
        <f>I3/SUM(G3:G42)</f>
        <v>0.16990634445173655</v>
      </c>
      <c r="K3" s="1"/>
      <c r="L3" s="35" t="s">
        <v>361</v>
      </c>
      <c r="M3" s="33">
        <f>SUM(H3:H60)</f>
        <v>85.59467650000002</v>
      </c>
      <c r="N3" s="33">
        <f>SUM(N43:N60)+SUM(H3:H42)</f>
        <v>85.59467650000002</v>
      </c>
      <c r="O3" s="33">
        <f>SUM(O43:O60)+SUM(H3:H42)</f>
        <v>85.59467650000002</v>
      </c>
      <c r="P3" s="33">
        <v>181.138</v>
      </c>
      <c r="Q3" s="36">
        <f>N3/P3</f>
        <v>0.4725384872307303</v>
      </c>
      <c r="S3" s="24">
        <v>295146.7</v>
      </c>
    </row>
    <row r="4" spans="1:19" ht="12.75">
      <c r="A4">
        <v>2</v>
      </c>
      <c r="B4">
        <v>0</v>
      </c>
      <c r="C4" t="s">
        <v>228</v>
      </c>
      <c r="G4">
        <v>0.256</v>
      </c>
      <c r="H4" s="25">
        <f t="shared" si="0"/>
        <v>0.3117952</v>
      </c>
      <c r="S4" s="24">
        <v>311795.2</v>
      </c>
    </row>
    <row r="5" spans="1:19" ht="12.75">
      <c r="A5">
        <v>3</v>
      </c>
      <c r="B5">
        <v>0</v>
      </c>
      <c r="C5" t="s">
        <v>228</v>
      </c>
      <c r="G5">
        <v>0.256</v>
      </c>
      <c r="H5" s="25">
        <f t="shared" si="0"/>
        <v>0.314624</v>
      </c>
      <c r="S5" s="24">
        <v>314624</v>
      </c>
    </row>
    <row r="6" spans="1:19" ht="12.75">
      <c r="A6">
        <v>4</v>
      </c>
      <c r="B6">
        <v>0</v>
      </c>
      <c r="C6" t="s">
        <v>228</v>
      </c>
      <c r="G6">
        <v>5</v>
      </c>
      <c r="H6" s="25">
        <f t="shared" si="0"/>
        <v>4.779697</v>
      </c>
      <c r="S6" s="24">
        <v>4779697</v>
      </c>
    </row>
    <row r="7" spans="1:19" ht="12.75">
      <c r="A7">
        <v>5</v>
      </c>
      <c r="B7">
        <v>0</v>
      </c>
      <c r="C7" t="s">
        <v>228</v>
      </c>
      <c r="G7">
        <v>10</v>
      </c>
      <c r="H7" s="25">
        <f t="shared" si="0"/>
        <v>8.411773</v>
      </c>
      <c r="S7" s="24">
        <v>8411773</v>
      </c>
    </row>
    <row r="8" spans="1:19" ht="12.75">
      <c r="A8">
        <v>6</v>
      </c>
      <c r="B8">
        <v>0</v>
      </c>
      <c r="C8" t="s">
        <v>228</v>
      </c>
      <c r="G8">
        <v>0.256</v>
      </c>
      <c r="H8" s="25">
        <f t="shared" si="0"/>
        <v>0.32704</v>
      </c>
      <c r="S8" s="24">
        <v>327040</v>
      </c>
    </row>
    <row r="9" spans="1:19" ht="12.75">
      <c r="A9">
        <v>11</v>
      </c>
      <c r="B9">
        <v>0</v>
      </c>
      <c r="C9" t="s">
        <v>228</v>
      </c>
      <c r="G9">
        <v>0</v>
      </c>
      <c r="H9" s="25">
        <f t="shared" si="0"/>
        <v>0.0442112</v>
      </c>
      <c r="S9" s="24">
        <v>44211.2</v>
      </c>
    </row>
    <row r="10" spans="1:19" ht="12.75">
      <c r="A10">
        <v>12</v>
      </c>
      <c r="B10">
        <v>0</v>
      </c>
      <c r="C10" t="s">
        <v>228</v>
      </c>
      <c r="G10">
        <v>0</v>
      </c>
      <c r="H10" s="25">
        <f t="shared" si="0"/>
        <v>0.0504576</v>
      </c>
      <c r="S10" s="24">
        <v>50457.6</v>
      </c>
    </row>
    <row r="11" spans="1:19" ht="12.75">
      <c r="A11">
        <v>13</v>
      </c>
      <c r="B11">
        <v>0</v>
      </c>
      <c r="C11" t="s">
        <v>228</v>
      </c>
      <c r="G11">
        <v>0</v>
      </c>
      <c r="H11" s="25">
        <f t="shared" si="0"/>
        <v>0.0423808</v>
      </c>
      <c r="S11" s="24">
        <v>42380.8</v>
      </c>
    </row>
    <row r="12" spans="1:19" ht="12.75">
      <c r="A12">
        <v>14</v>
      </c>
      <c r="B12">
        <v>0</v>
      </c>
      <c r="C12" t="s">
        <v>228</v>
      </c>
      <c r="G12">
        <v>0</v>
      </c>
      <c r="H12" s="25">
        <f t="shared" si="0"/>
        <v>0.0448128</v>
      </c>
      <c r="S12" s="24">
        <v>44812.8</v>
      </c>
    </row>
    <row r="13" spans="1:19" ht="12.75">
      <c r="A13">
        <v>15</v>
      </c>
      <c r="B13">
        <v>0</v>
      </c>
      <c r="C13" t="s">
        <v>228</v>
      </c>
      <c r="G13">
        <v>0</v>
      </c>
      <c r="H13" s="25">
        <f t="shared" si="0"/>
        <v>0.047411199999999994</v>
      </c>
      <c r="S13" s="24">
        <v>47411.2</v>
      </c>
    </row>
    <row r="14" spans="1:19" ht="12.75">
      <c r="A14">
        <v>16</v>
      </c>
      <c r="B14">
        <v>0</v>
      </c>
      <c r="C14" t="s">
        <v>228</v>
      </c>
      <c r="G14">
        <v>0</v>
      </c>
      <c r="H14" s="25">
        <f t="shared" si="0"/>
        <v>0.045542400000000004</v>
      </c>
      <c r="S14" s="24">
        <v>45542.4</v>
      </c>
    </row>
    <row r="15" spans="1:19" ht="12.75">
      <c r="A15">
        <v>17</v>
      </c>
      <c r="B15">
        <v>0</v>
      </c>
      <c r="C15" t="s">
        <v>228</v>
      </c>
      <c r="G15">
        <v>0</v>
      </c>
      <c r="H15" s="25">
        <f t="shared" si="0"/>
        <v>0.050099199999999997</v>
      </c>
      <c r="S15" s="24">
        <v>50099.2</v>
      </c>
    </row>
    <row r="16" spans="1:19" ht="12.75">
      <c r="A16">
        <v>18</v>
      </c>
      <c r="B16">
        <v>0</v>
      </c>
      <c r="C16" t="s">
        <v>228</v>
      </c>
      <c r="G16">
        <v>0</v>
      </c>
      <c r="H16" s="25">
        <f t="shared" si="0"/>
        <v>0.045644800000000006</v>
      </c>
      <c r="S16" s="24">
        <v>45644.8</v>
      </c>
    </row>
    <row r="17" spans="1:19" ht="12.75">
      <c r="A17">
        <v>19</v>
      </c>
      <c r="B17">
        <v>0</v>
      </c>
      <c r="C17" t="s">
        <v>228</v>
      </c>
      <c r="G17">
        <v>0</v>
      </c>
      <c r="H17" s="25">
        <f t="shared" si="0"/>
        <v>0.055296</v>
      </c>
      <c r="S17" s="24">
        <v>55296</v>
      </c>
    </row>
    <row r="18" spans="1:19" ht="12.75">
      <c r="A18">
        <v>20</v>
      </c>
      <c r="B18">
        <v>0</v>
      </c>
      <c r="C18" t="s">
        <v>228</v>
      </c>
      <c r="G18">
        <v>0</v>
      </c>
      <c r="H18" s="25">
        <f t="shared" si="0"/>
        <v>0.0415872</v>
      </c>
      <c r="S18" s="24">
        <v>41587.2</v>
      </c>
    </row>
    <row r="19" spans="1:19" ht="12.75">
      <c r="A19">
        <v>21</v>
      </c>
      <c r="B19">
        <v>0</v>
      </c>
      <c r="C19" t="s">
        <v>228</v>
      </c>
      <c r="G19">
        <v>30</v>
      </c>
      <c r="H19" s="25">
        <f t="shared" si="0"/>
        <v>7.3712</v>
      </c>
      <c r="S19" s="24">
        <v>7371200</v>
      </c>
    </row>
    <row r="20" spans="1:19" ht="12.75">
      <c r="A20">
        <v>22</v>
      </c>
      <c r="B20">
        <v>0</v>
      </c>
      <c r="C20" t="s">
        <v>228</v>
      </c>
      <c r="G20">
        <v>30</v>
      </c>
      <c r="H20" s="25">
        <f t="shared" si="0"/>
        <v>6.9916</v>
      </c>
      <c r="S20" s="24">
        <v>6991600</v>
      </c>
    </row>
    <row r="21" spans="1:19" ht="12.75">
      <c r="A21">
        <v>23</v>
      </c>
      <c r="B21">
        <v>0</v>
      </c>
      <c r="C21" t="s">
        <v>228</v>
      </c>
      <c r="G21">
        <v>30</v>
      </c>
      <c r="H21" s="25">
        <f t="shared" si="0"/>
        <v>9.49</v>
      </c>
      <c r="S21" s="24">
        <v>9490000</v>
      </c>
    </row>
    <row r="22" spans="1:19" ht="12.75">
      <c r="A22">
        <v>24</v>
      </c>
      <c r="B22">
        <v>0</v>
      </c>
      <c r="C22" t="s">
        <v>228</v>
      </c>
      <c r="G22">
        <v>30</v>
      </c>
      <c r="H22" s="25">
        <f t="shared" si="0"/>
        <v>7.4984</v>
      </c>
      <c r="S22" s="24">
        <v>7498400</v>
      </c>
    </row>
    <row r="23" spans="1:19" ht="12.75">
      <c r="A23">
        <v>0</v>
      </c>
      <c r="B23">
        <v>1</v>
      </c>
      <c r="C23" t="s">
        <v>228</v>
      </c>
      <c r="G23">
        <v>1</v>
      </c>
      <c r="H23" s="25">
        <f t="shared" si="0"/>
        <v>0.3330752</v>
      </c>
      <c r="S23" s="24">
        <v>333075.2</v>
      </c>
    </row>
    <row r="24" spans="1:19" ht="12.75">
      <c r="A24">
        <v>0</v>
      </c>
      <c r="B24">
        <v>2</v>
      </c>
      <c r="C24" t="s">
        <v>228</v>
      </c>
      <c r="G24">
        <v>1</v>
      </c>
      <c r="H24" s="25">
        <f t="shared" si="0"/>
        <v>0.4474048</v>
      </c>
      <c r="S24" s="24">
        <v>447404.8</v>
      </c>
    </row>
    <row r="25" spans="1:19" ht="12.75">
      <c r="A25">
        <v>0</v>
      </c>
      <c r="B25">
        <v>3</v>
      </c>
      <c r="C25" t="s">
        <v>228</v>
      </c>
      <c r="G25">
        <v>1</v>
      </c>
      <c r="H25" s="25">
        <f t="shared" si="0"/>
        <v>0.4389568</v>
      </c>
      <c r="S25" s="24">
        <v>438956.8</v>
      </c>
    </row>
    <row r="26" spans="1:19" ht="12.75">
      <c r="A26">
        <v>0</v>
      </c>
      <c r="B26">
        <v>4</v>
      </c>
      <c r="C26" t="s">
        <v>228</v>
      </c>
      <c r="G26">
        <v>1</v>
      </c>
      <c r="H26" s="25">
        <f t="shared" si="0"/>
        <v>0.4590048</v>
      </c>
      <c r="S26" s="24">
        <v>459004.8</v>
      </c>
    </row>
    <row r="27" spans="1:19" ht="12.75">
      <c r="A27">
        <v>0</v>
      </c>
      <c r="B27">
        <v>5</v>
      </c>
      <c r="C27" t="s">
        <v>228</v>
      </c>
      <c r="G27">
        <v>1</v>
      </c>
      <c r="H27" s="25">
        <f t="shared" si="0"/>
        <v>0.5207776</v>
      </c>
      <c r="S27" s="24">
        <v>520777.6</v>
      </c>
    </row>
    <row r="28" spans="1:19" ht="12.75">
      <c r="A28">
        <v>0</v>
      </c>
      <c r="B28">
        <v>6</v>
      </c>
      <c r="C28" t="s">
        <v>228</v>
      </c>
      <c r="G28">
        <v>10</v>
      </c>
      <c r="H28" s="25">
        <f t="shared" si="0"/>
        <v>0.595568</v>
      </c>
      <c r="S28" s="24">
        <v>595568</v>
      </c>
    </row>
    <row r="29" spans="1:19" ht="12.75">
      <c r="A29">
        <v>0</v>
      </c>
      <c r="B29">
        <v>11</v>
      </c>
      <c r="C29" t="s">
        <v>228</v>
      </c>
      <c r="G29">
        <v>30</v>
      </c>
      <c r="H29" s="25">
        <f t="shared" si="0"/>
        <v>2.552</v>
      </c>
      <c r="S29" s="24">
        <v>2552000</v>
      </c>
    </row>
    <row r="30" spans="1:19" ht="12.75">
      <c r="A30">
        <v>0</v>
      </c>
      <c r="B30">
        <v>12</v>
      </c>
      <c r="C30" t="s">
        <v>228</v>
      </c>
      <c r="G30">
        <v>30</v>
      </c>
      <c r="H30" s="25">
        <f t="shared" si="0"/>
        <v>2.9236</v>
      </c>
      <c r="S30" s="24">
        <v>2923600</v>
      </c>
    </row>
    <row r="31" spans="1:19" ht="12.75">
      <c r="A31">
        <v>0</v>
      </c>
      <c r="B31">
        <v>13</v>
      </c>
      <c r="C31" t="s">
        <v>228</v>
      </c>
      <c r="G31">
        <v>30</v>
      </c>
      <c r="H31" s="25">
        <f t="shared" si="0"/>
        <v>2.4832</v>
      </c>
      <c r="S31" s="24">
        <v>2483200</v>
      </c>
    </row>
    <row r="32" spans="1:19" ht="12.75">
      <c r="A32">
        <v>0</v>
      </c>
      <c r="B32">
        <v>14</v>
      </c>
      <c r="C32" t="s">
        <v>228</v>
      </c>
      <c r="G32">
        <v>30</v>
      </c>
      <c r="H32" s="25">
        <f t="shared" si="0"/>
        <v>2.5984</v>
      </c>
      <c r="S32" s="24">
        <v>2598400</v>
      </c>
    </row>
    <row r="33" spans="1:19" ht="12.75">
      <c r="A33">
        <v>0</v>
      </c>
      <c r="B33">
        <v>15</v>
      </c>
      <c r="C33" t="s">
        <v>228</v>
      </c>
      <c r="G33">
        <v>30</v>
      </c>
      <c r="H33" s="25">
        <f t="shared" si="0"/>
        <v>2.7668</v>
      </c>
      <c r="S33" s="24">
        <v>2766800</v>
      </c>
    </row>
    <row r="34" spans="1:19" ht="12.75">
      <c r="A34">
        <v>0</v>
      </c>
      <c r="B34">
        <v>16</v>
      </c>
      <c r="C34" t="s">
        <v>228</v>
      </c>
      <c r="G34">
        <v>30</v>
      </c>
      <c r="H34" s="25">
        <f t="shared" si="0"/>
        <v>2.6368</v>
      </c>
      <c r="S34" s="24">
        <v>2636800</v>
      </c>
    </row>
    <row r="35" spans="1:19" ht="12.75">
      <c r="A35">
        <v>0</v>
      </c>
      <c r="B35">
        <v>17</v>
      </c>
      <c r="C35" t="s">
        <v>228</v>
      </c>
      <c r="G35">
        <v>30</v>
      </c>
      <c r="H35" s="25">
        <f aca="true" t="shared" si="1" ref="H35:H54">S35/1000000</f>
        <v>2.9188</v>
      </c>
      <c r="S35" s="24">
        <v>2918800</v>
      </c>
    </row>
    <row r="36" spans="1:19" ht="12.75">
      <c r="A36">
        <v>0</v>
      </c>
      <c r="B36">
        <v>18</v>
      </c>
      <c r="C36" t="s">
        <v>228</v>
      </c>
      <c r="G36">
        <v>30</v>
      </c>
      <c r="H36" s="25">
        <f t="shared" si="1"/>
        <v>2.65</v>
      </c>
      <c r="S36" s="24">
        <v>2650000</v>
      </c>
    </row>
    <row r="37" spans="1:19" ht="12.75">
      <c r="A37">
        <v>0</v>
      </c>
      <c r="B37">
        <v>19</v>
      </c>
      <c r="C37" t="s">
        <v>228</v>
      </c>
      <c r="G37">
        <v>30</v>
      </c>
      <c r="H37" s="25">
        <f t="shared" si="1"/>
        <v>3.2056</v>
      </c>
      <c r="S37" s="24">
        <v>3205600</v>
      </c>
    </row>
    <row r="38" spans="1:19" ht="12.75">
      <c r="A38">
        <v>0</v>
      </c>
      <c r="B38">
        <v>20</v>
      </c>
      <c r="C38" t="s">
        <v>228</v>
      </c>
      <c r="G38">
        <v>30</v>
      </c>
      <c r="H38" s="25">
        <f t="shared" si="1"/>
        <v>2.4092</v>
      </c>
      <c r="S38" s="24">
        <v>2409200</v>
      </c>
    </row>
    <row r="39" spans="1:19" ht="12.75">
      <c r="A39">
        <v>0</v>
      </c>
      <c r="B39">
        <v>21</v>
      </c>
      <c r="C39" t="s">
        <v>228</v>
      </c>
      <c r="G39">
        <v>0</v>
      </c>
      <c r="H39" s="25">
        <f t="shared" si="1"/>
        <v>0.1019776</v>
      </c>
      <c r="S39" s="24">
        <v>101977.6</v>
      </c>
    </row>
    <row r="40" spans="1:19" ht="12.75">
      <c r="A40">
        <v>0</v>
      </c>
      <c r="B40">
        <v>22</v>
      </c>
      <c r="C40" t="s">
        <v>228</v>
      </c>
      <c r="G40">
        <v>0</v>
      </c>
      <c r="H40" s="25">
        <f t="shared" si="1"/>
        <v>0.09559039999999999</v>
      </c>
      <c r="S40" s="24">
        <v>95590.4</v>
      </c>
    </row>
    <row r="41" spans="1:19" ht="12.75">
      <c r="A41">
        <v>0</v>
      </c>
      <c r="B41">
        <v>23</v>
      </c>
      <c r="C41" t="s">
        <v>228</v>
      </c>
      <c r="G41">
        <v>0</v>
      </c>
      <c r="H41" s="25">
        <f t="shared" si="1"/>
        <v>0.1322496</v>
      </c>
      <c r="S41" s="24">
        <v>132249.6</v>
      </c>
    </row>
    <row r="42" spans="1:19" ht="12.75">
      <c r="A42">
        <v>0</v>
      </c>
      <c r="B42">
        <v>24</v>
      </c>
      <c r="C42" t="s">
        <v>228</v>
      </c>
      <c r="G42">
        <v>0</v>
      </c>
      <c r="H42" s="25">
        <f t="shared" si="1"/>
        <v>0.10411519999999999</v>
      </c>
      <c r="S42" s="24">
        <v>104115.2</v>
      </c>
    </row>
    <row r="43" spans="1:19" ht="12.75">
      <c r="A43">
        <v>7</v>
      </c>
      <c r="B43">
        <v>0</v>
      </c>
      <c r="D43" t="s">
        <v>229</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229</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230</v>
      </c>
      <c r="E45">
        <v>30</v>
      </c>
      <c r="F45" s="18">
        <v>0.05</v>
      </c>
      <c r="G45">
        <v>0.096</v>
      </c>
      <c r="H45" s="25">
        <f t="shared" si="1"/>
        <v>0.094752</v>
      </c>
      <c r="K45" s="34">
        <v>0</v>
      </c>
      <c r="N45">
        <f t="shared" si="2"/>
        <v>0.094752</v>
      </c>
      <c r="O45">
        <f t="shared" si="3"/>
        <v>0.094752</v>
      </c>
      <c r="S45" s="24">
        <v>94752</v>
      </c>
    </row>
    <row r="46" spans="1:19" ht="12.75">
      <c r="A46">
        <v>26</v>
      </c>
      <c r="B46">
        <v>0</v>
      </c>
      <c r="D46" t="s">
        <v>230</v>
      </c>
      <c r="E46">
        <v>30</v>
      </c>
      <c r="F46" s="18">
        <v>0.05</v>
      </c>
      <c r="G46">
        <v>0.096</v>
      </c>
      <c r="H46" s="25">
        <f t="shared" si="1"/>
        <v>0.09472</v>
      </c>
      <c r="K46" s="34">
        <v>0</v>
      </c>
      <c r="N46">
        <f t="shared" si="2"/>
        <v>0.09472</v>
      </c>
      <c r="O46">
        <f t="shared" si="3"/>
        <v>0.09472</v>
      </c>
      <c r="S46" s="24">
        <v>94720</v>
      </c>
    </row>
    <row r="47" spans="1:19" ht="12.75">
      <c r="A47">
        <v>27</v>
      </c>
      <c r="B47">
        <v>0</v>
      </c>
      <c r="D47" t="s">
        <v>230</v>
      </c>
      <c r="E47">
        <v>30</v>
      </c>
      <c r="F47" s="18">
        <v>0.05</v>
      </c>
      <c r="G47">
        <v>0.096</v>
      </c>
      <c r="H47" s="25">
        <f t="shared" si="1"/>
        <v>0.094688</v>
      </c>
      <c r="K47" s="34">
        <v>0</v>
      </c>
      <c r="N47">
        <f t="shared" si="2"/>
        <v>0.094688</v>
      </c>
      <c r="O47">
        <f t="shared" si="3"/>
        <v>0.094688</v>
      </c>
      <c r="S47" s="24">
        <v>94688</v>
      </c>
    </row>
    <row r="48" spans="1:19" ht="12.75">
      <c r="A48">
        <v>28</v>
      </c>
      <c r="B48">
        <v>0</v>
      </c>
      <c r="D48" t="s">
        <v>230</v>
      </c>
      <c r="E48">
        <v>30</v>
      </c>
      <c r="F48" s="18">
        <v>0.05</v>
      </c>
      <c r="G48">
        <v>0.096</v>
      </c>
      <c r="H48" s="25">
        <f t="shared" si="1"/>
        <v>0.094656</v>
      </c>
      <c r="K48" s="34">
        <v>0</v>
      </c>
      <c r="N48">
        <f t="shared" si="2"/>
        <v>0.094656</v>
      </c>
      <c r="O48">
        <f t="shared" si="3"/>
        <v>0.094656</v>
      </c>
      <c r="S48" s="24">
        <v>94656</v>
      </c>
    </row>
    <row r="49" spans="1:19" ht="12.75">
      <c r="A49">
        <v>29</v>
      </c>
      <c r="B49">
        <v>0</v>
      </c>
      <c r="D49" t="s">
        <v>230</v>
      </c>
      <c r="E49">
        <v>30</v>
      </c>
      <c r="F49" s="18">
        <v>0.05</v>
      </c>
      <c r="G49">
        <v>0.096</v>
      </c>
      <c r="H49" s="25">
        <f t="shared" si="1"/>
        <v>0.094624</v>
      </c>
      <c r="K49" s="34">
        <v>0</v>
      </c>
      <c r="N49">
        <f t="shared" si="2"/>
        <v>0.094624</v>
      </c>
      <c r="O49">
        <f t="shared" si="3"/>
        <v>0.094624</v>
      </c>
      <c r="S49" s="24">
        <v>94624</v>
      </c>
    </row>
    <row r="50" spans="1:19" ht="12.75">
      <c r="A50">
        <v>30</v>
      </c>
      <c r="B50">
        <v>0</v>
      </c>
      <c r="D50" t="s">
        <v>230</v>
      </c>
      <c r="E50">
        <v>30</v>
      </c>
      <c r="F50" s="18">
        <v>0.05</v>
      </c>
      <c r="G50">
        <v>0.096</v>
      </c>
      <c r="H50" s="25">
        <f t="shared" si="1"/>
        <v>0.094592</v>
      </c>
      <c r="K50" s="34">
        <v>0</v>
      </c>
      <c r="N50">
        <f t="shared" si="2"/>
        <v>0.094592</v>
      </c>
      <c r="O50">
        <f t="shared" si="3"/>
        <v>0.094592</v>
      </c>
      <c r="S50" s="24">
        <v>94592</v>
      </c>
    </row>
    <row r="51" spans="1:19" ht="12.75">
      <c r="A51">
        <v>0</v>
      </c>
      <c r="B51">
        <v>7</v>
      </c>
      <c r="D51" t="s">
        <v>229</v>
      </c>
      <c r="E51">
        <v>100</v>
      </c>
      <c r="F51" s="18">
        <v>0.0001</v>
      </c>
      <c r="G51">
        <v>1</v>
      </c>
      <c r="H51" s="25">
        <f t="shared" si="1"/>
        <v>0.9762133000000001</v>
      </c>
      <c r="K51" s="34">
        <v>0</v>
      </c>
      <c r="N51">
        <f t="shared" si="2"/>
        <v>0.9762133000000001</v>
      </c>
      <c r="O51">
        <f t="shared" si="3"/>
        <v>0.9762133000000001</v>
      </c>
      <c r="S51" s="24">
        <v>976213.3</v>
      </c>
    </row>
    <row r="52" spans="1:19" ht="12.75">
      <c r="A52">
        <v>0</v>
      </c>
      <c r="B52">
        <v>8</v>
      </c>
      <c r="D52" t="s">
        <v>229</v>
      </c>
      <c r="E52">
        <v>100</v>
      </c>
      <c r="F52" s="18">
        <v>0.0001</v>
      </c>
      <c r="G52">
        <v>1</v>
      </c>
      <c r="H52" s="25">
        <f t="shared" si="1"/>
        <v>0.9734826999999999</v>
      </c>
      <c r="K52" s="34">
        <v>0</v>
      </c>
      <c r="N52">
        <f t="shared" si="2"/>
        <v>0.9734826999999999</v>
      </c>
      <c r="O52">
        <f t="shared" si="3"/>
        <v>0.9734826999999999</v>
      </c>
      <c r="S52" s="24">
        <v>973482.7</v>
      </c>
    </row>
    <row r="53" spans="1:19" ht="12.75">
      <c r="A53">
        <v>0</v>
      </c>
      <c r="B53">
        <v>9</v>
      </c>
      <c r="D53" t="s">
        <v>229</v>
      </c>
      <c r="E53">
        <v>200</v>
      </c>
      <c r="F53" s="18">
        <v>0.0001</v>
      </c>
      <c r="G53">
        <v>2</v>
      </c>
      <c r="H53" s="25">
        <f t="shared" si="1"/>
        <v>1.950515</v>
      </c>
      <c r="K53" s="34">
        <v>0</v>
      </c>
      <c r="N53">
        <f t="shared" si="2"/>
        <v>1.950515</v>
      </c>
      <c r="O53">
        <f t="shared" si="3"/>
        <v>1.950515</v>
      </c>
      <c r="S53" s="24">
        <v>1950515</v>
      </c>
    </row>
    <row r="54" spans="1:19" ht="12.75">
      <c r="A54">
        <v>0</v>
      </c>
      <c r="B54">
        <v>10</v>
      </c>
      <c r="D54" t="s">
        <v>229</v>
      </c>
      <c r="E54">
        <v>200</v>
      </c>
      <c r="F54" s="18">
        <v>0.0001</v>
      </c>
      <c r="G54">
        <v>2</v>
      </c>
      <c r="H54" s="25">
        <f t="shared" si="1"/>
        <v>1.948877</v>
      </c>
      <c r="K54" s="34">
        <v>0</v>
      </c>
      <c r="N54">
        <f t="shared" si="2"/>
        <v>1.948877</v>
      </c>
      <c r="O54">
        <f t="shared" si="3"/>
        <v>1.948877</v>
      </c>
      <c r="S54" s="24">
        <v>1948877</v>
      </c>
    </row>
    <row r="55" spans="1:19" ht="12.75">
      <c r="A55">
        <v>0</v>
      </c>
      <c r="B55">
        <v>25</v>
      </c>
      <c r="D55" t="s">
        <v>230</v>
      </c>
      <c r="E55">
        <v>30</v>
      </c>
      <c r="F55" s="18">
        <v>0.05</v>
      </c>
      <c r="G55">
        <v>0.096</v>
      </c>
      <c r="H55" s="25">
        <f aca="true" t="shared" si="4" ref="H55:H60">S45/1000000</f>
        <v>0.094752</v>
      </c>
      <c r="K55" s="34">
        <v>0</v>
      </c>
      <c r="N55">
        <f t="shared" si="2"/>
        <v>0.094752</v>
      </c>
      <c r="O55">
        <f t="shared" si="3"/>
        <v>0.094752</v>
      </c>
      <c r="S55" s="24">
        <v>90848</v>
      </c>
    </row>
    <row r="56" spans="1:19" ht="12.75">
      <c r="A56">
        <v>0</v>
      </c>
      <c r="B56">
        <v>26</v>
      </c>
      <c r="D56" t="s">
        <v>230</v>
      </c>
      <c r="E56">
        <v>30</v>
      </c>
      <c r="F56">
        <v>0.05</v>
      </c>
      <c r="G56">
        <v>0.096</v>
      </c>
      <c r="H56" s="25">
        <f t="shared" si="4"/>
        <v>0.09472</v>
      </c>
      <c r="K56" s="34">
        <v>0</v>
      </c>
      <c r="N56">
        <f t="shared" si="2"/>
        <v>0.09472</v>
      </c>
      <c r="O56">
        <f t="shared" si="3"/>
        <v>0.09472</v>
      </c>
      <c r="S56" s="24">
        <v>90592</v>
      </c>
    </row>
    <row r="57" spans="1:19" ht="12.75">
      <c r="A57">
        <v>0</v>
      </c>
      <c r="B57">
        <v>27</v>
      </c>
      <c r="D57" t="s">
        <v>230</v>
      </c>
      <c r="E57">
        <v>30</v>
      </c>
      <c r="F57">
        <v>0.05</v>
      </c>
      <c r="G57">
        <v>0.096</v>
      </c>
      <c r="H57" s="25">
        <f t="shared" si="4"/>
        <v>0.094688</v>
      </c>
      <c r="K57" s="34">
        <v>0</v>
      </c>
      <c r="N57">
        <f t="shared" si="2"/>
        <v>0.094688</v>
      </c>
      <c r="O57">
        <f t="shared" si="3"/>
        <v>0.094688</v>
      </c>
      <c r="S57" s="24">
        <v>90688</v>
      </c>
    </row>
    <row r="58" spans="1:19" ht="12.75">
      <c r="A58">
        <v>0</v>
      </c>
      <c r="B58">
        <v>28</v>
      </c>
      <c r="D58" t="s">
        <v>230</v>
      </c>
      <c r="E58">
        <v>30</v>
      </c>
      <c r="F58">
        <v>0.05</v>
      </c>
      <c r="G58">
        <v>0.096</v>
      </c>
      <c r="H58" s="25">
        <f t="shared" si="4"/>
        <v>0.094656</v>
      </c>
      <c r="K58" s="34">
        <v>0</v>
      </c>
      <c r="N58">
        <f t="shared" si="2"/>
        <v>0.094656</v>
      </c>
      <c r="O58">
        <f t="shared" si="3"/>
        <v>0.094656</v>
      </c>
      <c r="S58" s="24">
        <v>90400</v>
      </c>
    </row>
    <row r="59" spans="1:19" ht="12.75">
      <c r="A59">
        <v>0</v>
      </c>
      <c r="B59">
        <v>29</v>
      </c>
      <c r="D59" t="s">
        <v>230</v>
      </c>
      <c r="E59">
        <v>30</v>
      </c>
      <c r="F59">
        <v>0.05</v>
      </c>
      <c r="G59">
        <v>0.096</v>
      </c>
      <c r="H59" s="25">
        <f t="shared" si="4"/>
        <v>0.094624</v>
      </c>
      <c r="K59" s="34">
        <v>0</v>
      </c>
      <c r="N59">
        <f t="shared" si="2"/>
        <v>0.094624</v>
      </c>
      <c r="O59">
        <f t="shared" si="3"/>
        <v>0.094624</v>
      </c>
      <c r="S59" s="24">
        <v>90880</v>
      </c>
    </row>
    <row r="60" spans="1:19" ht="12.75">
      <c r="A60">
        <v>0</v>
      </c>
      <c r="B60">
        <v>30</v>
      </c>
      <c r="D60" t="s">
        <v>230</v>
      </c>
      <c r="E60">
        <v>30</v>
      </c>
      <c r="F60">
        <v>0.05</v>
      </c>
      <c r="G60">
        <v>0.096</v>
      </c>
      <c r="H60" s="25">
        <f t="shared" si="4"/>
        <v>0.094592</v>
      </c>
      <c r="K60" s="34">
        <v>0</v>
      </c>
      <c r="N60">
        <f t="shared" si="2"/>
        <v>0.094592</v>
      </c>
      <c r="O60">
        <f t="shared" si="3"/>
        <v>0.094592</v>
      </c>
      <c r="S60" s="24">
        <v>90304</v>
      </c>
    </row>
    <row r="61" ht="13.5" thickBot="1">
      <c r="R61" s="18"/>
    </row>
    <row r="62" spans="1:13" ht="13.5" thickBot="1">
      <c r="A62" s="70" t="s">
        <v>32</v>
      </c>
      <c r="B62" s="89"/>
      <c r="C62" s="89"/>
      <c r="D62" s="89"/>
      <c r="E62" s="71"/>
      <c r="G62" s="70" t="s">
        <v>22</v>
      </c>
      <c r="H62" s="89"/>
      <c r="I62" s="89"/>
      <c r="J62" s="89"/>
      <c r="K62" s="89"/>
      <c r="L62" s="89"/>
      <c r="M62" s="71"/>
    </row>
    <row r="63" spans="1:13" ht="13.5" thickBot="1">
      <c r="A63" s="13"/>
      <c r="B63" s="1" t="s">
        <v>14</v>
      </c>
      <c r="C63" s="1" t="s">
        <v>15</v>
      </c>
      <c r="D63" s="1" t="s">
        <v>16</v>
      </c>
      <c r="E63" s="2" t="s">
        <v>17</v>
      </c>
      <c r="G63" s="14" t="s">
        <v>348</v>
      </c>
      <c r="H63" s="70" t="s">
        <v>349</v>
      </c>
      <c r="I63" s="89"/>
      <c r="J63" s="89"/>
      <c r="K63" s="89"/>
      <c r="L63" s="89"/>
      <c r="M63" s="71"/>
    </row>
    <row r="64" spans="1:13" ht="12.75">
      <c r="A64" s="8" t="s">
        <v>231</v>
      </c>
      <c r="B64" s="9">
        <v>0.0032</v>
      </c>
      <c r="C64" s="9">
        <v>0.0032</v>
      </c>
      <c r="D64" s="9">
        <v>0.0032</v>
      </c>
      <c r="E64" s="10">
        <v>0.0032</v>
      </c>
      <c r="G64" s="101" t="s">
        <v>23</v>
      </c>
      <c r="H64" s="13"/>
      <c r="I64" s="1" t="s">
        <v>31</v>
      </c>
      <c r="J64" s="1" t="s">
        <v>26</v>
      </c>
      <c r="K64" s="1"/>
      <c r="L64" s="1"/>
      <c r="M64" s="2"/>
    </row>
    <row r="65" spans="1:13" ht="13.5" thickBot="1">
      <c r="A65" s="8" t="s">
        <v>232</v>
      </c>
      <c r="B65" s="9">
        <v>15</v>
      </c>
      <c r="C65" s="9">
        <v>15</v>
      </c>
      <c r="D65" s="9">
        <v>7</v>
      </c>
      <c r="E65" s="10">
        <v>3</v>
      </c>
      <c r="G65" s="102"/>
      <c r="H65" s="21" t="s">
        <v>24</v>
      </c>
      <c r="I65" s="11">
        <v>1</v>
      </c>
      <c r="J65" s="11">
        <v>64</v>
      </c>
      <c r="K65" s="11"/>
      <c r="L65" s="11"/>
      <c r="M65" s="12"/>
    </row>
    <row r="66" spans="1:13" ht="13.5" thickBot="1">
      <c r="A66" s="8" t="s">
        <v>233</v>
      </c>
      <c r="B66" s="9">
        <v>1023</v>
      </c>
      <c r="C66" s="9">
        <v>1023</v>
      </c>
      <c r="D66" s="9">
        <v>15</v>
      </c>
      <c r="E66" s="10">
        <v>7</v>
      </c>
      <c r="G66" s="22" t="s">
        <v>27</v>
      </c>
      <c r="H66" s="70" t="s">
        <v>234</v>
      </c>
      <c r="I66" s="89"/>
      <c r="J66" s="89"/>
      <c r="K66" s="89"/>
      <c r="L66" s="89"/>
      <c r="M66" s="71"/>
    </row>
    <row r="67" spans="1:13" ht="13.5" thickBot="1">
      <c r="A67" s="8" t="s">
        <v>235</v>
      </c>
      <c r="B67" s="9">
        <v>7</v>
      </c>
      <c r="C67" s="9">
        <v>3</v>
      </c>
      <c r="D67" s="9">
        <v>2</v>
      </c>
      <c r="E67" s="10">
        <v>2</v>
      </c>
      <c r="G67" s="22" t="s">
        <v>18</v>
      </c>
      <c r="H67" s="70" t="s">
        <v>236</v>
      </c>
      <c r="I67" s="89"/>
      <c r="J67" s="89"/>
      <c r="K67" s="89"/>
      <c r="L67" s="89"/>
      <c r="M67" s="71"/>
    </row>
    <row r="68" spans="1:13" ht="13.5" thickBot="1">
      <c r="A68" s="16" t="s">
        <v>19</v>
      </c>
      <c r="B68" s="87" t="s">
        <v>21</v>
      </c>
      <c r="C68" s="87"/>
      <c r="D68" s="87"/>
      <c r="E68" s="88"/>
      <c r="G68" s="15" t="s">
        <v>29</v>
      </c>
      <c r="H68" s="70" t="s">
        <v>28</v>
      </c>
      <c r="I68" s="89"/>
      <c r="J68" s="89"/>
      <c r="K68" s="89"/>
      <c r="L68" s="89"/>
      <c r="M68" s="71"/>
    </row>
    <row r="69" spans="1:13" ht="13.5" thickBot="1">
      <c r="A69" s="17" t="s">
        <v>20</v>
      </c>
      <c r="B69" s="87" t="s">
        <v>21</v>
      </c>
      <c r="C69" s="87"/>
      <c r="D69" s="87"/>
      <c r="E69" s="88"/>
      <c r="G69" s="22" t="s">
        <v>30</v>
      </c>
      <c r="H69" s="70" t="s">
        <v>28</v>
      </c>
      <c r="I69" s="89"/>
      <c r="J69" s="89"/>
      <c r="K69" s="89"/>
      <c r="L69" s="89"/>
      <c r="M69" s="71"/>
    </row>
    <row r="70" ht="13.5" thickBot="1"/>
    <row r="71" spans="7:13" ht="12.75">
      <c r="G71" s="93" t="s">
        <v>34</v>
      </c>
      <c r="H71" s="94"/>
      <c r="I71" s="94"/>
      <c r="J71" s="94"/>
      <c r="K71" s="94"/>
      <c r="L71" s="94"/>
      <c r="M71" s="95"/>
    </row>
    <row r="72" spans="7:13" ht="12.75" customHeight="1">
      <c r="G72" s="103" t="s">
        <v>35</v>
      </c>
      <c r="H72" s="104"/>
      <c r="I72" s="96" t="s">
        <v>295</v>
      </c>
      <c r="J72" s="97"/>
      <c r="K72" s="97"/>
      <c r="L72" s="97"/>
      <c r="M72" s="98"/>
    </row>
    <row r="73" spans="7:13" ht="12.75">
      <c r="G73" s="103" t="s">
        <v>36</v>
      </c>
      <c r="H73" s="104"/>
      <c r="I73" s="96" t="s">
        <v>37</v>
      </c>
      <c r="J73" s="105"/>
      <c r="K73" s="9"/>
      <c r="L73" s="9"/>
      <c r="M73" s="10"/>
    </row>
    <row r="74" spans="7:13" ht="12.75">
      <c r="G74" s="103" t="s">
        <v>38</v>
      </c>
      <c r="H74" s="104"/>
      <c r="I74" s="9" t="s">
        <v>39</v>
      </c>
      <c r="J74" s="9"/>
      <c r="K74" s="9"/>
      <c r="L74" s="9"/>
      <c r="M74" s="10"/>
    </row>
    <row r="75" spans="7:13" ht="12.75">
      <c r="G75" s="103" t="s">
        <v>40</v>
      </c>
      <c r="H75" s="104"/>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237</v>
      </c>
      <c r="J78" s="9"/>
      <c r="K78" s="9"/>
      <c r="L78" s="9"/>
      <c r="M78" s="10"/>
    </row>
    <row r="79" spans="7:13" ht="13.5" thickBot="1">
      <c r="G79" s="17" t="s">
        <v>47</v>
      </c>
      <c r="H79" s="11"/>
      <c r="I79" s="11">
        <v>108</v>
      </c>
      <c r="J79" s="11"/>
      <c r="K79" s="11"/>
      <c r="L79" s="11"/>
      <c r="M79" s="12"/>
    </row>
  </sheetData>
  <mergeCells count="29">
    <mergeCell ref="H63:M63"/>
    <mergeCell ref="A1:A2"/>
    <mergeCell ref="B1:B2"/>
    <mergeCell ref="C1:C2"/>
    <mergeCell ref="D1:D2"/>
    <mergeCell ref="G64:G65"/>
    <mergeCell ref="A62:E62"/>
    <mergeCell ref="E1:E2"/>
    <mergeCell ref="G62:M62"/>
    <mergeCell ref="G1:G2"/>
    <mergeCell ref="H1:H2"/>
    <mergeCell ref="I1:J1"/>
    <mergeCell ref="F1:F2"/>
    <mergeCell ref="K1:L1"/>
    <mergeCell ref="M1:O1"/>
    <mergeCell ref="H66:M66"/>
    <mergeCell ref="H67:M67"/>
    <mergeCell ref="B68:E68"/>
    <mergeCell ref="H68:M68"/>
    <mergeCell ref="S1:S2"/>
    <mergeCell ref="G74:H74"/>
    <mergeCell ref="G75:H75"/>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26"/>
  </sheetPr>
  <dimension ref="A1:S79"/>
  <sheetViews>
    <sheetView workbookViewId="0" topLeftCell="A1">
      <pane xSplit="2" ySplit="2" topLeftCell="H3" activePane="bottomRight" state="frozen"/>
      <selection pane="topLeft" activeCell="E41" sqref="E41"/>
      <selection pane="topRight" activeCell="E41" sqref="E41"/>
      <selection pane="bottomLeft" activeCell="E41" sqref="E41"/>
      <selection pane="bottomRight" activeCell="Q18" sqref="Q18"/>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78" t="s">
        <v>272</v>
      </c>
      <c r="B1" s="74" t="s">
        <v>1</v>
      </c>
      <c r="C1" s="74" t="s">
        <v>151</v>
      </c>
      <c r="D1" s="74" t="s">
        <v>2</v>
      </c>
      <c r="E1" s="74" t="s">
        <v>64</v>
      </c>
      <c r="F1" s="74" t="s">
        <v>65</v>
      </c>
      <c r="G1" s="74" t="s">
        <v>75</v>
      </c>
      <c r="H1" s="72" t="s">
        <v>52</v>
      </c>
      <c r="I1" s="83" t="s">
        <v>3</v>
      </c>
      <c r="J1" s="84"/>
      <c r="K1" s="80" t="s">
        <v>4</v>
      </c>
      <c r="L1" s="81"/>
      <c r="M1" s="84" t="s">
        <v>5</v>
      </c>
      <c r="N1" s="84"/>
      <c r="O1" s="84"/>
      <c r="P1" s="1" t="s">
        <v>6</v>
      </c>
      <c r="Q1" s="2"/>
      <c r="S1" s="72" t="s">
        <v>149</v>
      </c>
    </row>
    <row r="2" spans="1:19" ht="51.75" thickBot="1">
      <c r="A2" s="100"/>
      <c r="B2" s="99"/>
      <c r="C2" s="99"/>
      <c r="D2" s="99"/>
      <c r="E2" s="99"/>
      <c r="F2" s="99"/>
      <c r="G2" s="99"/>
      <c r="H2" s="73"/>
      <c r="I2" s="3" t="s">
        <v>150</v>
      </c>
      <c r="J2" s="4" t="s">
        <v>8</v>
      </c>
      <c r="K2" s="4" t="s">
        <v>70</v>
      </c>
      <c r="L2" s="5" t="s">
        <v>85</v>
      </c>
      <c r="M2" s="4" t="s">
        <v>9</v>
      </c>
      <c r="N2" s="4" t="s">
        <v>10</v>
      </c>
      <c r="O2" s="4" t="s">
        <v>11</v>
      </c>
      <c r="P2" s="5" t="s">
        <v>12</v>
      </c>
      <c r="Q2" s="6" t="s">
        <v>13</v>
      </c>
      <c r="S2" s="73"/>
    </row>
    <row r="3" spans="1:19" ht="12.75">
      <c r="A3">
        <v>1</v>
      </c>
      <c r="B3">
        <v>0</v>
      </c>
      <c r="C3" t="s">
        <v>153</v>
      </c>
      <c r="G3">
        <v>0.256</v>
      </c>
      <c r="H3" s="25">
        <f aca="true" t="shared" si="0" ref="H3:H34">S3/1000000</f>
        <v>0.3136085</v>
      </c>
      <c r="I3" s="33">
        <f>SUM(H3:H42)</f>
        <v>61.1925099</v>
      </c>
      <c r="J3" s="33">
        <f>I3/SUM(G3:G42)</f>
        <v>0.1356746201975948</v>
      </c>
      <c r="K3" s="1"/>
      <c r="L3" s="35" t="s">
        <v>361</v>
      </c>
      <c r="M3" s="33">
        <f>SUM(H3:H60)</f>
        <v>70.1603991</v>
      </c>
      <c r="N3" s="33">
        <f>SUM(N43:N60)+SUM(H3:H42)</f>
        <v>70.16039909999999</v>
      </c>
      <c r="O3" s="33">
        <f>SUM(O43:O60)+SUM(H3:H42)</f>
        <v>70.16039909999999</v>
      </c>
      <c r="P3" s="33">
        <v>156.9759</v>
      </c>
      <c r="Q3" s="36">
        <f>N3/P3</f>
        <v>0.4469501311984833</v>
      </c>
      <c r="S3" s="24">
        <v>313608.5</v>
      </c>
    </row>
    <row r="4" spans="1:19" ht="12.75">
      <c r="A4">
        <v>2</v>
      </c>
      <c r="B4">
        <v>0</v>
      </c>
      <c r="C4" t="s">
        <v>153</v>
      </c>
      <c r="G4">
        <v>0.256</v>
      </c>
      <c r="H4" s="25">
        <f t="shared" si="0"/>
        <v>0.2933803</v>
      </c>
      <c r="S4" s="24">
        <v>293380.3</v>
      </c>
    </row>
    <row r="5" spans="1:19" ht="12.75">
      <c r="A5">
        <v>3</v>
      </c>
      <c r="B5">
        <v>0</v>
      </c>
      <c r="C5" t="s">
        <v>153</v>
      </c>
      <c r="G5">
        <v>0.256</v>
      </c>
      <c r="H5" s="25">
        <f t="shared" si="0"/>
        <v>0.3161259</v>
      </c>
      <c r="S5" s="24">
        <v>316125.9</v>
      </c>
    </row>
    <row r="6" spans="1:19" ht="12.75">
      <c r="A6">
        <v>4</v>
      </c>
      <c r="B6">
        <v>0</v>
      </c>
      <c r="C6" t="s">
        <v>153</v>
      </c>
      <c r="G6">
        <v>5</v>
      </c>
      <c r="H6" s="25">
        <f t="shared" si="0"/>
        <v>4.770259</v>
      </c>
      <c r="S6" s="24">
        <v>4770259</v>
      </c>
    </row>
    <row r="7" spans="1:19" ht="12.75">
      <c r="A7">
        <v>5</v>
      </c>
      <c r="B7">
        <v>0</v>
      </c>
      <c r="C7" t="s">
        <v>153</v>
      </c>
      <c r="G7">
        <v>10</v>
      </c>
      <c r="H7" s="25">
        <f t="shared" si="0"/>
        <v>7.642605</v>
      </c>
      <c r="S7" s="24">
        <v>7642605</v>
      </c>
    </row>
    <row r="8" spans="1:19" ht="12.75">
      <c r="A8">
        <v>6</v>
      </c>
      <c r="B8">
        <v>0</v>
      </c>
      <c r="C8" t="s">
        <v>153</v>
      </c>
      <c r="G8">
        <v>0.256</v>
      </c>
      <c r="H8" s="25">
        <f t="shared" si="0"/>
        <v>0.32276479999999996</v>
      </c>
      <c r="S8" s="24">
        <v>322764.8</v>
      </c>
    </row>
    <row r="9" spans="1:19" ht="12.75">
      <c r="A9">
        <v>11</v>
      </c>
      <c r="B9">
        <v>0</v>
      </c>
      <c r="C9" t="s">
        <v>153</v>
      </c>
      <c r="G9">
        <v>0</v>
      </c>
      <c r="H9" s="25">
        <f t="shared" si="0"/>
        <v>0.0450944</v>
      </c>
      <c r="S9" s="24">
        <v>45094.4</v>
      </c>
    </row>
    <row r="10" spans="1:19" ht="12.75">
      <c r="A10">
        <v>12</v>
      </c>
      <c r="B10">
        <v>0</v>
      </c>
      <c r="C10" t="s">
        <v>153</v>
      </c>
      <c r="G10">
        <v>0</v>
      </c>
      <c r="H10" s="25">
        <f t="shared" si="0"/>
        <v>0.0406016</v>
      </c>
      <c r="S10" s="24">
        <v>40601.6</v>
      </c>
    </row>
    <row r="11" spans="1:19" ht="12.75">
      <c r="A11">
        <v>13</v>
      </c>
      <c r="B11">
        <v>0</v>
      </c>
      <c r="C11" t="s">
        <v>153</v>
      </c>
      <c r="G11">
        <v>0</v>
      </c>
      <c r="H11" s="25">
        <f t="shared" si="0"/>
        <v>0.0405504</v>
      </c>
      <c r="S11" s="24">
        <v>40550.4</v>
      </c>
    </row>
    <row r="12" spans="1:19" ht="12.75">
      <c r="A12">
        <v>14</v>
      </c>
      <c r="B12">
        <v>0</v>
      </c>
      <c r="C12" t="s">
        <v>153</v>
      </c>
      <c r="G12">
        <v>0</v>
      </c>
      <c r="H12" s="25">
        <f t="shared" si="0"/>
        <v>0.0233344</v>
      </c>
      <c r="S12" s="24">
        <v>23334.4</v>
      </c>
    </row>
    <row r="13" spans="1:19" ht="12.75">
      <c r="A13">
        <v>15</v>
      </c>
      <c r="B13">
        <v>0</v>
      </c>
      <c r="C13" t="s">
        <v>153</v>
      </c>
      <c r="G13">
        <v>0</v>
      </c>
      <c r="H13" s="25">
        <f t="shared" si="0"/>
        <v>0.037171199999999995</v>
      </c>
      <c r="S13" s="24">
        <v>37171.2</v>
      </c>
    </row>
    <row r="14" spans="1:19" ht="12.75">
      <c r="A14">
        <v>16</v>
      </c>
      <c r="B14">
        <v>0</v>
      </c>
      <c r="C14" t="s">
        <v>153</v>
      </c>
      <c r="G14">
        <v>0</v>
      </c>
      <c r="H14" s="25">
        <f t="shared" si="0"/>
        <v>0.0422144</v>
      </c>
      <c r="S14" s="24">
        <v>42214.4</v>
      </c>
    </row>
    <row r="15" spans="1:19" ht="12.75">
      <c r="A15">
        <v>17</v>
      </c>
      <c r="B15">
        <v>0</v>
      </c>
      <c r="C15" t="s">
        <v>153</v>
      </c>
      <c r="G15">
        <v>0</v>
      </c>
      <c r="H15" s="25">
        <f t="shared" si="0"/>
        <v>0.0480384</v>
      </c>
      <c r="S15" s="24">
        <v>48038.4</v>
      </c>
    </row>
    <row r="16" spans="1:19" ht="12.75">
      <c r="A16">
        <v>18</v>
      </c>
      <c r="B16">
        <v>0</v>
      </c>
      <c r="C16" t="s">
        <v>153</v>
      </c>
      <c r="G16">
        <v>0</v>
      </c>
      <c r="H16" s="25">
        <f t="shared" si="0"/>
        <v>0.047884800000000005</v>
      </c>
      <c r="S16" s="24">
        <v>47884.8</v>
      </c>
    </row>
    <row r="17" spans="1:19" ht="12.75">
      <c r="A17">
        <v>19</v>
      </c>
      <c r="B17">
        <v>0</v>
      </c>
      <c r="C17" t="s">
        <v>153</v>
      </c>
      <c r="G17">
        <v>0</v>
      </c>
      <c r="H17" s="25">
        <f t="shared" si="0"/>
        <v>0.0324992</v>
      </c>
      <c r="S17" s="24">
        <v>32499.2</v>
      </c>
    </row>
    <row r="18" spans="1:19" ht="12.75">
      <c r="A18">
        <v>20</v>
      </c>
      <c r="B18">
        <v>0</v>
      </c>
      <c r="C18" t="s">
        <v>153</v>
      </c>
      <c r="G18">
        <v>0</v>
      </c>
      <c r="H18" s="25">
        <f t="shared" si="0"/>
        <v>0.041932800000000006</v>
      </c>
      <c r="S18" s="24">
        <v>41932.8</v>
      </c>
    </row>
    <row r="19" spans="1:19" ht="12.75">
      <c r="A19">
        <v>21</v>
      </c>
      <c r="B19">
        <v>0</v>
      </c>
      <c r="C19" t="s">
        <v>153</v>
      </c>
      <c r="G19">
        <v>30</v>
      </c>
      <c r="H19" s="25">
        <f t="shared" si="0"/>
        <v>6.0908</v>
      </c>
      <c r="S19" s="24">
        <v>6090800</v>
      </c>
    </row>
    <row r="20" spans="1:19" ht="12.75">
      <c r="A20">
        <v>22</v>
      </c>
      <c r="B20">
        <v>0</v>
      </c>
      <c r="C20" t="s">
        <v>153</v>
      </c>
      <c r="G20">
        <v>30</v>
      </c>
      <c r="H20" s="25">
        <f t="shared" si="0"/>
        <v>4.9348</v>
      </c>
      <c r="S20" s="24">
        <v>4934800</v>
      </c>
    </row>
    <row r="21" spans="1:19" ht="12.75">
      <c r="A21">
        <v>23</v>
      </c>
      <c r="B21">
        <v>0</v>
      </c>
      <c r="C21" t="s">
        <v>153</v>
      </c>
      <c r="G21">
        <v>30</v>
      </c>
      <c r="H21" s="25">
        <f t="shared" si="0"/>
        <v>5.2436</v>
      </c>
      <c r="S21" s="24">
        <v>5243600</v>
      </c>
    </row>
    <row r="22" spans="1:19" ht="12.75">
      <c r="A22">
        <v>24</v>
      </c>
      <c r="B22">
        <v>0</v>
      </c>
      <c r="C22" t="s">
        <v>153</v>
      </c>
      <c r="G22">
        <v>30</v>
      </c>
      <c r="H22" s="25">
        <f t="shared" si="0"/>
        <v>5.2256</v>
      </c>
      <c r="S22" s="24">
        <v>5225600</v>
      </c>
    </row>
    <row r="23" spans="1:19" ht="12.75">
      <c r="A23">
        <v>0</v>
      </c>
      <c r="B23">
        <v>1</v>
      </c>
      <c r="C23" t="s">
        <v>153</v>
      </c>
      <c r="G23">
        <v>1</v>
      </c>
      <c r="H23" s="25">
        <f t="shared" si="0"/>
        <v>0.4233024</v>
      </c>
      <c r="S23" s="24">
        <v>423302.4</v>
      </c>
    </row>
    <row r="24" spans="1:19" ht="12.75">
      <c r="A24">
        <v>0</v>
      </c>
      <c r="B24">
        <v>2</v>
      </c>
      <c r="C24" t="s">
        <v>153</v>
      </c>
      <c r="G24">
        <v>1</v>
      </c>
      <c r="H24" s="25">
        <f t="shared" si="0"/>
        <v>0.300304</v>
      </c>
      <c r="S24" s="24">
        <v>300304</v>
      </c>
    </row>
    <row r="25" spans="1:19" ht="12.75">
      <c r="A25">
        <v>0</v>
      </c>
      <c r="B25">
        <v>3</v>
      </c>
      <c r="C25" t="s">
        <v>153</v>
      </c>
      <c r="G25">
        <v>1</v>
      </c>
      <c r="H25" s="25">
        <f t="shared" si="0"/>
        <v>0.4475552</v>
      </c>
      <c r="S25" s="24">
        <v>447555.2</v>
      </c>
    </row>
    <row r="26" spans="1:19" ht="12.75">
      <c r="A26">
        <v>0</v>
      </c>
      <c r="B26">
        <v>4</v>
      </c>
      <c r="C26" t="s">
        <v>153</v>
      </c>
      <c r="G26">
        <v>1</v>
      </c>
      <c r="H26" s="25">
        <f t="shared" si="0"/>
        <v>0.4151744</v>
      </c>
      <c r="S26" s="24">
        <v>415174.4</v>
      </c>
    </row>
    <row r="27" spans="1:19" ht="12.75">
      <c r="A27">
        <v>0</v>
      </c>
      <c r="B27">
        <v>5</v>
      </c>
      <c r="C27" t="s">
        <v>153</v>
      </c>
      <c r="G27">
        <v>1</v>
      </c>
      <c r="H27" s="25">
        <f t="shared" si="0"/>
        <v>0.2692832</v>
      </c>
      <c r="S27" s="24">
        <v>269283.2</v>
      </c>
    </row>
    <row r="28" spans="1:19" ht="12.75">
      <c r="A28">
        <v>0</v>
      </c>
      <c r="B28">
        <v>6</v>
      </c>
      <c r="C28" t="s">
        <v>153</v>
      </c>
      <c r="G28">
        <v>10</v>
      </c>
      <c r="H28" s="25">
        <f t="shared" si="0"/>
        <v>0.5005952</v>
      </c>
      <c r="S28" s="24">
        <v>500595.2</v>
      </c>
    </row>
    <row r="29" spans="1:19" ht="12.75">
      <c r="A29">
        <v>0</v>
      </c>
      <c r="B29">
        <v>11</v>
      </c>
      <c r="C29" t="s">
        <v>153</v>
      </c>
      <c r="G29">
        <v>30</v>
      </c>
      <c r="H29" s="25">
        <f t="shared" si="0"/>
        <v>2.5892</v>
      </c>
      <c r="S29" s="24">
        <v>2589200</v>
      </c>
    </row>
    <row r="30" spans="1:19" ht="12.75">
      <c r="A30">
        <v>0</v>
      </c>
      <c r="B30">
        <v>12</v>
      </c>
      <c r="C30" t="s">
        <v>153</v>
      </c>
      <c r="G30">
        <v>30</v>
      </c>
      <c r="H30" s="25">
        <f t="shared" si="0"/>
        <v>2.3472</v>
      </c>
      <c r="S30" s="24">
        <v>2347200</v>
      </c>
    </row>
    <row r="31" spans="1:19" ht="12.75">
      <c r="A31">
        <v>0</v>
      </c>
      <c r="B31">
        <v>13</v>
      </c>
      <c r="C31" t="s">
        <v>153</v>
      </c>
      <c r="G31">
        <v>30</v>
      </c>
      <c r="H31" s="25">
        <f t="shared" si="0"/>
        <v>2.3452</v>
      </c>
      <c r="S31" s="24">
        <v>2345200</v>
      </c>
    </row>
    <row r="32" spans="1:19" ht="12.75">
      <c r="A32">
        <v>0</v>
      </c>
      <c r="B32">
        <v>14</v>
      </c>
      <c r="C32" t="s">
        <v>153</v>
      </c>
      <c r="G32">
        <v>30</v>
      </c>
      <c r="H32" s="25">
        <f t="shared" si="0"/>
        <v>1.2424</v>
      </c>
      <c r="S32" s="24">
        <v>1242400</v>
      </c>
    </row>
    <row r="33" spans="1:19" ht="12.75">
      <c r="A33">
        <v>0</v>
      </c>
      <c r="B33">
        <v>15</v>
      </c>
      <c r="C33" t="s">
        <v>153</v>
      </c>
      <c r="G33">
        <v>30</v>
      </c>
      <c r="H33" s="25">
        <f t="shared" si="0"/>
        <v>2.1664</v>
      </c>
      <c r="S33" s="24">
        <v>2166400</v>
      </c>
    </row>
    <row r="34" spans="1:19" ht="12.75">
      <c r="A34">
        <v>0</v>
      </c>
      <c r="B34">
        <v>16</v>
      </c>
      <c r="C34" t="s">
        <v>153</v>
      </c>
      <c r="G34">
        <v>30</v>
      </c>
      <c r="H34" s="25">
        <f t="shared" si="0"/>
        <v>2.4376</v>
      </c>
      <c r="S34" s="24">
        <v>2437600</v>
      </c>
    </row>
    <row r="35" spans="1:19" ht="12.75">
      <c r="A35">
        <v>0</v>
      </c>
      <c r="B35">
        <v>17</v>
      </c>
      <c r="C35" t="s">
        <v>153</v>
      </c>
      <c r="G35">
        <v>30</v>
      </c>
      <c r="H35" s="25">
        <f aca="true" t="shared" si="1" ref="H35:H54">S35/1000000</f>
        <v>2.7856</v>
      </c>
      <c r="S35" s="24">
        <v>2785600</v>
      </c>
    </row>
    <row r="36" spans="1:19" ht="12.75">
      <c r="A36">
        <v>0</v>
      </c>
      <c r="B36">
        <v>18</v>
      </c>
      <c r="C36" t="s">
        <v>153</v>
      </c>
      <c r="G36">
        <v>30</v>
      </c>
      <c r="H36" s="25">
        <f t="shared" si="1"/>
        <v>2.762</v>
      </c>
      <c r="S36" s="24">
        <v>2762000</v>
      </c>
    </row>
    <row r="37" spans="1:19" ht="12.75">
      <c r="A37">
        <v>0</v>
      </c>
      <c r="B37">
        <v>19</v>
      </c>
      <c r="C37" t="s">
        <v>153</v>
      </c>
      <c r="G37">
        <v>30</v>
      </c>
      <c r="H37" s="25">
        <f t="shared" si="1"/>
        <v>1.8836</v>
      </c>
      <c r="S37" s="24">
        <v>1883600</v>
      </c>
    </row>
    <row r="38" spans="1:19" ht="12.75">
      <c r="A38">
        <v>0</v>
      </c>
      <c r="B38">
        <v>20</v>
      </c>
      <c r="C38" t="s">
        <v>153</v>
      </c>
      <c r="G38">
        <v>30</v>
      </c>
      <c r="H38" s="25">
        <f t="shared" si="1"/>
        <v>2.436</v>
      </c>
      <c r="S38" s="24">
        <v>2436000</v>
      </c>
    </row>
    <row r="39" spans="1:19" ht="12.75">
      <c r="A39">
        <v>0</v>
      </c>
      <c r="B39">
        <v>21</v>
      </c>
      <c r="C39" t="s">
        <v>153</v>
      </c>
      <c r="G39">
        <v>0</v>
      </c>
      <c r="H39" s="25">
        <f t="shared" si="1"/>
        <v>0.08221439999999999</v>
      </c>
      <c r="S39" s="24">
        <v>82214.4</v>
      </c>
    </row>
    <row r="40" spans="1:19" ht="12.75">
      <c r="A40">
        <v>0</v>
      </c>
      <c r="B40">
        <v>22</v>
      </c>
      <c r="C40" t="s">
        <v>153</v>
      </c>
      <c r="G40">
        <v>0</v>
      </c>
      <c r="H40" s="25">
        <f t="shared" si="1"/>
        <v>0.0676992</v>
      </c>
      <c r="S40" s="24">
        <v>67699.2</v>
      </c>
    </row>
    <row r="41" spans="1:19" ht="12.75">
      <c r="A41">
        <v>0</v>
      </c>
      <c r="B41">
        <v>23</v>
      </c>
      <c r="C41" t="s">
        <v>153</v>
      </c>
      <c r="G41">
        <v>0</v>
      </c>
      <c r="H41" s="25">
        <f t="shared" si="1"/>
        <v>0.0689152</v>
      </c>
      <c r="S41" s="24">
        <v>68915.2</v>
      </c>
    </row>
    <row r="42" spans="1:19" ht="12.75">
      <c r="A42">
        <v>0</v>
      </c>
      <c r="B42">
        <v>24</v>
      </c>
      <c r="C42" t="s">
        <v>153</v>
      </c>
      <c r="G42">
        <v>0</v>
      </c>
      <c r="H42" s="25">
        <f t="shared" si="1"/>
        <v>0.06940160000000001</v>
      </c>
      <c r="S42" s="24">
        <v>69401.6</v>
      </c>
    </row>
    <row r="43" spans="1:19" ht="12.75">
      <c r="A43">
        <v>7</v>
      </c>
      <c r="B43">
        <v>0</v>
      </c>
      <c r="D43" t="s">
        <v>154</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154</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155</v>
      </c>
      <c r="E45">
        <v>30</v>
      </c>
      <c r="F45" s="18">
        <v>0.05</v>
      </c>
      <c r="G45">
        <v>0.096</v>
      </c>
      <c r="H45" s="25">
        <f t="shared" si="1"/>
        <v>0.094752</v>
      </c>
      <c r="K45" s="34">
        <v>0</v>
      </c>
      <c r="N45">
        <f t="shared" si="2"/>
        <v>0.094752</v>
      </c>
      <c r="O45">
        <f t="shared" si="3"/>
        <v>0.094752</v>
      </c>
      <c r="S45" s="24">
        <v>94752</v>
      </c>
    </row>
    <row r="46" spans="1:19" ht="12.75">
      <c r="A46">
        <v>26</v>
      </c>
      <c r="B46">
        <v>0</v>
      </c>
      <c r="D46" t="s">
        <v>155</v>
      </c>
      <c r="E46">
        <v>30</v>
      </c>
      <c r="F46" s="18">
        <v>0.05</v>
      </c>
      <c r="G46">
        <v>0.096</v>
      </c>
      <c r="H46" s="25">
        <f t="shared" si="1"/>
        <v>0.09472</v>
      </c>
      <c r="K46" s="34">
        <v>0</v>
      </c>
      <c r="N46">
        <f t="shared" si="2"/>
        <v>0.09472</v>
      </c>
      <c r="O46">
        <f t="shared" si="3"/>
        <v>0.09472</v>
      </c>
      <c r="S46" s="24">
        <v>94720</v>
      </c>
    </row>
    <row r="47" spans="1:19" ht="12.75">
      <c r="A47">
        <v>27</v>
      </c>
      <c r="B47">
        <v>0</v>
      </c>
      <c r="D47" t="s">
        <v>155</v>
      </c>
      <c r="E47">
        <v>30</v>
      </c>
      <c r="F47" s="18">
        <v>0.05</v>
      </c>
      <c r="G47">
        <v>0.096</v>
      </c>
      <c r="H47" s="25">
        <f t="shared" si="1"/>
        <v>0.094688</v>
      </c>
      <c r="K47" s="34">
        <v>0</v>
      </c>
      <c r="N47">
        <f t="shared" si="2"/>
        <v>0.094688</v>
      </c>
      <c r="O47">
        <f t="shared" si="3"/>
        <v>0.094688</v>
      </c>
      <c r="S47" s="24">
        <v>94688</v>
      </c>
    </row>
    <row r="48" spans="1:19" ht="12.75">
      <c r="A48">
        <v>28</v>
      </c>
      <c r="B48">
        <v>0</v>
      </c>
      <c r="D48" t="s">
        <v>155</v>
      </c>
      <c r="E48">
        <v>30</v>
      </c>
      <c r="F48" s="18">
        <v>0.05</v>
      </c>
      <c r="G48">
        <v>0.096</v>
      </c>
      <c r="H48" s="25">
        <f t="shared" si="1"/>
        <v>0.094656</v>
      </c>
      <c r="K48" s="34">
        <v>0</v>
      </c>
      <c r="N48">
        <f t="shared" si="2"/>
        <v>0.094656</v>
      </c>
      <c r="O48">
        <f t="shared" si="3"/>
        <v>0.094656</v>
      </c>
      <c r="S48" s="24">
        <v>94656</v>
      </c>
    </row>
    <row r="49" spans="1:19" ht="12.75">
      <c r="A49">
        <v>29</v>
      </c>
      <c r="B49">
        <v>0</v>
      </c>
      <c r="D49" t="s">
        <v>155</v>
      </c>
      <c r="E49">
        <v>30</v>
      </c>
      <c r="F49" s="18">
        <v>0.05</v>
      </c>
      <c r="G49">
        <v>0.096</v>
      </c>
      <c r="H49" s="25">
        <f t="shared" si="1"/>
        <v>0.094624</v>
      </c>
      <c r="K49" s="34">
        <v>0</v>
      </c>
      <c r="N49">
        <f t="shared" si="2"/>
        <v>0.094624</v>
      </c>
      <c r="O49">
        <f t="shared" si="3"/>
        <v>0.094624</v>
      </c>
      <c r="S49" s="24">
        <v>94624</v>
      </c>
    </row>
    <row r="50" spans="1:19" ht="12.75">
      <c r="A50">
        <v>30</v>
      </c>
      <c r="B50">
        <v>0</v>
      </c>
      <c r="D50" t="s">
        <v>155</v>
      </c>
      <c r="E50">
        <v>30</v>
      </c>
      <c r="F50" s="18">
        <v>0.05</v>
      </c>
      <c r="G50">
        <v>0.096</v>
      </c>
      <c r="H50" s="25">
        <f t="shared" si="1"/>
        <v>0.094592</v>
      </c>
      <c r="K50" s="34">
        <v>0</v>
      </c>
      <c r="N50">
        <f t="shared" si="2"/>
        <v>0.094592</v>
      </c>
      <c r="O50">
        <f t="shared" si="3"/>
        <v>0.094592</v>
      </c>
      <c r="S50" s="24">
        <v>94592</v>
      </c>
    </row>
    <row r="51" spans="1:19" ht="12.75">
      <c r="A51">
        <v>0</v>
      </c>
      <c r="B51">
        <v>7</v>
      </c>
      <c r="D51" t="s">
        <v>154</v>
      </c>
      <c r="E51">
        <v>100</v>
      </c>
      <c r="F51" s="18">
        <v>0.0001</v>
      </c>
      <c r="G51">
        <v>1</v>
      </c>
      <c r="H51" s="25">
        <f t="shared" si="1"/>
        <v>0.9767595</v>
      </c>
      <c r="K51" s="34">
        <v>0</v>
      </c>
      <c r="N51">
        <f t="shared" si="2"/>
        <v>0.9767595</v>
      </c>
      <c r="O51">
        <f t="shared" si="3"/>
        <v>0.9767595</v>
      </c>
      <c r="S51" s="24">
        <v>976759.5</v>
      </c>
    </row>
    <row r="52" spans="1:19" ht="12.75">
      <c r="A52">
        <v>0</v>
      </c>
      <c r="B52">
        <v>8</v>
      </c>
      <c r="D52" t="s">
        <v>154</v>
      </c>
      <c r="E52">
        <v>100</v>
      </c>
      <c r="F52" s="18">
        <v>0.0001</v>
      </c>
      <c r="G52">
        <v>1</v>
      </c>
      <c r="H52" s="25">
        <f t="shared" si="1"/>
        <v>0.9738923</v>
      </c>
      <c r="K52" s="34">
        <v>0</v>
      </c>
      <c r="N52">
        <f t="shared" si="2"/>
        <v>0.9738923</v>
      </c>
      <c r="O52">
        <f t="shared" si="3"/>
        <v>0.9738923</v>
      </c>
      <c r="S52" s="24">
        <v>973892.3</v>
      </c>
    </row>
    <row r="53" spans="1:19" ht="12.75">
      <c r="A53">
        <v>0</v>
      </c>
      <c r="B53">
        <v>9</v>
      </c>
      <c r="D53" t="s">
        <v>154</v>
      </c>
      <c r="E53">
        <v>200</v>
      </c>
      <c r="F53" s="18">
        <v>0.0001</v>
      </c>
      <c r="G53">
        <v>2</v>
      </c>
      <c r="H53" s="25">
        <f t="shared" si="1"/>
        <v>1.9527</v>
      </c>
      <c r="K53" s="34">
        <v>0</v>
      </c>
      <c r="N53">
        <f t="shared" si="2"/>
        <v>1.9527</v>
      </c>
      <c r="O53">
        <f t="shared" si="3"/>
        <v>1.9527</v>
      </c>
      <c r="S53" s="24">
        <v>1952700</v>
      </c>
    </row>
    <row r="54" spans="1:19" ht="12.75">
      <c r="A54">
        <v>0</v>
      </c>
      <c r="B54">
        <v>10</v>
      </c>
      <c r="D54" t="s">
        <v>154</v>
      </c>
      <c r="E54">
        <v>200</v>
      </c>
      <c r="F54" s="18">
        <v>0.0001</v>
      </c>
      <c r="G54">
        <v>2</v>
      </c>
      <c r="H54" s="25">
        <f t="shared" si="1"/>
        <v>1.950788</v>
      </c>
      <c r="K54" s="34">
        <v>0</v>
      </c>
      <c r="N54">
        <f t="shared" si="2"/>
        <v>1.950788</v>
      </c>
      <c r="O54">
        <f t="shared" si="3"/>
        <v>1.950788</v>
      </c>
      <c r="S54" s="24">
        <v>1950788</v>
      </c>
    </row>
    <row r="55" spans="1:19" ht="12.75">
      <c r="A55">
        <v>0</v>
      </c>
      <c r="B55">
        <v>25</v>
      </c>
      <c r="D55" t="s">
        <v>155</v>
      </c>
      <c r="E55">
        <v>30</v>
      </c>
      <c r="F55" s="18">
        <v>0.05</v>
      </c>
      <c r="G55">
        <v>0.096</v>
      </c>
      <c r="H55" s="25">
        <f aca="true" t="shared" si="4" ref="H55:H60">S45/1000000</f>
        <v>0.094752</v>
      </c>
      <c r="K55" s="34">
        <v>0</v>
      </c>
      <c r="N55">
        <f t="shared" si="2"/>
        <v>0.094752</v>
      </c>
      <c r="O55">
        <f t="shared" si="3"/>
        <v>0.094752</v>
      </c>
      <c r="S55" s="24">
        <v>91008</v>
      </c>
    </row>
    <row r="56" spans="1:19" ht="12.75">
      <c r="A56">
        <v>0</v>
      </c>
      <c r="B56">
        <v>26</v>
      </c>
      <c r="D56" t="s">
        <v>155</v>
      </c>
      <c r="E56">
        <v>30</v>
      </c>
      <c r="F56">
        <v>0.05</v>
      </c>
      <c r="G56">
        <v>0.096</v>
      </c>
      <c r="H56" s="25">
        <f t="shared" si="4"/>
        <v>0.09472</v>
      </c>
      <c r="K56" s="34">
        <v>0</v>
      </c>
      <c r="N56">
        <f t="shared" si="2"/>
        <v>0.09472</v>
      </c>
      <c r="O56">
        <f t="shared" si="3"/>
        <v>0.09472</v>
      </c>
      <c r="S56" s="24">
        <v>91328</v>
      </c>
    </row>
    <row r="57" spans="1:19" ht="12.75">
      <c r="A57">
        <v>0</v>
      </c>
      <c r="B57">
        <v>27</v>
      </c>
      <c r="D57" t="s">
        <v>155</v>
      </c>
      <c r="E57">
        <v>30</v>
      </c>
      <c r="F57">
        <v>0.05</v>
      </c>
      <c r="G57">
        <v>0.096</v>
      </c>
      <c r="H57" s="25">
        <f t="shared" si="4"/>
        <v>0.094688</v>
      </c>
      <c r="K57" s="34">
        <v>0</v>
      </c>
      <c r="N57">
        <f t="shared" si="2"/>
        <v>0.094688</v>
      </c>
      <c r="O57">
        <f t="shared" si="3"/>
        <v>0.094688</v>
      </c>
      <c r="S57" s="24">
        <v>91040</v>
      </c>
    </row>
    <row r="58" spans="1:19" ht="12.75">
      <c r="A58">
        <v>0</v>
      </c>
      <c r="B58">
        <v>28</v>
      </c>
      <c r="D58" t="s">
        <v>155</v>
      </c>
      <c r="E58">
        <v>30</v>
      </c>
      <c r="F58">
        <v>0.05</v>
      </c>
      <c r="G58">
        <v>0.096</v>
      </c>
      <c r="H58" s="25">
        <f t="shared" si="4"/>
        <v>0.094656</v>
      </c>
      <c r="K58" s="34">
        <v>0</v>
      </c>
      <c r="N58">
        <f t="shared" si="2"/>
        <v>0.094656</v>
      </c>
      <c r="O58">
        <f t="shared" si="3"/>
        <v>0.094656</v>
      </c>
      <c r="S58" s="24">
        <v>90880</v>
      </c>
    </row>
    <row r="59" spans="1:19" ht="12.75">
      <c r="A59">
        <v>0</v>
      </c>
      <c r="B59">
        <v>29</v>
      </c>
      <c r="D59" t="s">
        <v>155</v>
      </c>
      <c r="E59">
        <v>30</v>
      </c>
      <c r="F59">
        <v>0.05</v>
      </c>
      <c r="G59">
        <v>0.096</v>
      </c>
      <c r="H59" s="25">
        <f t="shared" si="4"/>
        <v>0.094624</v>
      </c>
      <c r="K59" s="34">
        <v>0</v>
      </c>
      <c r="N59">
        <f t="shared" si="2"/>
        <v>0.094624</v>
      </c>
      <c r="O59">
        <f t="shared" si="3"/>
        <v>0.094624</v>
      </c>
      <c r="S59" s="24">
        <v>91104</v>
      </c>
    </row>
    <row r="60" spans="1:19" ht="12.75">
      <c r="A60">
        <v>0</v>
      </c>
      <c r="B60">
        <v>30</v>
      </c>
      <c r="D60" t="s">
        <v>155</v>
      </c>
      <c r="E60">
        <v>30</v>
      </c>
      <c r="F60">
        <v>0.05</v>
      </c>
      <c r="G60">
        <v>0.096</v>
      </c>
      <c r="H60" s="25">
        <f t="shared" si="4"/>
        <v>0.094592</v>
      </c>
      <c r="K60" s="34">
        <v>0</v>
      </c>
      <c r="N60">
        <f t="shared" si="2"/>
        <v>0.094592</v>
      </c>
      <c r="O60">
        <f t="shared" si="3"/>
        <v>0.094592</v>
      </c>
      <c r="S60" s="24">
        <v>90848</v>
      </c>
    </row>
    <row r="61" ht="13.5" thickBot="1">
      <c r="R61" s="18"/>
    </row>
    <row r="62" spans="1:13" ht="13.5" thickBot="1">
      <c r="A62" s="70" t="s">
        <v>32</v>
      </c>
      <c r="B62" s="89"/>
      <c r="C62" s="89"/>
      <c r="D62" s="89"/>
      <c r="E62" s="71"/>
      <c r="G62" s="70" t="s">
        <v>22</v>
      </c>
      <c r="H62" s="89"/>
      <c r="I62" s="89"/>
      <c r="J62" s="89"/>
      <c r="K62" s="89"/>
      <c r="L62" s="89"/>
      <c r="M62" s="71"/>
    </row>
    <row r="63" spans="1:13" ht="13.5" thickBot="1">
      <c r="A63" s="13"/>
      <c r="B63" s="1" t="s">
        <v>14</v>
      </c>
      <c r="C63" s="1" t="s">
        <v>15</v>
      </c>
      <c r="D63" s="1" t="s">
        <v>16</v>
      </c>
      <c r="E63" s="2" t="s">
        <v>17</v>
      </c>
      <c r="G63" s="14" t="s">
        <v>348</v>
      </c>
      <c r="H63" s="70" t="s">
        <v>350</v>
      </c>
      <c r="I63" s="89"/>
      <c r="J63" s="89"/>
      <c r="K63" s="89"/>
      <c r="L63" s="89"/>
      <c r="M63" s="71"/>
    </row>
    <row r="64" spans="1:13" ht="12.75">
      <c r="A64" s="8" t="s">
        <v>157</v>
      </c>
      <c r="B64" s="9">
        <v>0.0032</v>
      </c>
      <c r="C64" s="9">
        <v>0.0032</v>
      </c>
      <c r="D64" s="9">
        <v>0.0032</v>
      </c>
      <c r="E64" s="10">
        <v>0.0032</v>
      </c>
      <c r="G64" s="101" t="s">
        <v>23</v>
      </c>
      <c r="H64" s="13"/>
      <c r="I64" s="1" t="s">
        <v>31</v>
      </c>
      <c r="J64" s="1" t="s">
        <v>26</v>
      </c>
      <c r="K64" s="1"/>
      <c r="L64" s="1"/>
      <c r="M64" s="2"/>
    </row>
    <row r="65" spans="1:13" ht="13.5" thickBot="1">
      <c r="A65" s="8" t="s">
        <v>49</v>
      </c>
      <c r="B65" s="9">
        <v>15</v>
      </c>
      <c r="C65" s="9">
        <v>15</v>
      </c>
      <c r="D65" s="9">
        <v>7</v>
      </c>
      <c r="E65" s="10">
        <v>3</v>
      </c>
      <c r="G65" s="102"/>
      <c r="H65" s="21" t="s">
        <v>24</v>
      </c>
      <c r="I65" s="11">
        <v>1</v>
      </c>
      <c r="J65" s="11">
        <v>64</v>
      </c>
      <c r="K65" s="11"/>
      <c r="L65" s="11"/>
      <c r="M65" s="12"/>
    </row>
    <row r="66" spans="1:13" ht="13.5" thickBot="1">
      <c r="A66" s="8" t="s">
        <v>50</v>
      </c>
      <c r="B66" s="9">
        <v>1023</v>
      </c>
      <c r="C66" s="9">
        <v>1023</v>
      </c>
      <c r="D66" s="9">
        <v>15</v>
      </c>
      <c r="E66" s="10">
        <v>7</v>
      </c>
      <c r="G66" s="22" t="s">
        <v>27</v>
      </c>
      <c r="H66" s="70" t="s">
        <v>159</v>
      </c>
      <c r="I66" s="89"/>
      <c r="J66" s="89"/>
      <c r="K66" s="89"/>
      <c r="L66" s="89"/>
      <c r="M66" s="71"/>
    </row>
    <row r="67" spans="1:13" ht="13.5" thickBot="1">
      <c r="A67" s="8" t="s">
        <v>158</v>
      </c>
      <c r="B67" s="9">
        <v>7</v>
      </c>
      <c r="C67" s="9">
        <v>3</v>
      </c>
      <c r="D67" s="9">
        <v>2</v>
      </c>
      <c r="E67" s="10">
        <v>2</v>
      </c>
      <c r="G67" s="22" t="s">
        <v>18</v>
      </c>
      <c r="H67" s="70" t="s">
        <v>156</v>
      </c>
      <c r="I67" s="89"/>
      <c r="J67" s="89"/>
      <c r="K67" s="89"/>
      <c r="L67" s="89"/>
      <c r="M67" s="71"/>
    </row>
    <row r="68" spans="1:13" ht="13.5" thickBot="1">
      <c r="A68" s="16" t="s">
        <v>19</v>
      </c>
      <c r="B68" s="87" t="s">
        <v>21</v>
      </c>
      <c r="C68" s="87"/>
      <c r="D68" s="87"/>
      <c r="E68" s="88"/>
      <c r="G68" s="15" t="s">
        <v>29</v>
      </c>
      <c r="H68" s="70" t="s">
        <v>28</v>
      </c>
      <c r="I68" s="89"/>
      <c r="J68" s="89"/>
      <c r="K68" s="89"/>
      <c r="L68" s="89"/>
      <c r="M68" s="71"/>
    </row>
    <row r="69" spans="1:13" ht="13.5" thickBot="1">
      <c r="A69" s="17" t="s">
        <v>20</v>
      </c>
      <c r="B69" s="87" t="s">
        <v>21</v>
      </c>
      <c r="C69" s="87"/>
      <c r="D69" s="87"/>
      <c r="E69" s="88"/>
      <c r="G69" s="22" t="s">
        <v>30</v>
      </c>
      <c r="H69" s="70" t="s">
        <v>28</v>
      </c>
      <c r="I69" s="89"/>
      <c r="J69" s="89"/>
      <c r="K69" s="89"/>
      <c r="L69" s="89"/>
      <c r="M69" s="71"/>
    </row>
    <row r="70" ht="13.5" thickBot="1"/>
    <row r="71" spans="7:13" ht="12.75">
      <c r="G71" s="93" t="s">
        <v>34</v>
      </c>
      <c r="H71" s="94"/>
      <c r="I71" s="94"/>
      <c r="J71" s="94"/>
      <c r="K71" s="94"/>
      <c r="L71" s="94"/>
      <c r="M71" s="95"/>
    </row>
    <row r="72" spans="7:13" ht="12.75" customHeight="1">
      <c r="G72" s="103" t="s">
        <v>35</v>
      </c>
      <c r="H72" s="104"/>
      <c r="I72" s="96" t="s">
        <v>295</v>
      </c>
      <c r="J72" s="97"/>
      <c r="K72" s="97"/>
      <c r="L72" s="97"/>
      <c r="M72" s="98"/>
    </row>
    <row r="73" spans="7:13" ht="12.75">
      <c r="G73" s="103" t="s">
        <v>36</v>
      </c>
      <c r="H73" s="104"/>
      <c r="I73" s="96" t="s">
        <v>37</v>
      </c>
      <c r="J73" s="105"/>
      <c r="K73" s="9"/>
      <c r="L73" s="9"/>
      <c r="M73" s="10"/>
    </row>
    <row r="74" spans="7:13" ht="12.75">
      <c r="G74" s="103" t="s">
        <v>38</v>
      </c>
      <c r="H74" s="104"/>
      <c r="I74" s="9" t="s">
        <v>39</v>
      </c>
      <c r="J74" s="9"/>
      <c r="K74" s="9"/>
      <c r="L74" s="9"/>
      <c r="M74" s="10"/>
    </row>
    <row r="75" spans="7:13" ht="12.75">
      <c r="G75" s="103" t="s">
        <v>40</v>
      </c>
      <c r="H75" s="104"/>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199</v>
      </c>
      <c r="J78" s="9"/>
      <c r="K78" s="9"/>
      <c r="L78" s="9"/>
      <c r="M78" s="10"/>
    </row>
    <row r="79" spans="7:13" ht="13.5" thickBot="1">
      <c r="G79" s="17" t="s">
        <v>47</v>
      </c>
      <c r="H79" s="11"/>
      <c r="I79" s="11">
        <v>108</v>
      </c>
      <c r="J79" s="11"/>
      <c r="K79" s="11"/>
      <c r="L79" s="11"/>
      <c r="M79" s="12"/>
    </row>
  </sheetData>
  <mergeCells count="29">
    <mergeCell ref="S1:S2"/>
    <mergeCell ref="G74:H74"/>
    <mergeCell ref="G75:H75"/>
    <mergeCell ref="G73:H73"/>
    <mergeCell ref="I73:J73"/>
    <mergeCell ref="H66:M66"/>
    <mergeCell ref="H67:M67"/>
    <mergeCell ref="B69:E69"/>
    <mergeCell ref="H69:M69"/>
    <mergeCell ref="G71:M71"/>
    <mergeCell ref="G72:H72"/>
    <mergeCell ref="I72:M72"/>
    <mergeCell ref="B68:E68"/>
    <mergeCell ref="H68:M68"/>
    <mergeCell ref="G64:G65"/>
    <mergeCell ref="A62:E62"/>
    <mergeCell ref="H63:M63"/>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34"/>
  </sheetPr>
  <dimension ref="A1:U92"/>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P3" sqref="P3"/>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78" t="s">
        <v>0</v>
      </c>
      <c r="B1" s="74" t="s">
        <v>1</v>
      </c>
      <c r="C1" s="74" t="s">
        <v>151</v>
      </c>
      <c r="D1" s="74" t="s">
        <v>152</v>
      </c>
      <c r="E1" s="74" t="s">
        <v>74</v>
      </c>
      <c r="F1" s="74" t="s">
        <v>65</v>
      </c>
      <c r="G1" s="74" t="s">
        <v>75</v>
      </c>
      <c r="H1" s="72" t="s">
        <v>52</v>
      </c>
      <c r="I1" s="83" t="s">
        <v>3</v>
      </c>
      <c r="J1" s="84"/>
      <c r="K1" s="80" t="s">
        <v>4</v>
      </c>
      <c r="L1" s="81"/>
      <c r="M1" s="84" t="s">
        <v>5</v>
      </c>
      <c r="N1" s="84"/>
      <c r="O1" s="84"/>
      <c r="P1" s="1" t="s">
        <v>6</v>
      </c>
      <c r="Q1" s="2"/>
      <c r="S1" s="72" t="s">
        <v>149</v>
      </c>
    </row>
    <row r="2" spans="1:19" ht="64.5" thickBot="1">
      <c r="A2" s="100"/>
      <c r="B2" s="99"/>
      <c r="C2" s="99"/>
      <c r="D2" s="99"/>
      <c r="E2" s="99"/>
      <c r="F2" s="99"/>
      <c r="G2" s="99"/>
      <c r="H2" s="73"/>
      <c r="I2" s="3" t="s">
        <v>7</v>
      </c>
      <c r="J2" s="4" t="s">
        <v>8</v>
      </c>
      <c r="K2" s="4" t="s">
        <v>33</v>
      </c>
      <c r="L2" s="5" t="s">
        <v>85</v>
      </c>
      <c r="M2" s="4" t="s">
        <v>9</v>
      </c>
      <c r="N2" s="4" t="s">
        <v>10</v>
      </c>
      <c r="O2" s="4" t="s">
        <v>11</v>
      </c>
      <c r="P2" s="5" t="s">
        <v>12</v>
      </c>
      <c r="Q2" s="6" t="s">
        <v>13</v>
      </c>
      <c r="S2" s="73"/>
    </row>
    <row r="3" spans="1:21" ht="12.75">
      <c r="A3">
        <v>0</v>
      </c>
      <c r="B3">
        <v>1</v>
      </c>
      <c r="C3" t="s">
        <v>153</v>
      </c>
      <c r="G3">
        <v>2</v>
      </c>
      <c r="H3" s="25">
        <f aca="true" t="shared" si="0" ref="H3:H34">S3/1000000</f>
        <v>0.51472</v>
      </c>
      <c r="I3" s="37">
        <f>SUM(H3:H22)</f>
        <v>7.399916800000001</v>
      </c>
      <c r="J3" s="37">
        <f>I3/SUM(G3:G22)</f>
        <v>0.36999584</v>
      </c>
      <c r="L3" s="38" t="s">
        <v>362</v>
      </c>
      <c r="M3" s="37">
        <f>SUM(H3:H61)</f>
        <v>50.436703800000004</v>
      </c>
      <c r="N3" s="37">
        <f>SUM(N23:N61)+SUM(H3:H22)</f>
        <v>50.4367038</v>
      </c>
      <c r="O3" s="37">
        <f>SUM(O23:O61)+SUM(H3:H22)</f>
        <v>50.4367038</v>
      </c>
      <c r="P3" s="39">
        <v>139.2409</v>
      </c>
      <c r="Q3" s="37">
        <f>N3/P3</f>
        <v>0.36222621226952706</v>
      </c>
      <c r="S3" s="24">
        <v>514720</v>
      </c>
      <c r="U3" s="24"/>
    </row>
    <row r="4" spans="1:21" ht="12.75">
      <c r="A4">
        <v>0</v>
      </c>
      <c r="B4">
        <v>2</v>
      </c>
      <c r="C4" t="s">
        <v>153</v>
      </c>
      <c r="G4">
        <v>2</v>
      </c>
      <c r="H4" s="25">
        <f t="shared" si="0"/>
        <v>0.53392</v>
      </c>
      <c r="S4" s="24">
        <v>533920</v>
      </c>
      <c r="U4" s="24"/>
    </row>
    <row r="5" spans="1:21" ht="12.75">
      <c r="A5">
        <v>0</v>
      </c>
      <c r="B5">
        <v>3</v>
      </c>
      <c r="C5" t="s">
        <v>153</v>
      </c>
      <c r="G5">
        <v>2</v>
      </c>
      <c r="H5" s="25">
        <f t="shared" si="0"/>
        <v>0.69584</v>
      </c>
      <c r="S5" s="24">
        <v>695840</v>
      </c>
      <c r="U5" s="24"/>
    </row>
    <row r="6" spans="1:21" ht="12.75">
      <c r="A6">
        <v>0</v>
      </c>
      <c r="B6">
        <v>4</v>
      </c>
      <c r="C6" t="s">
        <v>153</v>
      </c>
      <c r="G6">
        <v>2</v>
      </c>
      <c r="H6" s="25">
        <f t="shared" si="0"/>
        <v>0.72104</v>
      </c>
      <c r="S6" s="24">
        <v>721040</v>
      </c>
      <c r="U6" s="24"/>
    </row>
    <row r="7" spans="1:21" ht="12.75">
      <c r="A7">
        <v>0</v>
      </c>
      <c r="B7">
        <v>5</v>
      </c>
      <c r="C7" t="s">
        <v>153</v>
      </c>
      <c r="G7">
        <v>2</v>
      </c>
      <c r="H7" s="25">
        <f t="shared" si="0"/>
        <v>0.8844</v>
      </c>
      <c r="S7" s="24">
        <v>884400</v>
      </c>
      <c r="U7" s="24"/>
    </row>
    <row r="8" spans="1:21" ht="12.75">
      <c r="A8">
        <v>0</v>
      </c>
      <c r="B8">
        <v>6</v>
      </c>
      <c r="C8" t="s">
        <v>153</v>
      </c>
      <c r="G8">
        <v>2</v>
      </c>
      <c r="H8" s="25">
        <f t="shared" si="0"/>
        <v>0.58392</v>
      </c>
      <c r="S8" s="24">
        <v>583920</v>
      </c>
      <c r="U8" s="24"/>
    </row>
    <row r="9" spans="1:21" ht="12.75">
      <c r="A9">
        <v>0</v>
      </c>
      <c r="B9">
        <v>7</v>
      </c>
      <c r="C9" t="s">
        <v>153</v>
      </c>
      <c r="G9">
        <v>2</v>
      </c>
      <c r="H9" s="25">
        <f t="shared" si="0"/>
        <v>0.82112</v>
      </c>
      <c r="S9" s="24">
        <v>821120</v>
      </c>
      <c r="U9" s="24"/>
    </row>
    <row r="10" spans="1:21" ht="12.75">
      <c r="A10">
        <v>0</v>
      </c>
      <c r="B10">
        <v>8</v>
      </c>
      <c r="C10" t="s">
        <v>153</v>
      </c>
      <c r="G10">
        <v>2</v>
      </c>
      <c r="H10" s="25">
        <f t="shared" si="0"/>
        <v>0.816</v>
      </c>
      <c r="S10" s="24">
        <v>816000</v>
      </c>
      <c r="U10" s="24"/>
    </row>
    <row r="11" spans="1:21" ht="12.75">
      <c r="A11">
        <v>0</v>
      </c>
      <c r="B11">
        <v>9</v>
      </c>
      <c r="C11" t="s">
        <v>153</v>
      </c>
      <c r="G11">
        <v>2</v>
      </c>
      <c r="H11" s="25">
        <f t="shared" si="0"/>
        <v>0.30144</v>
      </c>
      <c r="S11" s="24">
        <v>301440</v>
      </c>
      <c r="U11" s="24"/>
    </row>
    <row r="12" spans="1:21" ht="12.75">
      <c r="A12">
        <v>0</v>
      </c>
      <c r="B12">
        <v>10</v>
      </c>
      <c r="C12" t="s">
        <v>153</v>
      </c>
      <c r="G12">
        <v>2</v>
      </c>
      <c r="H12" s="25">
        <f t="shared" si="0"/>
        <v>0.65288</v>
      </c>
      <c r="S12" s="24">
        <v>652880</v>
      </c>
      <c r="U12" s="24"/>
    </row>
    <row r="13" spans="1:19" ht="12.75">
      <c r="A13">
        <v>1</v>
      </c>
      <c r="B13">
        <v>0</v>
      </c>
      <c r="C13" t="s">
        <v>153</v>
      </c>
      <c r="G13">
        <v>0</v>
      </c>
      <c r="H13" s="25">
        <f t="shared" si="0"/>
        <v>0.0689408</v>
      </c>
      <c r="S13" s="24">
        <v>68940.8</v>
      </c>
    </row>
    <row r="14" spans="1:19" ht="12.75">
      <c r="A14">
        <v>2</v>
      </c>
      <c r="B14">
        <v>0</v>
      </c>
      <c r="C14" t="s">
        <v>153</v>
      </c>
      <c r="G14">
        <v>0</v>
      </c>
      <c r="H14" s="25">
        <f t="shared" si="0"/>
        <v>0.0735232</v>
      </c>
      <c r="S14" s="24">
        <v>73523.2</v>
      </c>
    </row>
    <row r="15" spans="1:19" ht="12.75">
      <c r="A15">
        <v>3</v>
      </c>
      <c r="B15">
        <v>0</v>
      </c>
      <c r="C15" t="s">
        <v>153</v>
      </c>
      <c r="G15">
        <v>0</v>
      </c>
      <c r="H15" s="25">
        <f t="shared" si="0"/>
        <v>0.0956672</v>
      </c>
      <c r="S15" s="24">
        <v>95667.2</v>
      </c>
    </row>
    <row r="16" spans="1:19" ht="12.75">
      <c r="A16">
        <v>4</v>
      </c>
      <c r="B16">
        <v>0</v>
      </c>
      <c r="C16" t="s">
        <v>153</v>
      </c>
      <c r="G16">
        <v>0</v>
      </c>
      <c r="H16" s="25">
        <f t="shared" si="0"/>
        <v>0.1002112</v>
      </c>
      <c r="S16" s="24">
        <v>100211.2</v>
      </c>
    </row>
    <row r="17" spans="1:19" ht="12.75">
      <c r="A17">
        <v>5</v>
      </c>
      <c r="B17">
        <v>0</v>
      </c>
      <c r="C17" t="s">
        <v>153</v>
      </c>
      <c r="G17">
        <v>0</v>
      </c>
      <c r="H17" s="25">
        <f t="shared" si="0"/>
        <v>0.10432</v>
      </c>
      <c r="S17" s="24">
        <v>104320</v>
      </c>
    </row>
    <row r="18" spans="1:19" ht="12.75">
      <c r="A18">
        <v>6</v>
      </c>
      <c r="B18">
        <v>0</v>
      </c>
      <c r="C18" t="s">
        <v>153</v>
      </c>
      <c r="G18">
        <v>0</v>
      </c>
      <c r="H18" s="25">
        <f t="shared" si="0"/>
        <v>0.07466239999999999</v>
      </c>
      <c r="S18" s="24">
        <v>74662.4</v>
      </c>
    </row>
    <row r="19" spans="1:19" ht="12.75">
      <c r="A19">
        <v>7</v>
      </c>
      <c r="B19">
        <v>0</v>
      </c>
      <c r="C19" t="s">
        <v>153</v>
      </c>
      <c r="G19">
        <v>0</v>
      </c>
      <c r="H19" s="25">
        <f t="shared" si="0"/>
        <v>0.111232</v>
      </c>
      <c r="S19" s="24">
        <v>111232</v>
      </c>
    </row>
    <row r="20" spans="1:19" ht="12.75">
      <c r="A20">
        <v>8</v>
      </c>
      <c r="B20">
        <v>0</v>
      </c>
      <c r="C20" t="s">
        <v>153</v>
      </c>
      <c r="G20">
        <v>0</v>
      </c>
      <c r="H20" s="25">
        <f t="shared" si="0"/>
        <v>0.1137792</v>
      </c>
      <c r="S20" s="24">
        <v>113779.2</v>
      </c>
    </row>
    <row r="21" spans="1:19" ht="12.75">
      <c r="A21">
        <v>9</v>
      </c>
      <c r="B21">
        <v>0</v>
      </c>
      <c r="C21" t="s">
        <v>153</v>
      </c>
      <c r="G21">
        <v>0</v>
      </c>
      <c r="H21" s="25">
        <f t="shared" si="0"/>
        <v>0.0402688</v>
      </c>
      <c r="S21" s="24">
        <v>40268.8</v>
      </c>
    </row>
    <row r="22" spans="1:19" ht="12.75">
      <c r="A22">
        <v>10</v>
      </c>
      <c r="B22">
        <v>0</v>
      </c>
      <c r="C22" t="s">
        <v>153</v>
      </c>
      <c r="G22">
        <v>0</v>
      </c>
      <c r="H22" s="25">
        <f t="shared" si="0"/>
        <v>0.092032</v>
      </c>
      <c r="S22" s="24">
        <v>92032</v>
      </c>
    </row>
    <row r="23" spans="1:19" ht="12.75">
      <c r="A23">
        <v>0</v>
      </c>
      <c r="B23">
        <v>11</v>
      </c>
      <c r="D23" t="s">
        <v>154</v>
      </c>
      <c r="E23">
        <v>200</v>
      </c>
      <c r="F23">
        <v>0.0001</v>
      </c>
      <c r="G23">
        <v>2</v>
      </c>
      <c r="H23" s="25">
        <f t="shared" si="0"/>
        <v>1.926076</v>
      </c>
      <c r="K23" s="37">
        <v>0</v>
      </c>
      <c r="N23">
        <f aca="true" t="shared" si="1" ref="N23:N61">H23*(1-K23)</f>
        <v>1.926076</v>
      </c>
      <c r="O23">
        <f aca="true" t="shared" si="2" ref="O23:O61">IF((K23&lt;F23),H23,0)</f>
        <v>1.926076</v>
      </c>
      <c r="S23" s="24">
        <v>1926076</v>
      </c>
    </row>
    <row r="24" spans="1:19" ht="12.75">
      <c r="A24">
        <v>0</v>
      </c>
      <c r="B24">
        <v>12</v>
      </c>
      <c r="D24" t="s">
        <v>154</v>
      </c>
      <c r="E24">
        <v>200</v>
      </c>
      <c r="F24">
        <v>0.0001</v>
      </c>
      <c r="G24">
        <v>2</v>
      </c>
      <c r="H24" s="25">
        <f t="shared" si="0"/>
        <v>1.923209</v>
      </c>
      <c r="K24" s="37">
        <v>0</v>
      </c>
      <c r="N24">
        <f t="shared" si="1"/>
        <v>1.923209</v>
      </c>
      <c r="O24">
        <f t="shared" si="2"/>
        <v>1.923209</v>
      </c>
      <c r="S24" s="24">
        <v>1923209</v>
      </c>
    </row>
    <row r="25" spans="1:19" ht="12.75">
      <c r="A25">
        <v>0</v>
      </c>
      <c r="B25">
        <v>13</v>
      </c>
      <c r="D25" t="s">
        <v>154</v>
      </c>
      <c r="E25">
        <v>200</v>
      </c>
      <c r="F25">
        <v>0.0001</v>
      </c>
      <c r="G25">
        <v>2</v>
      </c>
      <c r="H25" s="25">
        <f t="shared" si="0"/>
        <v>1.924301</v>
      </c>
      <c r="K25" s="37">
        <v>0</v>
      </c>
      <c r="N25">
        <f t="shared" si="1"/>
        <v>1.924301</v>
      </c>
      <c r="O25">
        <f t="shared" si="2"/>
        <v>1.924301</v>
      </c>
      <c r="S25" s="24">
        <v>1924301</v>
      </c>
    </row>
    <row r="26" spans="1:19" ht="12.75">
      <c r="A26">
        <v>0</v>
      </c>
      <c r="B26">
        <v>14</v>
      </c>
      <c r="D26" t="s">
        <v>154</v>
      </c>
      <c r="E26">
        <v>200</v>
      </c>
      <c r="F26">
        <v>0.0001</v>
      </c>
      <c r="G26">
        <v>2</v>
      </c>
      <c r="H26" s="25">
        <f t="shared" si="0"/>
        <v>1.921297</v>
      </c>
      <c r="K26" s="37">
        <v>0</v>
      </c>
      <c r="N26">
        <f t="shared" si="1"/>
        <v>1.921297</v>
      </c>
      <c r="O26">
        <f t="shared" si="2"/>
        <v>1.921297</v>
      </c>
      <c r="S26" s="24">
        <v>1921297</v>
      </c>
    </row>
    <row r="27" spans="1:19" ht="12.75">
      <c r="A27">
        <v>0</v>
      </c>
      <c r="B27">
        <v>15</v>
      </c>
      <c r="D27" t="s">
        <v>154</v>
      </c>
      <c r="E27">
        <v>200</v>
      </c>
      <c r="F27">
        <v>0.0001</v>
      </c>
      <c r="G27">
        <v>8</v>
      </c>
      <c r="H27" s="25">
        <f t="shared" si="0"/>
        <v>7.689011</v>
      </c>
      <c r="K27" s="37">
        <v>0</v>
      </c>
      <c r="N27">
        <f t="shared" si="1"/>
        <v>7.689011</v>
      </c>
      <c r="O27">
        <f t="shared" si="2"/>
        <v>7.689011</v>
      </c>
      <c r="S27" s="24">
        <v>7689011</v>
      </c>
    </row>
    <row r="28" spans="1:19" ht="12.75">
      <c r="A28">
        <v>0</v>
      </c>
      <c r="B28">
        <v>16</v>
      </c>
      <c r="D28" t="s">
        <v>154</v>
      </c>
      <c r="E28">
        <v>200</v>
      </c>
      <c r="F28">
        <v>0.0001</v>
      </c>
      <c r="G28">
        <v>8</v>
      </c>
      <c r="H28" s="25">
        <f t="shared" si="0"/>
        <v>7.676587</v>
      </c>
      <c r="K28" s="37">
        <v>0</v>
      </c>
      <c r="N28">
        <f t="shared" si="1"/>
        <v>7.676587</v>
      </c>
      <c r="O28">
        <f t="shared" si="2"/>
        <v>7.676587</v>
      </c>
      <c r="S28" s="24">
        <v>7676587</v>
      </c>
    </row>
    <row r="29" spans="1:19" ht="12.75">
      <c r="A29">
        <v>0</v>
      </c>
      <c r="B29">
        <v>17</v>
      </c>
      <c r="D29" t="s">
        <v>154</v>
      </c>
      <c r="E29">
        <v>200</v>
      </c>
      <c r="F29">
        <v>0.0001</v>
      </c>
      <c r="G29">
        <v>8</v>
      </c>
      <c r="H29" s="25">
        <f t="shared" si="0"/>
        <v>7.651874</v>
      </c>
      <c r="K29" s="37">
        <v>0</v>
      </c>
      <c r="N29">
        <f t="shared" si="1"/>
        <v>7.651874</v>
      </c>
      <c r="O29">
        <f t="shared" si="2"/>
        <v>7.651874</v>
      </c>
      <c r="S29" s="24">
        <v>7651874</v>
      </c>
    </row>
    <row r="30" spans="1:19" ht="12.75">
      <c r="A30">
        <v>0</v>
      </c>
      <c r="B30">
        <v>18</v>
      </c>
      <c r="D30" t="s">
        <v>154</v>
      </c>
      <c r="E30">
        <v>200</v>
      </c>
      <c r="F30">
        <v>5E-07</v>
      </c>
      <c r="G30">
        <v>5</v>
      </c>
      <c r="H30" s="25">
        <f t="shared" si="0"/>
        <v>4.762</v>
      </c>
      <c r="K30" s="37">
        <v>0</v>
      </c>
      <c r="N30">
        <f t="shared" si="1"/>
        <v>4.762</v>
      </c>
      <c r="O30">
        <f t="shared" si="2"/>
        <v>4.762</v>
      </c>
      <c r="S30" s="24">
        <v>4762000</v>
      </c>
    </row>
    <row r="31" spans="1:21" ht="12.75">
      <c r="A31">
        <v>0</v>
      </c>
      <c r="B31">
        <v>19</v>
      </c>
      <c r="D31" t="s">
        <v>154</v>
      </c>
      <c r="E31">
        <v>200</v>
      </c>
      <c r="F31">
        <v>5E-07</v>
      </c>
      <c r="G31">
        <v>5</v>
      </c>
      <c r="H31" s="25">
        <f t="shared" si="0"/>
        <v>4.7784</v>
      </c>
      <c r="K31" s="37">
        <v>0</v>
      </c>
      <c r="N31">
        <f t="shared" si="1"/>
        <v>4.7784</v>
      </c>
      <c r="O31">
        <f t="shared" si="2"/>
        <v>4.7784</v>
      </c>
      <c r="S31" s="24">
        <v>4778400</v>
      </c>
      <c r="U31" s="24"/>
    </row>
    <row r="32" spans="1:21" ht="12.75">
      <c r="A32">
        <v>0</v>
      </c>
      <c r="B32">
        <v>20</v>
      </c>
      <c r="D32" t="s">
        <v>155</v>
      </c>
      <c r="E32">
        <v>30</v>
      </c>
      <c r="F32">
        <v>0.05</v>
      </c>
      <c r="G32">
        <v>0.096</v>
      </c>
      <c r="H32" s="25">
        <f t="shared" si="0"/>
        <v>0.09104</v>
      </c>
      <c r="K32" s="37">
        <v>0</v>
      </c>
      <c r="N32">
        <f t="shared" si="1"/>
        <v>0.09104</v>
      </c>
      <c r="O32">
        <f t="shared" si="2"/>
        <v>0.09104</v>
      </c>
      <c r="S32" s="24">
        <v>91040</v>
      </c>
      <c r="U32" s="24"/>
    </row>
    <row r="33" spans="1:21" ht="12.75">
      <c r="A33">
        <v>0</v>
      </c>
      <c r="B33">
        <v>21</v>
      </c>
      <c r="D33" t="s">
        <v>155</v>
      </c>
      <c r="E33">
        <v>30</v>
      </c>
      <c r="F33">
        <v>0.05</v>
      </c>
      <c r="G33">
        <v>0.096</v>
      </c>
      <c r="H33" s="25">
        <f t="shared" si="0"/>
        <v>0.091104</v>
      </c>
      <c r="K33" s="37">
        <v>0</v>
      </c>
      <c r="N33">
        <f t="shared" si="1"/>
        <v>0.091104</v>
      </c>
      <c r="O33">
        <f t="shared" si="2"/>
        <v>0.091104</v>
      </c>
      <c r="S33" s="24">
        <v>91104</v>
      </c>
      <c r="U33" s="24"/>
    </row>
    <row r="34" spans="1:21" ht="12.75">
      <c r="A34">
        <v>0</v>
      </c>
      <c r="B34">
        <v>22</v>
      </c>
      <c r="D34" t="s">
        <v>155</v>
      </c>
      <c r="E34">
        <v>30</v>
      </c>
      <c r="F34">
        <v>0.05</v>
      </c>
      <c r="G34">
        <v>0.096</v>
      </c>
      <c r="H34" s="25">
        <f t="shared" si="0"/>
        <v>0.090976</v>
      </c>
      <c r="K34" s="37">
        <v>0</v>
      </c>
      <c r="N34">
        <f t="shared" si="1"/>
        <v>0.090976</v>
      </c>
      <c r="O34">
        <f t="shared" si="2"/>
        <v>0.090976</v>
      </c>
      <c r="S34" s="24">
        <v>90976</v>
      </c>
      <c r="U34" s="24"/>
    </row>
    <row r="35" spans="1:21" ht="12.75">
      <c r="A35">
        <v>0</v>
      </c>
      <c r="B35">
        <v>23</v>
      </c>
      <c r="D35" t="s">
        <v>155</v>
      </c>
      <c r="E35">
        <v>30</v>
      </c>
      <c r="F35">
        <v>0.05</v>
      </c>
      <c r="G35">
        <v>0.096</v>
      </c>
      <c r="H35" s="25">
        <f aca="true" t="shared" si="3" ref="H35:H61">S35/1000000</f>
        <v>0.091456</v>
      </c>
      <c r="K35" s="37">
        <v>0</v>
      </c>
      <c r="N35">
        <f t="shared" si="1"/>
        <v>0.091456</v>
      </c>
      <c r="O35">
        <f t="shared" si="2"/>
        <v>0.091456</v>
      </c>
      <c r="S35" s="24">
        <v>91456</v>
      </c>
      <c r="U35" s="24"/>
    </row>
    <row r="36" spans="1:21" ht="12.75">
      <c r="A36">
        <v>0</v>
      </c>
      <c r="B36">
        <v>24</v>
      </c>
      <c r="D36" t="s">
        <v>155</v>
      </c>
      <c r="E36">
        <v>30</v>
      </c>
      <c r="F36">
        <v>0.05</v>
      </c>
      <c r="G36">
        <v>0.096</v>
      </c>
      <c r="H36" s="25">
        <f t="shared" si="3"/>
        <v>0.09136</v>
      </c>
      <c r="K36" s="37">
        <v>0</v>
      </c>
      <c r="N36">
        <f t="shared" si="1"/>
        <v>0.09136</v>
      </c>
      <c r="O36">
        <f t="shared" si="2"/>
        <v>0.09136</v>
      </c>
      <c r="S36" s="24">
        <v>91360</v>
      </c>
      <c r="U36" s="24"/>
    </row>
    <row r="37" spans="1:21" ht="12.75">
      <c r="A37">
        <v>0</v>
      </c>
      <c r="B37">
        <v>25</v>
      </c>
      <c r="D37" t="s">
        <v>155</v>
      </c>
      <c r="E37">
        <v>30</v>
      </c>
      <c r="F37">
        <v>0.05</v>
      </c>
      <c r="G37">
        <v>0.096</v>
      </c>
      <c r="H37" s="25">
        <f t="shared" si="3"/>
        <v>0.090592</v>
      </c>
      <c r="K37" s="37">
        <v>0</v>
      </c>
      <c r="N37">
        <f t="shared" si="1"/>
        <v>0.090592</v>
      </c>
      <c r="O37">
        <f t="shared" si="2"/>
        <v>0.090592</v>
      </c>
      <c r="S37" s="24">
        <v>90592</v>
      </c>
      <c r="U37" s="24"/>
    </row>
    <row r="38" spans="1:21" ht="12.75">
      <c r="A38">
        <v>0</v>
      </c>
      <c r="B38">
        <v>26</v>
      </c>
      <c r="D38" t="s">
        <v>155</v>
      </c>
      <c r="E38">
        <v>30</v>
      </c>
      <c r="F38">
        <v>0.05</v>
      </c>
      <c r="G38">
        <v>0.096</v>
      </c>
      <c r="H38" s="25">
        <f t="shared" si="3"/>
        <v>0.091264</v>
      </c>
      <c r="K38" s="37">
        <v>0</v>
      </c>
      <c r="N38">
        <f t="shared" si="1"/>
        <v>0.091264</v>
      </c>
      <c r="O38">
        <f t="shared" si="2"/>
        <v>0.091264</v>
      </c>
      <c r="S38" s="24">
        <v>91264</v>
      </c>
      <c r="U38" s="24"/>
    </row>
    <row r="39" spans="1:21" ht="12.75">
      <c r="A39">
        <v>0</v>
      </c>
      <c r="B39">
        <v>27</v>
      </c>
      <c r="D39" t="s">
        <v>155</v>
      </c>
      <c r="E39">
        <v>30</v>
      </c>
      <c r="F39">
        <v>0.05</v>
      </c>
      <c r="G39">
        <v>0.096</v>
      </c>
      <c r="H39" s="25">
        <f t="shared" si="3"/>
        <v>0.091072</v>
      </c>
      <c r="K39" s="37">
        <v>0</v>
      </c>
      <c r="N39">
        <f t="shared" si="1"/>
        <v>0.091072</v>
      </c>
      <c r="O39">
        <f t="shared" si="2"/>
        <v>0.091072</v>
      </c>
      <c r="S39" s="24">
        <v>91072</v>
      </c>
      <c r="U39" s="24"/>
    </row>
    <row r="40" spans="1:21" ht="12.75">
      <c r="A40">
        <v>0</v>
      </c>
      <c r="B40">
        <v>28</v>
      </c>
      <c r="D40" t="s">
        <v>155</v>
      </c>
      <c r="E40">
        <v>30</v>
      </c>
      <c r="F40">
        <v>0.05</v>
      </c>
      <c r="G40">
        <v>0.096</v>
      </c>
      <c r="H40" s="25">
        <f t="shared" si="3"/>
        <v>0.090944</v>
      </c>
      <c r="K40" s="37">
        <v>0</v>
      </c>
      <c r="N40">
        <f t="shared" si="1"/>
        <v>0.090944</v>
      </c>
      <c r="O40">
        <f t="shared" si="2"/>
        <v>0.090944</v>
      </c>
      <c r="S40" s="24">
        <v>90944</v>
      </c>
      <c r="U40" s="24"/>
    </row>
    <row r="41" spans="1:21" ht="12.75">
      <c r="A41">
        <v>0</v>
      </c>
      <c r="B41">
        <v>29</v>
      </c>
      <c r="D41" t="s">
        <v>155</v>
      </c>
      <c r="E41">
        <v>30</v>
      </c>
      <c r="F41">
        <v>0.05</v>
      </c>
      <c r="G41">
        <v>0.096</v>
      </c>
      <c r="H41" s="25">
        <f t="shared" si="3"/>
        <v>0.090432</v>
      </c>
      <c r="K41" s="37">
        <v>0</v>
      </c>
      <c r="N41">
        <f t="shared" si="1"/>
        <v>0.090432</v>
      </c>
      <c r="O41">
        <f t="shared" si="2"/>
        <v>0.090432</v>
      </c>
      <c r="S41" s="24">
        <v>90432</v>
      </c>
      <c r="U41" s="24"/>
    </row>
    <row r="42" spans="1:21" ht="12.75">
      <c r="A42">
        <v>0</v>
      </c>
      <c r="B42">
        <v>30</v>
      </c>
      <c r="D42" t="s">
        <v>155</v>
      </c>
      <c r="E42">
        <v>30</v>
      </c>
      <c r="F42">
        <v>0.05</v>
      </c>
      <c r="G42">
        <v>0.096</v>
      </c>
      <c r="H42" s="25">
        <f t="shared" si="3"/>
        <v>0.091136</v>
      </c>
      <c r="K42" s="37">
        <v>0</v>
      </c>
      <c r="N42">
        <f t="shared" si="1"/>
        <v>0.091136</v>
      </c>
      <c r="O42">
        <f t="shared" si="2"/>
        <v>0.091136</v>
      </c>
      <c r="S42" s="24">
        <v>91136</v>
      </c>
      <c r="U42" s="24"/>
    </row>
    <row r="43" spans="1:21" ht="12.75">
      <c r="A43">
        <v>0</v>
      </c>
      <c r="B43">
        <v>31</v>
      </c>
      <c r="D43" t="s">
        <v>155</v>
      </c>
      <c r="E43">
        <v>30</v>
      </c>
      <c r="F43">
        <v>0.05</v>
      </c>
      <c r="G43">
        <v>0.096</v>
      </c>
      <c r="H43" s="25">
        <f t="shared" si="3"/>
        <v>0.09088</v>
      </c>
      <c r="K43" s="37">
        <v>0</v>
      </c>
      <c r="N43">
        <f t="shared" si="1"/>
        <v>0.09088</v>
      </c>
      <c r="O43">
        <f t="shared" si="2"/>
        <v>0.09088</v>
      </c>
      <c r="S43" s="24">
        <v>90880</v>
      </c>
      <c r="U43" s="24"/>
    </row>
    <row r="44" spans="1:21" ht="12.75">
      <c r="A44">
        <v>0</v>
      </c>
      <c r="B44">
        <v>32</v>
      </c>
      <c r="D44" t="s">
        <v>155</v>
      </c>
      <c r="E44">
        <v>30</v>
      </c>
      <c r="F44">
        <v>0.05</v>
      </c>
      <c r="G44">
        <v>0.096</v>
      </c>
      <c r="H44" s="25">
        <f t="shared" si="3"/>
        <v>0.090496</v>
      </c>
      <c r="K44" s="37">
        <v>0</v>
      </c>
      <c r="N44">
        <f t="shared" si="1"/>
        <v>0.090496</v>
      </c>
      <c r="O44">
        <f t="shared" si="2"/>
        <v>0.090496</v>
      </c>
      <c r="S44" s="24">
        <v>90496</v>
      </c>
      <c r="U44" s="24"/>
    </row>
    <row r="45" spans="1:21" ht="12.75">
      <c r="A45">
        <v>0</v>
      </c>
      <c r="B45">
        <v>33</v>
      </c>
      <c r="D45" t="s">
        <v>155</v>
      </c>
      <c r="E45">
        <v>30</v>
      </c>
      <c r="F45">
        <v>0.05</v>
      </c>
      <c r="G45">
        <v>0.096</v>
      </c>
      <c r="H45" s="25">
        <f t="shared" si="3"/>
        <v>0.090944</v>
      </c>
      <c r="K45" s="37">
        <v>0</v>
      </c>
      <c r="N45">
        <f t="shared" si="1"/>
        <v>0.090944</v>
      </c>
      <c r="O45">
        <f t="shared" si="2"/>
        <v>0.090944</v>
      </c>
      <c r="S45" s="24">
        <v>90944</v>
      </c>
      <c r="U45" s="24"/>
    </row>
    <row r="46" spans="1:21" ht="12.75">
      <c r="A46">
        <v>0</v>
      </c>
      <c r="B46">
        <v>34</v>
      </c>
      <c r="D46" t="s">
        <v>155</v>
      </c>
      <c r="E46">
        <v>30</v>
      </c>
      <c r="F46">
        <v>0.05</v>
      </c>
      <c r="G46">
        <v>0.096</v>
      </c>
      <c r="H46" s="25">
        <f t="shared" si="3"/>
        <v>0.090496</v>
      </c>
      <c r="K46" s="37">
        <v>0</v>
      </c>
      <c r="N46">
        <f t="shared" si="1"/>
        <v>0.090496</v>
      </c>
      <c r="O46">
        <f t="shared" si="2"/>
        <v>0.090496</v>
      </c>
      <c r="S46" s="24">
        <v>90496</v>
      </c>
      <c r="U46" s="24"/>
    </row>
    <row r="47" spans="1:21" ht="12.75">
      <c r="A47">
        <v>20</v>
      </c>
      <c r="B47">
        <v>0</v>
      </c>
      <c r="D47" t="s">
        <v>155</v>
      </c>
      <c r="E47">
        <v>30</v>
      </c>
      <c r="F47">
        <v>0.05</v>
      </c>
      <c r="G47">
        <v>0.096</v>
      </c>
      <c r="H47" s="25">
        <f t="shared" si="3"/>
        <v>0.09488</v>
      </c>
      <c r="K47" s="37">
        <v>0</v>
      </c>
      <c r="N47">
        <f t="shared" si="1"/>
        <v>0.09488</v>
      </c>
      <c r="O47">
        <f t="shared" si="2"/>
        <v>0.09488</v>
      </c>
      <c r="S47" s="24">
        <v>94880</v>
      </c>
      <c r="U47" s="24"/>
    </row>
    <row r="48" spans="1:21" ht="12.75">
      <c r="A48">
        <v>21</v>
      </c>
      <c r="B48">
        <v>0</v>
      </c>
      <c r="D48" t="s">
        <v>155</v>
      </c>
      <c r="E48">
        <v>30</v>
      </c>
      <c r="F48">
        <v>0.05</v>
      </c>
      <c r="G48">
        <v>0.096</v>
      </c>
      <c r="H48" s="25">
        <f t="shared" si="3"/>
        <v>0.094848</v>
      </c>
      <c r="K48" s="37">
        <v>0</v>
      </c>
      <c r="N48">
        <f t="shared" si="1"/>
        <v>0.094848</v>
      </c>
      <c r="O48">
        <f t="shared" si="2"/>
        <v>0.094848</v>
      </c>
      <c r="S48" s="24">
        <v>94848</v>
      </c>
      <c r="U48" s="24"/>
    </row>
    <row r="49" spans="1:21" ht="12.75">
      <c r="A49">
        <v>22</v>
      </c>
      <c r="B49">
        <v>0</v>
      </c>
      <c r="D49" t="s">
        <v>155</v>
      </c>
      <c r="E49">
        <v>30</v>
      </c>
      <c r="F49">
        <v>0.05</v>
      </c>
      <c r="G49">
        <v>0.096</v>
      </c>
      <c r="H49" s="25">
        <f t="shared" si="3"/>
        <v>0.094816</v>
      </c>
      <c r="K49" s="37">
        <v>0</v>
      </c>
      <c r="N49">
        <f t="shared" si="1"/>
        <v>0.094816</v>
      </c>
      <c r="O49">
        <f t="shared" si="2"/>
        <v>0.094816</v>
      </c>
      <c r="S49" s="24">
        <v>94816</v>
      </c>
      <c r="U49" s="24"/>
    </row>
    <row r="50" spans="1:21" ht="12.75">
      <c r="A50">
        <v>23</v>
      </c>
      <c r="B50">
        <v>0</v>
      </c>
      <c r="D50" t="s">
        <v>155</v>
      </c>
      <c r="E50">
        <v>30</v>
      </c>
      <c r="F50">
        <v>0.05</v>
      </c>
      <c r="G50">
        <v>0.096</v>
      </c>
      <c r="H50" s="25">
        <f t="shared" si="3"/>
        <v>0.094784</v>
      </c>
      <c r="K50" s="37">
        <v>0</v>
      </c>
      <c r="N50">
        <f t="shared" si="1"/>
        <v>0.094784</v>
      </c>
      <c r="O50">
        <f t="shared" si="2"/>
        <v>0.094784</v>
      </c>
      <c r="S50" s="24">
        <v>94784</v>
      </c>
      <c r="U50" s="24"/>
    </row>
    <row r="51" spans="1:21" ht="12.75">
      <c r="A51">
        <v>24</v>
      </c>
      <c r="B51">
        <v>0</v>
      </c>
      <c r="D51" t="s">
        <v>155</v>
      </c>
      <c r="E51">
        <v>30</v>
      </c>
      <c r="F51">
        <v>0.05</v>
      </c>
      <c r="G51">
        <v>0.096</v>
      </c>
      <c r="H51" s="25">
        <f t="shared" si="3"/>
        <v>0.094752</v>
      </c>
      <c r="K51" s="37">
        <v>0</v>
      </c>
      <c r="N51">
        <f t="shared" si="1"/>
        <v>0.094752</v>
      </c>
      <c r="O51">
        <f t="shared" si="2"/>
        <v>0.094752</v>
      </c>
      <c r="S51" s="24">
        <v>94752</v>
      </c>
      <c r="U51" s="24"/>
    </row>
    <row r="52" spans="1:21" ht="12.75">
      <c r="A52">
        <v>25</v>
      </c>
      <c r="B52">
        <v>0</v>
      </c>
      <c r="D52" t="s">
        <v>155</v>
      </c>
      <c r="E52">
        <v>30</v>
      </c>
      <c r="F52">
        <v>0.05</v>
      </c>
      <c r="G52">
        <v>0.096</v>
      </c>
      <c r="H52" s="25">
        <f t="shared" si="3"/>
        <v>0.09472</v>
      </c>
      <c r="K52" s="37">
        <v>0</v>
      </c>
      <c r="N52">
        <f t="shared" si="1"/>
        <v>0.09472</v>
      </c>
      <c r="O52">
        <f t="shared" si="2"/>
        <v>0.09472</v>
      </c>
      <c r="S52" s="24">
        <v>94720</v>
      </c>
      <c r="U52" s="24"/>
    </row>
    <row r="53" spans="1:21" ht="12.75">
      <c r="A53">
        <v>26</v>
      </c>
      <c r="B53">
        <v>0</v>
      </c>
      <c r="D53" t="s">
        <v>155</v>
      </c>
      <c r="E53">
        <v>30</v>
      </c>
      <c r="F53">
        <v>0.05</v>
      </c>
      <c r="G53">
        <v>0.096</v>
      </c>
      <c r="H53" s="25">
        <f t="shared" si="3"/>
        <v>0.094688</v>
      </c>
      <c r="K53" s="37">
        <v>0</v>
      </c>
      <c r="N53">
        <f t="shared" si="1"/>
        <v>0.094688</v>
      </c>
      <c r="O53">
        <f t="shared" si="2"/>
        <v>0.094688</v>
      </c>
      <c r="S53" s="24">
        <v>94688</v>
      </c>
      <c r="U53" s="24"/>
    </row>
    <row r="54" spans="1:21" ht="12.75">
      <c r="A54">
        <v>27</v>
      </c>
      <c r="B54">
        <v>0</v>
      </c>
      <c r="D54" t="s">
        <v>155</v>
      </c>
      <c r="E54">
        <v>30</v>
      </c>
      <c r="F54">
        <v>0.05</v>
      </c>
      <c r="G54">
        <v>0.096</v>
      </c>
      <c r="H54" s="25">
        <f t="shared" si="3"/>
        <v>0.094656</v>
      </c>
      <c r="K54" s="37">
        <v>0</v>
      </c>
      <c r="N54">
        <f t="shared" si="1"/>
        <v>0.094656</v>
      </c>
      <c r="O54">
        <f t="shared" si="2"/>
        <v>0.094656</v>
      </c>
      <c r="S54" s="24">
        <v>94656</v>
      </c>
      <c r="U54" s="24"/>
    </row>
    <row r="55" spans="1:21" ht="12.75">
      <c r="A55">
        <v>28</v>
      </c>
      <c r="B55">
        <v>0</v>
      </c>
      <c r="D55" t="s">
        <v>155</v>
      </c>
      <c r="E55">
        <v>30</v>
      </c>
      <c r="F55">
        <v>0.05</v>
      </c>
      <c r="G55">
        <v>0.096</v>
      </c>
      <c r="H55" s="25">
        <f t="shared" si="3"/>
        <v>0.094624</v>
      </c>
      <c r="K55" s="37">
        <v>0</v>
      </c>
      <c r="N55">
        <f t="shared" si="1"/>
        <v>0.094624</v>
      </c>
      <c r="O55">
        <f t="shared" si="2"/>
        <v>0.094624</v>
      </c>
      <c r="S55" s="24">
        <v>94624</v>
      </c>
      <c r="U55" s="24"/>
    </row>
    <row r="56" spans="1:21" ht="12.75">
      <c r="A56">
        <v>29</v>
      </c>
      <c r="B56">
        <v>0</v>
      </c>
      <c r="D56" t="s">
        <v>155</v>
      </c>
      <c r="E56">
        <v>30</v>
      </c>
      <c r="F56">
        <v>0.05</v>
      </c>
      <c r="G56">
        <v>0.096</v>
      </c>
      <c r="H56" s="25">
        <f t="shared" si="3"/>
        <v>0.094592</v>
      </c>
      <c r="K56" s="37">
        <v>0</v>
      </c>
      <c r="N56">
        <f t="shared" si="1"/>
        <v>0.094592</v>
      </c>
      <c r="O56">
        <f t="shared" si="2"/>
        <v>0.094592</v>
      </c>
      <c r="S56" s="24">
        <v>94592</v>
      </c>
      <c r="U56" s="24"/>
    </row>
    <row r="57" spans="1:21" ht="12.75">
      <c r="A57">
        <v>30</v>
      </c>
      <c r="B57">
        <v>0</v>
      </c>
      <c r="D57" t="s">
        <v>155</v>
      </c>
      <c r="E57">
        <v>30</v>
      </c>
      <c r="F57">
        <v>0.05</v>
      </c>
      <c r="G57">
        <v>0.096</v>
      </c>
      <c r="H57" s="25">
        <f t="shared" si="3"/>
        <v>0.09456</v>
      </c>
      <c r="K57" s="37">
        <v>0</v>
      </c>
      <c r="N57">
        <f t="shared" si="1"/>
        <v>0.09456</v>
      </c>
      <c r="O57">
        <f t="shared" si="2"/>
        <v>0.09456</v>
      </c>
      <c r="S57" s="24">
        <v>94560</v>
      </c>
      <c r="U57" s="24"/>
    </row>
    <row r="58" spans="1:21" ht="12.75">
      <c r="A58">
        <v>31</v>
      </c>
      <c r="B58">
        <v>0</v>
      </c>
      <c r="D58" t="s">
        <v>155</v>
      </c>
      <c r="E58">
        <v>30</v>
      </c>
      <c r="F58">
        <v>0.05</v>
      </c>
      <c r="G58">
        <v>0.096</v>
      </c>
      <c r="H58" s="25">
        <f t="shared" si="3"/>
        <v>0.094528</v>
      </c>
      <c r="K58" s="37">
        <v>0</v>
      </c>
      <c r="N58">
        <f t="shared" si="1"/>
        <v>0.094528</v>
      </c>
      <c r="O58">
        <f t="shared" si="2"/>
        <v>0.094528</v>
      </c>
      <c r="S58" s="24">
        <v>94528</v>
      </c>
      <c r="U58" s="24"/>
    </row>
    <row r="59" spans="1:21" ht="12.75">
      <c r="A59">
        <v>32</v>
      </c>
      <c r="B59">
        <v>0</v>
      </c>
      <c r="D59" t="s">
        <v>155</v>
      </c>
      <c r="E59">
        <v>30</v>
      </c>
      <c r="F59">
        <v>0.05</v>
      </c>
      <c r="G59">
        <v>0.096</v>
      </c>
      <c r="H59" s="25">
        <f t="shared" si="3"/>
        <v>0.094496</v>
      </c>
      <c r="K59" s="37">
        <v>0</v>
      </c>
      <c r="N59">
        <f t="shared" si="1"/>
        <v>0.094496</v>
      </c>
      <c r="O59">
        <f t="shared" si="2"/>
        <v>0.094496</v>
      </c>
      <c r="S59" s="24">
        <v>94496</v>
      </c>
      <c r="U59" s="24"/>
    </row>
    <row r="60" spans="1:21" ht="12.75">
      <c r="A60">
        <v>33</v>
      </c>
      <c r="B60">
        <v>0</v>
      </c>
      <c r="D60" t="s">
        <v>155</v>
      </c>
      <c r="E60">
        <v>30</v>
      </c>
      <c r="F60">
        <v>0.05</v>
      </c>
      <c r="G60">
        <v>0.096</v>
      </c>
      <c r="H60" s="25">
        <f t="shared" si="3"/>
        <v>0.094464</v>
      </c>
      <c r="K60" s="37">
        <v>0</v>
      </c>
      <c r="N60">
        <f t="shared" si="1"/>
        <v>0.094464</v>
      </c>
      <c r="O60">
        <f t="shared" si="2"/>
        <v>0.094464</v>
      </c>
      <c r="S60" s="24">
        <v>94464</v>
      </c>
      <c r="U60" s="24"/>
    </row>
    <row r="61" spans="1:21" ht="12.75">
      <c r="A61">
        <v>34</v>
      </c>
      <c r="B61">
        <v>0</v>
      </c>
      <c r="D61" t="s">
        <v>155</v>
      </c>
      <c r="E61">
        <v>30</v>
      </c>
      <c r="F61">
        <v>0.05</v>
      </c>
      <c r="G61">
        <v>0.096</v>
      </c>
      <c r="H61" s="25">
        <f t="shared" si="3"/>
        <v>0.094432</v>
      </c>
      <c r="K61" s="37">
        <v>0</v>
      </c>
      <c r="N61">
        <f t="shared" si="1"/>
        <v>0.094432</v>
      </c>
      <c r="O61">
        <f t="shared" si="2"/>
        <v>0.094432</v>
      </c>
      <c r="S61" s="24">
        <v>94432</v>
      </c>
      <c r="U61" s="24"/>
    </row>
    <row r="62" ht="13.5" thickBot="1"/>
    <row r="63" spans="1:13" ht="13.5" thickBot="1">
      <c r="A63" s="70" t="s">
        <v>32</v>
      </c>
      <c r="B63" s="89"/>
      <c r="C63" s="89"/>
      <c r="D63" s="89"/>
      <c r="E63" s="71"/>
      <c r="G63" s="70" t="s">
        <v>22</v>
      </c>
      <c r="H63" s="89"/>
      <c r="I63" s="89"/>
      <c r="J63" s="89"/>
      <c r="K63" s="89"/>
      <c r="L63" s="89"/>
      <c r="M63" s="71"/>
    </row>
    <row r="64" spans="1:13" ht="13.5" thickBot="1">
      <c r="A64" s="13"/>
      <c r="B64" s="1" t="s">
        <v>14</v>
      </c>
      <c r="C64" s="1" t="s">
        <v>15</v>
      </c>
      <c r="D64" s="1" t="s">
        <v>16</v>
      </c>
      <c r="E64" s="2" t="s">
        <v>17</v>
      </c>
      <c r="G64" s="14" t="s">
        <v>348</v>
      </c>
      <c r="H64" s="70" t="s">
        <v>349</v>
      </c>
      <c r="I64" s="89"/>
      <c r="J64" s="89"/>
      <c r="K64" s="89"/>
      <c r="L64" s="89"/>
      <c r="M64" s="71"/>
    </row>
    <row r="65" spans="1:13" ht="12.75">
      <c r="A65" s="8" t="s">
        <v>157</v>
      </c>
      <c r="B65" s="9">
        <v>0.0032</v>
      </c>
      <c r="C65" s="9">
        <v>0.0032</v>
      </c>
      <c r="D65" s="9">
        <v>0.0032</v>
      </c>
      <c r="E65" s="10">
        <v>0.0032</v>
      </c>
      <c r="G65" s="90" t="s">
        <v>23</v>
      </c>
      <c r="H65" s="13"/>
      <c r="I65" s="1" t="s">
        <v>31</v>
      </c>
      <c r="J65" s="1" t="s">
        <v>26</v>
      </c>
      <c r="K65" s="1"/>
      <c r="L65" s="1"/>
      <c r="M65" s="2"/>
    </row>
    <row r="66" spans="1:13" ht="13.5" thickBot="1">
      <c r="A66" s="8" t="s">
        <v>49</v>
      </c>
      <c r="B66" s="9">
        <v>15</v>
      </c>
      <c r="C66" s="9">
        <v>15</v>
      </c>
      <c r="D66" s="9">
        <v>7</v>
      </c>
      <c r="E66" s="10">
        <v>3</v>
      </c>
      <c r="G66" s="91"/>
      <c r="H66" s="21" t="s">
        <v>24</v>
      </c>
      <c r="I66" s="11">
        <v>1</v>
      </c>
      <c r="J66" s="11">
        <v>64</v>
      </c>
      <c r="K66" s="11"/>
      <c r="L66" s="11"/>
      <c r="M66" s="12"/>
    </row>
    <row r="67" spans="1:13" ht="13.5" thickBot="1">
      <c r="A67" s="8" t="s">
        <v>50</v>
      </c>
      <c r="B67" s="9">
        <v>1023</v>
      </c>
      <c r="C67" s="9">
        <v>1023</v>
      </c>
      <c r="D67" s="9">
        <v>15</v>
      </c>
      <c r="E67" s="10">
        <v>7</v>
      </c>
      <c r="G67" s="22" t="s">
        <v>27</v>
      </c>
      <c r="H67" s="70" t="s">
        <v>28</v>
      </c>
      <c r="I67" s="89"/>
      <c r="J67" s="89"/>
      <c r="K67" s="89"/>
      <c r="L67" s="89"/>
      <c r="M67" s="71"/>
    </row>
    <row r="68" spans="1:13" ht="13.5" thickBot="1">
      <c r="A68" s="8" t="s">
        <v>158</v>
      </c>
      <c r="B68" s="9">
        <v>7</v>
      </c>
      <c r="C68" s="9">
        <v>3</v>
      </c>
      <c r="D68" s="9">
        <v>2</v>
      </c>
      <c r="E68" s="10">
        <v>2</v>
      </c>
      <c r="G68" s="22" t="s">
        <v>18</v>
      </c>
      <c r="H68" s="70" t="s">
        <v>156</v>
      </c>
      <c r="I68" s="89"/>
      <c r="J68" s="89"/>
      <c r="K68" s="89"/>
      <c r="L68" s="89"/>
      <c r="M68" s="71"/>
    </row>
    <row r="69" spans="1:13" ht="13.5" thickBot="1">
      <c r="A69" s="16" t="s">
        <v>19</v>
      </c>
      <c r="B69" s="87" t="s">
        <v>21</v>
      </c>
      <c r="C69" s="87"/>
      <c r="D69" s="87"/>
      <c r="E69" s="88"/>
      <c r="G69" s="15" t="s">
        <v>29</v>
      </c>
      <c r="H69" s="106" t="s">
        <v>28</v>
      </c>
      <c r="I69" s="107"/>
      <c r="J69" s="107"/>
      <c r="K69" s="107"/>
      <c r="L69" s="107"/>
      <c r="M69" s="108"/>
    </row>
    <row r="70" spans="1:13" ht="13.5" thickBot="1">
      <c r="A70" s="17" t="s">
        <v>20</v>
      </c>
      <c r="B70" s="87" t="s">
        <v>21</v>
      </c>
      <c r="C70" s="87"/>
      <c r="D70" s="87"/>
      <c r="E70" s="88"/>
      <c r="G70" s="22" t="s">
        <v>30</v>
      </c>
      <c r="H70" s="70" t="s">
        <v>28</v>
      </c>
      <c r="I70" s="89"/>
      <c r="J70" s="89"/>
      <c r="K70" s="89"/>
      <c r="L70" s="89"/>
      <c r="M70" s="71"/>
    </row>
    <row r="72" ht="13.5" thickBot="1"/>
    <row r="73" spans="1:13" ht="12.75" customHeight="1">
      <c r="A73" s="18"/>
      <c r="B73" s="18"/>
      <c r="C73" s="18"/>
      <c r="G73" s="109" t="s">
        <v>34</v>
      </c>
      <c r="H73" s="110"/>
      <c r="I73" s="110"/>
      <c r="J73" s="110"/>
      <c r="K73" s="110"/>
      <c r="L73" s="110"/>
      <c r="M73" s="111"/>
    </row>
    <row r="74" spans="1:13" ht="12.75">
      <c r="A74" s="18"/>
      <c r="B74" s="18"/>
      <c r="C74" s="18"/>
      <c r="G74" s="85" t="s">
        <v>35</v>
      </c>
      <c r="H74" s="86"/>
      <c r="I74" s="92" t="s">
        <v>295</v>
      </c>
      <c r="J74" s="92"/>
      <c r="K74" s="92"/>
      <c r="L74" s="92"/>
      <c r="M74" s="112"/>
    </row>
    <row r="75" spans="1:13" ht="12.75">
      <c r="A75" s="18"/>
      <c r="B75" s="18"/>
      <c r="C75" s="18"/>
      <c r="G75" s="85" t="s">
        <v>36</v>
      </c>
      <c r="H75" s="86"/>
      <c r="I75" s="92" t="s">
        <v>37</v>
      </c>
      <c r="J75" s="92"/>
      <c r="K75" s="9"/>
      <c r="L75" s="9"/>
      <c r="M75" s="10"/>
    </row>
    <row r="76" spans="7:13" ht="12.75">
      <c r="G76" s="85" t="s">
        <v>38</v>
      </c>
      <c r="H76" s="86"/>
      <c r="I76" s="9" t="s">
        <v>39</v>
      </c>
      <c r="J76" s="9"/>
      <c r="K76" s="9"/>
      <c r="L76" s="9"/>
      <c r="M76" s="10"/>
    </row>
    <row r="77" spans="7:13" ht="12.75">
      <c r="G77" s="85" t="s">
        <v>40</v>
      </c>
      <c r="H77" s="8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200</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H64:M64"/>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6:H76"/>
    <mergeCell ref="G77:H7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26"/>
  </sheetPr>
  <dimension ref="A1:U92"/>
  <sheetViews>
    <sheetView workbookViewId="0" topLeftCell="A1">
      <pane xSplit="2" ySplit="2" topLeftCell="I3" activePane="bottomRight" state="frozen"/>
      <selection pane="topLeft" activeCell="E41" sqref="E41"/>
      <selection pane="topRight" activeCell="E41" sqref="E41"/>
      <selection pane="bottomLeft" activeCell="E41" sqref="E41"/>
      <selection pane="bottomRight" activeCell="A1" sqref="A1:A2"/>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78" t="s">
        <v>0</v>
      </c>
      <c r="B1" s="74" t="s">
        <v>1</v>
      </c>
      <c r="C1" s="74" t="s">
        <v>238</v>
      </c>
      <c r="D1" s="74" t="s">
        <v>239</v>
      </c>
      <c r="E1" s="74" t="s">
        <v>240</v>
      </c>
      <c r="F1" s="74" t="s">
        <v>241</v>
      </c>
      <c r="G1" s="74" t="s">
        <v>242</v>
      </c>
      <c r="H1" s="72" t="s">
        <v>243</v>
      </c>
      <c r="I1" s="83" t="s">
        <v>3</v>
      </c>
      <c r="J1" s="84"/>
      <c r="K1" s="80" t="s">
        <v>4</v>
      </c>
      <c r="L1" s="81"/>
      <c r="M1" s="84" t="s">
        <v>5</v>
      </c>
      <c r="N1" s="84"/>
      <c r="O1" s="84"/>
      <c r="P1" s="1" t="s">
        <v>6</v>
      </c>
      <c r="Q1" s="2"/>
      <c r="S1" s="72" t="s">
        <v>244</v>
      </c>
    </row>
    <row r="2" spans="1:19" ht="64.5" thickBot="1">
      <c r="A2" s="100"/>
      <c r="B2" s="99"/>
      <c r="C2" s="99"/>
      <c r="D2" s="99"/>
      <c r="E2" s="99"/>
      <c r="F2" s="99"/>
      <c r="G2" s="99"/>
      <c r="H2" s="73"/>
      <c r="I2" s="3" t="s">
        <v>7</v>
      </c>
      <c r="J2" s="4" t="s">
        <v>8</v>
      </c>
      <c r="K2" s="4" t="s">
        <v>33</v>
      </c>
      <c r="L2" s="5" t="s">
        <v>245</v>
      </c>
      <c r="M2" s="4" t="s">
        <v>9</v>
      </c>
      <c r="N2" s="4" t="s">
        <v>10</v>
      </c>
      <c r="O2" s="4" t="s">
        <v>11</v>
      </c>
      <c r="P2" s="5" t="s">
        <v>12</v>
      </c>
      <c r="Q2" s="6" t="s">
        <v>13</v>
      </c>
      <c r="S2" s="73"/>
    </row>
    <row r="3" spans="1:21" ht="12.75">
      <c r="A3">
        <v>0</v>
      </c>
      <c r="B3">
        <v>1</v>
      </c>
      <c r="C3" t="s">
        <v>246</v>
      </c>
      <c r="G3">
        <v>2</v>
      </c>
      <c r="H3" s="25">
        <f aca="true" t="shared" si="0" ref="H3:H34">S3/1000000</f>
        <v>0.08536</v>
      </c>
      <c r="I3" s="37">
        <f>SUM(H3:H22)</f>
        <v>4.592118400000001</v>
      </c>
      <c r="J3" s="37">
        <f>I3/SUM(G3:G22)</f>
        <v>0.22960592000000007</v>
      </c>
      <c r="L3" s="38" t="s">
        <v>362</v>
      </c>
      <c r="M3" s="37">
        <f>SUM(H3:H61)</f>
        <v>47.744914400000006</v>
      </c>
      <c r="N3" s="37">
        <f>SUM(N23:N61)+SUM(H3:H22)</f>
        <v>47.74491440000001</v>
      </c>
      <c r="O3" s="37">
        <f>SUM(O23:O61)+SUM(H3:H22)</f>
        <v>47.74491440000001</v>
      </c>
      <c r="P3" s="39">
        <v>126.9557</v>
      </c>
      <c r="Q3" s="37">
        <f>N3/P3</f>
        <v>0.37607539007701124</v>
      </c>
      <c r="S3" s="24">
        <v>85360</v>
      </c>
      <c r="U3" s="24"/>
    </row>
    <row r="4" spans="1:21" ht="12.75">
      <c r="A4">
        <v>0</v>
      </c>
      <c r="B4">
        <v>2</v>
      </c>
      <c r="C4" t="s">
        <v>246</v>
      </c>
      <c r="G4">
        <v>2</v>
      </c>
      <c r="H4" s="25">
        <f t="shared" si="0"/>
        <v>0.51424</v>
      </c>
      <c r="S4" s="24">
        <v>514240</v>
      </c>
      <c r="U4" s="24"/>
    </row>
    <row r="5" spans="1:21" ht="12.75">
      <c r="A5">
        <v>0</v>
      </c>
      <c r="B5">
        <v>3</v>
      </c>
      <c r="C5" t="s">
        <v>246</v>
      </c>
      <c r="G5">
        <v>2</v>
      </c>
      <c r="H5" s="25">
        <f t="shared" si="0"/>
        <v>0.50816</v>
      </c>
      <c r="S5" s="24">
        <v>508160</v>
      </c>
      <c r="U5" s="24"/>
    </row>
    <row r="6" spans="1:21" ht="12.75">
      <c r="A6">
        <v>0</v>
      </c>
      <c r="B6">
        <v>4</v>
      </c>
      <c r="C6" t="s">
        <v>246</v>
      </c>
      <c r="G6">
        <v>2</v>
      </c>
      <c r="H6" s="25">
        <f t="shared" si="0"/>
        <v>0.47288</v>
      </c>
      <c r="S6" s="24">
        <v>472880</v>
      </c>
      <c r="U6" s="24"/>
    </row>
    <row r="7" spans="1:21" ht="12.75">
      <c r="A7">
        <v>0</v>
      </c>
      <c r="B7">
        <v>5</v>
      </c>
      <c r="C7" t="s">
        <v>246</v>
      </c>
      <c r="G7">
        <v>2</v>
      </c>
      <c r="H7" s="25">
        <f t="shared" si="0"/>
        <v>0.4476</v>
      </c>
      <c r="S7" s="24">
        <v>447600</v>
      </c>
      <c r="U7" s="24"/>
    </row>
    <row r="8" spans="1:21" ht="12.75">
      <c r="A8">
        <v>0</v>
      </c>
      <c r="B8">
        <v>6</v>
      </c>
      <c r="C8" t="s">
        <v>246</v>
      </c>
      <c r="G8">
        <v>2</v>
      </c>
      <c r="H8" s="25">
        <f t="shared" si="0"/>
        <v>0.48608</v>
      </c>
      <c r="S8" s="24">
        <v>486080</v>
      </c>
      <c r="U8" s="24"/>
    </row>
    <row r="9" spans="1:21" ht="12.75">
      <c r="A9">
        <v>0</v>
      </c>
      <c r="B9">
        <v>7</v>
      </c>
      <c r="C9" t="s">
        <v>246</v>
      </c>
      <c r="G9">
        <v>2</v>
      </c>
      <c r="H9" s="25">
        <f t="shared" si="0"/>
        <v>0.17056</v>
      </c>
      <c r="S9" s="24">
        <v>170560</v>
      </c>
      <c r="U9" s="24"/>
    </row>
    <row r="10" spans="1:21" ht="12.75">
      <c r="A10">
        <v>0</v>
      </c>
      <c r="B10">
        <v>8</v>
      </c>
      <c r="C10" t="s">
        <v>246</v>
      </c>
      <c r="G10">
        <v>2</v>
      </c>
      <c r="H10" s="25">
        <f t="shared" si="0"/>
        <v>0.34128</v>
      </c>
      <c r="S10" s="24">
        <v>341280</v>
      </c>
      <c r="U10" s="24"/>
    </row>
    <row r="11" spans="1:21" ht="12.75">
      <c r="A11">
        <v>0</v>
      </c>
      <c r="B11">
        <v>9</v>
      </c>
      <c r="C11" t="s">
        <v>246</v>
      </c>
      <c r="G11">
        <v>2</v>
      </c>
      <c r="H11" s="25">
        <f t="shared" si="0"/>
        <v>0.58488</v>
      </c>
      <c r="S11" s="24">
        <v>584880</v>
      </c>
      <c r="U11" s="24"/>
    </row>
    <row r="12" spans="1:21" ht="12.75">
      <c r="A12">
        <v>0</v>
      </c>
      <c r="B12">
        <v>10</v>
      </c>
      <c r="C12" t="s">
        <v>246</v>
      </c>
      <c r="G12">
        <v>2</v>
      </c>
      <c r="H12" s="25">
        <f t="shared" si="0"/>
        <v>0.42136</v>
      </c>
      <c r="S12" s="24">
        <v>421360</v>
      </c>
      <c r="U12" s="24"/>
    </row>
    <row r="13" spans="1:19" ht="12.75">
      <c r="A13">
        <v>1</v>
      </c>
      <c r="B13">
        <v>0</v>
      </c>
      <c r="C13" t="s">
        <v>246</v>
      </c>
      <c r="G13">
        <v>0</v>
      </c>
      <c r="H13" s="25">
        <f t="shared" si="0"/>
        <v>0.010662399999999999</v>
      </c>
      <c r="S13" s="24">
        <v>10662.4</v>
      </c>
    </row>
    <row r="14" spans="1:19" ht="12.75">
      <c r="A14">
        <v>2</v>
      </c>
      <c r="B14">
        <v>0</v>
      </c>
      <c r="C14" t="s">
        <v>246</v>
      </c>
      <c r="G14">
        <v>0</v>
      </c>
      <c r="H14" s="25">
        <f t="shared" si="0"/>
        <v>0.0726144</v>
      </c>
      <c r="S14" s="24">
        <v>72614.4</v>
      </c>
    </row>
    <row r="15" spans="1:19" ht="12.75">
      <c r="A15">
        <v>3</v>
      </c>
      <c r="B15">
        <v>0</v>
      </c>
      <c r="C15" t="s">
        <v>246</v>
      </c>
      <c r="G15">
        <v>0</v>
      </c>
      <c r="H15" s="25">
        <f t="shared" si="0"/>
        <v>0.0710784</v>
      </c>
      <c r="S15" s="24">
        <v>71078.4</v>
      </c>
    </row>
    <row r="16" spans="1:19" ht="12.75">
      <c r="A16">
        <v>4</v>
      </c>
      <c r="B16">
        <v>0</v>
      </c>
      <c r="C16" t="s">
        <v>246</v>
      </c>
      <c r="G16">
        <v>0</v>
      </c>
      <c r="H16" s="25">
        <f t="shared" si="0"/>
        <v>0.0649472</v>
      </c>
      <c r="S16" s="24">
        <v>64947.2</v>
      </c>
    </row>
    <row r="17" spans="1:19" ht="12.75">
      <c r="A17">
        <v>5</v>
      </c>
      <c r="B17">
        <v>0</v>
      </c>
      <c r="C17" t="s">
        <v>246</v>
      </c>
      <c r="G17">
        <v>0</v>
      </c>
      <c r="H17" s="25">
        <f t="shared" si="0"/>
        <v>0.061836800000000004</v>
      </c>
      <c r="S17" s="24">
        <v>61836.8</v>
      </c>
    </row>
    <row r="18" spans="1:19" ht="12.75">
      <c r="A18">
        <v>6</v>
      </c>
      <c r="B18">
        <v>0</v>
      </c>
      <c r="C18" t="s">
        <v>246</v>
      </c>
      <c r="G18">
        <v>0</v>
      </c>
      <c r="H18" s="25">
        <f t="shared" si="0"/>
        <v>0.06743039999999999</v>
      </c>
      <c r="S18" s="24">
        <v>67430.4</v>
      </c>
    </row>
    <row r="19" spans="1:19" ht="12.75">
      <c r="A19">
        <v>7</v>
      </c>
      <c r="B19">
        <v>0</v>
      </c>
      <c r="C19" t="s">
        <v>246</v>
      </c>
      <c r="G19">
        <v>0</v>
      </c>
      <c r="H19" s="25">
        <f t="shared" si="0"/>
        <v>0.0220928</v>
      </c>
      <c r="S19" s="24">
        <v>22092.8</v>
      </c>
    </row>
    <row r="20" spans="1:19" ht="12.75">
      <c r="A20">
        <v>8</v>
      </c>
      <c r="B20">
        <v>0</v>
      </c>
      <c r="C20" t="s">
        <v>246</v>
      </c>
      <c r="G20">
        <v>0</v>
      </c>
      <c r="H20" s="25">
        <f t="shared" si="0"/>
        <v>0.047488</v>
      </c>
      <c r="S20" s="24">
        <v>47488</v>
      </c>
    </row>
    <row r="21" spans="1:19" ht="12.75">
      <c r="A21">
        <v>9</v>
      </c>
      <c r="B21">
        <v>0</v>
      </c>
      <c r="C21" t="s">
        <v>246</v>
      </c>
      <c r="G21">
        <v>0</v>
      </c>
      <c r="H21" s="25">
        <f t="shared" si="0"/>
        <v>0.0829696</v>
      </c>
      <c r="S21" s="24">
        <v>82969.6</v>
      </c>
    </row>
    <row r="22" spans="1:19" ht="12.75">
      <c r="A22">
        <v>10</v>
      </c>
      <c r="B22">
        <v>0</v>
      </c>
      <c r="C22" t="s">
        <v>246</v>
      </c>
      <c r="G22">
        <v>0</v>
      </c>
      <c r="H22" s="25">
        <f t="shared" si="0"/>
        <v>0.0585984</v>
      </c>
      <c r="S22" s="24">
        <v>58598.4</v>
      </c>
    </row>
    <row r="23" spans="1:19" ht="12.75">
      <c r="A23">
        <v>0</v>
      </c>
      <c r="B23">
        <v>11</v>
      </c>
      <c r="D23" t="s">
        <v>247</v>
      </c>
      <c r="E23">
        <v>200</v>
      </c>
      <c r="F23">
        <v>0.0001</v>
      </c>
      <c r="G23">
        <v>2</v>
      </c>
      <c r="H23" s="25">
        <f t="shared" si="0"/>
        <v>1.933175</v>
      </c>
      <c r="K23" s="37">
        <v>0</v>
      </c>
      <c r="N23">
        <f aca="true" t="shared" si="1" ref="N23:N61">H23*(1-K23)</f>
        <v>1.933175</v>
      </c>
      <c r="O23">
        <f aca="true" t="shared" si="2" ref="O23:O61">IF((K23&lt;F23),H23,0)</f>
        <v>1.933175</v>
      </c>
      <c r="S23" s="24">
        <v>1933175</v>
      </c>
    </row>
    <row r="24" spans="1:19" ht="12.75">
      <c r="A24">
        <v>0</v>
      </c>
      <c r="B24">
        <v>12</v>
      </c>
      <c r="D24" t="s">
        <v>247</v>
      </c>
      <c r="E24">
        <v>200</v>
      </c>
      <c r="F24">
        <v>0.0001</v>
      </c>
      <c r="G24">
        <v>2</v>
      </c>
      <c r="H24" s="25">
        <f t="shared" si="0"/>
        <v>1.925393</v>
      </c>
      <c r="K24" s="37">
        <v>0</v>
      </c>
      <c r="N24">
        <f t="shared" si="1"/>
        <v>1.925393</v>
      </c>
      <c r="O24">
        <f t="shared" si="2"/>
        <v>1.925393</v>
      </c>
      <c r="S24" s="24">
        <v>1925393</v>
      </c>
    </row>
    <row r="25" spans="1:19" ht="12.75">
      <c r="A25">
        <v>0</v>
      </c>
      <c r="B25">
        <v>13</v>
      </c>
      <c r="D25" t="s">
        <v>247</v>
      </c>
      <c r="E25">
        <v>200</v>
      </c>
      <c r="F25">
        <v>0.0001</v>
      </c>
      <c r="G25">
        <v>2</v>
      </c>
      <c r="H25" s="25">
        <f t="shared" si="0"/>
        <v>1.929626</v>
      </c>
      <c r="K25" s="37">
        <v>0</v>
      </c>
      <c r="N25">
        <f t="shared" si="1"/>
        <v>1.929626</v>
      </c>
      <c r="O25">
        <f t="shared" si="2"/>
        <v>1.929626</v>
      </c>
      <c r="S25" s="24">
        <v>1929626</v>
      </c>
    </row>
    <row r="26" spans="1:19" ht="12.75">
      <c r="A26">
        <v>0</v>
      </c>
      <c r="B26">
        <v>14</v>
      </c>
      <c r="D26" t="s">
        <v>247</v>
      </c>
      <c r="E26">
        <v>200</v>
      </c>
      <c r="F26">
        <v>0.0001</v>
      </c>
      <c r="G26">
        <v>2</v>
      </c>
      <c r="H26" s="25">
        <f t="shared" si="0"/>
        <v>1.924028</v>
      </c>
      <c r="K26" s="37">
        <v>0</v>
      </c>
      <c r="N26">
        <f t="shared" si="1"/>
        <v>1.924028</v>
      </c>
      <c r="O26">
        <f t="shared" si="2"/>
        <v>1.924028</v>
      </c>
      <c r="S26" s="24">
        <v>1924028</v>
      </c>
    </row>
    <row r="27" spans="1:19" ht="12.75">
      <c r="A27">
        <v>0</v>
      </c>
      <c r="B27">
        <v>15</v>
      </c>
      <c r="D27" t="s">
        <v>247</v>
      </c>
      <c r="E27">
        <v>200</v>
      </c>
      <c r="F27">
        <v>0.0001</v>
      </c>
      <c r="G27">
        <v>8</v>
      </c>
      <c r="H27" s="25">
        <f t="shared" si="0"/>
        <v>7.714543</v>
      </c>
      <c r="K27" s="37">
        <v>0</v>
      </c>
      <c r="N27">
        <f t="shared" si="1"/>
        <v>7.714543</v>
      </c>
      <c r="O27">
        <f t="shared" si="2"/>
        <v>7.714543</v>
      </c>
      <c r="S27" s="24">
        <v>7714543</v>
      </c>
    </row>
    <row r="28" spans="1:19" ht="12.75">
      <c r="A28">
        <v>0</v>
      </c>
      <c r="B28">
        <v>16</v>
      </c>
      <c r="D28" t="s">
        <v>247</v>
      </c>
      <c r="E28">
        <v>200</v>
      </c>
      <c r="F28">
        <v>0.0001</v>
      </c>
      <c r="G28">
        <v>8</v>
      </c>
      <c r="H28" s="25">
        <f t="shared" si="0"/>
        <v>7.695701</v>
      </c>
      <c r="K28" s="37">
        <v>0</v>
      </c>
      <c r="N28">
        <f t="shared" si="1"/>
        <v>7.695701</v>
      </c>
      <c r="O28">
        <f t="shared" si="2"/>
        <v>7.695701</v>
      </c>
      <c r="S28" s="24">
        <v>7695701</v>
      </c>
    </row>
    <row r="29" spans="1:19" ht="12.75">
      <c r="A29">
        <v>0</v>
      </c>
      <c r="B29">
        <v>17</v>
      </c>
      <c r="D29" t="s">
        <v>247</v>
      </c>
      <c r="E29">
        <v>200</v>
      </c>
      <c r="F29">
        <v>0.0001</v>
      </c>
      <c r="G29">
        <v>8</v>
      </c>
      <c r="H29" s="25">
        <f t="shared" si="0"/>
        <v>7.672218</v>
      </c>
      <c r="K29" s="37">
        <v>0</v>
      </c>
      <c r="N29">
        <f t="shared" si="1"/>
        <v>7.672218</v>
      </c>
      <c r="O29">
        <f t="shared" si="2"/>
        <v>7.672218</v>
      </c>
      <c r="S29" s="24">
        <v>7672218</v>
      </c>
    </row>
    <row r="30" spans="1:19" ht="12.75">
      <c r="A30">
        <v>0</v>
      </c>
      <c r="B30">
        <v>18</v>
      </c>
      <c r="D30" t="s">
        <v>247</v>
      </c>
      <c r="E30">
        <v>200</v>
      </c>
      <c r="F30">
        <v>5E-07</v>
      </c>
      <c r="G30">
        <v>5</v>
      </c>
      <c r="H30" s="25">
        <f t="shared" si="0"/>
        <v>4.7812</v>
      </c>
      <c r="K30" s="37">
        <v>0</v>
      </c>
      <c r="N30">
        <f t="shared" si="1"/>
        <v>4.7812</v>
      </c>
      <c r="O30">
        <f t="shared" si="2"/>
        <v>4.7812</v>
      </c>
      <c r="S30" s="24">
        <v>4781200</v>
      </c>
    </row>
    <row r="31" spans="1:21" ht="12.75">
      <c r="A31">
        <v>0</v>
      </c>
      <c r="B31">
        <v>19</v>
      </c>
      <c r="D31" t="s">
        <v>247</v>
      </c>
      <c r="E31">
        <v>200</v>
      </c>
      <c r="F31">
        <v>5E-07</v>
      </c>
      <c r="G31">
        <v>5</v>
      </c>
      <c r="H31" s="25">
        <f t="shared" si="0"/>
        <v>4.7884</v>
      </c>
      <c r="K31" s="37">
        <v>0</v>
      </c>
      <c r="N31">
        <f t="shared" si="1"/>
        <v>4.7884</v>
      </c>
      <c r="O31">
        <f t="shared" si="2"/>
        <v>4.7884</v>
      </c>
      <c r="S31" s="24">
        <v>4788400</v>
      </c>
      <c r="U31" s="24"/>
    </row>
    <row r="32" spans="1:21" ht="12.75">
      <c r="A32">
        <v>0</v>
      </c>
      <c r="B32">
        <v>20</v>
      </c>
      <c r="D32" t="s">
        <v>248</v>
      </c>
      <c r="E32">
        <v>30</v>
      </c>
      <c r="F32">
        <v>0.05</v>
      </c>
      <c r="G32">
        <v>0.096</v>
      </c>
      <c r="H32" s="25">
        <f t="shared" si="0"/>
        <v>0.091808</v>
      </c>
      <c r="K32" s="37">
        <v>0</v>
      </c>
      <c r="N32">
        <f t="shared" si="1"/>
        <v>0.091808</v>
      </c>
      <c r="O32">
        <f t="shared" si="2"/>
        <v>0.091808</v>
      </c>
      <c r="S32" s="24">
        <v>91808</v>
      </c>
      <c r="U32" s="24"/>
    </row>
    <row r="33" spans="1:21" ht="12.75">
      <c r="A33">
        <v>0</v>
      </c>
      <c r="B33">
        <v>21</v>
      </c>
      <c r="D33" t="s">
        <v>248</v>
      </c>
      <c r="E33">
        <v>30</v>
      </c>
      <c r="F33">
        <v>0.05</v>
      </c>
      <c r="G33">
        <v>0.096</v>
      </c>
      <c r="H33" s="25">
        <f t="shared" si="0"/>
        <v>0.091328</v>
      </c>
      <c r="K33" s="37">
        <v>0</v>
      </c>
      <c r="N33">
        <f t="shared" si="1"/>
        <v>0.091328</v>
      </c>
      <c r="O33">
        <f t="shared" si="2"/>
        <v>0.091328</v>
      </c>
      <c r="S33" s="24">
        <v>91328</v>
      </c>
      <c r="U33" s="24"/>
    </row>
    <row r="34" spans="1:21" ht="12.75">
      <c r="A34">
        <v>0</v>
      </c>
      <c r="B34">
        <v>22</v>
      </c>
      <c r="D34" t="s">
        <v>248</v>
      </c>
      <c r="E34">
        <v>30</v>
      </c>
      <c r="F34">
        <v>0.05</v>
      </c>
      <c r="G34">
        <v>0.096</v>
      </c>
      <c r="H34" s="25">
        <f t="shared" si="0"/>
        <v>0.091328</v>
      </c>
      <c r="K34" s="37">
        <v>0</v>
      </c>
      <c r="N34">
        <f t="shared" si="1"/>
        <v>0.091328</v>
      </c>
      <c r="O34">
        <f t="shared" si="2"/>
        <v>0.091328</v>
      </c>
      <c r="S34" s="24">
        <v>91328</v>
      </c>
      <c r="U34" s="24"/>
    </row>
    <row r="35" spans="1:21" ht="12.75">
      <c r="A35">
        <v>0</v>
      </c>
      <c r="B35">
        <v>23</v>
      </c>
      <c r="D35" t="s">
        <v>248</v>
      </c>
      <c r="E35">
        <v>30</v>
      </c>
      <c r="F35">
        <v>0.05</v>
      </c>
      <c r="G35">
        <v>0.096</v>
      </c>
      <c r="H35" s="25">
        <f aca="true" t="shared" si="3" ref="H35:H61">S35/1000000</f>
        <v>0.091712</v>
      </c>
      <c r="K35" s="37">
        <v>0</v>
      </c>
      <c r="N35">
        <f t="shared" si="1"/>
        <v>0.091712</v>
      </c>
      <c r="O35">
        <f t="shared" si="2"/>
        <v>0.091712</v>
      </c>
      <c r="S35" s="24">
        <v>91712</v>
      </c>
      <c r="U35" s="24"/>
    </row>
    <row r="36" spans="1:21" ht="12.75">
      <c r="A36">
        <v>0</v>
      </c>
      <c r="B36">
        <v>24</v>
      </c>
      <c r="D36" t="s">
        <v>248</v>
      </c>
      <c r="E36">
        <v>30</v>
      </c>
      <c r="F36">
        <v>0.05</v>
      </c>
      <c r="G36">
        <v>0.096</v>
      </c>
      <c r="H36" s="25">
        <f t="shared" si="3"/>
        <v>0.09152</v>
      </c>
      <c r="K36" s="37">
        <v>0</v>
      </c>
      <c r="N36">
        <f t="shared" si="1"/>
        <v>0.09152</v>
      </c>
      <c r="O36">
        <f t="shared" si="2"/>
        <v>0.09152</v>
      </c>
      <c r="S36" s="24">
        <v>91520</v>
      </c>
      <c r="U36" s="24"/>
    </row>
    <row r="37" spans="1:21" ht="12.75">
      <c r="A37">
        <v>0</v>
      </c>
      <c r="B37">
        <v>25</v>
      </c>
      <c r="D37" t="s">
        <v>248</v>
      </c>
      <c r="E37">
        <v>30</v>
      </c>
      <c r="F37">
        <v>0.05</v>
      </c>
      <c r="G37">
        <v>0.096</v>
      </c>
      <c r="H37" s="25">
        <f t="shared" si="3"/>
        <v>0.091296</v>
      </c>
      <c r="K37" s="37">
        <v>0</v>
      </c>
      <c r="N37">
        <f t="shared" si="1"/>
        <v>0.091296</v>
      </c>
      <c r="O37">
        <f t="shared" si="2"/>
        <v>0.091296</v>
      </c>
      <c r="S37" s="24">
        <v>91296</v>
      </c>
      <c r="U37" s="24"/>
    </row>
    <row r="38" spans="1:21" ht="12.75">
      <c r="A38">
        <v>0</v>
      </c>
      <c r="B38">
        <v>26</v>
      </c>
      <c r="D38" t="s">
        <v>248</v>
      </c>
      <c r="E38">
        <v>30</v>
      </c>
      <c r="F38">
        <v>0.05</v>
      </c>
      <c r="G38">
        <v>0.096</v>
      </c>
      <c r="H38" s="25">
        <f t="shared" si="3"/>
        <v>0.091616</v>
      </c>
      <c r="K38" s="37">
        <v>0</v>
      </c>
      <c r="N38">
        <f t="shared" si="1"/>
        <v>0.091616</v>
      </c>
      <c r="O38">
        <f t="shared" si="2"/>
        <v>0.091616</v>
      </c>
      <c r="S38" s="24">
        <v>91616</v>
      </c>
      <c r="U38" s="24"/>
    </row>
    <row r="39" spans="1:21" ht="12.75">
      <c r="A39">
        <v>0</v>
      </c>
      <c r="B39">
        <v>27</v>
      </c>
      <c r="D39" t="s">
        <v>248</v>
      </c>
      <c r="E39">
        <v>30</v>
      </c>
      <c r="F39">
        <v>0.05</v>
      </c>
      <c r="G39">
        <v>0.096</v>
      </c>
      <c r="H39" s="25">
        <f t="shared" si="3"/>
        <v>0.091392</v>
      </c>
      <c r="K39" s="37">
        <v>0</v>
      </c>
      <c r="N39">
        <f t="shared" si="1"/>
        <v>0.091392</v>
      </c>
      <c r="O39">
        <f t="shared" si="2"/>
        <v>0.091392</v>
      </c>
      <c r="S39" s="24">
        <v>91392</v>
      </c>
      <c r="U39" s="24"/>
    </row>
    <row r="40" spans="1:21" ht="12.75">
      <c r="A40">
        <v>0</v>
      </c>
      <c r="B40">
        <v>28</v>
      </c>
      <c r="D40" t="s">
        <v>248</v>
      </c>
      <c r="E40">
        <v>30</v>
      </c>
      <c r="F40">
        <v>0.05</v>
      </c>
      <c r="G40">
        <v>0.096</v>
      </c>
      <c r="H40" s="25">
        <f t="shared" si="3"/>
        <v>0.091232</v>
      </c>
      <c r="K40" s="37">
        <v>0</v>
      </c>
      <c r="N40">
        <f t="shared" si="1"/>
        <v>0.091232</v>
      </c>
      <c r="O40">
        <f t="shared" si="2"/>
        <v>0.091232</v>
      </c>
      <c r="S40" s="24">
        <v>91232</v>
      </c>
      <c r="U40" s="24"/>
    </row>
    <row r="41" spans="1:21" ht="12.75">
      <c r="A41">
        <v>0</v>
      </c>
      <c r="B41">
        <v>29</v>
      </c>
      <c r="D41" t="s">
        <v>248</v>
      </c>
      <c r="E41">
        <v>30</v>
      </c>
      <c r="F41">
        <v>0.05</v>
      </c>
      <c r="G41">
        <v>0.096</v>
      </c>
      <c r="H41" s="25">
        <f t="shared" si="3"/>
        <v>0.090336</v>
      </c>
      <c r="K41" s="37">
        <v>0</v>
      </c>
      <c r="N41">
        <f t="shared" si="1"/>
        <v>0.090336</v>
      </c>
      <c r="O41">
        <f t="shared" si="2"/>
        <v>0.090336</v>
      </c>
      <c r="S41" s="24">
        <v>90336</v>
      </c>
      <c r="U41" s="24"/>
    </row>
    <row r="42" spans="1:21" ht="12.75">
      <c r="A42">
        <v>0</v>
      </c>
      <c r="B42">
        <v>30</v>
      </c>
      <c r="D42" t="s">
        <v>248</v>
      </c>
      <c r="E42">
        <v>30</v>
      </c>
      <c r="F42">
        <v>0.05</v>
      </c>
      <c r="G42">
        <v>0.096</v>
      </c>
      <c r="H42" s="25">
        <f t="shared" si="3"/>
        <v>0.091296</v>
      </c>
      <c r="K42" s="37">
        <v>0</v>
      </c>
      <c r="N42">
        <f t="shared" si="1"/>
        <v>0.091296</v>
      </c>
      <c r="O42">
        <f t="shared" si="2"/>
        <v>0.091296</v>
      </c>
      <c r="S42" s="24">
        <v>91296</v>
      </c>
      <c r="U42" s="24"/>
    </row>
    <row r="43" spans="1:21" ht="12.75">
      <c r="A43">
        <v>0</v>
      </c>
      <c r="B43">
        <v>31</v>
      </c>
      <c r="D43" t="s">
        <v>248</v>
      </c>
      <c r="E43">
        <v>30</v>
      </c>
      <c r="F43">
        <v>0.05</v>
      </c>
      <c r="G43">
        <v>0.096</v>
      </c>
      <c r="H43" s="25">
        <f t="shared" si="3"/>
        <v>0.091008</v>
      </c>
      <c r="K43" s="37">
        <v>0</v>
      </c>
      <c r="N43">
        <f t="shared" si="1"/>
        <v>0.091008</v>
      </c>
      <c r="O43">
        <f t="shared" si="2"/>
        <v>0.091008</v>
      </c>
      <c r="S43" s="24">
        <v>91008</v>
      </c>
      <c r="U43" s="24"/>
    </row>
    <row r="44" spans="1:21" ht="12.75">
      <c r="A44">
        <v>0</v>
      </c>
      <c r="B44">
        <v>32</v>
      </c>
      <c r="D44" t="s">
        <v>248</v>
      </c>
      <c r="E44">
        <v>30</v>
      </c>
      <c r="F44">
        <v>0.05</v>
      </c>
      <c r="G44">
        <v>0.096</v>
      </c>
      <c r="H44" s="25">
        <f t="shared" si="3"/>
        <v>0.090912</v>
      </c>
      <c r="K44" s="37">
        <v>0</v>
      </c>
      <c r="N44">
        <f t="shared" si="1"/>
        <v>0.090912</v>
      </c>
      <c r="O44">
        <f t="shared" si="2"/>
        <v>0.090912</v>
      </c>
      <c r="S44" s="24">
        <v>90912</v>
      </c>
      <c r="U44" s="24"/>
    </row>
    <row r="45" spans="1:21" ht="12.75">
      <c r="A45">
        <v>0</v>
      </c>
      <c r="B45">
        <v>33</v>
      </c>
      <c r="D45" t="s">
        <v>248</v>
      </c>
      <c r="E45">
        <v>30</v>
      </c>
      <c r="F45">
        <v>0.05</v>
      </c>
      <c r="G45">
        <v>0.096</v>
      </c>
      <c r="H45" s="25">
        <f t="shared" si="3"/>
        <v>0.0912</v>
      </c>
      <c r="K45" s="37">
        <v>0</v>
      </c>
      <c r="N45">
        <f t="shared" si="1"/>
        <v>0.0912</v>
      </c>
      <c r="O45">
        <f t="shared" si="2"/>
        <v>0.0912</v>
      </c>
      <c r="S45" s="24">
        <v>91200</v>
      </c>
      <c r="U45" s="24"/>
    </row>
    <row r="46" spans="1:21" ht="12.75">
      <c r="A46">
        <v>0</v>
      </c>
      <c r="B46">
        <v>34</v>
      </c>
      <c r="D46" t="s">
        <v>248</v>
      </c>
      <c r="E46">
        <v>30</v>
      </c>
      <c r="F46">
        <v>0.05</v>
      </c>
      <c r="G46">
        <v>0.096</v>
      </c>
      <c r="H46" s="25">
        <f t="shared" si="3"/>
        <v>0.090688</v>
      </c>
      <c r="K46" s="37">
        <v>0</v>
      </c>
      <c r="N46">
        <f t="shared" si="1"/>
        <v>0.090688</v>
      </c>
      <c r="O46">
        <f t="shared" si="2"/>
        <v>0.090688</v>
      </c>
      <c r="S46" s="24">
        <v>90688</v>
      </c>
      <c r="U46" s="24"/>
    </row>
    <row r="47" spans="1:21" ht="12.75">
      <c r="A47">
        <v>20</v>
      </c>
      <c r="B47">
        <v>0</v>
      </c>
      <c r="D47" t="s">
        <v>248</v>
      </c>
      <c r="E47">
        <v>30</v>
      </c>
      <c r="F47">
        <v>0.05</v>
      </c>
      <c r="G47">
        <v>0.096</v>
      </c>
      <c r="H47" s="25">
        <f t="shared" si="3"/>
        <v>0.09488</v>
      </c>
      <c r="K47" s="37">
        <v>0</v>
      </c>
      <c r="N47">
        <f t="shared" si="1"/>
        <v>0.09488</v>
      </c>
      <c r="O47">
        <f t="shared" si="2"/>
        <v>0.09488</v>
      </c>
      <c r="S47" s="24">
        <v>94880</v>
      </c>
      <c r="U47" s="24"/>
    </row>
    <row r="48" spans="1:21" ht="12.75">
      <c r="A48">
        <v>21</v>
      </c>
      <c r="B48">
        <v>0</v>
      </c>
      <c r="D48" t="s">
        <v>248</v>
      </c>
      <c r="E48">
        <v>30</v>
      </c>
      <c r="F48">
        <v>0.05</v>
      </c>
      <c r="G48">
        <v>0.096</v>
      </c>
      <c r="H48" s="25">
        <f t="shared" si="3"/>
        <v>0.094848</v>
      </c>
      <c r="K48" s="37">
        <v>0</v>
      </c>
      <c r="N48">
        <f t="shared" si="1"/>
        <v>0.094848</v>
      </c>
      <c r="O48">
        <f t="shared" si="2"/>
        <v>0.094848</v>
      </c>
      <c r="S48" s="24">
        <v>94848</v>
      </c>
      <c r="U48" s="24"/>
    </row>
    <row r="49" spans="1:21" ht="12.75">
      <c r="A49">
        <v>22</v>
      </c>
      <c r="B49">
        <v>0</v>
      </c>
      <c r="D49" t="s">
        <v>248</v>
      </c>
      <c r="E49">
        <v>30</v>
      </c>
      <c r="F49">
        <v>0.05</v>
      </c>
      <c r="G49">
        <v>0.096</v>
      </c>
      <c r="H49" s="25">
        <f t="shared" si="3"/>
        <v>0.094816</v>
      </c>
      <c r="K49" s="37">
        <v>0</v>
      </c>
      <c r="N49">
        <f t="shared" si="1"/>
        <v>0.094816</v>
      </c>
      <c r="O49">
        <f t="shared" si="2"/>
        <v>0.094816</v>
      </c>
      <c r="S49" s="24">
        <v>94816</v>
      </c>
      <c r="U49" s="24"/>
    </row>
    <row r="50" spans="1:21" ht="12.75">
      <c r="A50">
        <v>23</v>
      </c>
      <c r="B50">
        <v>0</v>
      </c>
      <c r="D50" t="s">
        <v>248</v>
      </c>
      <c r="E50">
        <v>30</v>
      </c>
      <c r="F50">
        <v>0.05</v>
      </c>
      <c r="G50">
        <v>0.096</v>
      </c>
      <c r="H50" s="25">
        <f t="shared" si="3"/>
        <v>0.094784</v>
      </c>
      <c r="K50" s="37">
        <v>0</v>
      </c>
      <c r="N50">
        <f t="shared" si="1"/>
        <v>0.094784</v>
      </c>
      <c r="O50">
        <f t="shared" si="2"/>
        <v>0.094784</v>
      </c>
      <c r="S50" s="24">
        <v>94784</v>
      </c>
      <c r="U50" s="24"/>
    </row>
    <row r="51" spans="1:21" ht="12.75">
      <c r="A51">
        <v>24</v>
      </c>
      <c r="B51">
        <v>0</v>
      </c>
      <c r="D51" t="s">
        <v>248</v>
      </c>
      <c r="E51">
        <v>30</v>
      </c>
      <c r="F51">
        <v>0.05</v>
      </c>
      <c r="G51">
        <v>0.096</v>
      </c>
      <c r="H51" s="25">
        <f t="shared" si="3"/>
        <v>0.094752</v>
      </c>
      <c r="K51" s="37">
        <v>0</v>
      </c>
      <c r="N51">
        <f t="shared" si="1"/>
        <v>0.094752</v>
      </c>
      <c r="O51">
        <f t="shared" si="2"/>
        <v>0.094752</v>
      </c>
      <c r="S51" s="24">
        <v>94752</v>
      </c>
      <c r="U51" s="24"/>
    </row>
    <row r="52" spans="1:21" ht="12.75">
      <c r="A52">
        <v>25</v>
      </c>
      <c r="B52">
        <v>0</v>
      </c>
      <c r="D52" t="s">
        <v>248</v>
      </c>
      <c r="E52">
        <v>30</v>
      </c>
      <c r="F52">
        <v>0.05</v>
      </c>
      <c r="G52">
        <v>0.096</v>
      </c>
      <c r="H52" s="25">
        <f t="shared" si="3"/>
        <v>0.09472</v>
      </c>
      <c r="K52" s="37">
        <v>0</v>
      </c>
      <c r="N52">
        <f t="shared" si="1"/>
        <v>0.09472</v>
      </c>
      <c r="O52">
        <f t="shared" si="2"/>
        <v>0.09472</v>
      </c>
      <c r="S52" s="24">
        <v>94720</v>
      </c>
      <c r="U52" s="24"/>
    </row>
    <row r="53" spans="1:21" ht="12.75">
      <c r="A53">
        <v>26</v>
      </c>
      <c r="B53">
        <v>0</v>
      </c>
      <c r="D53" t="s">
        <v>248</v>
      </c>
      <c r="E53">
        <v>30</v>
      </c>
      <c r="F53">
        <v>0.05</v>
      </c>
      <c r="G53">
        <v>0.096</v>
      </c>
      <c r="H53" s="25">
        <f t="shared" si="3"/>
        <v>0.094688</v>
      </c>
      <c r="K53" s="37">
        <v>0</v>
      </c>
      <c r="N53">
        <f t="shared" si="1"/>
        <v>0.094688</v>
      </c>
      <c r="O53">
        <f t="shared" si="2"/>
        <v>0.094688</v>
      </c>
      <c r="S53" s="24">
        <v>94688</v>
      </c>
      <c r="U53" s="24"/>
    </row>
    <row r="54" spans="1:21" ht="12.75">
      <c r="A54">
        <v>27</v>
      </c>
      <c r="B54">
        <v>0</v>
      </c>
      <c r="D54" t="s">
        <v>248</v>
      </c>
      <c r="E54">
        <v>30</v>
      </c>
      <c r="F54">
        <v>0.05</v>
      </c>
      <c r="G54">
        <v>0.096</v>
      </c>
      <c r="H54" s="25">
        <f t="shared" si="3"/>
        <v>0.094656</v>
      </c>
      <c r="K54" s="37">
        <v>0</v>
      </c>
      <c r="N54">
        <f t="shared" si="1"/>
        <v>0.094656</v>
      </c>
      <c r="O54">
        <f t="shared" si="2"/>
        <v>0.094656</v>
      </c>
      <c r="S54" s="24">
        <v>94656</v>
      </c>
      <c r="U54" s="24"/>
    </row>
    <row r="55" spans="1:21" ht="12.75">
      <c r="A55">
        <v>28</v>
      </c>
      <c r="B55">
        <v>0</v>
      </c>
      <c r="D55" t="s">
        <v>248</v>
      </c>
      <c r="E55">
        <v>30</v>
      </c>
      <c r="F55">
        <v>0.05</v>
      </c>
      <c r="G55">
        <v>0.096</v>
      </c>
      <c r="H55" s="25">
        <f t="shared" si="3"/>
        <v>0.094624</v>
      </c>
      <c r="K55" s="37">
        <v>0</v>
      </c>
      <c r="N55">
        <f t="shared" si="1"/>
        <v>0.094624</v>
      </c>
      <c r="O55">
        <f t="shared" si="2"/>
        <v>0.094624</v>
      </c>
      <c r="S55" s="24">
        <v>94624</v>
      </c>
      <c r="U55" s="24"/>
    </row>
    <row r="56" spans="1:21" ht="12.75">
      <c r="A56">
        <v>29</v>
      </c>
      <c r="B56">
        <v>0</v>
      </c>
      <c r="D56" t="s">
        <v>248</v>
      </c>
      <c r="E56">
        <v>30</v>
      </c>
      <c r="F56">
        <v>0.05</v>
      </c>
      <c r="G56">
        <v>0.096</v>
      </c>
      <c r="H56" s="25">
        <f t="shared" si="3"/>
        <v>0.094592</v>
      </c>
      <c r="K56" s="37">
        <v>0</v>
      </c>
      <c r="N56">
        <f t="shared" si="1"/>
        <v>0.094592</v>
      </c>
      <c r="O56">
        <f t="shared" si="2"/>
        <v>0.094592</v>
      </c>
      <c r="S56" s="24">
        <v>94592</v>
      </c>
      <c r="U56" s="24"/>
    </row>
    <row r="57" spans="1:21" ht="12.75">
      <c r="A57">
        <v>30</v>
      </c>
      <c r="B57">
        <v>0</v>
      </c>
      <c r="D57" t="s">
        <v>248</v>
      </c>
      <c r="E57">
        <v>30</v>
      </c>
      <c r="F57">
        <v>0.05</v>
      </c>
      <c r="G57">
        <v>0.096</v>
      </c>
      <c r="H57" s="25">
        <f t="shared" si="3"/>
        <v>0.09456</v>
      </c>
      <c r="K57" s="37">
        <v>0</v>
      </c>
      <c r="N57">
        <f t="shared" si="1"/>
        <v>0.09456</v>
      </c>
      <c r="O57">
        <f t="shared" si="2"/>
        <v>0.09456</v>
      </c>
      <c r="S57" s="24">
        <v>94560</v>
      </c>
      <c r="U57" s="24"/>
    </row>
    <row r="58" spans="1:21" ht="12.75">
      <c r="A58">
        <v>31</v>
      </c>
      <c r="B58">
        <v>0</v>
      </c>
      <c r="D58" t="s">
        <v>248</v>
      </c>
      <c r="E58">
        <v>30</v>
      </c>
      <c r="F58">
        <v>0.05</v>
      </c>
      <c r="G58">
        <v>0.096</v>
      </c>
      <c r="H58" s="25">
        <f t="shared" si="3"/>
        <v>0.094528</v>
      </c>
      <c r="K58" s="37">
        <v>0</v>
      </c>
      <c r="N58">
        <f t="shared" si="1"/>
        <v>0.094528</v>
      </c>
      <c r="O58">
        <f t="shared" si="2"/>
        <v>0.094528</v>
      </c>
      <c r="S58" s="24">
        <v>94528</v>
      </c>
      <c r="U58" s="24"/>
    </row>
    <row r="59" spans="1:21" ht="12.75">
      <c r="A59">
        <v>32</v>
      </c>
      <c r="B59">
        <v>0</v>
      </c>
      <c r="D59" t="s">
        <v>248</v>
      </c>
      <c r="E59">
        <v>30</v>
      </c>
      <c r="F59">
        <v>0.05</v>
      </c>
      <c r="G59">
        <v>0.096</v>
      </c>
      <c r="H59" s="25">
        <f t="shared" si="3"/>
        <v>0.094496</v>
      </c>
      <c r="K59" s="37">
        <v>0</v>
      </c>
      <c r="N59">
        <f t="shared" si="1"/>
        <v>0.094496</v>
      </c>
      <c r="O59">
        <f t="shared" si="2"/>
        <v>0.094496</v>
      </c>
      <c r="S59" s="24">
        <v>94496</v>
      </c>
      <c r="U59" s="24"/>
    </row>
    <row r="60" spans="1:21" ht="12.75">
      <c r="A60">
        <v>33</v>
      </c>
      <c r="B60">
        <v>0</v>
      </c>
      <c r="D60" t="s">
        <v>248</v>
      </c>
      <c r="E60">
        <v>30</v>
      </c>
      <c r="F60">
        <v>0.05</v>
      </c>
      <c r="G60">
        <v>0.096</v>
      </c>
      <c r="H60" s="25">
        <f t="shared" si="3"/>
        <v>0.094464</v>
      </c>
      <c r="K60" s="37">
        <v>0</v>
      </c>
      <c r="N60">
        <f t="shared" si="1"/>
        <v>0.094464</v>
      </c>
      <c r="O60">
        <f t="shared" si="2"/>
        <v>0.094464</v>
      </c>
      <c r="S60" s="24">
        <v>94464</v>
      </c>
      <c r="U60" s="24"/>
    </row>
    <row r="61" spans="1:21" ht="12.75">
      <c r="A61">
        <v>34</v>
      </c>
      <c r="B61">
        <v>0</v>
      </c>
      <c r="D61" t="s">
        <v>248</v>
      </c>
      <c r="E61">
        <v>30</v>
      </c>
      <c r="F61">
        <v>0.05</v>
      </c>
      <c r="G61">
        <v>0.096</v>
      </c>
      <c r="H61" s="25">
        <f t="shared" si="3"/>
        <v>0.094432</v>
      </c>
      <c r="K61" s="37">
        <v>0</v>
      </c>
      <c r="N61">
        <f t="shared" si="1"/>
        <v>0.094432</v>
      </c>
      <c r="O61">
        <f t="shared" si="2"/>
        <v>0.094432</v>
      </c>
      <c r="S61" s="24">
        <v>94432</v>
      </c>
      <c r="U61" s="24"/>
    </row>
    <row r="62" ht="13.5" thickBot="1"/>
    <row r="63" spans="1:13" ht="13.5" thickBot="1">
      <c r="A63" s="70" t="s">
        <v>32</v>
      </c>
      <c r="B63" s="89"/>
      <c r="C63" s="89"/>
      <c r="D63" s="89"/>
      <c r="E63" s="71"/>
      <c r="G63" s="70" t="s">
        <v>22</v>
      </c>
      <c r="H63" s="89"/>
      <c r="I63" s="89"/>
      <c r="J63" s="89"/>
      <c r="K63" s="89"/>
      <c r="L63" s="89"/>
      <c r="M63" s="71"/>
    </row>
    <row r="64" spans="1:13" ht="13.5" thickBot="1">
      <c r="A64" s="13"/>
      <c r="B64" s="1" t="s">
        <v>14</v>
      </c>
      <c r="C64" s="1" t="s">
        <v>15</v>
      </c>
      <c r="D64" s="1" t="s">
        <v>16</v>
      </c>
      <c r="E64" s="2" t="s">
        <v>17</v>
      </c>
      <c r="G64" s="14" t="s">
        <v>348</v>
      </c>
      <c r="H64" s="70" t="s">
        <v>350</v>
      </c>
      <c r="I64" s="89"/>
      <c r="J64" s="89"/>
      <c r="K64" s="89"/>
      <c r="L64" s="89"/>
      <c r="M64" s="71"/>
    </row>
    <row r="65" spans="1:13" ht="12.75">
      <c r="A65" s="8" t="s">
        <v>249</v>
      </c>
      <c r="B65" s="9">
        <v>0.0032</v>
      </c>
      <c r="C65" s="9">
        <v>0.0032</v>
      </c>
      <c r="D65" s="9">
        <v>0.0032</v>
      </c>
      <c r="E65" s="10">
        <v>0.0032</v>
      </c>
      <c r="G65" s="90" t="s">
        <v>23</v>
      </c>
      <c r="H65" s="13"/>
      <c r="I65" s="1" t="s">
        <v>31</v>
      </c>
      <c r="J65" s="1" t="s">
        <v>26</v>
      </c>
      <c r="K65" s="1"/>
      <c r="L65" s="1"/>
      <c r="M65" s="2"/>
    </row>
    <row r="66" spans="1:13" ht="13.5" thickBot="1">
      <c r="A66" s="8" t="s">
        <v>250</v>
      </c>
      <c r="B66" s="9">
        <v>15</v>
      </c>
      <c r="C66" s="9">
        <v>15</v>
      </c>
      <c r="D66" s="9">
        <v>7</v>
      </c>
      <c r="E66" s="10">
        <v>3</v>
      </c>
      <c r="G66" s="91"/>
      <c r="H66" s="21" t="s">
        <v>24</v>
      </c>
      <c r="I66" s="11">
        <v>1</v>
      </c>
      <c r="J66" s="11">
        <v>64</v>
      </c>
      <c r="K66" s="11"/>
      <c r="L66" s="11"/>
      <c r="M66" s="12"/>
    </row>
    <row r="67" spans="1:13" ht="13.5" thickBot="1">
      <c r="A67" s="8" t="s">
        <v>251</v>
      </c>
      <c r="B67" s="9">
        <v>1023</v>
      </c>
      <c r="C67" s="9">
        <v>1023</v>
      </c>
      <c r="D67" s="9">
        <v>15</v>
      </c>
      <c r="E67" s="10">
        <v>7</v>
      </c>
      <c r="G67" s="22" t="s">
        <v>27</v>
      </c>
      <c r="H67" s="70" t="s">
        <v>28</v>
      </c>
      <c r="I67" s="89"/>
      <c r="J67" s="89"/>
      <c r="K67" s="89"/>
      <c r="L67" s="89"/>
      <c r="M67" s="71"/>
    </row>
    <row r="68" spans="1:13" ht="13.5" thickBot="1">
      <c r="A68" s="8" t="s">
        <v>252</v>
      </c>
      <c r="B68" s="9">
        <v>7</v>
      </c>
      <c r="C68" s="9">
        <v>3</v>
      </c>
      <c r="D68" s="9">
        <v>2</v>
      </c>
      <c r="E68" s="10">
        <v>2</v>
      </c>
      <c r="G68" s="22" t="s">
        <v>18</v>
      </c>
      <c r="H68" s="70" t="s">
        <v>253</v>
      </c>
      <c r="I68" s="89"/>
      <c r="J68" s="89"/>
      <c r="K68" s="89"/>
      <c r="L68" s="89"/>
      <c r="M68" s="71"/>
    </row>
    <row r="69" spans="1:13" ht="13.5" thickBot="1">
      <c r="A69" s="16" t="s">
        <v>19</v>
      </c>
      <c r="B69" s="87" t="s">
        <v>21</v>
      </c>
      <c r="C69" s="87"/>
      <c r="D69" s="87"/>
      <c r="E69" s="88"/>
      <c r="G69" s="15" t="s">
        <v>29</v>
      </c>
      <c r="H69" s="106" t="s">
        <v>28</v>
      </c>
      <c r="I69" s="107"/>
      <c r="J69" s="107"/>
      <c r="K69" s="107"/>
      <c r="L69" s="107"/>
      <c r="M69" s="108"/>
    </row>
    <row r="70" spans="1:13" ht="13.5" thickBot="1">
      <c r="A70" s="17" t="s">
        <v>20</v>
      </c>
      <c r="B70" s="87" t="s">
        <v>21</v>
      </c>
      <c r="C70" s="87"/>
      <c r="D70" s="87"/>
      <c r="E70" s="88"/>
      <c r="G70" s="22" t="s">
        <v>30</v>
      </c>
      <c r="H70" s="70" t="s">
        <v>28</v>
      </c>
      <c r="I70" s="89"/>
      <c r="J70" s="89"/>
      <c r="K70" s="89"/>
      <c r="L70" s="89"/>
      <c r="M70" s="71"/>
    </row>
    <row r="72" ht="13.5" thickBot="1"/>
    <row r="73" spans="1:13" ht="12.75" customHeight="1">
      <c r="A73" s="18"/>
      <c r="B73" s="18"/>
      <c r="C73" s="18"/>
      <c r="G73" s="109" t="s">
        <v>34</v>
      </c>
      <c r="H73" s="110"/>
      <c r="I73" s="110"/>
      <c r="J73" s="110"/>
      <c r="K73" s="110"/>
      <c r="L73" s="110"/>
      <c r="M73" s="111"/>
    </row>
    <row r="74" spans="1:13" ht="12.75">
      <c r="A74" s="18"/>
      <c r="B74" s="18"/>
      <c r="C74" s="18"/>
      <c r="G74" s="85" t="s">
        <v>35</v>
      </c>
      <c r="H74" s="86"/>
      <c r="I74" s="92" t="s">
        <v>295</v>
      </c>
      <c r="J74" s="92"/>
      <c r="K74" s="92"/>
      <c r="L74" s="92"/>
      <c r="M74" s="112"/>
    </row>
    <row r="75" spans="1:13" ht="12.75">
      <c r="A75" s="18"/>
      <c r="B75" s="18"/>
      <c r="C75" s="18"/>
      <c r="G75" s="85" t="s">
        <v>36</v>
      </c>
      <c r="H75" s="86"/>
      <c r="I75" s="92" t="s">
        <v>37</v>
      </c>
      <c r="J75" s="92"/>
      <c r="K75" s="9"/>
      <c r="L75" s="9"/>
      <c r="M75" s="10"/>
    </row>
    <row r="76" spans="7:13" ht="12.75">
      <c r="G76" s="85" t="s">
        <v>38</v>
      </c>
      <c r="H76" s="86"/>
      <c r="I76" s="9" t="s">
        <v>39</v>
      </c>
      <c r="J76" s="9"/>
      <c r="K76" s="9"/>
      <c r="L76" s="9"/>
      <c r="M76" s="10"/>
    </row>
    <row r="77" spans="7:13" ht="12.75">
      <c r="G77" s="85" t="s">
        <v>40</v>
      </c>
      <c r="H77" s="8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254</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G77:H77"/>
    <mergeCell ref="B70:E70"/>
    <mergeCell ref="H70:M70"/>
    <mergeCell ref="G73:M73"/>
    <mergeCell ref="G74:H74"/>
    <mergeCell ref="I74:M74"/>
    <mergeCell ref="G75:H75"/>
    <mergeCell ref="I75:J75"/>
    <mergeCell ref="G76:H76"/>
    <mergeCell ref="E1:E2"/>
    <mergeCell ref="F1:F2"/>
    <mergeCell ref="B69:E69"/>
    <mergeCell ref="H69:M69"/>
    <mergeCell ref="A63:E63"/>
    <mergeCell ref="G63:M63"/>
    <mergeCell ref="H64:M64"/>
    <mergeCell ref="G65:G66"/>
    <mergeCell ref="H67:M67"/>
    <mergeCell ref="H68:M68"/>
    <mergeCell ref="S1:S2"/>
    <mergeCell ref="A1:A2"/>
    <mergeCell ref="B1:B2"/>
    <mergeCell ref="C1:C2"/>
    <mergeCell ref="D1:D2"/>
    <mergeCell ref="K1:L1"/>
    <mergeCell ref="M1:O1"/>
    <mergeCell ref="G1:G2"/>
    <mergeCell ref="H1:H2"/>
    <mergeCell ref="I1:J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6"/>
  <sheetViews>
    <sheetView workbookViewId="0" topLeftCell="A1">
      <selection activeCell="E41" sqref="E41"/>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8"/>
      <c r="B1" s="18"/>
      <c r="C1" s="18"/>
    </row>
    <row r="2" spans="1:2" ht="13.5" thickBot="1">
      <c r="A2" s="70" t="s">
        <v>135</v>
      </c>
      <c r="B2" s="71"/>
    </row>
    <row r="3" spans="1:2" ht="12.75">
      <c r="A3" s="53" t="s">
        <v>102</v>
      </c>
      <c r="B3" s="50" t="s">
        <v>103</v>
      </c>
    </row>
    <row r="4" spans="1:2" ht="12.75">
      <c r="A4" s="54" t="s">
        <v>104</v>
      </c>
      <c r="B4" s="49">
        <v>128</v>
      </c>
    </row>
    <row r="5" spans="1:2" ht="12.75">
      <c r="A5" s="54" t="s">
        <v>105</v>
      </c>
      <c r="B5" s="49" t="s">
        <v>106</v>
      </c>
    </row>
    <row r="6" spans="1:2" ht="12.75">
      <c r="A6" s="54" t="s">
        <v>107</v>
      </c>
      <c r="B6" s="49" t="s">
        <v>108</v>
      </c>
    </row>
    <row r="7" spans="1:2" ht="12.75">
      <c r="A7" s="54" t="s">
        <v>109</v>
      </c>
      <c r="B7" s="49">
        <v>0.5</v>
      </c>
    </row>
    <row r="8" spans="1:2" ht="12.75">
      <c r="A8" s="54" t="s">
        <v>110</v>
      </c>
      <c r="B8" s="49">
        <v>1</v>
      </c>
    </row>
    <row r="9" spans="1:2" ht="12.75">
      <c r="A9" s="54" t="s">
        <v>111</v>
      </c>
      <c r="B9" s="49" t="s">
        <v>112</v>
      </c>
    </row>
    <row r="10" spans="1:2" ht="12.75">
      <c r="A10" s="54" t="s">
        <v>113</v>
      </c>
      <c r="B10" s="49">
        <v>3</v>
      </c>
    </row>
    <row r="11" spans="1:2" ht="12.75">
      <c r="A11" s="54" t="s">
        <v>114</v>
      </c>
      <c r="B11" s="49" t="s">
        <v>115</v>
      </c>
    </row>
    <row r="12" spans="1:2" ht="12.75">
      <c r="A12" s="55" t="s">
        <v>116</v>
      </c>
      <c r="B12" s="49" t="s">
        <v>117</v>
      </c>
    </row>
    <row r="13" spans="1:2" ht="12.75">
      <c r="A13" s="54" t="s">
        <v>118</v>
      </c>
      <c r="B13" s="49" t="s">
        <v>117</v>
      </c>
    </row>
    <row r="14" spans="1:2" ht="12.75">
      <c r="A14" s="55" t="s">
        <v>119</v>
      </c>
      <c r="B14" s="49" t="s">
        <v>117</v>
      </c>
    </row>
    <row r="15" spans="1:2" ht="12.75">
      <c r="A15" s="54" t="s">
        <v>120</v>
      </c>
      <c r="B15" s="49" t="s">
        <v>121</v>
      </c>
    </row>
    <row r="16" spans="1:2" ht="12.75">
      <c r="A16" s="55" t="s">
        <v>122</v>
      </c>
      <c r="B16" s="51" t="s">
        <v>134</v>
      </c>
    </row>
    <row r="17" spans="1:2" ht="12.75">
      <c r="A17" s="54" t="s">
        <v>123</v>
      </c>
      <c r="B17" s="49" t="s">
        <v>112</v>
      </c>
    </row>
    <row r="18" spans="1:2" ht="12.75">
      <c r="A18" s="55" t="s">
        <v>124</v>
      </c>
      <c r="B18" s="49" t="s">
        <v>117</v>
      </c>
    </row>
    <row r="19" spans="1:2" ht="12.75">
      <c r="A19" s="54" t="s">
        <v>125</v>
      </c>
      <c r="B19" s="49" t="s">
        <v>126</v>
      </c>
    </row>
    <row r="20" spans="1:2" ht="12.75">
      <c r="A20" s="56" t="s">
        <v>127</v>
      </c>
      <c r="B20" s="50">
        <v>1</v>
      </c>
    </row>
    <row r="21" spans="1:2" ht="12.75">
      <c r="A21" s="54" t="s">
        <v>133</v>
      </c>
      <c r="B21" s="49">
        <v>0.2</v>
      </c>
    </row>
    <row r="22" spans="1:2" ht="12.75">
      <c r="A22" s="54" t="s">
        <v>128</v>
      </c>
      <c r="B22" s="49">
        <v>1</v>
      </c>
    </row>
    <row r="23" spans="1:2" ht="12.75">
      <c r="A23" s="54" t="s">
        <v>129</v>
      </c>
      <c r="B23" s="49">
        <v>0.125</v>
      </c>
    </row>
    <row r="24" spans="1:2" ht="12.75">
      <c r="A24" s="54" t="s">
        <v>130</v>
      </c>
      <c r="B24" s="49">
        <v>0.25</v>
      </c>
    </row>
    <row r="25" spans="1:2" ht="12.75">
      <c r="A25" s="54" t="s">
        <v>131</v>
      </c>
      <c r="B25" s="49">
        <v>4</v>
      </c>
    </row>
    <row r="26" spans="1:2" ht="13.5" thickBot="1">
      <c r="A26" s="57" t="s">
        <v>132</v>
      </c>
      <c r="B26" s="52">
        <v>1E-06</v>
      </c>
    </row>
  </sheetData>
  <mergeCells count="1">
    <mergeCell ref="A2:B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4"/>
  </sheetPr>
  <dimension ref="A1:W49"/>
  <sheetViews>
    <sheetView workbookViewId="0" topLeftCell="A1">
      <pane xSplit="2" ySplit="2" topLeftCell="C3" activePane="bottomRight" state="frozen"/>
      <selection pane="topLeft" activeCell="E41" sqref="E41"/>
      <selection pane="topRight" activeCell="E41" sqref="E41"/>
      <selection pane="bottomLeft" activeCell="E41" sqref="E41"/>
      <selection pane="bottomRight" activeCell="A1" sqref="A1:A2"/>
    </sheetView>
  </sheetViews>
  <sheetFormatPr defaultColWidth="9.140625" defaultRowHeight="12.75"/>
  <cols>
    <col min="6" max="6" width="10.7109375" style="0" bestFit="1" customWidth="1"/>
    <col min="12" max="12" width="11.140625" style="0" customWidth="1"/>
    <col min="19" max="19" width="13.421875" style="0" customWidth="1"/>
  </cols>
  <sheetData>
    <row r="1" spans="1:19" ht="12.75" customHeight="1">
      <c r="A1" s="78" t="s">
        <v>0</v>
      </c>
      <c r="B1" s="74" t="s">
        <v>1</v>
      </c>
      <c r="C1" s="74" t="s">
        <v>151</v>
      </c>
      <c r="D1" s="74" t="s">
        <v>152</v>
      </c>
      <c r="E1" s="76" t="s">
        <v>59</v>
      </c>
      <c r="F1" s="74" t="s">
        <v>68</v>
      </c>
      <c r="G1" s="74" t="s">
        <v>75</v>
      </c>
      <c r="H1" s="72" t="s">
        <v>52</v>
      </c>
      <c r="I1" s="83" t="s">
        <v>3</v>
      </c>
      <c r="J1" s="84"/>
      <c r="K1" s="80" t="s">
        <v>4</v>
      </c>
      <c r="L1" s="81"/>
      <c r="M1" s="84" t="s">
        <v>5</v>
      </c>
      <c r="N1" s="84"/>
      <c r="O1" s="84"/>
      <c r="P1" s="1" t="s">
        <v>6</v>
      </c>
      <c r="Q1" s="2"/>
      <c r="S1" s="72" t="s">
        <v>80</v>
      </c>
    </row>
    <row r="2" spans="1:19" ht="64.5" thickBot="1">
      <c r="A2" s="79"/>
      <c r="B2" s="75"/>
      <c r="C2" s="75"/>
      <c r="D2" s="75"/>
      <c r="E2" s="77"/>
      <c r="F2" s="75"/>
      <c r="G2" s="75"/>
      <c r="H2" s="82"/>
      <c r="I2" s="3" t="s">
        <v>150</v>
      </c>
      <c r="J2" s="4" t="s">
        <v>8</v>
      </c>
      <c r="K2" s="4" t="s">
        <v>70</v>
      </c>
      <c r="L2" s="5" t="s">
        <v>85</v>
      </c>
      <c r="M2" s="4" t="s">
        <v>9</v>
      </c>
      <c r="N2" s="4" t="s">
        <v>10</v>
      </c>
      <c r="O2" s="4" t="s">
        <v>11</v>
      </c>
      <c r="P2" s="5" t="s">
        <v>12</v>
      </c>
      <c r="Q2" s="6" t="s">
        <v>13</v>
      </c>
      <c r="S2" s="73"/>
    </row>
    <row r="3" spans="1:19" ht="13.5" thickBot="1">
      <c r="A3">
        <v>4</v>
      </c>
      <c r="B3">
        <v>0</v>
      </c>
      <c r="C3" t="s">
        <v>153</v>
      </c>
      <c r="G3">
        <v>0</v>
      </c>
      <c r="H3" s="25">
        <f aca="true" t="shared" si="0" ref="H3:H23">S3/1000000</f>
        <v>0.07381760000000001</v>
      </c>
      <c r="I3" s="59">
        <f>SUM(H3:H6)</f>
        <v>25.465366399999997</v>
      </c>
      <c r="J3" s="27">
        <f>I3/SUM(G3:G6)</f>
        <v>0.8214634322580644</v>
      </c>
      <c r="K3" s="7"/>
      <c r="L3" s="29" t="s">
        <v>359</v>
      </c>
      <c r="M3" s="27">
        <f>SUM(H3:H23)</f>
        <v>77.51930372999999</v>
      </c>
      <c r="N3" s="27">
        <f>SUM(N7:N23)+SUM(H3:H6)</f>
        <v>77.51930373</v>
      </c>
      <c r="O3" s="30">
        <f>SUM(O7:O23)+SUM(H3:H6)</f>
        <v>77.51930373</v>
      </c>
      <c r="P3" s="32">
        <v>131.8782</v>
      </c>
      <c r="Q3" s="68">
        <f>N3/P3</f>
        <v>0.5878098406711648</v>
      </c>
      <c r="S3" s="58">
        <v>73817.6</v>
      </c>
    </row>
    <row r="4" spans="1:19" ht="12.75">
      <c r="A4">
        <v>0</v>
      </c>
      <c r="B4">
        <v>4</v>
      </c>
      <c r="C4" t="s">
        <v>153</v>
      </c>
      <c r="G4">
        <v>1</v>
      </c>
      <c r="H4" s="25">
        <f t="shared" si="0"/>
        <v>1.00344</v>
      </c>
      <c r="S4" s="58">
        <v>1003440</v>
      </c>
    </row>
    <row r="5" spans="1:19" ht="12.75">
      <c r="A5">
        <v>10</v>
      </c>
      <c r="B5">
        <v>4</v>
      </c>
      <c r="C5" t="s">
        <v>153</v>
      </c>
      <c r="G5">
        <v>0</v>
      </c>
      <c r="H5" s="25">
        <f t="shared" si="0"/>
        <v>0.3737088</v>
      </c>
      <c r="S5" s="58">
        <v>373708.8</v>
      </c>
    </row>
    <row r="6" spans="1:19" ht="12.75">
      <c r="A6">
        <v>4</v>
      </c>
      <c r="B6">
        <v>10</v>
      </c>
      <c r="C6" t="s">
        <v>153</v>
      </c>
      <c r="G6">
        <v>30</v>
      </c>
      <c r="H6" s="25">
        <f t="shared" si="0"/>
        <v>24.0144</v>
      </c>
      <c r="S6" s="58">
        <v>24014400</v>
      </c>
    </row>
    <row r="7" spans="1:19" ht="12.75">
      <c r="A7">
        <v>0</v>
      </c>
      <c r="B7">
        <v>1</v>
      </c>
      <c r="D7" t="s">
        <v>154</v>
      </c>
      <c r="E7">
        <v>200</v>
      </c>
      <c r="F7">
        <v>1E-07</v>
      </c>
      <c r="G7">
        <v>19.200001</v>
      </c>
      <c r="H7" s="25">
        <f t="shared" si="0"/>
        <v>19.1336</v>
      </c>
      <c r="K7" s="28">
        <v>0</v>
      </c>
      <c r="N7">
        <f>H7*(1-K7)</f>
        <v>19.1336</v>
      </c>
      <c r="O7">
        <f>IF((K7&lt;F7),H7,0)</f>
        <v>19.1336</v>
      </c>
      <c r="S7" s="58">
        <v>19133600</v>
      </c>
    </row>
    <row r="8" spans="1:19" ht="12.75">
      <c r="A8">
        <v>0</v>
      </c>
      <c r="B8">
        <v>3</v>
      </c>
      <c r="D8" t="s">
        <v>154</v>
      </c>
      <c r="E8">
        <v>200</v>
      </c>
      <c r="F8">
        <v>1E-07</v>
      </c>
      <c r="G8">
        <v>24</v>
      </c>
      <c r="H8" s="25">
        <f t="shared" si="0"/>
        <v>23.7124</v>
      </c>
      <c r="K8" s="28">
        <v>0</v>
      </c>
      <c r="N8">
        <f aca="true" t="shared" si="1" ref="N8:N23">H8*(1-K8)</f>
        <v>23.7124</v>
      </c>
      <c r="O8">
        <f aca="true" t="shared" si="2" ref="O8:O23">IF((K8&lt;F8),H8,0)</f>
        <v>23.7124</v>
      </c>
      <c r="S8" s="58">
        <v>23712400</v>
      </c>
    </row>
    <row r="9" spans="1:19" ht="12.75">
      <c r="A9">
        <v>0</v>
      </c>
      <c r="B9">
        <v>4</v>
      </c>
      <c r="D9" t="s">
        <v>154</v>
      </c>
      <c r="E9">
        <v>200</v>
      </c>
      <c r="F9">
        <v>0.0001</v>
      </c>
      <c r="G9">
        <v>4</v>
      </c>
      <c r="H9" s="25">
        <f t="shared" si="0"/>
        <v>3.9412</v>
      </c>
      <c r="K9" s="28">
        <v>0</v>
      </c>
      <c r="N9">
        <f t="shared" si="1"/>
        <v>3.9412</v>
      </c>
      <c r="O9">
        <f t="shared" si="2"/>
        <v>3.9412</v>
      </c>
      <c r="S9" s="58">
        <v>3941200</v>
      </c>
    </row>
    <row r="10" spans="1:19" ht="12.75">
      <c r="A10">
        <v>0</v>
      </c>
      <c r="B10">
        <v>7</v>
      </c>
      <c r="D10" t="s">
        <v>155</v>
      </c>
      <c r="E10">
        <v>30</v>
      </c>
      <c r="F10">
        <v>0.05</v>
      </c>
      <c r="G10">
        <v>0.096</v>
      </c>
      <c r="H10" s="25">
        <f t="shared" si="0"/>
        <v>0.094368</v>
      </c>
      <c r="K10" s="28">
        <v>0</v>
      </c>
      <c r="N10">
        <f t="shared" si="1"/>
        <v>0.094368</v>
      </c>
      <c r="O10">
        <f t="shared" si="2"/>
        <v>0.094368</v>
      </c>
      <c r="S10" s="58">
        <v>94368</v>
      </c>
    </row>
    <row r="11" spans="1:19" ht="12.75">
      <c r="A11">
        <v>0</v>
      </c>
      <c r="B11">
        <v>8</v>
      </c>
      <c r="D11" t="s">
        <v>155</v>
      </c>
      <c r="E11">
        <v>30</v>
      </c>
      <c r="F11">
        <v>0.05</v>
      </c>
      <c r="G11">
        <v>0.096</v>
      </c>
      <c r="H11" s="25">
        <f t="shared" si="0"/>
        <v>0.094432</v>
      </c>
      <c r="K11" s="28">
        <v>0</v>
      </c>
      <c r="N11">
        <f t="shared" si="1"/>
        <v>0.094432</v>
      </c>
      <c r="O11">
        <f t="shared" si="2"/>
        <v>0.094432</v>
      </c>
      <c r="S11" s="58">
        <v>94432</v>
      </c>
    </row>
    <row r="12" spans="1:19" ht="12.75">
      <c r="A12">
        <v>0</v>
      </c>
      <c r="B12">
        <v>9</v>
      </c>
      <c r="D12" t="s">
        <v>155</v>
      </c>
      <c r="E12">
        <v>30</v>
      </c>
      <c r="F12">
        <v>0.05</v>
      </c>
      <c r="G12">
        <v>0.096</v>
      </c>
      <c r="H12" s="25">
        <f t="shared" si="0"/>
        <v>0.09424</v>
      </c>
      <c r="K12" s="28">
        <v>0</v>
      </c>
      <c r="N12">
        <f t="shared" si="1"/>
        <v>0.09424</v>
      </c>
      <c r="O12">
        <f t="shared" si="2"/>
        <v>0.09424</v>
      </c>
      <c r="S12" s="58">
        <v>94240</v>
      </c>
    </row>
    <row r="13" spans="1:19" ht="12.75">
      <c r="A13">
        <v>0</v>
      </c>
      <c r="B13">
        <v>10</v>
      </c>
      <c r="D13" t="s">
        <v>154</v>
      </c>
      <c r="E13">
        <v>30</v>
      </c>
      <c r="F13">
        <v>0.0001</v>
      </c>
      <c r="G13">
        <v>2</v>
      </c>
      <c r="H13" s="25">
        <f t="shared" si="0"/>
        <v>1.967445</v>
      </c>
      <c r="K13" s="28">
        <v>0</v>
      </c>
      <c r="N13">
        <f t="shared" si="1"/>
        <v>1.967445</v>
      </c>
      <c r="O13">
        <f t="shared" si="2"/>
        <v>1.967445</v>
      </c>
      <c r="S13" s="58">
        <v>1967445</v>
      </c>
    </row>
    <row r="14" spans="1:19" ht="12.75">
      <c r="A14">
        <v>0</v>
      </c>
      <c r="B14">
        <v>11</v>
      </c>
      <c r="D14" t="s">
        <v>154</v>
      </c>
      <c r="E14">
        <v>200</v>
      </c>
      <c r="F14">
        <v>0.0001</v>
      </c>
      <c r="G14">
        <v>0.128</v>
      </c>
      <c r="H14" s="25">
        <f t="shared" si="0"/>
        <v>0.1251771</v>
      </c>
      <c r="K14" s="28">
        <v>0</v>
      </c>
      <c r="N14">
        <f t="shared" si="1"/>
        <v>0.1251771</v>
      </c>
      <c r="O14">
        <f t="shared" si="2"/>
        <v>0.1251771</v>
      </c>
      <c r="S14" s="58">
        <v>125177.1</v>
      </c>
    </row>
    <row r="15" spans="1:19" ht="12.75">
      <c r="A15">
        <v>1</v>
      </c>
      <c r="B15">
        <v>0</v>
      </c>
      <c r="D15" t="s">
        <v>154</v>
      </c>
      <c r="E15">
        <v>100</v>
      </c>
      <c r="F15">
        <v>0.01</v>
      </c>
      <c r="G15">
        <v>0.06</v>
      </c>
      <c r="H15" s="25">
        <f t="shared" si="0"/>
        <v>0.059801599999999996</v>
      </c>
      <c r="K15" s="28">
        <v>0</v>
      </c>
      <c r="N15">
        <f t="shared" si="1"/>
        <v>0.059801599999999996</v>
      </c>
      <c r="O15">
        <f t="shared" si="2"/>
        <v>0.059801599999999996</v>
      </c>
      <c r="S15" s="58">
        <v>59801.6</v>
      </c>
    </row>
    <row r="16" spans="1:19" ht="12.75">
      <c r="A16">
        <v>3</v>
      </c>
      <c r="B16">
        <v>0</v>
      </c>
      <c r="D16" t="s">
        <v>154</v>
      </c>
      <c r="E16">
        <v>100</v>
      </c>
      <c r="F16">
        <v>0.01</v>
      </c>
      <c r="G16">
        <v>0.06</v>
      </c>
      <c r="H16" s="25">
        <f t="shared" si="0"/>
        <v>0.059784529999999995</v>
      </c>
      <c r="K16" s="28">
        <v>0</v>
      </c>
      <c r="N16">
        <f t="shared" si="1"/>
        <v>0.059784529999999995</v>
      </c>
      <c r="O16">
        <f t="shared" si="2"/>
        <v>0.059784529999999995</v>
      </c>
      <c r="S16" s="58">
        <v>59784.53</v>
      </c>
    </row>
    <row r="17" spans="1:19" ht="12.75">
      <c r="A17">
        <v>7</v>
      </c>
      <c r="B17">
        <v>0</v>
      </c>
      <c r="D17" t="s">
        <v>155</v>
      </c>
      <c r="E17">
        <v>30</v>
      </c>
      <c r="F17">
        <v>0.05</v>
      </c>
      <c r="G17">
        <v>0.096</v>
      </c>
      <c r="H17" s="25">
        <f t="shared" si="0"/>
        <v>0.09552</v>
      </c>
      <c r="K17" s="28">
        <v>0</v>
      </c>
      <c r="N17">
        <f t="shared" si="1"/>
        <v>0.09552</v>
      </c>
      <c r="O17">
        <f t="shared" si="2"/>
        <v>0.09552</v>
      </c>
      <c r="S17" s="58">
        <v>95520</v>
      </c>
    </row>
    <row r="18" spans="1:19" ht="12.75">
      <c r="A18">
        <v>8</v>
      </c>
      <c r="B18">
        <v>0</v>
      </c>
      <c r="D18" t="s">
        <v>155</v>
      </c>
      <c r="E18">
        <v>30</v>
      </c>
      <c r="F18">
        <v>0.05</v>
      </c>
      <c r="G18">
        <v>0.096</v>
      </c>
      <c r="H18" s="25">
        <f t="shared" si="0"/>
        <v>0.095488</v>
      </c>
      <c r="K18" s="28">
        <v>0</v>
      </c>
      <c r="N18">
        <f t="shared" si="1"/>
        <v>0.095488</v>
      </c>
      <c r="O18">
        <f t="shared" si="2"/>
        <v>0.095488</v>
      </c>
      <c r="S18" s="58">
        <v>95488</v>
      </c>
    </row>
    <row r="19" spans="1:19" ht="12.75">
      <c r="A19">
        <v>9</v>
      </c>
      <c r="B19">
        <v>0</v>
      </c>
      <c r="D19" t="s">
        <v>155</v>
      </c>
      <c r="E19">
        <v>30</v>
      </c>
      <c r="F19">
        <v>0.05</v>
      </c>
      <c r="G19">
        <v>0.096</v>
      </c>
      <c r="H19" s="25">
        <f t="shared" si="0"/>
        <v>0.095456</v>
      </c>
      <c r="K19" s="28">
        <v>0</v>
      </c>
      <c r="N19">
        <f t="shared" si="1"/>
        <v>0.095456</v>
      </c>
      <c r="O19">
        <f t="shared" si="2"/>
        <v>0.095456</v>
      </c>
      <c r="S19" s="58">
        <v>95456</v>
      </c>
    </row>
    <row r="20" spans="1:19" ht="12.75">
      <c r="A20">
        <v>10</v>
      </c>
      <c r="B20">
        <v>0</v>
      </c>
      <c r="D20" t="s">
        <v>154</v>
      </c>
      <c r="E20">
        <v>50</v>
      </c>
      <c r="F20">
        <v>0.0001</v>
      </c>
      <c r="G20">
        <v>1</v>
      </c>
      <c r="H20" s="25">
        <f t="shared" si="0"/>
        <v>0.9925973</v>
      </c>
      <c r="K20" s="28">
        <v>0</v>
      </c>
      <c r="N20">
        <f t="shared" si="1"/>
        <v>0.9925973</v>
      </c>
      <c r="O20">
        <f t="shared" si="2"/>
        <v>0.9925973</v>
      </c>
      <c r="S20" s="58">
        <v>992597.3</v>
      </c>
    </row>
    <row r="21" spans="1:19" ht="12.75">
      <c r="A21">
        <v>6</v>
      </c>
      <c r="B21">
        <v>5</v>
      </c>
      <c r="D21" t="s">
        <v>154</v>
      </c>
      <c r="E21">
        <v>100</v>
      </c>
      <c r="F21">
        <v>0.0001</v>
      </c>
      <c r="G21">
        <v>0.5</v>
      </c>
      <c r="H21" s="25">
        <f t="shared" si="0"/>
        <v>0.497664</v>
      </c>
      <c r="K21" s="28">
        <v>0</v>
      </c>
      <c r="N21">
        <f t="shared" si="1"/>
        <v>0.497664</v>
      </c>
      <c r="O21">
        <f t="shared" si="2"/>
        <v>0.497664</v>
      </c>
      <c r="S21" s="58">
        <v>497664</v>
      </c>
    </row>
    <row r="22" spans="1:19" ht="12.75">
      <c r="A22">
        <v>5</v>
      </c>
      <c r="B22">
        <v>6</v>
      </c>
      <c r="D22" t="s">
        <v>154</v>
      </c>
      <c r="E22">
        <v>100</v>
      </c>
      <c r="F22">
        <v>0.0001</v>
      </c>
      <c r="G22">
        <v>0.5</v>
      </c>
      <c r="H22" s="25">
        <f t="shared" si="0"/>
        <v>0.49793709999999997</v>
      </c>
      <c r="K22" s="28">
        <v>0</v>
      </c>
      <c r="N22">
        <f t="shared" si="1"/>
        <v>0.49793709999999997</v>
      </c>
      <c r="O22">
        <f t="shared" si="2"/>
        <v>0.49793709999999997</v>
      </c>
      <c r="S22" s="58">
        <v>497937.1</v>
      </c>
    </row>
    <row r="23" spans="1:19" ht="12.75">
      <c r="A23">
        <v>11</v>
      </c>
      <c r="B23">
        <v>10</v>
      </c>
      <c r="D23" t="s">
        <v>154</v>
      </c>
      <c r="E23">
        <v>16</v>
      </c>
      <c r="F23">
        <v>0.0001</v>
      </c>
      <c r="G23">
        <v>0.5</v>
      </c>
      <c r="H23" s="25">
        <f t="shared" si="0"/>
        <v>0.4968267</v>
      </c>
      <c r="K23" s="28">
        <v>0</v>
      </c>
      <c r="N23">
        <f t="shared" si="1"/>
        <v>0.4968267</v>
      </c>
      <c r="O23">
        <f t="shared" si="2"/>
        <v>0.4968267</v>
      </c>
      <c r="S23" s="58">
        <v>496826.7</v>
      </c>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349</v>
      </c>
      <c r="I27" s="89"/>
      <c r="J27" s="89"/>
      <c r="K27" s="89"/>
      <c r="L27" s="89"/>
      <c r="M27" s="71"/>
      <c r="O27" s="19"/>
      <c r="P27" s="19"/>
      <c r="Q27" s="19"/>
      <c r="R27" s="18"/>
      <c r="S27" s="18"/>
      <c r="T27" s="18"/>
      <c r="U27" s="18"/>
      <c r="V27" s="18"/>
    </row>
    <row r="28" spans="1:22" ht="12.75">
      <c r="A28" s="8" t="s">
        <v>60</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61</v>
      </c>
      <c r="B29" s="9">
        <v>15</v>
      </c>
      <c r="C29" s="9">
        <v>15</v>
      </c>
      <c r="D29" s="9">
        <v>15</v>
      </c>
      <c r="E29" s="10">
        <v>15</v>
      </c>
      <c r="G29" s="91"/>
      <c r="H29" s="21" t="s">
        <v>24</v>
      </c>
      <c r="I29" s="11">
        <v>1</v>
      </c>
      <c r="J29" s="11">
        <v>64</v>
      </c>
      <c r="K29" s="11"/>
      <c r="L29" s="11"/>
      <c r="M29" s="12"/>
      <c r="O29" s="18"/>
      <c r="P29" s="18"/>
      <c r="Q29" s="18"/>
      <c r="R29" s="18"/>
      <c r="S29" s="18"/>
      <c r="T29" s="18"/>
      <c r="U29" s="18"/>
      <c r="V29" s="18"/>
    </row>
    <row r="30" spans="1:22" ht="13.5" thickBot="1">
      <c r="A30" s="8" t="s">
        <v>62</v>
      </c>
      <c r="B30" s="9">
        <v>31</v>
      </c>
      <c r="C30" s="9">
        <v>31</v>
      </c>
      <c r="D30" s="9">
        <v>15</v>
      </c>
      <c r="E30" s="10">
        <v>15</v>
      </c>
      <c r="G30" s="22" t="s">
        <v>27</v>
      </c>
      <c r="H30" s="70" t="s">
        <v>28</v>
      </c>
      <c r="I30" s="89"/>
      <c r="J30" s="89"/>
      <c r="K30" s="89"/>
      <c r="L30" s="89"/>
      <c r="M30" s="71"/>
      <c r="O30" s="18"/>
      <c r="P30" s="18"/>
      <c r="Q30" s="18"/>
      <c r="R30" s="18"/>
      <c r="S30" s="18"/>
      <c r="T30" s="18"/>
      <c r="U30" s="18"/>
      <c r="V30" s="18"/>
    </row>
    <row r="31" spans="1:22" ht="13.5" thickBot="1">
      <c r="A31" s="8" t="s">
        <v>63</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G38:H38"/>
    <mergeCell ref="A26:E26"/>
    <mergeCell ref="G37:H37"/>
    <mergeCell ref="H33:M33"/>
    <mergeCell ref="I37:J37"/>
    <mergeCell ref="G35:M35"/>
    <mergeCell ref="G36:H36"/>
    <mergeCell ref="I36:M36"/>
    <mergeCell ref="H27:M27"/>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ignoredErrors>
    <ignoredError sqref="J3" formulaRange="1"/>
  </ignoredErrors>
</worksheet>
</file>

<file path=xl/worksheets/sheet5.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E3" activePane="bottomRight" state="frozen"/>
      <selection pane="topLeft" activeCell="I36" sqref="I36:M36"/>
      <selection pane="topRight" activeCell="I36" sqref="I36:M36"/>
      <selection pane="bottomLeft" activeCell="I36" sqref="I36:M36"/>
      <selection pane="bottomRight" activeCell="P3" sqref="P3"/>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78" t="s">
        <v>0</v>
      </c>
      <c r="B1" s="74" t="s">
        <v>1</v>
      </c>
      <c r="C1" s="74" t="s">
        <v>151</v>
      </c>
      <c r="D1" s="74" t="s">
        <v>152</v>
      </c>
      <c r="E1" s="76" t="s">
        <v>53</v>
      </c>
      <c r="F1" s="74" t="s">
        <v>65</v>
      </c>
      <c r="G1" s="74" t="s">
        <v>75</v>
      </c>
      <c r="H1" s="72" t="s">
        <v>52</v>
      </c>
      <c r="I1" s="83" t="s">
        <v>3</v>
      </c>
      <c r="J1" s="84"/>
      <c r="K1" s="80" t="s">
        <v>4</v>
      </c>
      <c r="L1" s="81"/>
      <c r="M1" s="84" t="s">
        <v>5</v>
      </c>
      <c r="N1" s="84"/>
      <c r="O1" s="84"/>
      <c r="P1" s="1" t="s">
        <v>6</v>
      </c>
      <c r="Q1" s="2"/>
      <c r="S1" s="72" t="s">
        <v>80</v>
      </c>
    </row>
    <row r="2" spans="1:19" ht="64.5" thickBot="1">
      <c r="A2" s="79"/>
      <c r="B2" s="75"/>
      <c r="C2" s="75"/>
      <c r="D2" s="75"/>
      <c r="E2" s="77"/>
      <c r="F2" s="75"/>
      <c r="G2" s="75"/>
      <c r="H2" s="82"/>
      <c r="I2" s="3" t="s">
        <v>150</v>
      </c>
      <c r="J2" s="4" t="s">
        <v>8</v>
      </c>
      <c r="K2" s="4" t="s">
        <v>69</v>
      </c>
      <c r="L2" s="5" t="s">
        <v>85</v>
      </c>
      <c r="M2" s="4" t="s">
        <v>9</v>
      </c>
      <c r="N2" s="4" t="s">
        <v>10</v>
      </c>
      <c r="O2" s="4" t="s">
        <v>11</v>
      </c>
      <c r="P2" s="5" t="s">
        <v>12</v>
      </c>
      <c r="Q2" s="6" t="s">
        <v>13</v>
      </c>
      <c r="S2" s="73"/>
    </row>
    <row r="3" spans="1:19" ht="13.5" thickBot="1">
      <c r="A3">
        <v>4</v>
      </c>
      <c r="B3">
        <v>0</v>
      </c>
      <c r="C3" t="s">
        <v>153</v>
      </c>
      <c r="G3">
        <v>0</v>
      </c>
      <c r="H3">
        <f>S3/1000000</f>
        <v>0.0749952</v>
      </c>
      <c r="I3" s="26">
        <f>SUM(H3:H6)</f>
        <v>18.1917376</v>
      </c>
      <c r="J3" s="27">
        <f>I3/SUM(G3:G6)</f>
        <v>0.5868302451612903</v>
      </c>
      <c r="K3" s="7"/>
      <c r="L3" s="29" t="s">
        <v>363</v>
      </c>
      <c r="M3" s="27">
        <f>SUM(H3:H23)</f>
        <v>70.24570753</v>
      </c>
      <c r="N3" s="27">
        <f>SUM(N7:N23)+SUM(H3:H6)</f>
        <v>70.2342999026</v>
      </c>
      <c r="O3" s="30">
        <f>SUM(O7:O23)+SUM(H3:H6)</f>
        <v>69.74888083</v>
      </c>
      <c r="P3" s="31">
        <v>131.5064</v>
      </c>
      <c r="Q3" s="68">
        <f>N3/P3</f>
        <v>0.5340751469327728</v>
      </c>
      <c r="S3" s="24">
        <v>74995.2</v>
      </c>
    </row>
    <row r="4" spans="1:19" ht="12.75">
      <c r="A4">
        <v>0</v>
      </c>
      <c r="B4">
        <v>4</v>
      </c>
      <c r="C4" t="s">
        <v>153</v>
      </c>
      <c r="G4">
        <v>1</v>
      </c>
      <c r="H4">
        <f aca="true" t="shared" si="0" ref="H4:H23">S4/1000000</f>
        <v>1.01904</v>
      </c>
      <c r="S4" s="24">
        <v>1019040</v>
      </c>
    </row>
    <row r="5" spans="1:19" ht="12.75">
      <c r="A5">
        <v>10</v>
      </c>
      <c r="B5">
        <v>4</v>
      </c>
      <c r="C5" t="s">
        <v>153</v>
      </c>
      <c r="G5">
        <v>0</v>
      </c>
      <c r="H5">
        <f t="shared" si="0"/>
        <v>0.2609024</v>
      </c>
      <c r="S5" s="24">
        <v>260902.4</v>
      </c>
    </row>
    <row r="6" spans="1:19" ht="12.75">
      <c r="A6">
        <v>4</v>
      </c>
      <c r="B6">
        <v>10</v>
      </c>
      <c r="C6" t="s">
        <v>153</v>
      </c>
      <c r="G6">
        <v>30</v>
      </c>
      <c r="H6">
        <f t="shared" si="0"/>
        <v>16.8368</v>
      </c>
      <c r="S6" s="24">
        <v>16836800</v>
      </c>
    </row>
    <row r="7" spans="1:19" ht="12.75">
      <c r="A7">
        <v>0</v>
      </c>
      <c r="B7">
        <v>1</v>
      </c>
      <c r="D7" t="s">
        <v>154</v>
      </c>
      <c r="E7">
        <v>200</v>
      </c>
      <c r="F7">
        <v>1E-07</v>
      </c>
      <c r="G7">
        <v>19.200001</v>
      </c>
      <c r="H7">
        <f t="shared" si="0"/>
        <v>19.134</v>
      </c>
      <c r="K7" s="28">
        <v>0</v>
      </c>
      <c r="N7">
        <f>H7*(1-K7)</f>
        <v>19.134</v>
      </c>
      <c r="O7">
        <f>IF((K7&lt;F7),H7,0)</f>
        <v>19.134</v>
      </c>
      <c r="S7" s="24">
        <v>19134000</v>
      </c>
    </row>
    <row r="8" spans="1:19" ht="12.75">
      <c r="A8">
        <v>0</v>
      </c>
      <c r="B8">
        <v>3</v>
      </c>
      <c r="D8" t="s">
        <v>154</v>
      </c>
      <c r="E8">
        <v>200</v>
      </c>
      <c r="F8">
        <v>1E-07</v>
      </c>
      <c r="G8">
        <v>24</v>
      </c>
      <c r="H8">
        <f t="shared" si="0"/>
        <v>23.712</v>
      </c>
      <c r="K8" s="28">
        <v>0</v>
      </c>
      <c r="N8">
        <f aca="true" t="shared" si="1" ref="N8:N23">H8*(1-K8)</f>
        <v>23.712</v>
      </c>
      <c r="O8">
        <f aca="true" t="shared" si="2" ref="O8:O23">IF((K8&lt;F8),H8,0)</f>
        <v>23.712</v>
      </c>
      <c r="S8" s="24">
        <v>23712000</v>
      </c>
    </row>
    <row r="9" spans="1:19" ht="12.75">
      <c r="A9">
        <v>0</v>
      </c>
      <c r="B9">
        <v>4</v>
      </c>
      <c r="D9" t="s">
        <v>154</v>
      </c>
      <c r="E9">
        <v>200</v>
      </c>
      <c r="F9">
        <v>0.0001</v>
      </c>
      <c r="G9">
        <v>4</v>
      </c>
      <c r="H9">
        <f t="shared" si="0"/>
        <v>3.9412</v>
      </c>
      <c r="K9" s="28">
        <v>0</v>
      </c>
      <c r="N9">
        <f t="shared" si="1"/>
        <v>3.9412</v>
      </c>
      <c r="O9">
        <f t="shared" si="2"/>
        <v>3.9412</v>
      </c>
      <c r="S9" s="24">
        <v>3941200</v>
      </c>
    </row>
    <row r="10" spans="1:19" ht="12.75">
      <c r="A10">
        <v>0</v>
      </c>
      <c r="B10">
        <v>7</v>
      </c>
      <c r="D10" t="s">
        <v>155</v>
      </c>
      <c r="E10">
        <v>30</v>
      </c>
      <c r="F10">
        <v>0.05</v>
      </c>
      <c r="G10">
        <v>0.096</v>
      </c>
      <c r="H10">
        <f t="shared" si="0"/>
        <v>0.094368</v>
      </c>
      <c r="K10" s="28">
        <v>0</v>
      </c>
      <c r="N10">
        <f t="shared" si="1"/>
        <v>0.094368</v>
      </c>
      <c r="O10">
        <f t="shared" si="2"/>
        <v>0.094368</v>
      </c>
      <c r="S10" s="24">
        <v>94368</v>
      </c>
    </row>
    <row r="11" spans="1:19" ht="12.75">
      <c r="A11">
        <v>0</v>
      </c>
      <c r="B11">
        <v>8</v>
      </c>
      <c r="D11" t="s">
        <v>155</v>
      </c>
      <c r="E11">
        <v>30</v>
      </c>
      <c r="F11">
        <v>0.05</v>
      </c>
      <c r="G11">
        <v>0.096</v>
      </c>
      <c r="H11">
        <f t="shared" si="0"/>
        <v>0.094432</v>
      </c>
      <c r="K11" s="28">
        <v>0</v>
      </c>
      <c r="N11">
        <f t="shared" si="1"/>
        <v>0.094432</v>
      </c>
      <c r="O11">
        <f t="shared" si="2"/>
        <v>0.094432</v>
      </c>
      <c r="S11" s="24">
        <v>94432</v>
      </c>
    </row>
    <row r="12" spans="1:19" ht="12.75">
      <c r="A12">
        <v>0</v>
      </c>
      <c r="B12">
        <v>9</v>
      </c>
      <c r="D12" t="s">
        <v>155</v>
      </c>
      <c r="E12">
        <v>30</v>
      </c>
      <c r="F12">
        <v>0.05</v>
      </c>
      <c r="G12">
        <v>0.096</v>
      </c>
      <c r="H12">
        <f t="shared" si="0"/>
        <v>0.094272</v>
      </c>
      <c r="K12" s="28">
        <v>0</v>
      </c>
      <c r="N12">
        <f t="shared" si="1"/>
        <v>0.094272</v>
      </c>
      <c r="O12">
        <f t="shared" si="2"/>
        <v>0.094272</v>
      </c>
      <c r="S12" s="24">
        <v>94272</v>
      </c>
    </row>
    <row r="13" spans="1:19" ht="12.75">
      <c r="A13">
        <v>0</v>
      </c>
      <c r="B13">
        <v>10</v>
      </c>
      <c r="D13" t="s">
        <v>154</v>
      </c>
      <c r="E13">
        <v>30</v>
      </c>
      <c r="F13">
        <v>0.0001</v>
      </c>
      <c r="G13">
        <v>2</v>
      </c>
      <c r="H13">
        <f t="shared" si="0"/>
        <v>1.967309</v>
      </c>
      <c r="K13" s="28">
        <v>0</v>
      </c>
      <c r="N13">
        <f t="shared" si="1"/>
        <v>1.967309</v>
      </c>
      <c r="O13">
        <f t="shared" si="2"/>
        <v>1.967309</v>
      </c>
      <c r="S13" s="24">
        <v>1967309</v>
      </c>
    </row>
    <row r="14" spans="1:19" ht="12.75">
      <c r="A14">
        <v>0</v>
      </c>
      <c r="B14">
        <v>11</v>
      </c>
      <c r="D14" t="s">
        <v>154</v>
      </c>
      <c r="E14">
        <v>200</v>
      </c>
      <c r="F14">
        <v>0.0001</v>
      </c>
      <c r="G14">
        <v>0.128</v>
      </c>
      <c r="H14">
        <f t="shared" si="0"/>
        <v>0.1251771</v>
      </c>
      <c r="K14" s="28">
        <v>0</v>
      </c>
      <c r="N14">
        <f t="shared" si="1"/>
        <v>0.1251771</v>
      </c>
      <c r="O14">
        <f t="shared" si="2"/>
        <v>0.1251771</v>
      </c>
      <c r="S14" s="24">
        <v>125177.1</v>
      </c>
    </row>
    <row r="15" spans="1:19" ht="12.75">
      <c r="A15">
        <v>1</v>
      </c>
      <c r="B15">
        <v>0</v>
      </c>
      <c r="D15" t="s">
        <v>154</v>
      </c>
      <c r="E15">
        <v>100</v>
      </c>
      <c r="F15">
        <v>0.01</v>
      </c>
      <c r="G15">
        <v>0.06</v>
      </c>
      <c r="H15">
        <f t="shared" si="0"/>
        <v>0.059801599999999996</v>
      </c>
      <c r="K15" s="28">
        <v>0</v>
      </c>
      <c r="N15">
        <f t="shared" si="1"/>
        <v>0.059801599999999996</v>
      </c>
      <c r="O15">
        <f t="shared" si="2"/>
        <v>0.059801599999999996</v>
      </c>
      <c r="S15" s="24">
        <v>59801.6</v>
      </c>
    </row>
    <row r="16" spans="1:19" ht="12.75">
      <c r="A16">
        <v>3</v>
      </c>
      <c r="B16">
        <v>0</v>
      </c>
      <c r="D16" t="s">
        <v>154</v>
      </c>
      <c r="E16">
        <v>100</v>
      </c>
      <c r="F16">
        <v>0.01</v>
      </c>
      <c r="G16">
        <v>0.06</v>
      </c>
      <c r="H16">
        <f t="shared" si="0"/>
        <v>0.059784529999999995</v>
      </c>
      <c r="K16" s="28">
        <v>0</v>
      </c>
      <c r="N16">
        <f t="shared" si="1"/>
        <v>0.059784529999999995</v>
      </c>
      <c r="O16">
        <f t="shared" si="2"/>
        <v>0.059784529999999995</v>
      </c>
      <c r="S16" s="24">
        <v>59784.53</v>
      </c>
    </row>
    <row r="17" spans="1:19" ht="12.75">
      <c r="A17">
        <v>7</v>
      </c>
      <c r="B17">
        <v>0</v>
      </c>
      <c r="D17" t="s">
        <v>155</v>
      </c>
      <c r="E17">
        <v>30</v>
      </c>
      <c r="F17">
        <v>0.05</v>
      </c>
      <c r="G17">
        <v>0.096</v>
      </c>
      <c r="H17">
        <f t="shared" si="0"/>
        <v>0.09552</v>
      </c>
      <c r="K17" s="28">
        <v>0.002</v>
      </c>
      <c r="N17">
        <f t="shared" si="1"/>
        <v>0.09532895999999999</v>
      </c>
      <c r="O17">
        <f t="shared" si="2"/>
        <v>0.09552</v>
      </c>
      <c r="S17" s="24">
        <v>95520</v>
      </c>
    </row>
    <row r="18" spans="1:19" ht="12.75">
      <c r="A18">
        <v>8</v>
      </c>
      <c r="B18">
        <v>0</v>
      </c>
      <c r="D18" t="s">
        <v>155</v>
      </c>
      <c r="E18">
        <v>30</v>
      </c>
      <c r="F18">
        <v>0.05</v>
      </c>
      <c r="G18">
        <v>0.096</v>
      </c>
      <c r="H18">
        <f t="shared" si="0"/>
        <v>0.095488</v>
      </c>
      <c r="K18" s="28">
        <v>0.001</v>
      </c>
      <c r="N18">
        <f t="shared" si="1"/>
        <v>0.095392512</v>
      </c>
      <c r="O18">
        <f t="shared" si="2"/>
        <v>0.095488</v>
      </c>
      <c r="S18" s="24">
        <v>95488</v>
      </c>
    </row>
    <row r="19" spans="1:19" ht="12.75">
      <c r="A19">
        <v>9</v>
      </c>
      <c r="B19">
        <v>0</v>
      </c>
      <c r="D19" t="s">
        <v>155</v>
      </c>
      <c r="E19">
        <v>30</v>
      </c>
      <c r="F19">
        <v>0.05</v>
      </c>
      <c r="G19">
        <v>0.096</v>
      </c>
      <c r="H19">
        <f t="shared" si="0"/>
        <v>0.095456</v>
      </c>
      <c r="K19" s="28">
        <v>0.002</v>
      </c>
      <c r="N19">
        <f t="shared" si="1"/>
        <v>0.095265088</v>
      </c>
      <c r="O19">
        <f t="shared" si="2"/>
        <v>0.095456</v>
      </c>
      <c r="S19" s="24">
        <v>95456</v>
      </c>
    </row>
    <row r="20" spans="1:19" ht="12.75">
      <c r="A20">
        <v>10</v>
      </c>
      <c r="B20">
        <v>0</v>
      </c>
      <c r="D20" t="s">
        <v>154</v>
      </c>
      <c r="E20">
        <v>50</v>
      </c>
      <c r="F20">
        <v>0.0001</v>
      </c>
      <c r="G20">
        <v>1</v>
      </c>
      <c r="H20">
        <f t="shared" si="0"/>
        <v>0.9927339000000001</v>
      </c>
      <c r="K20" s="28">
        <v>0</v>
      </c>
      <c r="N20">
        <f t="shared" si="1"/>
        <v>0.9927339000000001</v>
      </c>
      <c r="O20">
        <f t="shared" si="2"/>
        <v>0.9927339000000001</v>
      </c>
      <c r="S20" s="24">
        <v>992733.9</v>
      </c>
    </row>
    <row r="21" spans="1:19" ht="12.75">
      <c r="A21">
        <v>6</v>
      </c>
      <c r="B21">
        <v>5</v>
      </c>
      <c r="D21" t="s">
        <v>154</v>
      </c>
      <c r="E21">
        <v>100</v>
      </c>
      <c r="F21">
        <v>0.0001</v>
      </c>
      <c r="G21">
        <v>0.5</v>
      </c>
      <c r="H21">
        <f t="shared" si="0"/>
        <v>0.497664</v>
      </c>
      <c r="K21" s="28">
        <v>0</v>
      </c>
      <c r="N21">
        <f t="shared" si="1"/>
        <v>0.497664</v>
      </c>
      <c r="O21">
        <f t="shared" si="2"/>
        <v>0.497664</v>
      </c>
      <c r="S21" s="24">
        <v>497664</v>
      </c>
    </row>
    <row r="22" spans="1:19" ht="12.75">
      <c r="A22">
        <v>5</v>
      </c>
      <c r="B22">
        <v>6</v>
      </c>
      <c r="D22" t="s">
        <v>154</v>
      </c>
      <c r="E22">
        <v>100</v>
      </c>
      <c r="F22">
        <v>0.0001</v>
      </c>
      <c r="G22">
        <v>0.5</v>
      </c>
      <c r="H22">
        <f t="shared" si="0"/>
        <v>0.49793709999999997</v>
      </c>
      <c r="K22" s="28">
        <v>0</v>
      </c>
      <c r="N22">
        <f t="shared" si="1"/>
        <v>0.49793709999999997</v>
      </c>
      <c r="O22">
        <f t="shared" si="2"/>
        <v>0.49793709999999997</v>
      </c>
      <c r="S22" s="24">
        <v>497937.1</v>
      </c>
    </row>
    <row r="23" spans="1:19" ht="12.75">
      <c r="A23">
        <v>11</v>
      </c>
      <c r="B23">
        <v>10</v>
      </c>
      <c r="D23" t="s">
        <v>154</v>
      </c>
      <c r="E23">
        <v>16</v>
      </c>
      <c r="F23">
        <v>0.0001</v>
      </c>
      <c r="G23">
        <v>0.5</v>
      </c>
      <c r="H23">
        <f t="shared" si="0"/>
        <v>0.4968267</v>
      </c>
      <c r="K23" s="28">
        <v>0.022</v>
      </c>
      <c r="N23">
        <f t="shared" si="1"/>
        <v>0.4858965126</v>
      </c>
      <c r="O23">
        <f t="shared" si="2"/>
        <v>0</v>
      </c>
      <c r="S23" s="24">
        <v>496826.7</v>
      </c>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350</v>
      </c>
      <c r="I27" s="89"/>
      <c r="J27" s="89"/>
      <c r="K27" s="89"/>
      <c r="L27" s="89"/>
      <c r="M27" s="71"/>
      <c r="O27" s="19"/>
      <c r="P27" s="19"/>
      <c r="Q27" s="19"/>
      <c r="R27" s="18"/>
      <c r="S27" s="18"/>
      <c r="T27" s="18"/>
      <c r="U27" s="18"/>
      <c r="V27" s="18"/>
    </row>
    <row r="28" spans="1:22" ht="12.75">
      <c r="A28" s="8" t="s">
        <v>48</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15</v>
      </c>
      <c r="E29" s="10">
        <v>15</v>
      </c>
      <c r="G29" s="91"/>
      <c r="H29" s="21" t="s">
        <v>24</v>
      </c>
      <c r="I29" s="11">
        <v>1</v>
      </c>
      <c r="J29" s="11">
        <v>64</v>
      </c>
      <c r="K29" s="11"/>
      <c r="L29" s="11"/>
      <c r="M29" s="12"/>
      <c r="O29" s="18"/>
      <c r="P29" s="18"/>
      <c r="Q29" s="18"/>
      <c r="R29" s="18"/>
      <c r="S29" s="18"/>
      <c r="T29" s="18"/>
      <c r="U29" s="18"/>
      <c r="V29" s="18"/>
    </row>
    <row r="30" spans="1:22" ht="13.5" thickBot="1">
      <c r="A30" s="8" t="s">
        <v>50</v>
      </c>
      <c r="B30" s="9">
        <v>31</v>
      </c>
      <c r="C30" s="9">
        <v>31</v>
      </c>
      <c r="D30" s="9">
        <v>15</v>
      </c>
      <c r="E30" s="10">
        <v>15</v>
      </c>
      <c r="G30" s="22" t="s">
        <v>27</v>
      </c>
      <c r="H30" s="70" t="s">
        <v>28</v>
      </c>
      <c r="I30" s="89"/>
      <c r="J30" s="89"/>
      <c r="K30" s="89"/>
      <c r="L30" s="89"/>
      <c r="M30" s="71"/>
      <c r="O30" s="18"/>
      <c r="P30" s="18"/>
      <c r="Q30" s="18"/>
      <c r="R30" s="18"/>
      <c r="S30" s="18"/>
      <c r="T30" s="18"/>
      <c r="U30" s="18"/>
      <c r="V30" s="18"/>
    </row>
    <row r="31" spans="1:22" ht="13.5" thickBot="1">
      <c r="A31" s="8" t="s">
        <v>51</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G38:H38"/>
    <mergeCell ref="A26:E26"/>
    <mergeCell ref="G37:H37"/>
    <mergeCell ref="H33:M33"/>
    <mergeCell ref="I37:J37"/>
    <mergeCell ref="G35:M35"/>
    <mergeCell ref="G36:H36"/>
    <mergeCell ref="I36:M36"/>
    <mergeCell ref="H27:M27"/>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ignoredErrors>
    <ignoredError sqref="J3" formulaRange="1"/>
  </ignoredErrors>
</worksheet>
</file>

<file path=xl/worksheets/sheet6.xml><?xml version="1.0" encoding="utf-8"?>
<worksheet xmlns="http://schemas.openxmlformats.org/spreadsheetml/2006/main" xmlns:r="http://schemas.openxmlformats.org/officeDocument/2006/relationships">
  <sheetPr>
    <tabColor indexed="14"/>
  </sheetPr>
  <dimension ref="A1:W49"/>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H43" sqref="H43"/>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78" t="s">
        <v>0</v>
      </c>
      <c r="B1" s="74" t="s">
        <v>1</v>
      </c>
      <c r="C1" s="74" t="s">
        <v>151</v>
      </c>
      <c r="D1" s="74" t="s">
        <v>152</v>
      </c>
      <c r="E1" s="76" t="s">
        <v>136</v>
      </c>
      <c r="F1" s="74" t="s">
        <v>137</v>
      </c>
      <c r="G1" s="74" t="s">
        <v>138</v>
      </c>
      <c r="H1" s="72" t="s">
        <v>139</v>
      </c>
      <c r="I1" s="83" t="s">
        <v>3</v>
      </c>
      <c r="J1" s="84"/>
      <c r="K1" s="80" t="s">
        <v>4</v>
      </c>
      <c r="L1" s="81"/>
      <c r="M1" s="84" t="s">
        <v>5</v>
      </c>
      <c r="N1" s="84"/>
      <c r="O1" s="84"/>
      <c r="P1" s="1" t="s">
        <v>6</v>
      </c>
      <c r="Q1" s="2"/>
      <c r="S1" s="72" t="s">
        <v>80</v>
      </c>
    </row>
    <row r="2" spans="1:19" ht="64.5" thickBot="1">
      <c r="A2" s="100"/>
      <c r="B2" s="99"/>
      <c r="C2" s="99"/>
      <c r="D2" s="75"/>
      <c r="E2" s="77"/>
      <c r="F2" s="75"/>
      <c r="G2" s="99"/>
      <c r="H2" s="82"/>
      <c r="I2" s="3" t="s">
        <v>7</v>
      </c>
      <c r="J2" s="4" t="s">
        <v>8</v>
      </c>
      <c r="K2" s="4" t="s">
        <v>140</v>
      </c>
      <c r="L2" s="5" t="s">
        <v>141</v>
      </c>
      <c r="M2" s="4" t="s">
        <v>9</v>
      </c>
      <c r="N2" s="4" t="s">
        <v>10</v>
      </c>
      <c r="O2" s="4" t="s">
        <v>11</v>
      </c>
      <c r="P2" s="5" t="s">
        <v>12</v>
      </c>
      <c r="Q2" s="6" t="s">
        <v>13</v>
      </c>
      <c r="S2" s="73"/>
    </row>
    <row r="3" spans="1:19" ht="13.5" thickBot="1">
      <c r="A3" s="18">
        <v>3</v>
      </c>
      <c r="B3" s="18">
        <v>2</v>
      </c>
      <c r="C3" t="s">
        <v>153</v>
      </c>
      <c r="G3" s="18">
        <v>0</v>
      </c>
      <c r="H3" s="25">
        <f>S3/1000000</f>
        <v>0.33877759999999996</v>
      </c>
      <c r="I3" s="61">
        <f>SUM(H3:H6)</f>
        <v>34.592032</v>
      </c>
      <c r="J3" s="62">
        <f>I3/SUM(G3:G6)</f>
        <v>0.8437080975609756</v>
      </c>
      <c r="K3" s="7"/>
      <c r="L3" s="64" t="s">
        <v>360</v>
      </c>
      <c r="M3" s="62">
        <f>SUM(H3:H23)</f>
        <v>67.32323380000001</v>
      </c>
      <c r="N3" s="62">
        <f>SUM(N7:N15)+SUM(H3:H6)</f>
        <v>67.3217376266</v>
      </c>
      <c r="O3" s="65">
        <f>SUM(O7:O15)+SUM(H3:H6)</f>
        <v>66.3257271</v>
      </c>
      <c r="P3" s="66">
        <v>152.119</v>
      </c>
      <c r="Q3" s="67">
        <f>N3/P3</f>
        <v>0.44255969094327463</v>
      </c>
      <c r="S3" s="24">
        <v>338777.6</v>
      </c>
    </row>
    <row r="4" spans="1:19" ht="12.75">
      <c r="A4" s="18">
        <v>2</v>
      </c>
      <c r="B4" s="18">
        <v>3</v>
      </c>
      <c r="C4" t="s">
        <v>153</v>
      </c>
      <c r="G4" s="18">
        <v>30</v>
      </c>
      <c r="H4" s="25">
        <f aca="true" t="shared" si="0" ref="H4:H15">S4/1000000</f>
        <v>22.9972</v>
      </c>
      <c r="S4" s="24">
        <v>22997200</v>
      </c>
    </row>
    <row r="5" spans="1:19" ht="12.75">
      <c r="A5" s="18">
        <v>15</v>
      </c>
      <c r="B5" s="18">
        <v>9</v>
      </c>
      <c r="C5" t="s">
        <v>153</v>
      </c>
      <c r="G5" s="18">
        <v>11</v>
      </c>
      <c r="H5" s="25">
        <f t="shared" si="0"/>
        <v>11.0756</v>
      </c>
      <c r="S5" s="24">
        <v>11075600</v>
      </c>
    </row>
    <row r="6" spans="1:19" ht="12.75">
      <c r="A6" s="18">
        <v>9</v>
      </c>
      <c r="B6" s="18">
        <v>15</v>
      </c>
      <c r="C6" t="s">
        <v>153</v>
      </c>
      <c r="G6" s="18">
        <v>0</v>
      </c>
      <c r="H6" s="25">
        <f t="shared" si="0"/>
        <v>0.1804544</v>
      </c>
      <c r="S6" s="24">
        <v>180454.4</v>
      </c>
    </row>
    <row r="7" spans="1:19" ht="12.75">
      <c r="A7" s="18">
        <v>10</v>
      </c>
      <c r="B7" s="18">
        <v>1</v>
      </c>
      <c r="C7" s="18"/>
      <c r="D7" t="s">
        <v>154</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154</v>
      </c>
      <c r="E8">
        <v>100</v>
      </c>
      <c r="F8" s="60">
        <v>0.0001</v>
      </c>
      <c r="G8" s="18">
        <v>0.5</v>
      </c>
      <c r="H8" s="25">
        <f t="shared" si="0"/>
        <v>0.498687</v>
      </c>
      <c r="K8" s="63">
        <v>0</v>
      </c>
      <c r="N8">
        <f t="shared" si="1"/>
        <v>0.498687</v>
      </c>
      <c r="O8">
        <f t="shared" si="2"/>
        <v>0.498687</v>
      </c>
      <c r="S8" s="24">
        <v>498687</v>
      </c>
    </row>
    <row r="9" spans="1:19" ht="12.75">
      <c r="A9" s="18">
        <v>4</v>
      </c>
      <c r="B9" s="18">
        <v>5</v>
      </c>
      <c r="C9" s="18"/>
      <c r="D9" t="s">
        <v>154</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154</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154</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155</v>
      </c>
      <c r="E12">
        <v>16</v>
      </c>
      <c r="F12" s="60">
        <v>0.0001</v>
      </c>
      <c r="G12" s="18">
        <v>0.5</v>
      </c>
      <c r="H12" s="25">
        <f t="shared" si="0"/>
        <v>0.49884</v>
      </c>
      <c r="K12" s="63">
        <v>0.001</v>
      </c>
      <c r="N12">
        <f t="shared" si="1"/>
        <v>0.49834116</v>
      </c>
      <c r="O12">
        <f t="shared" si="2"/>
        <v>0</v>
      </c>
      <c r="S12" s="24">
        <v>498840</v>
      </c>
    </row>
    <row r="13" spans="1:19" ht="12.75">
      <c r="A13" s="18">
        <v>12</v>
      </c>
      <c r="B13" s="18">
        <v>8</v>
      </c>
      <c r="C13" s="18"/>
      <c r="D13" t="s">
        <v>155</v>
      </c>
      <c r="E13">
        <v>16</v>
      </c>
      <c r="F13" s="60">
        <v>0.0001</v>
      </c>
      <c r="G13" s="18">
        <v>0.5</v>
      </c>
      <c r="H13" s="25">
        <f t="shared" si="0"/>
        <v>0.4986667</v>
      </c>
      <c r="K13" s="63">
        <v>0.002</v>
      </c>
      <c r="N13">
        <f t="shared" si="1"/>
        <v>0.4976693666</v>
      </c>
      <c r="O13">
        <f t="shared" si="2"/>
        <v>0</v>
      </c>
      <c r="S13" s="24">
        <v>498666.7</v>
      </c>
    </row>
    <row r="14" spans="1:19" ht="12.75">
      <c r="A14" s="18">
        <v>13</v>
      </c>
      <c r="B14" s="18">
        <v>8</v>
      </c>
      <c r="C14" s="18"/>
      <c r="D14" t="s">
        <v>155</v>
      </c>
      <c r="E14">
        <v>16</v>
      </c>
      <c r="F14" s="60">
        <v>0.0001</v>
      </c>
      <c r="G14" s="18">
        <v>0.5</v>
      </c>
      <c r="H14" s="25">
        <f t="shared" si="0"/>
        <v>0.4984933</v>
      </c>
      <c r="K14" s="63">
        <v>0</v>
      </c>
      <c r="N14">
        <f t="shared" si="1"/>
        <v>0.4984933</v>
      </c>
      <c r="O14">
        <f t="shared" si="2"/>
        <v>0.4984933</v>
      </c>
      <c r="S14" s="24">
        <v>498493.3</v>
      </c>
    </row>
    <row r="15" spans="1:19" ht="12.75">
      <c r="A15" s="18">
        <v>14</v>
      </c>
      <c r="B15" s="18">
        <v>8</v>
      </c>
      <c r="C15" s="18"/>
      <c r="D15" t="s">
        <v>155</v>
      </c>
      <c r="E15">
        <v>16</v>
      </c>
      <c r="F15" s="60">
        <v>0.0001</v>
      </c>
      <c r="G15" s="18">
        <v>0.5</v>
      </c>
      <c r="H15" s="25">
        <f t="shared" si="0"/>
        <v>0.4983333</v>
      </c>
      <c r="K15" s="63">
        <v>0</v>
      </c>
      <c r="N15">
        <f t="shared" si="1"/>
        <v>0.4983333</v>
      </c>
      <c r="O15">
        <f t="shared" si="2"/>
        <v>0.4983333</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349</v>
      </c>
      <c r="I27" s="89"/>
      <c r="J27" s="89"/>
      <c r="K27" s="89"/>
      <c r="L27" s="89"/>
      <c r="M27" s="71"/>
      <c r="O27" s="19"/>
      <c r="P27" s="19"/>
      <c r="Q27" s="19"/>
      <c r="R27" s="18"/>
      <c r="S27" s="18"/>
      <c r="T27" s="18"/>
      <c r="U27" s="18"/>
      <c r="V27" s="18"/>
    </row>
    <row r="28" spans="1:22" ht="12.75">
      <c r="A28" s="8" t="s">
        <v>142</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143</v>
      </c>
      <c r="B29" s="9">
        <v>15</v>
      </c>
      <c r="C29" s="9">
        <v>15</v>
      </c>
      <c r="D29" s="9">
        <v>15</v>
      </c>
      <c r="E29" s="10">
        <v>15</v>
      </c>
      <c r="G29" s="91"/>
      <c r="H29" s="21" t="s">
        <v>24</v>
      </c>
      <c r="I29" s="11">
        <v>1</v>
      </c>
      <c r="J29" s="11">
        <v>64</v>
      </c>
      <c r="K29" s="11"/>
      <c r="L29" s="11"/>
      <c r="M29" s="12"/>
      <c r="O29" s="18"/>
      <c r="P29" s="18"/>
      <c r="Q29" s="18"/>
      <c r="R29" s="18"/>
      <c r="S29" s="18"/>
      <c r="T29" s="18"/>
      <c r="U29" s="18"/>
      <c r="V29" s="18"/>
    </row>
    <row r="30" spans="1:22" ht="13.5" thickBot="1">
      <c r="A30" s="8" t="s">
        <v>144</v>
      </c>
      <c r="B30" s="9">
        <v>31</v>
      </c>
      <c r="C30" s="9">
        <v>31</v>
      </c>
      <c r="D30" s="9">
        <v>15</v>
      </c>
      <c r="E30" s="10">
        <v>15</v>
      </c>
      <c r="G30" s="22" t="s">
        <v>27</v>
      </c>
      <c r="H30" s="70" t="s">
        <v>28</v>
      </c>
      <c r="I30" s="89"/>
      <c r="J30" s="89"/>
      <c r="K30" s="89"/>
      <c r="L30" s="89"/>
      <c r="M30" s="71"/>
      <c r="O30" s="18"/>
      <c r="P30" s="18"/>
      <c r="Q30" s="18"/>
      <c r="R30" s="18"/>
      <c r="S30" s="18"/>
      <c r="T30" s="18"/>
      <c r="U30" s="18"/>
      <c r="V30" s="18"/>
    </row>
    <row r="31" spans="1:22" ht="13.5" thickBot="1">
      <c r="A31" s="8" t="s">
        <v>145</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F1:F2"/>
    <mergeCell ref="E1:E2"/>
    <mergeCell ref="A1:A2"/>
    <mergeCell ref="B1:B2"/>
    <mergeCell ref="C1:C2"/>
    <mergeCell ref="D1:D2"/>
    <mergeCell ref="B32:E32"/>
    <mergeCell ref="B33:E33"/>
    <mergeCell ref="G26:M26"/>
    <mergeCell ref="G28:G29"/>
    <mergeCell ref="H30:M30"/>
    <mergeCell ref="H31:M31"/>
    <mergeCell ref="H32:M32"/>
    <mergeCell ref="H1:H2"/>
    <mergeCell ref="I1:J1"/>
    <mergeCell ref="G38:H38"/>
    <mergeCell ref="G39:H39"/>
    <mergeCell ref="H27:M27"/>
    <mergeCell ref="M1:O1"/>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ignoredErrors>
    <ignoredError sqref="J3" formulaRange="1"/>
  </ignoredErrors>
</worksheet>
</file>

<file path=xl/worksheets/sheet7.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G3" activePane="bottomRight" state="frozen"/>
      <selection pane="topLeft" activeCell="P70" sqref="P70"/>
      <selection pane="topRight" activeCell="P70" sqref="P70"/>
      <selection pane="bottomLeft" activeCell="P70" sqref="P70"/>
      <selection pane="bottomRight" activeCell="A1" sqref="A1:A2"/>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78" t="s">
        <v>0</v>
      </c>
      <c r="B1" s="74" t="s">
        <v>1</v>
      </c>
      <c r="C1" s="74" t="s">
        <v>151</v>
      </c>
      <c r="D1" s="74" t="s">
        <v>152</v>
      </c>
      <c r="E1" s="76" t="s">
        <v>53</v>
      </c>
      <c r="F1" s="74" t="s">
        <v>65</v>
      </c>
      <c r="G1" s="74" t="s">
        <v>75</v>
      </c>
      <c r="H1" s="72" t="s">
        <v>52</v>
      </c>
      <c r="I1" s="83" t="s">
        <v>3</v>
      </c>
      <c r="J1" s="84"/>
      <c r="K1" s="80" t="s">
        <v>4</v>
      </c>
      <c r="L1" s="81"/>
      <c r="M1" s="84" t="s">
        <v>5</v>
      </c>
      <c r="N1" s="84"/>
      <c r="O1" s="84"/>
      <c r="P1" s="1" t="s">
        <v>6</v>
      </c>
      <c r="Q1" s="2"/>
      <c r="S1" s="72" t="s">
        <v>149</v>
      </c>
    </row>
    <row r="2" spans="1:19" ht="64.5" thickBot="1">
      <c r="A2" s="100"/>
      <c r="B2" s="99"/>
      <c r="C2" s="99"/>
      <c r="D2" s="75"/>
      <c r="E2" s="77"/>
      <c r="F2" s="75"/>
      <c r="G2" s="99"/>
      <c r="H2" s="82"/>
      <c r="I2" s="3" t="s">
        <v>7</v>
      </c>
      <c r="J2" s="4" t="s">
        <v>8</v>
      </c>
      <c r="K2" s="4" t="s">
        <v>70</v>
      </c>
      <c r="L2" s="5" t="s">
        <v>85</v>
      </c>
      <c r="M2" s="4" t="s">
        <v>9</v>
      </c>
      <c r="N2" s="4" t="s">
        <v>10</v>
      </c>
      <c r="O2" s="4" t="s">
        <v>11</v>
      </c>
      <c r="P2" s="5" t="s">
        <v>12</v>
      </c>
      <c r="Q2" s="6" t="s">
        <v>13</v>
      </c>
      <c r="S2" s="73"/>
    </row>
    <row r="3" spans="1:19" ht="13.5" thickBot="1">
      <c r="A3" s="18">
        <v>3</v>
      </c>
      <c r="B3" s="18">
        <v>2</v>
      </c>
      <c r="C3" t="s">
        <v>153</v>
      </c>
      <c r="G3" s="18">
        <v>0</v>
      </c>
      <c r="H3" s="25">
        <f aca="true" t="shared" si="0" ref="H3:H15">S3/1000000</f>
        <v>0.25696</v>
      </c>
      <c r="I3" s="61">
        <f>SUM(H3:H6)</f>
        <v>28.945692799999996</v>
      </c>
      <c r="J3" s="62">
        <f>I3/SUM(G3:G6)</f>
        <v>0.7059925073170731</v>
      </c>
      <c r="K3" s="7"/>
      <c r="L3" s="64" t="s">
        <v>364</v>
      </c>
      <c r="M3" s="62">
        <f>SUM(H3:H23)</f>
        <v>61.6768946</v>
      </c>
      <c r="N3" s="62">
        <f>SUM(N7:N15)+SUM(H3:H6)</f>
        <v>61.6654262401</v>
      </c>
      <c r="O3" s="65">
        <f>SUM(O7:O15)+SUM(H3:H6)</f>
        <v>59.682561299999996</v>
      </c>
      <c r="P3" s="66">
        <v>147.1153</v>
      </c>
      <c r="Q3" s="67">
        <f>N3/P3</f>
        <v>0.4191639227197987</v>
      </c>
      <c r="S3" s="24">
        <v>256960</v>
      </c>
    </row>
    <row r="4" spans="1:19" ht="12.75">
      <c r="A4" s="18">
        <v>2</v>
      </c>
      <c r="B4" s="18">
        <v>3</v>
      </c>
      <c r="C4" t="s">
        <v>153</v>
      </c>
      <c r="G4" s="18">
        <v>30</v>
      </c>
      <c r="H4" s="25">
        <f t="shared" si="0"/>
        <v>17.432</v>
      </c>
      <c r="S4" s="24">
        <v>17432000</v>
      </c>
    </row>
    <row r="5" spans="1:19" ht="12.75">
      <c r="A5" s="18">
        <v>15</v>
      </c>
      <c r="B5" s="18">
        <v>9</v>
      </c>
      <c r="C5" t="s">
        <v>153</v>
      </c>
      <c r="G5" s="18">
        <v>11</v>
      </c>
      <c r="H5" s="25">
        <f t="shared" si="0"/>
        <v>11.0756</v>
      </c>
      <c r="S5" s="24">
        <v>11075600</v>
      </c>
    </row>
    <row r="6" spans="1:19" ht="12.75">
      <c r="A6" s="18">
        <v>9</v>
      </c>
      <c r="B6" s="18">
        <v>15</v>
      </c>
      <c r="C6" t="s">
        <v>153</v>
      </c>
      <c r="G6" s="18">
        <v>0</v>
      </c>
      <c r="H6" s="25">
        <f t="shared" si="0"/>
        <v>0.18113279999999998</v>
      </c>
      <c r="S6" s="24">
        <v>181132.8</v>
      </c>
    </row>
    <row r="7" spans="1:19" ht="12.75">
      <c r="A7" s="18">
        <v>10</v>
      </c>
      <c r="B7" s="18">
        <v>1</v>
      </c>
      <c r="C7" s="18"/>
      <c r="D7" t="s">
        <v>154</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154</v>
      </c>
      <c r="E8">
        <v>100</v>
      </c>
      <c r="F8" s="60">
        <v>0.0001</v>
      </c>
      <c r="G8" s="18">
        <v>0.5</v>
      </c>
      <c r="H8" s="25">
        <f t="shared" si="0"/>
        <v>0.498687</v>
      </c>
      <c r="K8" s="63">
        <v>0</v>
      </c>
      <c r="N8">
        <f t="shared" si="1"/>
        <v>0.498687</v>
      </c>
      <c r="O8">
        <f t="shared" si="2"/>
        <v>0.498687</v>
      </c>
      <c r="S8" s="24">
        <v>498687</v>
      </c>
    </row>
    <row r="9" spans="1:19" ht="12.75">
      <c r="A9" s="18">
        <v>4</v>
      </c>
      <c r="B9" s="18">
        <v>5</v>
      </c>
      <c r="C9" s="18"/>
      <c r="D9" t="s">
        <v>154</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154</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154</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155</v>
      </c>
      <c r="E12">
        <v>16</v>
      </c>
      <c r="F12" s="60">
        <v>0.0001</v>
      </c>
      <c r="G12" s="18">
        <v>0.5</v>
      </c>
      <c r="H12" s="25">
        <f t="shared" si="0"/>
        <v>0.49884</v>
      </c>
      <c r="K12" s="63">
        <v>0.008</v>
      </c>
      <c r="N12">
        <f t="shared" si="1"/>
        <v>0.49484928</v>
      </c>
      <c r="O12">
        <f t="shared" si="2"/>
        <v>0</v>
      </c>
      <c r="S12" s="24">
        <v>498840</v>
      </c>
    </row>
    <row r="13" spans="1:19" ht="12.75">
      <c r="A13" s="18">
        <v>12</v>
      </c>
      <c r="B13" s="18">
        <v>8</v>
      </c>
      <c r="C13" s="18"/>
      <c r="D13" t="s">
        <v>155</v>
      </c>
      <c r="E13">
        <v>16</v>
      </c>
      <c r="F13" s="60">
        <v>0.0001</v>
      </c>
      <c r="G13" s="18">
        <v>0.5</v>
      </c>
      <c r="H13" s="25">
        <f t="shared" si="0"/>
        <v>0.4986667</v>
      </c>
      <c r="K13" s="63">
        <v>0.006</v>
      </c>
      <c r="N13">
        <f t="shared" si="1"/>
        <v>0.4956746998</v>
      </c>
      <c r="O13">
        <f t="shared" si="2"/>
        <v>0</v>
      </c>
      <c r="S13" s="24">
        <v>498666.7</v>
      </c>
    </row>
    <row r="14" spans="1:19" ht="12.75">
      <c r="A14" s="18">
        <v>13</v>
      </c>
      <c r="B14" s="18">
        <v>8</v>
      </c>
      <c r="C14" s="18"/>
      <c r="D14" t="s">
        <v>155</v>
      </c>
      <c r="E14">
        <v>16</v>
      </c>
      <c r="F14" s="60">
        <v>0.0001</v>
      </c>
      <c r="G14" s="18">
        <v>0.5</v>
      </c>
      <c r="H14" s="25">
        <f t="shared" si="0"/>
        <v>0.4984933</v>
      </c>
      <c r="K14" s="63">
        <v>0.004</v>
      </c>
      <c r="N14">
        <f t="shared" si="1"/>
        <v>0.4964993268</v>
      </c>
      <c r="O14">
        <f t="shared" si="2"/>
        <v>0</v>
      </c>
      <c r="S14" s="24">
        <v>498493.3</v>
      </c>
    </row>
    <row r="15" spans="1:19" ht="12.75">
      <c r="A15" s="18">
        <v>14</v>
      </c>
      <c r="B15" s="18">
        <v>8</v>
      </c>
      <c r="C15" s="18"/>
      <c r="D15" t="s">
        <v>155</v>
      </c>
      <c r="E15">
        <v>16</v>
      </c>
      <c r="F15" s="60">
        <v>0.0001</v>
      </c>
      <c r="G15" s="18">
        <v>0.5</v>
      </c>
      <c r="H15" s="25">
        <f t="shared" si="0"/>
        <v>0.4983333</v>
      </c>
      <c r="K15" s="63">
        <v>0.005</v>
      </c>
      <c r="N15">
        <f t="shared" si="1"/>
        <v>0.4958416335</v>
      </c>
      <c r="O15">
        <f t="shared" si="2"/>
        <v>0</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0" t="s">
        <v>32</v>
      </c>
      <c r="B26" s="89"/>
      <c r="C26" s="89"/>
      <c r="D26" s="89"/>
      <c r="E26" s="71"/>
      <c r="G26" s="70" t="s">
        <v>22</v>
      </c>
      <c r="H26" s="89"/>
      <c r="I26" s="89"/>
      <c r="J26" s="89"/>
      <c r="K26" s="89"/>
      <c r="L26" s="89"/>
      <c r="M26" s="71"/>
      <c r="O26" s="23"/>
      <c r="P26" s="19"/>
      <c r="Q26" s="19"/>
      <c r="R26" s="18"/>
      <c r="S26" s="18"/>
      <c r="T26" s="18"/>
      <c r="U26" s="18"/>
      <c r="V26" s="18"/>
    </row>
    <row r="27" spans="1:22" ht="13.5" thickBot="1">
      <c r="A27" s="13"/>
      <c r="B27" s="1" t="s">
        <v>14</v>
      </c>
      <c r="C27" s="1" t="s">
        <v>15</v>
      </c>
      <c r="D27" s="1" t="s">
        <v>16</v>
      </c>
      <c r="E27" s="2" t="s">
        <v>17</v>
      </c>
      <c r="G27" s="14" t="s">
        <v>348</v>
      </c>
      <c r="H27" s="70" t="s">
        <v>350</v>
      </c>
      <c r="I27" s="89"/>
      <c r="J27" s="89"/>
      <c r="K27" s="89"/>
      <c r="L27" s="89"/>
      <c r="M27" s="71"/>
      <c r="O27" s="19"/>
      <c r="P27" s="19"/>
      <c r="Q27" s="19"/>
      <c r="R27" s="18"/>
      <c r="S27" s="18"/>
      <c r="T27" s="18"/>
      <c r="U27" s="18"/>
      <c r="V27" s="18"/>
    </row>
    <row r="28" spans="1:22" ht="12.75">
      <c r="A28" s="8" t="s">
        <v>157</v>
      </c>
      <c r="B28" s="9">
        <v>0.0032</v>
      </c>
      <c r="C28" s="9">
        <v>0.0032</v>
      </c>
      <c r="D28" s="9">
        <v>0.0032</v>
      </c>
      <c r="E28" s="10">
        <v>0.0032</v>
      </c>
      <c r="G28" s="90"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15</v>
      </c>
      <c r="E29" s="10">
        <v>15</v>
      </c>
      <c r="G29" s="91"/>
      <c r="H29" s="21" t="s">
        <v>24</v>
      </c>
      <c r="I29" s="11">
        <v>1</v>
      </c>
      <c r="J29" s="11">
        <v>64</v>
      </c>
      <c r="K29" s="11"/>
      <c r="L29" s="11"/>
      <c r="M29" s="12"/>
      <c r="O29" s="18"/>
      <c r="P29" s="18"/>
      <c r="Q29" s="18"/>
      <c r="R29" s="18"/>
      <c r="S29" s="18"/>
      <c r="T29" s="18"/>
      <c r="U29" s="18"/>
      <c r="V29" s="18"/>
    </row>
    <row r="30" spans="1:22" ht="13.5" thickBot="1">
      <c r="A30" s="8" t="s">
        <v>50</v>
      </c>
      <c r="B30" s="9">
        <v>31</v>
      </c>
      <c r="C30" s="9">
        <v>31</v>
      </c>
      <c r="D30" s="9">
        <v>15</v>
      </c>
      <c r="E30" s="10">
        <v>15</v>
      </c>
      <c r="G30" s="22" t="s">
        <v>27</v>
      </c>
      <c r="H30" s="70" t="s">
        <v>28</v>
      </c>
      <c r="I30" s="89"/>
      <c r="J30" s="89"/>
      <c r="K30" s="89"/>
      <c r="L30" s="89"/>
      <c r="M30" s="71"/>
      <c r="O30" s="18"/>
      <c r="P30" s="18"/>
      <c r="Q30" s="18"/>
      <c r="R30" s="18"/>
      <c r="S30" s="18"/>
      <c r="T30" s="18"/>
      <c r="U30" s="18"/>
      <c r="V30" s="18"/>
    </row>
    <row r="31" spans="1:22" ht="13.5" thickBot="1">
      <c r="A31" s="8" t="s">
        <v>158</v>
      </c>
      <c r="B31" s="9">
        <v>7</v>
      </c>
      <c r="C31" s="9">
        <v>3</v>
      </c>
      <c r="D31" s="9">
        <v>2</v>
      </c>
      <c r="E31" s="10">
        <v>2</v>
      </c>
      <c r="G31" s="22" t="s">
        <v>18</v>
      </c>
      <c r="H31" s="70" t="s">
        <v>156</v>
      </c>
      <c r="I31" s="89"/>
      <c r="J31" s="89"/>
      <c r="K31" s="89"/>
      <c r="L31" s="89"/>
      <c r="M31" s="71"/>
      <c r="O31" s="18"/>
      <c r="P31" s="18"/>
      <c r="Q31" s="18"/>
      <c r="R31" s="18"/>
      <c r="S31" s="18"/>
      <c r="T31" s="18"/>
      <c r="U31" s="18"/>
      <c r="V31" s="18"/>
    </row>
    <row r="32" spans="1:22" ht="13.5" thickBot="1">
      <c r="A32" s="16" t="s">
        <v>19</v>
      </c>
      <c r="B32" s="87" t="s">
        <v>21</v>
      </c>
      <c r="C32" s="87"/>
      <c r="D32" s="87"/>
      <c r="E32" s="88"/>
      <c r="G32" s="15" t="s">
        <v>29</v>
      </c>
      <c r="H32" s="70" t="s">
        <v>28</v>
      </c>
      <c r="I32" s="89"/>
      <c r="J32" s="89"/>
      <c r="K32" s="89"/>
      <c r="L32" s="89"/>
      <c r="M32" s="71"/>
      <c r="O32" s="18"/>
      <c r="P32" s="18"/>
      <c r="Q32" s="18"/>
      <c r="R32" s="18"/>
      <c r="S32" s="18"/>
      <c r="T32" s="18"/>
      <c r="U32" s="18"/>
      <c r="V32" s="18"/>
    </row>
    <row r="33" spans="1:22" ht="13.5" thickBot="1">
      <c r="A33" s="17" t="s">
        <v>20</v>
      </c>
      <c r="B33" s="87" t="s">
        <v>21</v>
      </c>
      <c r="C33" s="87"/>
      <c r="D33" s="87"/>
      <c r="E33" s="88"/>
      <c r="G33" s="22" t="s">
        <v>30</v>
      </c>
      <c r="H33" s="70" t="s">
        <v>28</v>
      </c>
      <c r="I33" s="89"/>
      <c r="J33" s="89"/>
      <c r="K33" s="89"/>
      <c r="L33" s="89"/>
      <c r="M33" s="71"/>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93" t="s">
        <v>34</v>
      </c>
      <c r="H35" s="94"/>
      <c r="I35" s="94"/>
      <c r="J35" s="94"/>
      <c r="K35" s="94"/>
      <c r="L35" s="94"/>
      <c r="M35" s="95"/>
      <c r="O35" s="18"/>
      <c r="P35" s="18"/>
      <c r="Q35" s="18"/>
      <c r="R35" s="18"/>
      <c r="S35" s="18"/>
      <c r="T35" s="18"/>
      <c r="U35" s="18"/>
      <c r="V35" s="18"/>
    </row>
    <row r="36" spans="7:23" ht="12.75">
      <c r="G36" s="85" t="s">
        <v>35</v>
      </c>
      <c r="H36" s="86"/>
      <c r="I36" s="96" t="s">
        <v>295</v>
      </c>
      <c r="J36" s="97"/>
      <c r="K36" s="97"/>
      <c r="L36" s="97"/>
      <c r="M36" s="98"/>
      <c r="O36" s="18"/>
      <c r="P36" s="18"/>
      <c r="Q36" s="18"/>
      <c r="R36" s="20"/>
      <c r="S36" s="20"/>
      <c r="T36" s="20"/>
      <c r="U36" s="20"/>
      <c r="V36" s="20"/>
      <c r="W36" s="20"/>
    </row>
    <row r="37" spans="7:23" ht="12.75">
      <c r="G37" s="85" t="s">
        <v>36</v>
      </c>
      <c r="H37" s="86"/>
      <c r="I37" s="92" t="s">
        <v>37</v>
      </c>
      <c r="J37" s="92"/>
      <c r="K37" s="9"/>
      <c r="L37" s="9"/>
      <c r="M37" s="10"/>
      <c r="O37" s="18"/>
      <c r="P37" s="18"/>
      <c r="Q37" s="18"/>
      <c r="R37" s="20"/>
      <c r="S37" s="20"/>
      <c r="T37" s="20"/>
      <c r="U37" s="20"/>
      <c r="V37" s="20"/>
      <c r="W37" s="20"/>
    </row>
    <row r="38" spans="7:22" ht="12.75">
      <c r="G38" s="85" t="s">
        <v>38</v>
      </c>
      <c r="H38" s="86"/>
      <c r="I38" s="9" t="s">
        <v>39</v>
      </c>
      <c r="J38" s="9"/>
      <c r="K38" s="9"/>
      <c r="L38" s="9"/>
      <c r="M38" s="10"/>
      <c r="O38" s="18"/>
      <c r="P38" s="18"/>
      <c r="Q38" s="18"/>
      <c r="R38" s="20"/>
      <c r="S38" s="20"/>
      <c r="T38" s="20"/>
      <c r="U38" s="18"/>
      <c r="V38" s="18"/>
    </row>
    <row r="39" spans="7:22" ht="12.75">
      <c r="G39" s="85" t="s">
        <v>40</v>
      </c>
      <c r="H39" s="8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H27:M27"/>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ignoredErrors>
    <ignoredError sqref="J3" formulaRange="1"/>
  </ignoredErrors>
</worksheet>
</file>

<file path=xl/worksheets/sheet8.xml><?xml version="1.0" encoding="utf-8"?>
<worksheet xmlns="http://schemas.openxmlformats.org/spreadsheetml/2006/main" xmlns:r="http://schemas.openxmlformats.org/officeDocument/2006/relationships">
  <sheetPr>
    <tabColor indexed="14"/>
  </sheetPr>
  <dimension ref="A1:S79"/>
  <sheetViews>
    <sheetView workbookViewId="0" topLeftCell="A1">
      <pane xSplit="2" ySplit="2" topLeftCell="F3" activePane="bottomRight" state="frozen"/>
      <selection pane="topLeft" activeCell="H40" sqref="H40"/>
      <selection pane="topRight" activeCell="H40" sqref="H40"/>
      <selection pane="bottomLeft" activeCell="H40" sqref="H40"/>
      <selection pane="bottomRight" activeCell="P3" sqref="P3"/>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78" t="s">
        <v>0</v>
      </c>
      <c r="B1" s="74" t="s">
        <v>1</v>
      </c>
      <c r="C1" s="74" t="s">
        <v>151</v>
      </c>
      <c r="D1" s="74" t="s">
        <v>2</v>
      </c>
      <c r="E1" s="74" t="s">
        <v>66</v>
      </c>
      <c r="F1" s="74" t="s">
        <v>67</v>
      </c>
      <c r="G1" s="74" t="s">
        <v>75</v>
      </c>
      <c r="H1" s="72" t="s">
        <v>54</v>
      </c>
      <c r="I1" s="83" t="s">
        <v>3</v>
      </c>
      <c r="J1" s="84"/>
      <c r="K1" s="80" t="s">
        <v>4</v>
      </c>
      <c r="L1" s="81"/>
      <c r="M1" s="84" t="s">
        <v>5</v>
      </c>
      <c r="N1" s="84"/>
      <c r="O1" s="84"/>
      <c r="P1" s="1" t="s">
        <v>6</v>
      </c>
      <c r="Q1" s="2"/>
      <c r="S1" s="72" t="s">
        <v>71</v>
      </c>
    </row>
    <row r="2" spans="1:19" ht="51.75" thickBot="1">
      <c r="A2" s="100"/>
      <c r="B2" s="99"/>
      <c r="C2" s="99"/>
      <c r="D2" s="99"/>
      <c r="E2" s="99"/>
      <c r="F2" s="99"/>
      <c r="G2" s="99"/>
      <c r="H2" s="73"/>
      <c r="I2" s="3" t="s">
        <v>150</v>
      </c>
      <c r="J2" s="4" t="s">
        <v>8</v>
      </c>
      <c r="K2" s="4" t="s">
        <v>72</v>
      </c>
      <c r="L2" s="5" t="s">
        <v>85</v>
      </c>
      <c r="M2" s="4" t="s">
        <v>9</v>
      </c>
      <c r="N2" s="4" t="s">
        <v>10</v>
      </c>
      <c r="O2" s="4" t="s">
        <v>11</v>
      </c>
      <c r="P2" s="5" t="s">
        <v>12</v>
      </c>
      <c r="Q2" s="6" t="s">
        <v>13</v>
      </c>
      <c r="S2" s="73"/>
    </row>
    <row r="3" spans="1:19" ht="12.75">
      <c r="A3">
        <v>1</v>
      </c>
      <c r="B3">
        <v>0</v>
      </c>
      <c r="C3" t="s">
        <v>153</v>
      </c>
      <c r="G3">
        <v>0.256</v>
      </c>
      <c r="H3" s="25">
        <f aca="true" t="shared" si="0" ref="H3:H34">S3/1000000</f>
        <v>0.3291349</v>
      </c>
      <c r="I3" s="33">
        <f>SUM(H3:H42)</f>
        <v>69.6682653</v>
      </c>
      <c r="J3" s="33">
        <f>I3/SUM(G3:G42)</f>
        <v>0.1544668693905424</v>
      </c>
      <c r="K3" s="1"/>
      <c r="L3" s="35" t="s">
        <v>361</v>
      </c>
      <c r="M3" s="33">
        <f>SUM(H3:H60)</f>
        <v>78.6365633</v>
      </c>
      <c r="N3" s="33">
        <f>SUM(N43:N60)+SUM(H3:H42)</f>
        <v>78.6365633</v>
      </c>
      <c r="O3" s="33">
        <f>SUM(O43:O60)+SUM(H3:H42)</f>
        <v>78.6365633</v>
      </c>
      <c r="P3" s="33">
        <v>175.5832</v>
      </c>
      <c r="Q3" s="36">
        <f>N3/P3</f>
        <v>0.44785926728753095</v>
      </c>
      <c r="S3" s="24">
        <v>329134.9</v>
      </c>
    </row>
    <row r="4" spans="1:19" ht="12.75">
      <c r="A4">
        <v>2</v>
      </c>
      <c r="B4">
        <v>0</v>
      </c>
      <c r="C4" t="s">
        <v>153</v>
      </c>
      <c r="G4">
        <v>0.256</v>
      </c>
      <c r="H4" s="25">
        <f t="shared" si="0"/>
        <v>0.3024</v>
      </c>
      <c r="S4" s="24">
        <v>302400</v>
      </c>
    </row>
    <row r="5" spans="1:19" ht="12.75">
      <c r="A5">
        <v>3</v>
      </c>
      <c r="B5">
        <v>0</v>
      </c>
      <c r="C5" t="s">
        <v>153</v>
      </c>
      <c r="G5">
        <v>0.256</v>
      </c>
      <c r="H5" s="25">
        <f t="shared" si="0"/>
        <v>0.306944</v>
      </c>
      <c r="S5" s="24">
        <v>306944</v>
      </c>
    </row>
    <row r="6" spans="1:19" ht="12.75">
      <c r="A6">
        <v>4</v>
      </c>
      <c r="B6">
        <v>0</v>
      </c>
      <c r="C6" t="s">
        <v>153</v>
      </c>
      <c r="G6">
        <v>5</v>
      </c>
      <c r="H6" s="25">
        <f t="shared" si="0"/>
        <v>4.970906</v>
      </c>
      <c r="S6" s="24">
        <v>4970906</v>
      </c>
    </row>
    <row r="7" spans="1:19" ht="12.75">
      <c r="A7">
        <v>5</v>
      </c>
      <c r="B7">
        <v>0</v>
      </c>
      <c r="C7" t="s">
        <v>153</v>
      </c>
      <c r="G7">
        <v>10</v>
      </c>
      <c r="H7" s="25">
        <f t="shared" si="0"/>
        <v>7.335898</v>
      </c>
      <c r="S7" s="24">
        <v>7335898</v>
      </c>
    </row>
    <row r="8" spans="1:19" ht="12.75">
      <c r="A8">
        <v>6</v>
      </c>
      <c r="B8">
        <v>0</v>
      </c>
      <c r="C8" t="s">
        <v>153</v>
      </c>
      <c r="G8">
        <v>0.256</v>
      </c>
      <c r="H8" s="25">
        <f t="shared" si="0"/>
        <v>0.312256</v>
      </c>
      <c r="S8" s="24">
        <v>312256</v>
      </c>
    </row>
    <row r="9" spans="1:19" ht="12.75">
      <c r="A9">
        <v>11</v>
      </c>
      <c r="B9">
        <v>0</v>
      </c>
      <c r="C9" t="s">
        <v>153</v>
      </c>
      <c r="G9">
        <v>0</v>
      </c>
      <c r="H9" s="25">
        <f t="shared" si="0"/>
        <v>0.0396032</v>
      </c>
      <c r="S9" s="24">
        <v>39603.2</v>
      </c>
    </row>
    <row r="10" spans="1:19" ht="12.75">
      <c r="A10">
        <v>12</v>
      </c>
      <c r="B10">
        <v>0</v>
      </c>
      <c r="C10" t="s">
        <v>153</v>
      </c>
      <c r="G10">
        <v>0</v>
      </c>
      <c r="H10" s="25">
        <f t="shared" si="0"/>
        <v>0.0398592</v>
      </c>
      <c r="S10" s="24">
        <v>39859.2</v>
      </c>
    </row>
    <row r="11" spans="1:19" ht="12.75">
      <c r="A11">
        <v>13</v>
      </c>
      <c r="B11">
        <v>0</v>
      </c>
      <c r="C11" t="s">
        <v>153</v>
      </c>
      <c r="G11">
        <v>0</v>
      </c>
      <c r="H11" s="25">
        <f t="shared" si="0"/>
        <v>0.041344</v>
      </c>
      <c r="S11" s="24">
        <v>41344</v>
      </c>
    </row>
    <row r="12" spans="1:19" ht="12.75">
      <c r="A12">
        <v>14</v>
      </c>
      <c r="B12">
        <v>0</v>
      </c>
      <c r="C12" t="s">
        <v>153</v>
      </c>
      <c r="G12">
        <v>0</v>
      </c>
      <c r="H12" s="25">
        <f t="shared" si="0"/>
        <v>0.0345216</v>
      </c>
      <c r="S12" s="24">
        <v>34521.6</v>
      </c>
    </row>
    <row r="13" spans="1:19" ht="12.75">
      <c r="A13">
        <v>15</v>
      </c>
      <c r="B13">
        <v>0</v>
      </c>
      <c r="C13" t="s">
        <v>153</v>
      </c>
      <c r="G13">
        <v>0</v>
      </c>
      <c r="H13" s="25">
        <f t="shared" si="0"/>
        <v>0.044377599999999996</v>
      </c>
      <c r="S13" s="24">
        <v>44377.6</v>
      </c>
    </row>
    <row r="14" spans="1:19" ht="12.75">
      <c r="A14">
        <v>16</v>
      </c>
      <c r="B14">
        <v>0</v>
      </c>
      <c r="C14" t="s">
        <v>153</v>
      </c>
      <c r="G14">
        <v>0</v>
      </c>
      <c r="H14" s="25">
        <f t="shared" si="0"/>
        <v>0.038937599999999996</v>
      </c>
      <c r="S14" s="24">
        <v>38937.6</v>
      </c>
    </row>
    <row r="15" spans="1:19" ht="12.75">
      <c r="A15">
        <v>17</v>
      </c>
      <c r="B15">
        <v>0</v>
      </c>
      <c r="C15" t="s">
        <v>153</v>
      </c>
      <c r="G15">
        <v>0</v>
      </c>
      <c r="H15" s="25">
        <f t="shared" si="0"/>
        <v>0.0391808</v>
      </c>
      <c r="S15" s="24">
        <v>39180.8</v>
      </c>
    </row>
    <row r="16" spans="1:19" ht="12.75">
      <c r="A16">
        <v>18</v>
      </c>
      <c r="B16">
        <v>0</v>
      </c>
      <c r="C16" t="s">
        <v>153</v>
      </c>
      <c r="G16">
        <v>0</v>
      </c>
      <c r="H16" s="25">
        <f t="shared" si="0"/>
        <v>0.0361856</v>
      </c>
      <c r="S16" s="24">
        <v>36185.6</v>
      </c>
    </row>
    <row r="17" spans="1:19" ht="12.75">
      <c r="A17">
        <v>19</v>
      </c>
      <c r="B17">
        <v>0</v>
      </c>
      <c r="C17" t="s">
        <v>153</v>
      </c>
      <c r="G17">
        <v>0</v>
      </c>
      <c r="H17" s="25">
        <f t="shared" si="0"/>
        <v>0.0445696</v>
      </c>
      <c r="S17" s="24">
        <v>44569.6</v>
      </c>
    </row>
    <row r="18" spans="1:19" ht="12.75">
      <c r="A18">
        <v>20</v>
      </c>
      <c r="B18">
        <v>0</v>
      </c>
      <c r="C18" t="s">
        <v>153</v>
      </c>
      <c r="G18">
        <v>0</v>
      </c>
      <c r="H18" s="25">
        <f t="shared" si="0"/>
        <v>0.0389248</v>
      </c>
      <c r="S18" s="24">
        <v>38924.8</v>
      </c>
    </row>
    <row r="19" spans="1:19" ht="12.75">
      <c r="A19">
        <v>21</v>
      </c>
      <c r="B19">
        <v>0</v>
      </c>
      <c r="C19" t="s">
        <v>153</v>
      </c>
      <c r="G19">
        <v>30</v>
      </c>
      <c r="H19" s="25">
        <f t="shared" si="0"/>
        <v>7.46</v>
      </c>
      <c r="S19" s="24">
        <v>7460000</v>
      </c>
    </row>
    <row r="20" spans="1:19" ht="12.75">
      <c r="A20">
        <v>22</v>
      </c>
      <c r="B20">
        <v>0</v>
      </c>
      <c r="C20" t="s">
        <v>153</v>
      </c>
      <c r="G20">
        <v>30</v>
      </c>
      <c r="H20" s="25">
        <f t="shared" si="0"/>
        <v>7.2828</v>
      </c>
      <c r="S20" s="24">
        <v>7282800</v>
      </c>
    </row>
    <row r="21" spans="1:19" ht="12.75">
      <c r="A21">
        <v>23</v>
      </c>
      <c r="B21">
        <v>0</v>
      </c>
      <c r="C21" t="s">
        <v>153</v>
      </c>
      <c r="G21">
        <v>30</v>
      </c>
      <c r="H21" s="25">
        <f t="shared" si="0"/>
        <v>7.684</v>
      </c>
      <c r="S21" s="24">
        <v>7684000</v>
      </c>
    </row>
    <row r="22" spans="1:19" ht="12.75">
      <c r="A22">
        <v>24</v>
      </c>
      <c r="B22">
        <v>0</v>
      </c>
      <c r="C22" t="s">
        <v>153</v>
      </c>
      <c r="G22">
        <v>30</v>
      </c>
      <c r="H22" s="25">
        <f t="shared" si="0"/>
        <v>6.994</v>
      </c>
      <c r="S22" s="24">
        <v>6994000</v>
      </c>
    </row>
    <row r="23" spans="1:19" ht="12.75">
      <c r="A23">
        <v>0</v>
      </c>
      <c r="B23">
        <v>1</v>
      </c>
      <c r="C23" t="s">
        <v>153</v>
      </c>
      <c r="G23">
        <v>1</v>
      </c>
      <c r="H23" s="25">
        <f t="shared" si="0"/>
        <v>0.6118784</v>
      </c>
      <c r="S23" s="24">
        <v>611878.4</v>
      </c>
    </row>
    <row r="24" spans="1:19" ht="12.75">
      <c r="A24">
        <v>0</v>
      </c>
      <c r="B24">
        <v>2</v>
      </c>
      <c r="C24" t="s">
        <v>153</v>
      </c>
      <c r="G24">
        <v>1</v>
      </c>
      <c r="H24" s="25">
        <f t="shared" si="0"/>
        <v>0.4248</v>
      </c>
      <c r="S24" s="24">
        <v>424800</v>
      </c>
    </row>
    <row r="25" spans="1:19" ht="12.75">
      <c r="A25">
        <v>0</v>
      </c>
      <c r="B25">
        <v>3</v>
      </c>
      <c r="C25" t="s">
        <v>153</v>
      </c>
      <c r="G25">
        <v>1</v>
      </c>
      <c r="H25" s="25">
        <f t="shared" si="0"/>
        <v>0.4459072</v>
      </c>
      <c r="S25" s="24">
        <v>445907.2</v>
      </c>
    </row>
    <row r="26" spans="1:19" ht="12.75">
      <c r="A26">
        <v>0</v>
      </c>
      <c r="B26">
        <v>4</v>
      </c>
      <c r="C26" t="s">
        <v>153</v>
      </c>
      <c r="G26">
        <v>1</v>
      </c>
      <c r="H26" s="25">
        <f t="shared" si="0"/>
        <v>0.5331328000000001</v>
      </c>
      <c r="S26" s="24">
        <v>533132.8</v>
      </c>
    </row>
    <row r="27" spans="1:19" ht="12.75">
      <c r="A27">
        <v>0</v>
      </c>
      <c r="B27">
        <v>5</v>
      </c>
      <c r="C27" t="s">
        <v>153</v>
      </c>
      <c r="G27">
        <v>1</v>
      </c>
      <c r="H27" s="25">
        <f t="shared" si="0"/>
        <v>0.2642272</v>
      </c>
      <c r="S27" s="24">
        <v>264227.2</v>
      </c>
    </row>
    <row r="28" spans="1:19" ht="12.75">
      <c r="A28">
        <v>0</v>
      </c>
      <c r="B28">
        <v>6</v>
      </c>
      <c r="C28" t="s">
        <v>153</v>
      </c>
      <c r="G28">
        <v>10</v>
      </c>
      <c r="H28" s="25">
        <f t="shared" si="0"/>
        <v>0.5494496</v>
      </c>
      <c r="S28" s="24">
        <v>549449.6</v>
      </c>
    </row>
    <row r="29" spans="1:19" ht="12.75">
      <c r="A29">
        <v>0</v>
      </c>
      <c r="B29">
        <v>11</v>
      </c>
      <c r="C29" t="s">
        <v>153</v>
      </c>
      <c r="G29">
        <v>30</v>
      </c>
      <c r="H29" s="25">
        <f t="shared" si="0"/>
        <v>2.2976</v>
      </c>
      <c r="S29" s="24">
        <v>2297600</v>
      </c>
    </row>
    <row r="30" spans="1:19" ht="12.75">
      <c r="A30">
        <v>0</v>
      </c>
      <c r="B30">
        <v>12</v>
      </c>
      <c r="C30" t="s">
        <v>153</v>
      </c>
      <c r="G30">
        <v>30</v>
      </c>
      <c r="H30" s="25">
        <f t="shared" si="0"/>
        <v>2.318</v>
      </c>
      <c r="S30" s="24">
        <v>2318000</v>
      </c>
    </row>
    <row r="31" spans="1:19" ht="12.75">
      <c r="A31">
        <v>0</v>
      </c>
      <c r="B31">
        <v>13</v>
      </c>
      <c r="C31" t="s">
        <v>153</v>
      </c>
      <c r="G31">
        <v>30</v>
      </c>
      <c r="H31" s="25">
        <f t="shared" si="0"/>
        <v>2.3956</v>
      </c>
      <c r="S31" s="24">
        <v>2395600</v>
      </c>
    </row>
    <row r="32" spans="1:19" ht="12.75">
      <c r="A32">
        <v>0</v>
      </c>
      <c r="B32">
        <v>14</v>
      </c>
      <c r="C32" t="s">
        <v>153</v>
      </c>
      <c r="G32">
        <v>30</v>
      </c>
      <c r="H32" s="25">
        <f t="shared" si="0"/>
        <v>2.0184</v>
      </c>
      <c r="S32" s="24">
        <v>2018400</v>
      </c>
    </row>
    <row r="33" spans="1:19" ht="12.75">
      <c r="A33">
        <v>0</v>
      </c>
      <c r="B33">
        <v>15</v>
      </c>
      <c r="C33" t="s">
        <v>153</v>
      </c>
      <c r="G33">
        <v>30</v>
      </c>
      <c r="H33" s="25">
        <f t="shared" si="0"/>
        <v>2.5776</v>
      </c>
      <c r="S33" s="24">
        <v>2577600</v>
      </c>
    </row>
    <row r="34" spans="1:19" ht="12.75">
      <c r="A34">
        <v>0</v>
      </c>
      <c r="B34">
        <v>16</v>
      </c>
      <c r="C34" t="s">
        <v>153</v>
      </c>
      <c r="G34">
        <v>30</v>
      </c>
      <c r="H34" s="25">
        <f t="shared" si="0"/>
        <v>2.228</v>
      </c>
      <c r="S34" s="24">
        <v>2228000</v>
      </c>
    </row>
    <row r="35" spans="1:19" ht="12.75">
      <c r="A35">
        <v>0</v>
      </c>
      <c r="B35">
        <v>17</v>
      </c>
      <c r="C35" t="s">
        <v>153</v>
      </c>
      <c r="G35">
        <v>30</v>
      </c>
      <c r="H35" s="25">
        <f aca="true" t="shared" si="1" ref="H35:H54">S35/1000000</f>
        <v>2.2728</v>
      </c>
      <c r="S35" s="24">
        <v>2272800</v>
      </c>
    </row>
    <row r="36" spans="1:19" ht="12.75">
      <c r="A36">
        <v>0</v>
      </c>
      <c r="B36">
        <v>18</v>
      </c>
      <c r="C36" t="s">
        <v>153</v>
      </c>
      <c r="G36">
        <v>30</v>
      </c>
      <c r="H36" s="25">
        <f t="shared" si="1"/>
        <v>2.0976</v>
      </c>
      <c r="S36" s="24">
        <v>2097600</v>
      </c>
    </row>
    <row r="37" spans="1:19" ht="12.75">
      <c r="A37">
        <v>0</v>
      </c>
      <c r="B37">
        <v>19</v>
      </c>
      <c r="C37" t="s">
        <v>153</v>
      </c>
      <c r="G37">
        <v>30</v>
      </c>
      <c r="H37" s="25">
        <f t="shared" si="1"/>
        <v>2.5924</v>
      </c>
      <c r="S37" s="24">
        <v>2592400</v>
      </c>
    </row>
    <row r="38" spans="1:19" ht="12.75">
      <c r="A38">
        <v>0</v>
      </c>
      <c r="B38">
        <v>20</v>
      </c>
      <c r="C38" t="s">
        <v>153</v>
      </c>
      <c r="G38">
        <v>30</v>
      </c>
      <c r="H38" s="25">
        <f t="shared" si="1"/>
        <v>2.2564</v>
      </c>
      <c r="S38" s="24">
        <v>2256400</v>
      </c>
    </row>
    <row r="39" spans="1:19" ht="12.75">
      <c r="A39">
        <v>0</v>
      </c>
      <c r="B39">
        <v>21</v>
      </c>
      <c r="C39" t="s">
        <v>153</v>
      </c>
      <c r="G39">
        <v>0</v>
      </c>
      <c r="H39" s="25">
        <f t="shared" si="1"/>
        <v>0.10328319999999999</v>
      </c>
      <c r="S39" s="24">
        <v>103283.2</v>
      </c>
    </row>
    <row r="40" spans="1:19" ht="12.75">
      <c r="A40">
        <v>0</v>
      </c>
      <c r="B40">
        <v>22</v>
      </c>
      <c r="C40" t="s">
        <v>153</v>
      </c>
      <c r="G40">
        <v>0</v>
      </c>
      <c r="H40" s="25">
        <f t="shared" si="1"/>
        <v>0.1017088</v>
      </c>
      <c r="S40" s="24">
        <v>101708.8</v>
      </c>
    </row>
    <row r="41" spans="1:19" ht="12.75">
      <c r="A41">
        <v>0</v>
      </c>
      <c r="B41">
        <v>23</v>
      </c>
      <c r="C41" t="s">
        <v>153</v>
      </c>
      <c r="G41">
        <v>0</v>
      </c>
      <c r="H41" s="25">
        <f t="shared" si="1"/>
        <v>0.1061632</v>
      </c>
      <c r="S41" s="24">
        <v>106163.2</v>
      </c>
    </row>
    <row r="42" spans="1:19" ht="12.75">
      <c r="A42">
        <v>0</v>
      </c>
      <c r="B42">
        <v>24</v>
      </c>
      <c r="C42" t="s">
        <v>153</v>
      </c>
      <c r="G42">
        <v>0</v>
      </c>
      <c r="H42" s="25">
        <f t="shared" si="1"/>
        <v>0.097472</v>
      </c>
      <c r="S42" s="24">
        <v>97472</v>
      </c>
    </row>
    <row r="43" spans="1:19" ht="12.75">
      <c r="A43">
        <v>7</v>
      </c>
      <c r="B43">
        <v>0</v>
      </c>
      <c r="D43" t="s">
        <v>154</v>
      </c>
      <c r="E43">
        <v>100</v>
      </c>
      <c r="F43" s="18">
        <v>0.0001</v>
      </c>
      <c r="G43">
        <v>1</v>
      </c>
      <c r="H43" s="25">
        <f t="shared" si="1"/>
        <v>0.9890475</v>
      </c>
      <c r="K43" s="34">
        <v>0</v>
      </c>
      <c r="N43">
        <f aca="true" t="shared" si="2" ref="N43:N60">H43*(1-K43)</f>
        <v>0.9890475</v>
      </c>
      <c r="O43">
        <f>IF((K43&lt;F43),H43,0)</f>
        <v>0.9890475</v>
      </c>
      <c r="S43" s="24">
        <v>989047.5</v>
      </c>
    </row>
    <row r="44" spans="1:19" ht="12.75">
      <c r="A44">
        <v>8</v>
      </c>
      <c r="B44">
        <v>0</v>
      </c>
      <c r="D44" t="s">
        <v>154</v>
      </c>
      <c r="E44">
        <v>100</v>
      </c>
      <c r="F44" s="18">
        <v>0.0001</v>
      </c>
      <c r="G44">
        <v>1</v>
      </c>
      <c r="H44" s="25">
        <f t="shared" si="1"/>
        <v>0.9886379000000001</v>
      </c>
      <c r="K44" s="34">
        <v>0</v>
      </c>
      <c r="N44">
        <f t="shared" si="2"/>
        <v>0.9886379000000001</v>
      </c>
      <c r="O44">
        <f aca="true" t="shared" si="3" ref="O44:O60">IF((K44&lt;F44),H44,0)</f>
        <v>0.9886379000000001</v>
      </c>
      <c r="S44" s="24">
        <v>988637.9</v>
      </c>
    </row>
    <row r="45" spans="1:19" ht="12.75">
      <c r="A45">
        <v>25</v>
      </c>
      <c r="B45">
        <v>0</v>
      </c>
      <c r="D45" t="s">
        <v>155</v>
      </c>
      <c r="E45">
        <v>30</v>
      </c>
      <c r="F45" s="18">
        <v>0.05</v>
      </c>
      <c r="G45">
        <v>0.096</v>
      </c>
      <c r="H45" s="25">
        <f t="shared" si="1"/>
        <v>0.094752</v>
      </c>
      <c r="K45" s="34">
        <v>0</v>
      </c>
      <c r="N45">
        <f t="shared" si="2"/>
        <v>0.094752</v>
      </c>
      <c r="O45">
        <f t="shared" si="3"/>
        <v>0.094752</v>
      </c>
      <c r="S45" s="24">
        <v>94752</v>
      </c>
    </row>
    <row r="46" spans="1:19" ht="12.75">
      <c r="A46">
        <v>26</v>
      </c>
      <c r="B46">
        <v>0</v>
      </c>
      <c r="D46" t="s">
        <v>155</v>
      </c>
      <c r="E46">
        <v>30</v>
      </c>
      <c r="F46" s="18">
        <v>0.05</v>
      </c>
      <c r="G46">
        <v>0.096</v>
      </c>
      <c r="H46" s="25">
        <f t="shared" si="1"/>
        <v>0.09472</v>
      </c>
      <c r="K46" s="34">
        <v>0</v>
      </c>
      <c r="N46">
        <f t="shared" si="2"/>
        <v>0.09472</v>
      </c>
      <c r="O46">
        <f t="shared" si="3"/>
        <v>0.09472</v>
      </c>
      <c r="S46" s="24">
        <v>94720</v>
      </c>
    </row>
    <row r="47" spans="1:19" ht="12.75">
      <c r="A47">
        <v>27</v>
      </c>
      <c r="B47">
        <v>0</v>
      </c>
      <c r="D47" t="s">
        <v>155</v>
      </c>
      <c r="E47">
        <v>30</v>
      </c>
      <c r="F47" s="18">
        <v>0.05</v>
      </c>
      <c r="G47">
        <v>0.096</v>
      </c>
      <c r="H47" s="25">
        <f t="shared" si="1"/>
        <v>0.094688</v>
      </c>
      <c r="K47" s="34">
        <v>0</v>
      </c>
      <c r="N47">
        <f t="shared" si="2"/>
        <v>0.094688</v>
      </c>
      <c r="O47">
        <f t="shared" si="3"/>
        <v>0.094688</v>
      </c>
      <c r="S47" s="24">
        <v>94688</v>
      </c>
    </row>
    <row r="48" spans="1:19" ht="12.75">
      <c r="A48">
        <v>28</v>
      </c>
      <c r="B48">
        <v>0</v>
      </c>
      <c r="D48" t="s">
        <v>155</v>
      </c>
      <c r="E48">
        <v>30</v>
      </c>
      <c r="F48" s="18">
        <v>0.05</v>
      </c>
      <c r="G48">
        <v>0.096</v>
      </c>
      <c r="H48" s="25">
        <f t="shared" si="1"/>
        <v>0.094656</v>
      </c>
      <c r="K48" s="34">
        <v>0</v>
      </c>
      <c r="N48">
        <f t="shared" si="2"/>
        <v>0.094656</v>
      </c>
      <c r="O48">
        <f t="shared" si="3"/>
        <v>0.094656</v>
      </c>
      <c r="S48" s="24">
        <v>94656</v>
      </c>
    </row>
    <row r="49" spans="1:19" ht="12.75">
      <c r="A49">
        <v>29</v>
      </c>
      <c r="B49">
        <v>0</v>
      </c>
      <c r="D49" t="s">
        <v>155</v>
      </c>
      <c r="E49">
        <v>30</v>
      </c>
      <c r="F49" s="18">
        <v>0.05</v>
      </c>
      <c r="G49">
        <v>0.096</v>
      </c>
      <c r="H49" s="25">
        <f t="shared" si="1"/>
        <v>0.094624</v>
      </c>
      <c r="K49" s="34">
        <v>0</v>
      </c>
      <c r="N49">
        <f t="shared" si="2"/>
        <v>0.094624</v>
      </c>
      <c r="O49">
        <f t="shared" si="3"/>
        <v>0.094624</v>
      </c>
      <c r="S49" s="24">
        <v>94624</v>
      </c>
    </row>
    <row r="50" spans="1:19" ht="12.75">
      <c r="A50">
        <v>30</v>
      </c>
      <c r="B50">
        <v>0</v>
      </c>
      <c r="D50" t="s">
        <v>155</v>
      </c>
      <c r="E50">
        <v>30</v>
      </c>
      <c r="F50" s="18">
        <v>0.05</v>
      </c>
      <c r="G50">
        <v>0.096</v>
      </c>
      <c r="H50" s="25">
        <f t="shared" si="1"/>
        <v>0.094592</v>
      </c>
      <c r="K50" s="34">
        <v>0</v>
      </c>
      <c r="N50">
        <f t="shared" si="2"/>
        <v>0.094592</v>
      </c>
      <c r="O50">
        <f t="shared" si="3"/>
        <v>0.094592</v>
      </c>
      <c r="S50" s="24">
        <v>94592</v>
      </c>
    </row>
    <row r="51" spans="1:19" ht="12.75">
      <c r="A51">
        <v>0</v>
      </c>
      <c r="B51">
        <v>7</v>
      </c>
      <c r="D51" t="s">
        <v>154</v>
      </c>
      <c r="E51">
        <v>100</v>
      </c>
      <c r="F51" s="18">
        <v>0.0001</v>
      </c>
      <c r="G51">
        <v>1</v>
      </c>
      <c r="H51" s="25">
        <f t="shared" si="1"/>
        <v>0.976896</v>
      </c>
      <c r="K51" s="34">
        <v>0</v>
      </c>
      <c r="N51">
        <f t="shared" si="2"/>
        <v>0.976896</v>
      </c>
      <c r="O51">
        <f t="shared" si="3"/>
        <v>0.976896</v>
      </c>
      <c r="S51" s="24">
        <v>976896</v>
      </c>
    </row>
    <row r="52" spans="1:19" ht="12.75">
      <c r="A52">
        <v>0</v>
      </c>
      <c r="B52">
        <v>8</v>
      </c>
      <c r="D52" t="s">
        <v>154</v>
      </c>
      <c r="E52">
        <v>100</v>
      </c>
      <c r="F52" s="18">
        <v>0.0001</v>
      </c>
      <c r="G52">
        <v>1</v>
      </c>
      <c r="H52" s="25">
        <f t="shared" si="1"/>
        <v>0.9732096</v>
      </c>
      <c r="K52" s="34">
        <v>0</v>
      </c>
      <c r="N52">
        <f t="shared" si="2"/>
        <v>0.9732096</v>
      </c>
      <c r="O52">
        <f t="shared" si="3"/>
        <v>0.9732096</v>
      </c>
      <c r="S52" s="24">
        <v>973209.6</v>
      </c>
    </row>
    <row r="53" spans="1:19" ht="12.75">
      <c r="A53">
        <v>0</v>
      </c>
      <c r="B53">
        <v>9</v>
      </c>
      <c r="D53" t="s">
        <v>154</v>
      </c>
      <c r="E53">
        <v>200</v>
      </c>
      <c r="F53" s="18">
        <v>0.0001</v>
      </c>
      <c r="G53">
        <v>2</v>
      </c>
      <c r="H53" s="25">
        <f t="shared" si="1"/>
        <v>1.953382</v>
      </c>
      <c r="K53" s="34">
        <v>0</v>
      </c>
      <c r="N53">
        <f t="shared" si="2"/>
        <v>1.953382</v>
      </c>
      <c r="O53">
        <f t="shared" si="3"/>
        <v>1.953382</v>
      </c>
      <c r="S53" s="24">
        <v>1953382</v>
      </c>
    </row>
    <row r="54" spans="1:19" ht="12.75">
      <c r="A54">
        <v>0</v>
      </c>
      <c r="B54">
        <v>10</v>
      </c>
      <c r="D54" t="s">
        <v>154</v>
      </c>
      <c r="E54">
        <v>200</v>
      </c>
      <c r="F54" s="18">
        <v>0.0001</v>
      </c>
      <c r="G54">
        <v>2</v>
      </c>
      <c r="H54" s="25">
        <f t="shared" si="1"/>
        <v>1.951061</v>
      </c>
      <c r="K54" s="34">
        <v>0</v>
      </c>
      <c r="N54">
        <f t="shared" si="2"/>
        <v>1.951061</v>
      </c>
      <c r="O54">
        <f t="shared" si="3"/>
        <v>1.951061</v>
      </c>
      <c r="S54" s="24">
        <v>1951061</v>
      </c>
    </row>
    <row r="55" spans="1:19" ht="12.75">
      <c r="A55">
        <v>0</v>
      </c>
      <c r="B55">
        <v>25</v>
      </c>
      <c r="D55" t="s">
        <v>155</v>
      </c>
      <c r="E55">
        <v>30</v>
      </c>
      <c r="F55" s="18">
        <v>0.05</v>
      </c>
      <c r="G55">
        <v>0.096</v>
      </c>
      <c r="H55" s="25">
        <f aca="true" t="shared" si="4" ref="H55:H60">S45/1000000</f>
        <v>0.094752</v>
      </c>
      <c r="K55" s="34">
        <v>0</v>
      </c>
      <c r="N55">
        <f t="shared" si="2"/>
        <v>0.094752</v>
      </c>
      <c r="O55">
        <f t="shared" si="3"/>
        <v>0.094752</v>
      </c>
      <c r="S55" s="24">
        <v>90816</v>
      </c>
    </row>
    <row r="56" spans="1:19" ht="12.75">
      <c r="A56">
        <v>0</v>
      </c>
      <c r="B56">
        <v>26</v>
      </c>
      <c r="D56" t="s">
        <v>155</v>
      </c>
      <c r="E56">
        <v>30</v>
      </c>
      <c r="F56">
        <v>0.05</v>
      </c>
      <c r="G56">
        <v>0.096</v>
      </c>
      <c r="H56" s="25">
        <f t="shared" si="4"/>
        <v>0.09472</v>
      </c>
      <c r="K56" s="34">
        <v>0</v>
      </c>
      <c r="N56">
        <f t="shared" si="2"/>
        <v>0.09472</v>
      </c>
      <c r="O56">
        <f t="shared" si="3"/>
        <v>0.09472</v>
      </c>
      <c r="S56" s="24">
        <v>90784</v>
      </c>
    </row>
    <row r="57" spans="1:19" ht="12.75">
      <c r="A57">
        <v>0</v>
      </c>
      <c r="B57">
        <v>27</v>
      </c>
      <c r="D57" t="s">
        <v>155</v>
      </c>
      <c r="E57">
        <v>30</v>
      </c>
      <c r="F57">
        <v>0.05</v>
      </c>
      <c r="G57">
        <v>0.096</v>
      </c>
      <c r="H57" s="25">
        <f t="shared" si="4"/>
        <v>0.094688</v>
      </c>
      <c r="K57" s="34">
        <v>0</v>
      </c>
      <c r="N57">
        <f t="shared" si="2"/>
        <v>0.094688</v>
      </c>
      <c r="O57">
        <f t="shared" si="3"/>
        <v>0.094688</v>
      </c>
      <c r="S57" s="24">
        <v>90688</v>
      </c>
    </row>
    <row r="58" spans="1:19" ht="12.75">
      <c r="A58">
        <v>0</v>
      </c>
      <c r="B58">
        <v>28</v>
      </c>
      <c r="D58" t="s">
        <v>155</v>
      </c>
      <c r="E58">
        <v>30</v>
      </c>
      <c r="F58">
        <v>0.05</v>
      </c>
      <c r="G58">
        <v>0.096</v>
      </c>
      <c r="H58" s="25">
        <f t="shared" si="4"/>
        <v>0.094656</v>
      </c>
      <c r="K58" s="34">
        <v>0</v>
      </c>
      <c r="N58">
        <f t="shared" si="2"/>
        <v>0.094656</v>
      </c>
      <c r="O58">
        <f t="shared" si="3"/>
        <v>0.094656</v>
      </c>
      <c r="S58" s="24">
        <v>90624</v>
      </c>
    </row>
    <row r="59" spans="1:19" ht="12.75">
      <c r="A59">
        <v>0</v>
      </c>
      <c r="B59">
        <v>29</v>
      </c>
      <c r="D59" t="s">
        <v>155</v>
      </c>
      <c r="E59">
        <v>30</v>
      </c>
      <c r="F59">
        <v>0.05</v>
      </c>
      <c r="G59">
        <v>0.096</v>
      </c>
      <c r="H59" s="25">
        <f t="shared" si="4"/>
        <v>0.094624</v>
      </c>
      <c r="K59" s="34">
        <v>0</v>
      </c>
      <c r="N59">
        <f t="shared" si="2"/>
        <v>0.094624</v>
      </c>
      <c r="O59">
        <f t="shared" si="3"/>
        <v>0.094624</v>
      </c>
      <c r="S59" s="24">
        <v>91008</v>
      </c>
    </row>
    <row r="60" spans="1:19" ht="12.75">
      <c r="A60">
        <v>0</v>
      </c>
      <c r="B60">
        <v>30</v>
      </c>
      <c r="D60" t="s">
        <v>155</v>
      </c>
      <c r="E60">
        <v>30</v>
      </c>
      <c r="F60">
        <v>0.05</v>
      </c>
      <c r="G60">
        <v>0.096</v>
      </c>
      <c r="H60" s="25">
        <f t="shared" si="4"/>
        <v>0.094592</v>
      </c>
      <c r="K60" s="34">
        <v>0</v>
      </c>
      <c r="N60">
        <f t="shared" si="2"/>
        <v>0.094592</v>
      </c>
      <c r="O60">
        <f t="shared" si="3"/>
        <v>0.094592</v>
      </c>
      <c r="S60" s="24">
        <v>90784</v>
      </c>
    </row>
    <row r="61" ht="13.5" thickBot="1">
      <c r="R61" s="18"/>
    </row>
    <row r="62" spans="1:13" ht="13.5" thickBot="1">
      <c r="A62" s="70" t="s">
        <v>32</v>
      </c>
      <c r="B62" s="89"/>
      <c r="C62" s="89"/>
      <c r="D62" s="89"/>
      <c r="E62" s="71"/>
      <c r="G62" s="70" t="s">
        <v>22</v>
      </c>
      <c r="H62" s="89"/>
      <c r="I62" s="89"/>
      <c r="J62" s="89"/>
      <c r="K62" s="89"/>
      <c r="L62" s="89"/>
      <c r="M62" s="71"/>
    </row>
    <row r="63" spans="1:13" ht="13.5" thickBot="1">
      <c r="A63" s="13"/>
      <c r="B63" s="1" t="s">
        <v>14</v>
      </c>
      <c r="C63" s="1" t="s">
        <v>15</v>
      </c>
      <c r="D63" s="1" t="s">
        <v>16</v>
      </c>
      <c r="E63" s="2" t="s">
        <v>17</v>
      </c>
      <c r="G63" s="14" t="s">
        <v>348</v>
      </c>
      <c r="H63" s="70" t="s">
        <v>349</v>
      </c>
      <c r="I63" s="89"/>
      <c r="J63" s="89"/>
      <c r="K63" s="89"/>
      <c r="L63" s="89"/>
      <c r="M63" s="71"/>
    </row>
    <row r="64" spans="1:13" ht="12.75">
      <c r="A64" s="8" t="s">
        <v>55</v>
      </c>
      <c r="B64" s="9">
        <v>0.0032</v>
      </c>
      <c r="C64" s="9">
        <v>0.0032</v>
      </c>
      <c r="D64" s="9">
        <v>0.0032</v>
      </c>
      <c r="E64" s="10">
        <v>0.0032</v>
      </c>
      <c r="G64" s="101" t="s">
        <v>23</v>
      </c>
      <c r="H64" s="13"/>
      <c r="I64" s="1" t="s">
        <v>31</v>
      </c>
      <c r="J64" s="1" t="s">
        <v>26</v>
      </c>
      <c r="K64" s="1"/>
      <c r="L64" s="1"/>
      <c r="M64" s="2"/>
    </row>
    <row r="65" spans="1:13" ht="13.5" thickBot="1">
      <c r="A65" s="8" t="s">
        <v>56</v>
      </c>
      <c r="B65" s="9">
        <v>15</v>
      </c>
      <c r="C65" s="9">
        <v>15</v>
      </c>
      <c r="D65" s="9">
        <v>15</v>
      </c>
      <c r="E65" s="10">
        <v>15</v>
      </c>
      <c r="G65" s="102"/>
      <c r="H65" s="21" t="s">
        <v>24</v>
      </c>
      <c r="I65" s="11">
        <v>1</v>
      </c>
      <c r="J65" s="11">
        <v>64</v>
      </c>
      <c r="K65" s="11"/>
      <c r="L65" s="11"/>
      <c r="M65" s="12"/>
    </row>
    <row r="66" spans="1:13" ht="13.5" thickBot="1">
      <c r="A66" s="8" t="s">
        <v>57</v>
      </c>
      <c r="B66" s="9">
        <v>31</v>
      </c>
      <c r="C66" s="9">
        <v>31</v>
      </c>
      <c r="D66" s="9">
        <v>15</v>
      </c>
      <c r="E66" s="10">
        <v>5</v>
      </c>
      <c r="G66" s="22" t="s">
        <v>27</v>
      </c>
      <c r="H66" s="70" t="s">
        <v>73</v>
      </c>
      <c r="I66" s="89"/>
      <c r="J66" s="89"/>
      <c r="K66" s="89"/>
      <c r="L66" s="89"/>
      <c r="M66" s="71"/>
    </row>
    <row r="67" spans="1:13" ht="13.5" thickBot="1">
      <c r="A67" s="8" t="s">
        <v>58</v>
      </c>
      <c r="B67" s="9">
        <v>7</v>
      </c>
      <c r="C67" s="9">
        <v>3</v>
      </c>
      <c r="D67" s="9">
        <v>2</v>
      </c>
      <c r="E67" s="10">
        <v>2</v>
      </c>
      <c r="G67" s="22" t="s">
        <v>18</v>
      </c>
      <c r="H67" s="70" t="s">
        <v>156</v>
      </c>
      <c r="I67" s="89"/>
      <c r="J67" s="89"/>
      <c r="K67" s="89"/>
      <c r="L67" s="89"/>
      <c r="M67" s="71"/>
    </row>
    <row r="68" spans="1:13" ht="13.5" thickBot="1">
      <c r="A68" s="16" t="s">
        <v>19</v>
      </c>
      <c r="B68" s="87" t="s">
        <v>21</v>
      </c>
      <c r="C68" s="87"/>
      <c r="D68" s="87"/>
      <c r="E68" s="88"/>
      <c r="G68" s="15" t="s">
        <v>29</v>
      </c>
      <c r="H68" s="70" t="s">
        <v>28</v>
      </c>
      <c r="I68" s="89"/>
      <c r="J68" s="89"/>
      <c r="K68" s="89"/>
      <c r="L68" s="89"/>
      <c r="M68" s="71"/>
    </row>
    <row r="69" spans="1:13" ht="13.5" thickBot="1">
      <c r="A69" s="17" t="s">
        <v>20</v>
      </c>
      <c r="B69" s="87" t="s">
        <v>21</v>
      </c>
      <c r="C69" s="87"/>
      <c r="D69" s="87"/>
      <c r="E69" s="88"/>
      <c r="G69" s="22" t="s">
        <v>30</v>
      </c>
      <c r="H69" s="70" t="s">
        <v>28</v>
      </c>
      <c r="I69" s="89"/>
      <c r="J69" s="89"/>
      <c r="K69" s="89"/>
      <c r="L69" s="89"/>
      <c r="M69" s="71"/>
    </row>
    <row r="70" ht="13.5" thickBot="1"/>
    <row r="71" spans="7:13" ht="12.75">
      <c r="G71" s="93" t="s">
        <v>34</v>
      </c>
      <c r="H71" s="94"/>
      <c r="I71" s="94"/>
      <c r="J71" s="94"/>
      <c r="K71" s="94"/>
      <c r="L71" s="94"/>
      <c r="M71" s="95"/>
    </row>
    <row r="72" spans="7:13" ht="12.75" customHeight="1">
      <c r="G72" s="103" t="s">
        <v>35</v>
      </c>
      <c r="H72" s="104"/>
      <c r="I72" s="96" t="s">
        <v>295</v>
      </c>
      <c r="J72" s="97"/>
      <c r="K72" s="97"/>
      <c r="L72" s="97"/>
      <c r="M72" s="98"/>
    </row>
    <row r="73" spans="7:13" ht="12.75">
      <c r="G73" s="103" t="s">
        <v>36</v>
      </c>
      <c r="H73" s="104"/>
      <c r="I73" s="96" t="s">
        <v>37</v>
      </c>
      <c r="J73" s="105"/>
      <c r="K73" s="9"/>
      <c r="L73" s="9"/>
      <c r="M73" s="10"/>
    </row>
    <row r="74" spans="7:13" ht="12.75">
      <c r="G74" s="103" t="s">
        <v>38</v>
      </c>
      <c r="H74" s="104"/>
      <c r="I74" s="9" t="s">
        <v>39</v>
      </c>
      <c r="J74" s="9"/>
      <c r="K74" s="9"/>
      <c r="L74" s="9"/>
      <c r="M74" s="10"/>
    </row>
    <row r="75" spans="7:13" ht="12.75">
      <c r="G75" s="103" t="s">
        <v>40</v>
      </c>
      <c r="H75" s="104"/>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199</v>
      </c>
      <c r="J78" s="9"/>
      <c r="K78" s="9"/>
      <c r="L78" s="9"/>
      <c r="M78" s="10"/>
    </row>
    <row r="79" spans="7:13" ht="13.5" thickBot="1">
      <c r="G79" s="17" t="s">
        <v>47</v>
      </c>
      <c r="H79" s="11"/>
      <c r="I79" s="11">
        <v>108</v>
      </c>
      <c r="J79" s="11"/>
      <c r="K79" s="11"/>
      <c r="L79" s="11"/>
      <c r="M79" s="12"/>
    </row>
  </sheetData>
  <mergeCells count="29">
    <mergeCell ref="S1:S2"/>
    <mergeCell ref="G74:H74"/>
    <mergeCell ref="G75:H75"/>
    <mergeCell ref="G73:H73"/>
    <mergeCell ref="I73:J73"/>
    <mergeCell ref="H66:M66"/>
    <mergeCell ref="H67:M67"/>
    <mergeCell ref="B69:E69"/>
    <mergeCell ref="H69:M69"/>
    <mergeCell ref="G71:M71"/>
    <mergeCell ref="G72:H72"/>
    <mergeCell ref="I72:M72"/>
    <mergeCell ref="B68:E68"/>
    <mergeCell ref="H68:M68"/>
    <mergeCell ref="G64:G65"/>
    <mergeCell ref="A62:E62"/>
    <mergeCell ref="H63:M63"/>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ignoredErrors>
    <ignoredError sqref="J3" formulaRange="1"/>
  </ignoredErrors>
</worksheet>
</file>

<file path=xl/worksheets/sheet9.xml><?xml version="1.0" encoding="utf-8"?>
<worksheet xmlns="http://schemas.openxmlformats.org/spreadsheetml/2006/main" xmlns:r="http://schemas.openxmlformats.org/officeDocument/2006/relationships">
  <sheetPr>
    <tabColor indexed="45"/>
  </sheetPr>
  <dimension ref="A1:S79"/>
  <sheetViews>
    <sheetView workbookViewId="0" topLeftCell="A1">
      <pane xSplit="2" ySplit="2" topLeftCell="F3" activePane="bottomRight" state="frozen"/>
      <selection pane="topLeft" activeCell="E41" sqref="E41"/>
      <selection pane="topRight" activeCell="E41" sqref="E41"/>
      <selection pane="bottomLeft" activeCell="E41" sqref="E41"/>
      <selection pane="bottomRight" activeCell="P3" sqref="P3"/>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78" t="s">
        <v>0</v>
      </c>
      <c r="B1" s="74" t="s">
        <v>1</v>
      </c>
      <c r="C1" s="74" t="s">
        <v>151</v>
      </c>
      <c r="D1" s="74" t="s">
        <v>2</v>
      </c>
      <c r="E1" s="74" t="s">
        <v>64</v>
      </c>
      <c r="F1" s="74" t="s">
        <v>65</v>
      </c>
      <c r="G1" s="74" t="s">
        <v>75</v>
      </c>
      <c r="H1" s="72" t="s">
        <v>52</v>
      </c>
      <c r="I1" s="83" t="s">
        <v>3</v>
      </c>
      <c r="J1" s="84"/>
      <c r="K1" s="80" t="s">
        <v>4</v>
      </c>
      <c r="L1" s="81"/>
      <c r="M1" s="84" t="s">
        <v>5</v>
      </c>
      <c r="N1" s="84"/>
      <c r="O1" s="84"/>
      <c r="P1" s="1" t="s">
        <v>6</v>
      </c>
      <c r="Q1" s="2"/>
      <c r="S1" s="72" t="s">
        <v>149</v>
      </c>
    </row>
    <row r="2" spans="1:19" ht="51.75" thickBot="1">
      <c r="A2" s="100"/>
      <c r="B2" s="99"/>
      <c r="C2" s="99"/>
      <c r="D2" s="99"/>
      <c r="E2" s="99"/>
      <c r="F2" s="99"/>
      <c r="G2" s="99"/>
      <c r="H2" s="73"/>
      <c r="I2" s="3" t="s">
        <v>150</v>
      </c>
      <c r="J2" s="4" t="s">
        <v>8</v>
      </c>
      <c r="K2" s="4" t="s">
        <v>70</v>
      </c>
      <c r="L2" s="5" t="s">
        <v>85</v>
      </c>
      <c r="M2" s="4" t="s">
        <v>9</v>
      </c>
      <c r="N2" s="4" t="s">
        <v>10</v>
      </c>
      <c r="O2" s="4" t="s">
        <v>11</v>
      </c>
      <c r="P2" s="5" t="s">
        <v>12</v>
      </c>
      <c r="Q2" s="6" t="s">
        <v>13</v>
      </c>
      <c r="S2" s="73"/>
    </row>
    <row r="3" spans="1:19" ht="12.75">
      <c r="A3">
        <v>1</v>
      </c>
      <c r="B3">
        <v>0</v>
      </c>
      <c r="C3" t="s">
        <v>153</v>
      </c>
      <c r="G3">
        <v>0.256</v>
      </c>
      <c r="H3" s="25">
        <f aca="true" t="shared" si="0" ref="H3:H34">S3/1000000</f>
        <v>0.30884690000000004</v>
      </c>
      <c r="I3" s="33">
        <f>SUM(H3:H42)</f>
        <v>62.600385500000016</v>
      </c>
      <c r="J3" s="33">
        <f>I3/SUM(G3:G42)</f>
        <v>0.13879612947426304</v>
      </c>
      <c r="K3" s="1"/>
      <c r="L3" s="35" t="s">
        <v>361</v>
      </c>
      <c r="M3" s="33">
        <f>SUM(H3:H60)</f>
        <v>71.57141410000003</v>
      </c>
      <c r="N3" s="33">
        <f>SUM(N43:N60)+SUM(H3:H42)</f>
        <v>71.57141410000001</v>
      </c>
      <c r="O3" s="33">
        <f>SUM(O43:O60)+SUM(H3:H42)</f>
        <v>71.57141410000001</v>
      </c>
      <c r="P3" s="33">
        <v>159.2839</v>
      </c>
      <c r="Q3" s="36">
        <f>N3/P3</f>
        <v>0.4493323813643439</v>
      </c>
      <c r="S3" s="24">
        <v>308846.9</v>
      </c>
    </row>
    <row r="4" spans="1:19" ht="12.75">
      <c r="A4">
        <v>2</v>
      </c>
      <c r="B4">
        <v>0</v>
      </c>
      <c r="C4" t="s">
        <v>153</v>
      </c>
      <c r="G4">
        <v>0.256</v>
      </c>
      <c r="H4" s="25">
        <f t="shared" si="0"/>
        <v>0.2601088</v>
      </c>
      <c r="S4" s="24">
        <v>260108.8</v>
      </c>
    </row>
    <row r="5" spans="1:19" ht="12.75">
      <c r="A5">
        <v>3</v>
      </c>
      <c r="B5">
        <v>0</v>
      </c>
      <c r="C5" t="s">
        <v>153</v>
      </c>
      <c r="G5">
        <v>0.256</v>
      </c>
      <c r="H5" s="25">
        <f t="shared" si="0"/>
        <v>0.3119232</v>
      </c>
      <c r="S5" s="24">
        <v>311923.2</v>
      </c>
    </row>
    <row r="6" spans="1:19" ht="12.75">
      <c r="A6">
        <v>4</v>
      </c>
      <c r="B6">
        <v>0</v>
      </c>
      <c r="C6" t="s">
        <v>153</v>
      </c>
      <c r="G6">
        <v>5</v>
      </c>
      <c r="H6" s="25">
        <f t="shared" si="0"/>
        <v>4.39031</v>
      </c>
      <c r="S6" s="24">
        <v>4390310</v>
      </c>
    </row>
    <row r="7" spans="1:19" ht="12.75">
      <c r="A7">
        <v>5</v>
      </c>
      <c r="B7">
        <v>0</v>
      </c>
      <c r="C7" t="s">
        <v>153</v>
      </c>
      <c r="G7">
        <v>10</v>
      </c>
      <c r="H7" s="25">
        <f t="shared" si="0"/>
        <v>5.585459</v>
      </c>
      <c r="S7" s="24">
        <v>5585459</v>
      </c>
    </row>
    <row r="8" spans="1:19" ht="12.75">
      <c r="A8">
        <v>6</v>
      </c>
      <c r="B8">
        <v>0</v>
      </c>
      <c r="C8" t="s">
        <v>153</v>
      </c>
      <c r="G8">
        <v>0.256</v>
      </c>
      <c r="H8" s="25">
        <f t="shared" si="0"/>
        <v>0.32110079999999996</v>
      </c>
      <c r="S8" s="24">
        <v>321100.8</v>
      </c>
    </row>
    <row r="9" spans="1:19" ht="12.75">
      <c r="A9">
        <v>11</v>
      </c>
      <c r="B9">
        <v>0</v>
      </c>
      <c r="C9" t="s">
        <v>153</v>
      </c>
      <c r="G9">
        <v>0</v>
      </c>
      <c r="H9" s="25">
        <f t="shared" si="0"/>
        <v>0.038476800000000005</v>
      </c>
      <c r="S9" s="24">
        <v>38476.8</v>
      </c>
    </row>
    <row r="10" spans="1:19" ht="12.75">
      <c r="A10">
        <v>12</v>
      </c>
      <c r="B10">
        <v>0</v>
      </c>
      <c r="C10" t="s">
        <v>153</v>
      </c>
      <c r="G10">
        <v>0</v>
      </c>
      <c r="H10" s="25">
        <f t="shared" si="0"/>
        <v>0.040371199999999996</v>
      </c>
      <c r="S10" s="24">
        <v>40371.2</v>
      </c>
    </row>
    <row r="11" spans="1:19" ht="12.75">
      <c r="A11">
        <v>13</v>
      </c>
      <c r="B11">
        <v>0</v>
      </c>
      <c r="C11" t="s">
        <v>153</v>
      </c>
      <c r="G11">
        <v>0</v>
      </c>
      <c r="H11" s="25">
        <f t="shared" si="0"/>
        <v>0.038732800000000005</v>
      </c>
      <c r="S11" s="24">
        <v>38732.8</v>
      </c>
    </row>
    <row r="12" spans="1:19" ht="12.75">
      <c r="A12">
        <v>14</v>
      </c>
      <c r="B12">
        <v>0</v>
      </c>
      <c r="C12" t="s">
        <v>153</v>
      </c>
      <c r="G12">
        <v>0</v>
      </c>
      <c r="H12" s="25">
        <f t="shared" si="0"/>
        <v>0.0408064</v>
      </c>
      <c r="S12" s="24">
        <v>40806.4</v>
      </c>
    </row>
    <row r="13" spans="1:19" ht="12.75">
      <c r="A13">
        <v>15</v>
      </c>
      <c r="B13">
        <v>0</v>
      </c>
      <c r="C13" t="s">
        <v>153</v>
      </c>
      <c r="G13">
        <v>0</v>
      </c>
      <c r="H13" s="25">
        <f t="shared" si="0"/>
        <v>0.05248</v>
      </c>
      <c r="S13" s="24">
        <v>52480</v>
      </c>
    </row>
    <row r="14" spans="1:19" ht="12.75">
      <c r="A14">
        <v>16</v>
      </c>
      <c r="B14">
        <v>0</v>
      </c>
      <c r="C14" t="s">
        <v>153</v>
      </c>
      <c r="G14">
        <v>0</v>
      </c>
      <c r="H14" s="25">
        <f t="shared" si="0"/>
        <v>0.0414464</v>
      </c>
      <c r="S14" s="24">
        <v>41446.4</v>
      </c>
    </row>
    <row r="15" spans="1:19" ht="12.75">
      <c r="A15">
        <v>17</v>
      </c>
      <c r="B15">
        <v>0</v>
      </c>
      <c r="C15" t="s">
        <v>153</v>
      </c>
      <c r="G15">
        <v>0</v>
      </c>
      <c r="H15" s="25">
        <f t="shared" si="0"/>
        <v>0.0449792</v>
      </c>
      <c r="S15" s="24">
        <v>44979.2</v>
      </c>
    </row>
    <row r="16" spans="1:19" ht="12.75">
      <c r="A16">
        <v>18</v>
      </c>
      <c r="B16">
        <v>0</v>
      </c>
      <c r="C16" t="s">
        <v>153</v>
      </c>
      <c r="G16">
        <v>0</v>
      </c>
      <c r="H16" s="25">
        <f t="shared" si="0"/>
        <v>0.0410496</v>
      </c>
      <c r="S16" s="24">
        <v>41049.6</v>
      </c>
    </row>
    <row r="17" spans="1:19" ht="12.75">
      <c r="A17">
        <v>19</v>
      </c>
      <c r="B17">
        <v>0</v>
      </c>
      <c r="C17" t="s">
        <v>153</v>
      </c>
      <c r="G17">
        <v>0</v>
      </c>
      <c r="H17" s="25">
        <f t="shared" si="0"/>
        <v>0.0421376</v>
      </c>
      <c r="S17" s="24">
        <v>42137.6</v>
      </c>
    </row>
    <row r="18" spans="1:19" ht="12.75">
      <c r="A18">
        <v>20</v>
      </c>
      <c r="B18">
        <v>0</v>
      </c>
      <c r="C18" t="s">
        <v>153</v>
      </c>
      <c r="G18">
        <v>0</v>
      </c>
      <c r="H18" s="25">
        <f t="shared" si="0"/>
        <v>0.034099199999999996</v>
      </c>
      <c r="S18" s="24">
        <v>34099.2</v>
      </c>
    </row>
    <row r="19" spans="1:19" ht="12.75">
      <c r="A19">
        <v>21</v>
      </c>
      <c r="B19">
        <v>0</v>
      </c>
      <c r="C19" t="s">
        <v>153</v>
      </c>
      <c r="G19">
        <v>30</v>
      </c>
      <c r="H19" s="25">
        <f t="shared" si="0"/>
        <v>6.8724</v>
      </c>
      <c r="S19" s="24">
        <v>6872400</v>
      </c>
    </row>
    <row r="20" spans="1:19" ht="12.75">
      <c r="A20">
        <v>22</v>
      </c>
      <c r="B20">
        <v>0</v>
      </c>
      <c r="C20" t="s">
        <v>153</v>
      </c>
      <c r="G20">
        <v>30</v>
      </c>
      <c r="H20" s="25">
        <f t="shared" si="0"/>
        <v>6.0092</v>
      </c>
      <c r="S20" s="24">
        <v>6009200</v>
      </c>
    </row>
    <row r="21" spans="1:19" ht="12.75">
      <c r="A21">
        <v>23</v>
      </c>
      <c r="B21">
        <v>0</v>
      </c>
      <c r="C21" t="s">
        <v>153</v>
      </c>
      <c r="G21">
        <v>30</v>
      </c>
      <c r="H21" s="25">
        <f t="shared" si="0"/>
        <v>5.6284</v>
      </c>
      <c r="S21" s="24">
        <v>5628400</v>
      </c>
    </row>
    <row r="22" spans="1:19" ht="12.75">
      <c r="A22">
        <v>24</v>
      </c>
      <c r="B22">
        <v>0</v>
      </c>
      <c r="C22" t="s">
        <v>153</v>
      </c>
      <c r="G22">
        <v>30</v>
      </c>
      <c r="H22" s="25">
        <f t="shared" si="0"/>
        <v>5.5896</v>
      </c>
      <c r="S22" s="24">
        <v>5589600</v>
      </c>
    </row>
    <row r="23" spans="1:19" ht="12.75">
      <c r="A23">
        <v>0</v>
      </c>
      <c r="B23">
        <v>1</v>
      </c>
      <c r="C23" t="s">
        <v>153</v>
      </c>
      <c r="G23">
        <v>1</v>
      </c>
      <c r="H23" s="25">
        <f t="shared" si="0"/>
        <v>0.4437056</v>
      </c>
      <c r="S23" s="24">
        <v>443705.6</v>
      </c>
    </row>
    <row r="24" spans="1:19" ht="12.75">
      <c r="A24">
        <v>0</v>
      </c>
      <c r="B24">
        <v>2</v>
      </c>
      <c r="C24" t="s">
        <v>153</v>
      </c>
      <c r="G24">
        <v>1</v>
      </c>
      <c r="H24" s="25">
        <f t="shared" si="0"/>
        <v>0.1346496</v>
      </c>
      <c r="S24" s="24">
        <v>134649.6</v>
      </c>
    </row>
    <row r="25" spans="1:19" ht="12.75">
      <c r="A25">
        <v>0</v>
      </c>
      <c r="B25">
        <v>3</v>
      </c>
      <c r="C25" t="s">
        <v>153</v>
      </c>
      <c r="G25">
        <v>1</v>
      </c>
      <c r="H25" s="25">
        <f t="shared" si="0"/>
        <v>0.46944640000000004</v>
      </c>
      <c r="S25" s="24">
        <v>469446.4</v>
      </c>
    </row>
    <row r="26" spans="1:19" ht="12.75">
      <c r="A26">
        <v>0</v>
      </c>
      <c r="B26">
        <v>4</v>
      </c>
      <c r="C26" t="s">
        <v>153</v>
      </c>
      <c r="G26">
        <v>1</v>
      </c>
      <c r="H26" s="25">
        <f t="shared" si="0"/>
        <v>0.424368</v>
      </c>
      <c r="S26" s="24">
        <v>424368</v>
      </c>
    </row>
    <row r="27" spans="1:19" ht="12.75">
      <c r="A27">
        <v>0</v>
      </c>
      <c r="B27">
        <v>5</v>
      </c>
      <c r="C27" t="s">
        <v>153</v>
      </c>
      <c r="G27">
        <v>1</v>
      </c>
      <c r="H27" s="25">
        <f t="shared" si="0"/>
        <v>0.4328256</v>
      </c>
      <c r="S27" s="24">
        <v>432825.6</v>
      </c>
    </row>
    <row r="28" spans="1:19" ht="12.75">
      <c r="A28">
        <v>0</v>
      </c>
      <c r="B28">
        <v>6</v>
      </c>
      <c r="C28" t="s">
        <v>153</v>
      </c>
      <c r="G28">
        <v>10</v>
      </c>
      <c r="H28" s="25">
        <f t="shared" si="0"/>
        <v>0.597216</v>
      </c>
      <c r="S28" s="24">
        <v>597216</v>
      </c>
    </row>
    <row r="29" spans="1:19" ht="12.75">
      <c r="A29">
        <v>0</v>
      </c>
      <c r="B29">
        <v>11</v>
      </c>
      <c r="C29" t="s">
        <v>153</v>
      </c>
      <c r="G29">
        <v>30</v>
      </c>
      <c r="H29" s="25">
        <f t="shared" si="0"/>
        <v>2.2216</v>
      </c>
      <c r="S29" s="24">
        <v>2221600</v>
      </c>
    </row>
    <row r="30" spans="1:19" ht="12.75">
      <c r="A30">
        <v>0</v>
      </c>
      <c r="B30">
        <v>12</v>
      </c>
      <c r="C30" t="s">
        <v>153</v>
      </c>
      <c r="G30">
        <v>30</v>
      </c>
      <c r="H30" s="25">
        <f t="shared" si="0"/>
        <v>2.3524</v>
      </c>
      <c r="S30" s="24">
        <v>2352400</v>
      </c>
    </row>
    <row r="31" spans="1:19" ht="12.75">
      <c r="A31">
        <v>0</v>
      </c>
      <c r="B31">
        <v>13</v>
      </c>
      <c r="C31" t="s">
        <v>153</v>
      </c>
      <c r="G31">
        <v>30</v>
      </c>
      <c r="H31" s="25">
        <f t="shared" si="0"/>
        <v>2.2784</v>
      </c>
      <c r="S31" s="24">
        <v>2278400</v>
      </c>
    </row>
    <row r="32" spans="1:19" ht="12.75">
      <c r="A32">
        <v>0</v>
      </c>
      <c r="B32">
        <v>14</v>
      </c>
      <c r="C32" t="s">
        <v>153</v>
      </c>
      <c r="G32">
        <v>30</v>
      </c>
      <c r="H32" s="25">
        <f t="shared" si="0"/>
        <v>2.3748</v>
      </c>
      <c r="S32" s="24">
        <v>2374800</v>
      </c>
    </row>
    <row r="33" spans="1:19" ht="12.75">
      <c r="A33">
        <v>0</v>
      </c>
      <c r="B33">
        <v>15</v>
      </c>
      <c r="C33" t="s">
        <v>153</v>
      </c>
      <c r="G33">
        <v>30</v>
      </c>
      <c r="H33" s="25">
        <f t="shared" si="0"/>
        <v>3.032</v>
      </c>
      <c r="S33" s="24">
        <v>3032000</v>
      </c>
    </row>
    <row r="34" spans="1:19" ht="12.75">
      <c r="A34">
        <v>0</v>
      </c>
      <c r="B34">
        <v>16</v>
      </c>
      <c r="C34" t="s">
        <v>153</v>
      </c>
      <c r="G34">
        <v>30</v>
      </c>
      <c r="H34" s="25">
        <f t="shared" si="0"/>
        <v>2.3924</v>
      </c>
      <c r="S34" s="24">
        <v>2392400</v>
      </c>
    </row>
    <row r="35" spans="1:19" ht="12.75">
      <c r="A35">
        <v>0</v>
      </c>
      <c r="B35">
        <v>17</v>
      </c>
      <c r="C35" t="s">
        <v>153</v>
      </c>
      <c r="G35">
        <v>30</v>
      </c>
      <c r="H35" s="25">
        <f aca="true" t="shared" si="1" ref="H35:H54">S35/1000000</f>
        <v>2.6124</v>
      </c>
      <c r="S35" s="24">
        <v>2612400</v>
      </c>
    </row>
    <row r="36" spans="1:19" ht="12.75">
      <c r="A36">
        <v>0</v>
      </c>
      <c r="B36">
        <v>18</v>
      </c>
      <c r="C36" t="s">
        <v>153</v>
      </c>
      <c r="G36">
        <v>30</v>
      </c>
      <c r="H36" s="25">
        <f t="shared" si="1"/>
        <v>2.374</v>
      </c>
      <c r="S36" s="24">
        <v>2374000</v>
      </c>
    </row>
    <row r="37" spans="1:19" ht="12.75">
      <c r="A37">
        <v>0</v>
      </c>
      <c r="B37">
        <v>19</v>
      </c>
      <c r="C37" t="s">
        <v>153</v>
      </c>
      <c r="G37">
        <v>30</v>
      </c>
      <c r="H37" s="25">
        <f t="shared" si="1"/>
        <v>2.4432</v>
      </c>
      <c r="S37" s="24">
        <v>2443200</v>
      </c>
    </row>
    <row r="38" spans="1:19" ht="12.75">
      <c r="A38">
        <v>0</v>
      </c>
      <c r="B38">
        <v>20</v>
      </c>
      <c r="C38" t="s">
        <v>153</v>
      </c>
      <c r="G38">
        <v>30</v>
      </c>
      <c r="H38" s="25">
        <f t="shared" si="1"/>
        <v>1.9988</v>
      </c>
      <c r="S38" s="24">
        <v>1998800</v>
      </c>
    </row>
    <row r="39" spans="1:19" ht="12.75">
      <c r="A39">
        <v>0</v>
      </c>
      <c r="B39">
        <v>21</v>
      </c>
      <c r="C39" t="s">
        <v>153</v>
      </c>
      <c r="G39">
        <v>0</v>
      </c>
      <c r="H39" s="25">
        <f t="shared" si="1"/>
        <v>0.09365760000000001</v>
      </c>
      <c r="S39" s="24">
        <v>93657.6</v>
      </c>
    </row>
    <row r="40" spans="1:19" ht="12.75">
      <c r="A40">
        <v>0</v>
      </c>
      <c r="B40">
        <v>22</v>
      </c>
      <c r="C40" t="s">
        <v>153</v>
      </c>
      <c r="G40">
        <v>0</v>
      </c>
      <c r="H40" s="25">
        <f t="shared" si="1"/>
        <v>0.082432</v>
      </c>
      <c r="S40" s="24">
        <v>82432</v>
      </c>
    </row>
    <row r="41" spans="1:19" ht="12.75">
      <c r="A41">
        <v>0</v>
      </c>
      <c r="B41">
        <v>23</v>
      </c>
      <c r="C41" t="s">
        <v>153</v>
      </c>
      <c r="G41">
        <v>0</v>
      </c>
      <c r="H41" s="25">
        <f t="shared" si="1"/>
        <v>0.0749184</v>
      </c>
      <c r="S41" s="24">
        <v>74918.4</v>
      </c>
    </row>
    <row r="42" spans="1:19" ht="12.75">
      <c r="A42">
        <v>0</v>
      </c>
      <c r="B42">
        <v>24</v>
      </c>
      <c r="C42" t="s">
        <v>153</v>
      </c>
      <c r="G42">
        <v>0</v>
      </c>
      <c r="H42" s="25">
        <f t="shared" si="1"/>
        <v>0.0752384</v>
      </c>
      <c r="S42" s="24">
        <v>75238.4</v>
      </c>
    </row>
    <row r="43" spans="1:19" ht="12.75">
      <c r="A43">
        <v>7</v>
      </c>
      <c r="B43">
        <v>0</v>
      </c>
      <c r="D43" t="s">
        <v>154</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154</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155</v>
      </c>
      <c r="E45">
        <v>30</v>
      </c>
      <c r="F45" s="18">
        <v>0.05</v>
      </c>
      <c r="G45">
        <v>0.096</v>
      </c>
      <c r="H45" s="25">
        <f t="shared" si="1"/>
        <v>0.094752</v>
      </c>
      <c r="K45" s="34">
        <v>0</v>
      </c>
      <c r="N45">
        <f t="shared" si="2"/>
        <v>0.094752</v>
      </c>
      <c r="O45">
        <f t="shared" si="3"/>
        <v>0.094752</v>
      </c>
      <c r="S45" s="24">
        <v>94752</v>
      </c>
    </row>
    <row r="46" spans="1:19" ht="12.75">
      <c r="A46">
        <v>26</v>
      </c>
      <c r="B46">
        <v>0</v>
      </c>
      <c r="D46" t="s">
        <v>155</v>
      </c>
      <c r="E46">
        <v>30</v>
      </c>
      <c r="F46" s="18">
        <v>0.05</v>
      </c>
      <c r="G46">
        <v>0.096</v>
      </c>
      <c r="H46" s="25">
        <f t="shared" si="1"/>
        <v>0.09472</v>
      </c>
      <c r="K46" s="34">
        <v>0</v>
      </c>
      <c r="N46">
        <f t="shared" si="2"/>
        <v>0.09472</v>
      </c>
      <c r="O46">
        <f t="shared" si="3"/>
        <v>0.09472</v>
      </c>
      <c r="S46" s="24">
        <v>94720</v>
      </c>
    </row>
    <row r="47" spans="1:19" ht="12.75">
      <c r="A47">
        <v>27</v>
      </c>
      <c r="B47">
        <v>0</v>
      </c>
      <c r="D47" t="s">
        <v>155</v>
      </c>
      <c r="E47">
        <v>30</v>
      </c>
      <c r="F47" s="18">
        <v>0.05</v>
      </c>
      <c r="G47">
        <v>0.096</v>
      </c>
      <c r="H47" s="25">
        <f t="shared" si="1"/>
        <v>0.094688</v>
      </c>
      <c r="K47" s="34">
        <v>0</v>
      </c>
      <c r="N47">
        <f t="shared" si="2"/>
        <v>0.094688</v>
      </c>
      <c r="O47">
        <f t="shared" si="3"/>
        <v>0.094688</v>
      </c>
      <c r="S47" s="24">
        <v>94688</v>
      </c>
    </row>
    <row r="48" spans="1:19" ht="12.75">
      <c r="A48">
        <v>28</v>
      </c>
      <c r="B48">
        <v>0</v>
      </c>
      <c r="D48" t="s">
        <v>155</v>
      </c>
      <c r="E48">
        <v>30</v>
      </c>
      <c r="F48" s="18">
        <v>0.05</v>
      </c>
      <c r="G48">
        <v>0.096</v>
      </c>
      <c r="H48" s="25">
        <f t="shared" si="1"/>
        <v>0.094656</v>
      </c>
      <c r="K48" s="34">
        <v>0</v>
      </c>
      <c r="N48">
        <f t="shared" si="2"/>
        <v>0.094656</v>
      </c>
      <c r="O48">
        <f t="shared" si="3"/>
        <v>0.094656</v>
      </c>
      <c r="S48" s="24">
        <v>94656</v>
      </c>
    </row>
    <row r="49" spans="1:19" ht="12.75">
      <c r="A49">
        <v>29</v>
      </c>
      <c r="B49">
        <v>0</v>
      </c>
      <c r="D49" t="s">
        <v>155</v>
      </c>
      <c r="E49">
        <v>30</v>
      </c>
      <c r="F49" s="18">
        <v>0.05</v>
      </c>
      <c r="G49">
        <v>0.096</v>
      </c>
      <c r="H49" s="25">
        <f t="shared" si="1"/>
        <v>0.094624</v>
      </c>
      <c r="K49" s="34">
        <v>0</v>
      </c>
      <c r="N49">
        <f t="shared" si="2"/>
        <v>0.094624</v>
      </c>
      <c r="O49">
        <f t="shared" si="3"/>
        <v>0.094624</v>
      </c>
      <c r="S49" s="24">
        <v>94624</v>
      </c>
    </row>
    <row r="50" spans="1:19" ht="12.75">
      <c r="A50">
        <v>30</v>
      </c>
      <c r="B50">
        <v>0</v>
      </c>
      <c r="D50" t="s">
        <v>155</v>
      </c>
      <c r="E50">
        <v>30</v>
      </c>
      <c r="F50" s="18">
        <v>0.05</v>
      </c>
      <c r="G50">
        <v>0.096</v>
      </c>
      <c r="H50" s="25">
        <f t="shared" si="1"/>
        <v>0.094592</v>
      </c>
      <c r="K50" s="34">
        <v>0</v>
      </c>
      <c r="N50">
        <f t="shared" si="2"/>
        <v>0.094592</v>
      </c>
      <c r="O50">
        <f t="shared" si="3"/>
        <v>0.094592</v>
      </c>
      <c r="S50" s="24">
        <v>94592</v>
      </c>
    </row>
    <row r="51" spans="1:19" ht="12.75">
      <c r="A51">
        <v>0</v>
      </c>
      <c r="B51">
        <v>7</v>
      </c>
      <c r="D51" t="s">
        <v>154</v>
      </c>
      <c r="E51">
        <v>100</v>
      </c>
      <c r="F51" s="18">
        <v>0.0001</v>
      </c>
      <c r="G51">
        <v>1</v>
      </c>
      <c r="H51" s="25">
        <f t="shared" si="1"/>
        <v>0.9778517</v>
      </c>
      <c r="K51" s="34">
        <v>0</v>
      </c>
      <c r="N51">
        <f t="shared" si="2"/>
        <v>0.9778517</v>
      </c>
      <c r="O51">
        <f t="shared" si="3"/>
        <v>0.9778517</v>
      </c>
      <c r="S51" s="24">
        <v>977851.7</v>
      </c>
    </row>
    <row r="52" spans="1:19" ht="12.75">
      <c r="A52">
        <v>0</v>
      </c>
      <c r="B52">
        <v>8</v>
      </c>
      <c r="D52" t="s">
        <v>154</v>
      </c>
      <c r="E52">
        <v>100</v>
      </c>
      <c r="F52" s="18">
        <v>0.0001</v>
      </c>
      <c r="G52">
        <v>1</v>
      </c>
      <c r="H52" s="25">
        <f t="shared" si="1"/>
        <v>0.9749845</v>
      </c>
      <c r="K52" s="34">
        <v>0</v>
      </c>
      <c r="N52">
        <f t="shared" si="2"/>
        <v>0.9749845</v>
      </c>
      <c r="O52">
        <f t="shared" si="3"/>
        <v>0.9749845</v>
      </c>
      <c r="S52" s="24">
        <v>974984.5</v>
      </c>
    </row>
    <row r="53" spans="1:19" ht="12.75">
      <c r="A53">
        <v>0</v>
      </c>
      <c r="B53">
        <v>9</v>
      </c>
      <c r="D53" t="s">
        <v>154</v>
      </c>
      <c r="E53">
        <v>200</v>
      </c>
      <c r="F53" s="18">
        <v>0.0001</v>
      </c>
      <c r="G53">
        <v>2</v>
      </c>
      <c r="H53" s="25">
        <f t="shared" si="1"/>
        <v>1.952836</v>
      </c>
      <c r="K53" s="34">
        <v>0</v>
      </c>
      <c r="N53">
        <f t="shared" si="2"/>
        <v>1.952836</v>
      </c>
      <c r="O53">
        <f t="shared" si="3"/>
        <v>1.952836</v>
      </c>
      <c r="S53" s="24">
        <v>1952836</v>
      </c>
    </row>
    <row r="54" spans="1:19" ht="12.75">
      <c r="A54">
        <v>0</v>
      </c>
      <c r="B54">
        <v>10</v>
      </c>
      <c r="D54" t="s">
        <v>154</v>
      </c>
      <c r="E54">
        <v>200</v>
      </c>
      <c r="F54" s="18">
        <v>0.0001</v>
      </c>
      <c r="G54">
        <v>2</v>
      </c>
      <c r="H54" s="25">
        <f t="shared" si="1"/>
        <v>1.951607</v>
      </c>
      <c r="K54" s="34">
        <v>0</v>
      </c>
      <c r="N54">
        <f t="shared" si="2"/>
        <v>1.951607</v>
      </c>
      <c r="O54">
        <f t="shared" si="3"/>
        <v>1.951607</v>
      </c>
      <c r="S54" s="24">
        <v>1951607</v>
      </c>
    </row>
    <row r="55" spans="1:19" ht="12.75">
      <c r="A55">
        <v>0</v>
      </c>
      <c r="B55">
        <v>25</v>
      </c>
      <c r="D55" t="s">
        <v>155</v>
      </c>
      <c r="E55">
        <v>30</v>
      </c>
      <c r="F55" s="18">
        <v>0.05</v>
      </c>
      <c r="G55">
        <v>0.096</v>
      </c>
      <c r="H55" s="25">
        <f aca="true" t="shared" si="4" ref="H55:H60">S45/1000000</f>
        <v>0.094752</v>
      </c>
      <c r="K55" s="34">
        <v>0</v>
      </c>
      <c r="N55">
        <f t="shared" si="2"/>
        <v>0.094752</v>
      </c>
      <c r="O55">
        <f t="shared" si="3"/>
        <v>0.094752</v>
      </c>
      <c r="S55" s="24">
        <v>90432</v>
      </c>
    </row>
    <row r="56" spans="1:19" ht="12.75">
      <c r="A56">
        <v>0</v>
      </c>
      <c r="B56">
        <v>26</v>
      </c>
      <c r="D56" t="s">
        <v>155</v>
      </c>
      <c r="E56">
        <v>30</v>
      </c>
      <c r="F56">
        <v>0.05</v>
      </c>
      <c r="G56">
        <v>0.096</v>
      </c>
      <c r="H56" s="25">
        <f t="shared" si="4"/>
        <v>0.09472</v>
      </c>
      <c r="K56" s="34">
        <v>0</v>
      </c>
      <c r="N56">
        <f t="shared" si="2"/>
        <v>0.09472</v>
      </c>
      <c r="O56">
        <f t="shared" si="3"/>
        <v>0.09472</v>
      </c>
      <c r="S56" s="24">
        <v>90976</v>
      </c>
    </row>
    <row r="57" spans="1:19" ht="12.75">
      <c r="A57">
        <v>0</v>
      </c>
      <c r="B57">
        <v>27</v>
      </c>
      <c r="D57" t="s">
        <v>155</v>
      </c>
      <c r="E57">
        <v>30</v>
      </c>
      <c r="F57">
        <v>0.05</v>
      </c>
      <c r="G57">
        <v>0.096</v>
      </c>
      <c r="H57" s="25">
        <f t="shared" si="4"/>
        <v>0.094688</v>
      </c>
      <c r="K57" s="34">
        <v>0</v>
      </c>
      <c r="N57">
        <f t="shared" si="2"/>
        <v>0.094688</v>
      </c>
      <c r="O57">
        <f t="shared" si="3"/>
        <v>0.094688</v>
      </c>
      <c r="S57" s="24">
        <v>90432</v>
      </c>
    </row>
    <row r="58" spans="1:19" ht="12.75">
      <c r="A58">
        <v>0</v>
      </c>
      <c r="B58">
        <v>28</v>
      </c>
      <c r="D58" t="s">
        <v>155</v>
      </c>
      <c r="E58">
        <v>30</v>
      </c>
      <c r="F58">
        <v>0.05</v>
      </c>
      <c r="G58">
        <v>0.096</v>
      </c>
      <c r="H58" s="25">
        <f t="shared" si="4"/>
        <v>0.094656</v>
      </c>
      <c r="K58" s="34">
        <v>0</v>
      </c>
      <c r="N58">
        <f t="shared" si="2"/>
        <v>0.094656</v>
      </c>
      <c r="O58">
        <f t="shared" si="3"/>
        <v>0.094656</v>
      </c>
      <c r="S58" s="24">
        <v>90976</v>
      </c>
    </row>
    <row r="59" spans="1:19" ht="12.75">
      <c r="A59">
        <v>0</v>
      </c>
      <c r="B59">
        <v>29</v>
      </c>
      <c r="D59" t="s">
        <v>155</v>
      </c>
      <c r="E59">
        <v>30</v>
      </c>
      <c r="F59">
        <v>0.05</v>
      </c>
      <c r="G59">
        <v>0.096</v>
      </c>
      <c r="H59" s="25">
        <f t="shared" si="4"/>
        <v>0.094624</v>
      </c>
      <c r="K59" s="34">
        <v>0</v>
      </c>
      <c r="N59">
        <f t="shared" si="2"/>
        <v>0.094624</v>
      </c>
      <c r="O59">
        <f t="shared" si="3"/>
        <v>0.094624</v>
      </c>
      <c r="S59" s="24">
        <v>90944</v>
      </c>
    </row>
    <row r="60" spans="1:19" ht="12.75">
      <c r="A60">
        <v>0</v>
      </c>
      <c r="B60">
        <v>30</v>
      </c>
      <c r="D60" t="s">
        <v>155</v>
      </c>
      <c r="E60">
        <v>30</v>
      </c>
      <c r="F60">
        <v>0.05</v>
      </c>
      <c r="G60">
        <v>0.096</v>
      </c>
      <c r="H60" s="25">
        <f t="shared" si="4"/>
        <v>0.094592</v>
      </c>
      <c r="K60" s="34">
        <v>0</v>
      </c>
      <c r="N60">
        <f t="shared" si="2"/>
        <v>0.094592</v>
      </c>
      <c r="O60">
        <f t="shared" si="3"/>
        <v>0.094592</v>
      </c>
      <c r="S60" s="24">
        <v>90816</v>
      </c>
    </row>
    <row r="61" ht="13.5" thickBot="1">
      <c r="R61" s="18"/>
    </row>
    <row r="62" spans="1:13" ht="13.5" thickBot="1">
      <c r="A62" s="70" t="s">
        <v>32</v>
      </c>
      <c r="B62" s="89"/>
      <c r="C62" s="89"/>
      <c r="D62" s="89"/>
      <c r="E62" s="71"/>
      <c r="G62" s="70" t="s">
        <v>22</v>
      </c>
      <c r="H62" s="89"/>
      <c r="I62" s="89"/>
      <c r="J62" s="89"/>
      <c r="K62" s="89"/>
      <c r="L62" s="89"/>
      <c r="M62" s="71"/>
    </row>
    <row r="63" spans="1:13" ht="13.5" thickBot="1">
      <c r="A63" s="13"/>
      <c r="B63" s="1" t="s">
        <v>14</v>
      </c>
      <c r="C63" s="1" t="s">
        <v>15</v>
      </c>
      <c r="D63" s="1" t="s">
        <v>16</v>
      </c>
      <c r="E63" s="2" t="s">
        <v>17</v>
      </c>
      <c r="G63" s="14" t="s">
        <v>348</v>
      </c>
      <c r="H63" s="70" t="s">
        <v>350</v>
      </c>
      <c r="I63" s="89"/>
      <c r="J63" s="89"/>
      <c r="K63" s="89"/>
      <c r="L63" s="89"/>
      <c r="M63" s="71"/>
    </row>
    <row r="64" spans="1:13" ht="12.75">
      <c r="A64" s="8" t="s">
        <v>157</v>
      </c>
      <c r="B64" s="9">
        <v>0.0032</v>
      </c>
      <c r="C64" s="9">
        <v>0.0032</v>
      </c>
      <c r="D64" s="9">
        <v>0.0032</v>
      </c>
      <c r="E64" s="10">
        <v>0.0032</v>
      </c>
      <c r="G64" s="101" t="s">
        <v>23</v>
      </c>
      <c r="H64" s="13"/>
      <c r="I64" s="1" t="s">
        <v>31</v>
      </c>
      <c r="J64" s="1" t="s">
        <v>26</v>
      </c>
      <c r="K64" s="1"/>
      <c r="L64" s="1"/>
      <c r="M64" s="2"/>
    </row>
    <row r="65" spans="1:13" ht="13.5" thickBot="1">
      <c r="A65" s="8" t="s">
        <v>49</v>
      </c>
      <c r="B65" s="9">
        <v>15</v>
      </c>
      <c r="C65" s="9">
        <v>15</v>
      </c>
      <c r="D65" s="9">
        <v>15</v>
      </c>
      <c r="E65" s="10">
        <v>15</v>
      </c>
      <c r="G65" s="102"/>
      <c r="H65" s="21" t="s">
        <v>24</v>
      </c>
      <c r="I65" s="11">
        <v>1</v>
      </c>
      <c r="J65" s="11">
        <v>64</v>
      </c>
      <c r="K65" s="11"/>
      <c r="L65" s="11"/>
      <c r="M65" s="12"/>
    </row>
    <row r="66" spans="1:13" ht="13.5" thickBot="1">
      <c r="A66" s="8" t="s">
        <v>50</v>
      </c>
      <c r="B66" s="9">
        <v>31</v>
      </c>
      <c r="C66" s="9">
        <v>31</v>
      </c>
      <c r="D66" s="9">
        <v>15</v>
      </c>
      <c r="E66" s="10">
        <v>5</v>
      </c>
      <c r="G66" s="22" t="s">
        <v>27</v>
      </c>
      <c r="H66" s="70" t="s">
        <v>159</v>
      </c>
      <c r="I66" s="89"/>
      <c r="J66" s="89"/>
      <c r="K66" s="89"/>
      <c r="L66" s="89"/>
      <c r="M66" s="71"/>
    </row>
    <row r="67" spans="1:13" ht="13.5" thickBot="1">
      <c r="A67" s="8" t="s">
        <v>158</v>
      </c>
      <c r="B67" s="9">
        <v>7</v>
      </c>
      <c r="C67" s="9">
        <v>3</v>
      </c>
      <c r="D67" s="9">
        <v>2</v>
      </c>
      <c r="E67" s="10">
        <v>2</v>
      </c>
      <c r="G67" s="22" t="s">
        <v>18</v>
      </c>
      <c r="H67" s="70" t="s">
        <v>156</v>
      </c>
      <c r="I67" s="89"/>
      <c r="J67" s="89"/>
      <c r="K67" s="89"/>
      <c r="L67" s="89"/>
      <c r="M67" s="71"/>
    </row>
    <row r="68" spans="1:13" ht="13.5" thickBot="1">
      <c r="A68" s="16" t="s">
        <v>19</v>
      </c>
      <c r="B68" s="87" t="s">
        <v>21</v>
      </c>
      <c r="C68" s="87"/>
      <c r="D68" s="87"/>
      <c r="E68" s="88"/>
      <c r="G68" s="15" t="s">
        <v>29</v>
      </c>
      <c r="H68" s="70" t="s">
        <v>28</v>
      </c>
      <c r="I68" s="89"/>
      <c r="J68" s="89"/>
      <c r="K68" s="89"/>
      <c r="L68" s="89"/>
      <c r="M68" s="71"/>
    </row>
    <row r="69" spans="1:13" ht="13.5" thickBot="1">
      <c r="A69" s="17" t="s">
        <v>20</v>
      </c>
      <c r="B69" s="87" t="s">
        <v>21</v>
      </c>
      <c r="C69" s="87"/>
      <c r="D69" s="87"/>
      <c r="E69" s="88"/>
      <c r="G69" s="22" t="s">
        <v>30</v>
      </c>
      <c r="H69" s="70" t="s">
        <v>28</v>
      </c>
      <c r="I69" s="89"/>
      <c r="J69" s="89"/>
      <c r="K69" s="89"/>
      <c r="L69" s="89"/>
      <c r="M69" s="71"/>
    </row>
    <row r="70" ht="13.5" thickBot="1"/>
    <row r="71" spans="7:13" ht="12.75">
      <c r="G71" s="93" t="s">
        <v>34</v>
      </c>
      <c r="H71" s="94"/>
      <c r="I71" s="94"/>
      <c r="J71" s="94"/>
      <c r="K71" s="94"/>
      <c r="L71" s="94"/>
      <c r="M71" s="95"/>
    </row>
    <row r="72" spans="7:13" ht="12.75" customHeight="1">
      <c r="G72" s="103" t="s">
        <v>35</v>
      </c>
      <c r="H72" s="104"/>
      <c r="I72" s="96" t="s">
        <v>295</v>
      </c>
      <c r="J72" s="97"/>
      <c r="K72" s="97"/>
      <c r="L72" s="97"/>
      <c r="M72" s="98"/>
    </row>
    <row r="73" spans="7:13" ht="12.75">
      <c r="G73" s="103" t="s">
        <v>36</v>
      </c>
      <c r="H73" s="104"/>
      <c r="I73" s="96" t="s">
        <v>37</v>
      </c>
      <c r="J73" s="105"/>
      <c r="K73" s="9"/>
      <c r="L73" s="9"/>
      <c r="M73" s="10"/>
    </row>
    <row r="74" spans="7:13" ht="12.75">
      <c r="G74" s="103" t="s">
        <v>38</v>
      </c>
      <c r="H74" s="104"/>
      <c r="I74" s="9" t="s">
        <v>39</v>
      </c>
      <c r="J74" s="9"/>
      <c r="K74" s="9"/>
      <c r="L74" s="9"/>
      <c r="M74" s="10"/>
    </row>
    <row r="75" spans="7:13" ht="12.75">
      <c r="G75" s="103" t="s">
        <v>40</v>
      </c>
      <c r="H75" s="104"/>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199</v>
      </c>
      <c r="J78" s="9"/>
      <c r="K78" s="9"/>
      <c r="L78" s="9"/>
      <c r="M78" s="10"/>
    </row>
    <row r="79" spans="7:13" ht="13.5" thickBot="1">
      <c r="G79" s="17" t="s">
        <v>47</v>
      </c>
      <c r="H79" s="11"/>
      <c r="I79" s="11">
        <v>108</v>
      </c>
      <c r="J79" s="11"/>
      <c r="K79" s="11"/>
      <c r="L79" s="11"/>
      <c r="M79" s="12"/>
    </row>
  </sheetData>
  <mergeCells count="29">
    <mergeCell ref="H63:M63"/>
    <mergeCell ref="A1:A2"/>
    <mergeCell ref="B1:B2"/>
    <mergeCell ref="C1:C2"/>
    <mergeCell ref="D1:D2"/>
    <mergeCell ref="G64:G65"/>
    <mergeCell ref="A62:E62"/>
    <mergeCell ref="E1:E2"/>
    <mergeCell ref="G62:M62"/>
    <mergeCell ref="G1:G2"/>
    <mergeCell ref="H1:H2"/>
    <mergeCell ref="I1:J1"/>
    <mergeCell ref="F1:F2"/>
    <mergeCell ref="K1:L1"/>
    <mergeCell ref="M1:O1"/>
    <mergeCell ref="H66:M66"/>
    <mergeCell ref="H67:M67"/>
    <mergeCell ref="B68:E68"/>
    <mergeCell ref="H68:M68"/>
    <mergeCell ref="S1:S2"/>
    <mergeCell ref="G74:H74"/>
    <mergeCell ref="G75:H75"/>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ignoredErrors>
    <ignoredError sqref="J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802.11-04/894r4</dc:title>
  <dc:subject>Submission</dc:subject>
  <dc:creator>Yuichi Morioka</dc:creator>
  <cp:keywords>January 2005</cp:keywords>
  <dc:description>Yuichi Morioka, Sony Corporation, et al</dc:description>
  <cp:lastModifiedBy>morioka</cp:lastModifiedBy>
  <dcterms:created xsi:type="dcterms:W3CDTF">2004-08-02T07:52:37Z</dcterms:created>
  <dcterms:modified xsi:type="dcterms:W3CDTF">2005-01-15T21:43:29Z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