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45" windowWidth="12930" windowHeight="11640" tabRatio="918" activeTab="0"/>
  </bookViews>
  <sheets>
    <sheet name="Introduction" sheetId="1" r:id="rId1"/>
    <sheet name="Common" sheetId="2" r:id="rId2"/>
    <sheet name="SS#1 PS" sheetId="3" r:id="rId3"/>
    <sheet name="SS#1 SN" sheetId="4" r:id="rId4"/>
    <sheet name="SS#2 PS" sheetId="5" r:id="rId5"/>
    <sheet name="SS#2 SN" sheetId="6" r:id="rId6"/>
    <sheet name="SS#4 PS" sheetId="7" r:id="rId7"/>
    <sheet name="SS#4 SN" sheetId="8" r:id="rId8"/>
    <sheet name="SS#6 PS" sheetId="9" r:id="rId9"/>
    <sheet name="SS#6 SN" sheetId="10" r:id="rId10"/>
    <sheet name="SS#1 PS20" sheetId="11" r:id="rId11"/>
    <sheet name="SS#1 SN20" sheetId="12" r:id="rId12"/>
    <sheet name="SS#2 PS20" sheetId="13" r:id="rId13"/>
    <sheet name="SS#2 SN20" sheetId="14" r:id="rId14"/>
    <sheet name="SS#4 PS20" sheetId="15" r:id="rId15"/>
    <sheet name="SS#4 SN20" sheetId="16" r:id="rId16"/>
    <sheet name="SS#6 PS20" sheetId="17" r:id="rId17"/>
    <sheet name="SS#6 SN20" sheetId="18" r:id="rId18"/>
    <sheet name="SS#1 PS (Default CW)" sheetId="19" r:id="rId19"/>
    <sheet name="SS#1 SN (Default CW)" sheetId="20" r:id="rId20"/>
    <sheet name="SS#2 PS (Default CW)" sheetId="21" r:id="rId21"/>
    <sheet name="SS#2 SN (Default CW)" sheetId="22" r:id="rId22"/>
    <sheet name="SS#4 PS (Default CW)" sheetId="23" r:id="rId23"/>
    <sheet name="SS#4 SN(Default CW)" sheetId="24" r:id="rId24"/>
    <sheet name="SS#6 PS (Default CW)" sheetId="25" r:id="rId25"/>
    <sheet name="SS#6 SN (Default CW)" sheetId="26" r:id="rId26"/>
    <sheet name="SS#1 OBSS Pairwise" sheetId="27" r:id="rId27"/>
    <sheet name="SS#1 OBSS Long NAV" sheetId="28" r:id="rId28"/>
  </sheets>
  <definedNames/>
  <calcPr fullCalcOnLoad="1"/>
</workbook>
</file>

<file path=xl/sharedStrings.xml><?xml version="1.0" encoding="utf-8"?>
<sst xmlns="http://schemas.openxmlformats.org/spreadsheetml/2006/main" count="2915" uniqueCount="380">
  <si>
    <t>From</t>
  </si>
  <si>
    <t>To</t>
  </si>
  <si>
    <t>TID QoS</t>
  </si>
  <si>
    <t>CC18</t>
  </si>
  <si>
    <t>CC19</t>
  </si>
  <si>
    <t>CC20</t>
  </si>
  <si>
    <t>CC24</t>
  </si>
  <si>
    <t>Total non-QoS goodput</t>
  </si>
  <si>
    <t>Ratio</t>
  </si>
  <si>
    <t>Metric1</t>
  </si>
  <si>
    <t>Metric2</t>
  </si>
  <si>
    <t>Metric3</t>
  </si>
  <si>
    <t>Average PHY Rate</t>
  </si>
  <si>
    <t xml:space="preserve">Metric </t>
  </si>
  <si>
    <t>AC_BK</t>
  </si>
  <si>
    <t>AC_BE</t>
  </si>
  <si>
    <t>AC_VI</t>
  </si>
  <si>
    <t>AC_VO</t>
  </si>
  <si>
    <t>TXOP</t>
  </si>
  <si>
    <t>Basic Rate</t>
  </si>
  <si>
    <t>Oper. Rate</t>
  </si>
  <si>
    <t>16QAM 1/2</t>
  </si>
  <si>
    <t>MAC parameters</t>
  </si>
  <si>
    <t>SRA</t>
  </si>
  <si>
    <t>On</t>
  </si>
  <si>
    <t>Name</t>
  </si>
  <si>
    <t>Max Size</t>
  </si>
  <si>
    <t>MRMRA</t>
  </si>
  <si>
    <t>Off</t>
  </si>
  <si>
    <t>Fragmentation</t>
  </si>
  <si>
    <t>RTS/CTS</t>
  </si>
  <si>
    <t>Min Size</t>
  </si>
  <si>
    <t>QoS parameters</t>
  </si>
  <si>
    <t>Achieved PLR</t>
  </si>
  <si>
    <t>PHY parameters</t>
  </si>
  <si>
    <t>PHY model</t>
  </si>
  <si>
    <t>PHY type</t>
  </si>
  <si>
    <t>MIMO (ZF)</t>
  </si>
  <si>
    <t>Antenna configuration</t>
  </si>
  <si>
    <t>2x2</t>
  </si>
  <si>
    <t>Bandwidth</t>
  </si>
  <si>
    <t>TX power</t>
  </si>
  <si>
    <t>17 dBm</t>
  </si>
  <si>
    <t>RX noise figure</t>
  </si>
  <si>
    <t>10 dB</t>
  </si>
  <si>
    <t>Channel model</t>
  </si>
  <si>
    <t>B</t>
  </si>
  <si>
    <t>Number of tones</t>
  </si>
  <si>
    <t>TXOP[sec]</t>
  </si>
  <si>
    <t>CwMin[slot]</t>
  </si>
  <si>
    <t>CwMax[slot]</t>
  </si>
  <si>
    <t>AIFSN</t>
  </si>
  <si>
    <t>Achieved Goodput [Mbps]</t>
  </si>
  <si>
    <t>Maximum Allowed Delay[ms]</t>
  </si>
  <si>
    <t>Achieved Goodput [Mbps]</t>
  </si>
  <si>
    <t>TXOP[sec]</t>
  </si>
  <si>
    <t>CwMin[slot]</t>
  </si>
  <si>
    <t>CwMax[slot]</t>
  </si>
  <si>
    <t>AIFSN</t>
  </si>
  <si>
    <t>Maximum Allowed Delay[ms]</t>
  </si>
  <si>
    <t>TXOP[sec]</t>
  </si>
  <si>
    <t>CwMin[slot]</t>
  </si>
  <si>
    <t>CwMax[slot]</t>
  </si>
  <si>
    <t>AIFSN</t>
  </si>
  <si>
    <t>Maximum Allowed Delay [ms]</t>
  </si>
  <si>
    <t>Maximum PLR</t>
  </si>
  <si>
    <t>Maximum Allowed Delay [ms]</t>
  </si>
  <si>
    <t>Maximum PLR</t>
  </si>
  <si>
    <t>Maximum PLR</t>
  </si>
  <si>
    <t>PLR</t>
  </si>
  <si>
    <t>PLR</t>
  </si>
  <si>
    <t>Achieved Goodput [bps]</t>
  </si>
  <si>
    <t>PLR</t>
  </si>
  <si>
    <t>Off</t>
  </si>
  <si>
    <t xml:space="preserve">Maximum Allowed Delay [ms] </t>
  </si>
  <si>
    <t>Offered Load [Mbps]</t>
  </si>
  <si>
    <t xml:space="preserve">Maximum Allowed Delay [ms] </t>
  </si>
  <si>
    <t>Maximum PLR</t>
  </si>
  <si>
    <t>Offered Load [Mbps]</t>
  </si>
  <si>
    <t>Achieved Goodput [Mbps]</t>
  </si>
  <si>
    <t>Achieved Goodput [bps]</t>
  </si>
  <si>
    <t>TXOP[sec]</t>
  </si>
  <si>
    <t>CwMin[slot]</t>
  </si>
  <si>
    <t>CwMax[slot]</t>
  </si>
  <si>
    <t>AIFSN</t>
  </si>
  <si>
    <t>Ratio of Links Meeting QoS Objective</t>
  </si>
  <si>
    <t>Title:</t>
  </si>
  <si>
    <t>Doc:</t>
  </si>
  <si>
    <t>Date:</t>
  </si>
  <si>
    <t>Authors:</t>
  </si>
  <si>
    <t>Introduction</t>
  </si>
  <si>
    <t>Revision History</t>
  </si>
  <si>
    <t>Revision</t>
  </si>
  <si>
    <t>Date</t>
  </si>
  <si>
    <t>Author</t>
  </si>
  <si>
    <t>Changes</t>
  </si>
  <si>
    <t>Initial Release</t>
  </si>
  <si>
    <t>References</t>
  </si>
  <si>
    <t>[1]</t>
  </si>
  <si>
    <t>[2]</t>
  </si>
  <si>
    <t>Summary of Results Worksheets</t>
  </si>
  <si>
    <t>Channel Width</t>
  </si>
  <si>
    <t xml:space="preserve">Channel Access </t>
  </si>
  <si>
    <t>CCs reported</t>
  </si>
  <si>
    <t>40MHz</t>
  </si>
  <si>
    <t>CC 18, 19, 20, 24</t>
  </si>
  <si>
    <t>Yuichi Morioka, Sony Corporation, morioka@wcs.sony.co.jp</t>
  </si>
  <si>
    <t>Kenzoh Nishikawa, Sony Corporation, knishi@wcs.sony.co.jp</t>
  </si>
  <si>
    <t>Kazuyuki Sakoda, Sony Corporation, sako@wcs.sony.co.jp</t>
  </si>
  <si>
    <t>Morioka, Nishikawa, Sakoda</t>
  </si>
  <si>
    <t>MSS</t>
  </si>
  <si>
    <t>Ethernet (1500)</t>
  </si>
  <si>
    <t>Receive Buffer (packets)</t>
  </si>
  <si>
    <t>Receive Buffer Adjustment</t>
  </si>
  <si>
    <t>None</t>
  </si>
  <si>
    <t>Delayed ACK Mechanism</t>
  </si>
  <si>
    <t>Segment/Clock based</t>
  </si>
  <si>
    <t>Maximum ACK Delay (sec)</t>
  </si>
  <si>
    <t>Slow-Start Initial Count (MSS)</t>
  </si>
  <si>
    <t>Fast Retransmit</t>
  </si>
  <si>
    <t>Enabled</t>
  </si>
  <si>
    <t>Duplicate ACK Threshold</t>
  </si>
  <si>
    <t>Fast Recovery</t>
  </si>
  <si>
    <t>New Reno</t>
  </si>
  <si>
    <t>Window Scaling</t>
  </si>
  <si>
    <t>Disabled</t>
  </si>
  <si>
    <t>Selectove AKC (SACK)</t>
  </si>
  <si>
    <t>ECN Capability</t>
  </si>
  <si>
    <t>Segment Send Threshold</t>
  </si>
  <si>
    <t>Byte Boundary</t>
  </si>
  <si>
    <t>Active Connection Threshold</t>
  </si>
  <si>
    <t>Karn's Algorithm</t>
  </si>
  <si>
    <t>Nagle Algorithm</t>
  </si>
  <si>
    <t>Initial Sequence Number</t>
  </si>
  <si>
    <t>Auto Complete</t>
  </si>
  <si>
    <t xml:space="preserve">Initial RTO (sec) </t>
  </si>
  <si>
    <t>Max RTO (sec)</t>
  </si>
  <si>
    <t>RTT Gain</t>
  </si>
  <si>
    <t>Deviation gain</t>
  </si>
  <si>
    <t>RTT Deviation Coefficient</t>
  </si>
  <si>
    <t>Timer Granularity</t>
  </si>
  <si>
    <t>Mim RTO (sec)</t>
  </si>
  <si>
    <t>--</t>
  </si>
  <si>
    <t>TCP Model Parameters for CC18., CC19, CC20. CC24</t>
  </si>
  <si>
    <t>TGn Sync TGn Proposal MAC2 Simulation Results</t>
  </si>
  <si>
    <t>Maximum Allowed Delay[ms]</t>
  </si>
  <si>
    <t>Maximum PLR</t>
  </si>
  <si>
    <t>Offered Load [Mbps]</t>
  </si>
  <si>
    <t>Achieved Goodput [Mbps]</t>
  </si>
  <si>
    <t>PLR</t>
  </si>
  <si>
    <t>Ratio of Links Meeting QoS Objective</t>
  </si>
  <si>
    <t>TXOP[sec]</t>
  </si>
  <si>
    <t>CwMin[slot]</t>
  </si>
  <si>
    <t>CwMax[slot]</t>
  </si>
  <si>
    <t>AIFSN</t>
  </si>
  <si>
    <t>Note</t>
  </si>
  <si>
    <t>20MHz</t>
  </si>
  <si>
    <t>Default CW</t>
  </si>
  <si>
    <t>Achieved Goodput [bps]</t>
  </si>
  <si>
    <t>Total non-QoS goodput [Mbps]</t>
  </si>
  <si>
    <t>AC non-QoS</t>
  </si>
  <si>
    <t>AC QoS</t>
  </si>
  <si>
    <t>AC_BE</t>
  </si>
  <si>
    <t>AC_VI</t>
  </si>
  <si>
    <t>AC_VO</t>
  </si>
  <si>
    <t>STA TX data while it has time and data in AC</t>
  </si>
  <si>
    <t>TXOP[sec]</t>
  </si>
  <si>
    <t>AIFSN</t>
  </si>
  <si>
    <t>Off</t>
  </si>
  <si>
    <t>AC non-QoS</t>
  </si>
  <si>
    <t>AC QoS</t>
  </si>
  <si>
    <t>Maximum Allowed Delay[ms]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</si>
  <si>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</si>
  <si>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</si>
  <si>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</si>
  <si>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</si>
  <si>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</si>
  <si>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</si>
  <si>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</si>
  <si>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</si>
  <si>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</si>
  <si>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</si>
  <si>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</si>
  <si>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</si>
  <si>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</si>
  <si>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AIFSN</t>
  </si>
  <si>
    <t>STA TX data while it has time and data in AC</t>
  </si>
  <si>
    <t>AC non-QoS</t>
  </si>
  <si>
    <t>AC QoS</t>
  </si>
  <si>
    <t>Maximum Allowed Delay[ms]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</si>
  <si>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</si>
  <si>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</si>
  <si>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</si>
  <si>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</si>
  <si>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</si>
  <si>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</si>
  <si>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</si>
  <si>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</si>
  <si>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</si>
  <si>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</si>
  <si>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</si>
  <si>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</si>
  <si>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</si>
  <si>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AIFSN</t>
  </si>
  <si>
    <t>STA TX data while it has time and data in AC</t>
  </si>
  <si>
    <t>EDCA (Default CW)</t>
  </si>
  <si>
    <t>EDCA (Modified CW)</t>
  </si>
  <si>
    <t>CW Modified</t>
  </si>
  <si>
    <t>D</t>
  </si>
  <si>
    <t>E</t>
  </si>
  <si>
    <t>Updated Results</t>
  </si>
  <si>
    <t>AC non-QoS</t>
  </si>
  <si>
    <t>AC QoS</t>
  </si>
  <si>
    <t>Maximum Allowed Delay[ms]</t>
  </si>
  <si>
    <t>Maximum PLR</t>
  </si>
  <si>
    <t>Offered Load [Mbps]</t>
  </si>
  <si>
    <t>Achieved Goodput [Mbps]</t>
  </si>
  <si>
    <t>Achieved Goodput [bps]</t>
  </si>
  <si>
    <t>PLR</t>
  </si>
  <si>
    <t>Ratio of Links Meeting QoS Objective</t>
  </si>
  <si>
    <t>AC_BE</t>
  </si>
  <si>
    <t>AC_VI</t>
  </si>
  <si>
    <t>AC_VO</t>
  </si>
  <si>
    <t>TXOP[sec]</t>
  </si>
  <si>
    <t>CwMin[slot]</t>
  </si>
  <si>
    <t>CwMax[slot]</t>
  </si>
  <si>
    <t>AIFSN</t>
  </si>
  <si>
    <t>STA TX data while it has time and data in AC</t>
  </si>
  <si>
    <t>AC non-QoS</t>
  </si>
  <si>
    <t>Maximum Allowed Delay [ms]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</si>
  <si>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</si>
  <si>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</si>
  <si>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</si>
  <si>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</si>
  <si>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</si>
  <si>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</si>
  <si>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</si>
  <si>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</si>
  <si>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</si>
  <si>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</si>
  <si>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</si>
  <si>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</si>
  <si>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</si>
  <si>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Off</t>
  </si>
  <si>
    <t>AIFSN</t>
  </si>
  <si>
    <t>STA TX data while it has time and data in AC</t>
  </si>
  <si>
    <t>D</t>
  </si>
  <si>
    <t>AC non-QoS</t>
  </si>
  <si>
    <t>AC QoS</t>
  </si>
  <si>
    <t xml:space="preserve">Maximum Allowed Delay [ms] </t>
  </si>
  <si>
    <t>Maximum PLR</t>
  </si>
  <si>
    <t>Offered Load [Mbps]</t>
  </si>
  <si>
    <t>Achieved Goodput [Mbps]</t>
  </si>
  <si>
    <t>Achieved Goodput [bps]</t>
  </si>
  <si>
    <t>Ratio of Links Meeting QoS Objective</t>
  </si>
  <si>
    <t>AC_BE</t>
  </si>
  <si>
    <t>AC_VI</t>
  </si>
  <si>
    <t>AC_VO</t>
  </si>
  <si>
    <t>TXOP[sec]</t>
  </si>
  <si>
    <t>CwMin[slot]</t>
  </si>
  <si>
    <t>CwMax[slot]</t>
  </si>
  <si>
    <t>AIFSN</t>
  </si>
  <si>
    <t>STA TX data while it has time and data in AC</t>
  </si>
  <si>
    <t>E</t>
  </si>
  <si>
    <t>AC non-QoS</t>
  </si>
  <si>
    <t>AC QoS</t>
  </si>
  <si>
    <t xml:space="preserve">Maximum Allowed Delay [ms] </t>
  </si>
  <si>
    <t>Maximum PLR</t>
  </si>
  <si>
    <t>Offered Load [Mbps]</t>
  </si>
  <si>
    <t>Achieved Goodput [Mbps]</t>
  </si>
  <si>
    <t>Achieved Goodput [bps]</t>
  </si>
  <si>
    <t>Ratio of Links Meeting QoS Objective</t>
  </si>
  <si>
    <t>AC_BE</t>
  </si>
  <si>
    <t>AC_VI</t>
  </si>
  <si>
    <t>AC_VO</t>
  </si>
  <si>
    <t>TXOP[sec]</t>
  </si>
  <si>
    <t>CwMin[slot]</t>
  </si>
  <si>
    <t>CwMax[slot]</t>
  </si>
  <si>
    <t>AIFSN</t>
  </si>
  <si>
    <t>STA TX data while it has time and data in AC</t>
  </si>
  <si>
    <t>E</t>
  </si>
  <si>
    <t>From</t>
  </si>
  <si>
    <t>CC 18, 19, 20, 25</t>
  </si>
  <si>
    <t>CC 18, 19, 20, 26</t>
  </si>
  <si>
    <t>IEEE 802.11-04/895, "TGnSync Proposal MAC Simulation Methodology"</t>
  </si>
  <si>
    <t>IEEE 802.11-04/892, "TGnSync Proposal MAC Results"</t>
  </si>
  <si>
    <t>AC non-QoS</t>
  </si>
  <si>
    <t>AC QoS</t>
  </si>
  <si>
    <t>Maximum Allowed Delay[ms]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</si>
  <si>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</si>
  <si>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</si>
  <si>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</si>
  <si>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</si>
  <si>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</si>
  <si>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</si>
  <si>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</si>
  <si>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</si>
  <si>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</si>
  <si>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</si>
  <si>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</si>
  <si>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</si>
  <si>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</si>
  <si>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AIFSN</t>
  </si>
  <si>
    <t>STA TX data while it has time and data in AC</t>
  </si>
  <si>
    <t>PER vs. Normalized SNR</t>
  </si>
  <si>
    <t>PHY mode</t>
  </si>
  <si>
    <t>include Short GI and 64QAM r = 7/8</t>
  </si>
  <si>
    <t>APPENDIX1 (20MHz Mode)</t>
  </si>
  <si>
    <t>APPENDIX2 (Default CW Setting)</t>
  </si>
  <si>
    <t>CW Modified, 20MHz with Short GI and 64QAM r = 7/8</t>
  </si>
  <si>
    <t>CW Modified, 20MHz with 64QAM r = 7/8</t>
  </si>
  <si>
    <t>This document contains results from the MAC2 simulation described in [1] required to show compliance to the TGn comparison criteria disclosure requirements, as well as additional simulation results that are not mandatory.
Results from this document are summarised in the Word document [2].
This document is organised into worksheets as follows. Navigation between sheets may be achieved through the tabs at the bottom of this page.   A "Common" sheet defines conditions common to all simulations.  Each sheet then applies to a combination of simulation scenario  and MAC Modes described in [1] (Standard NAV and Pairwise Spoofing).  Each sheet defines MAC and PHY parameters that are specific to those results.</t>
  </si>
  <si>
    <t>Updated 20MHz Results with Short GI and 64QAM r = 7/8</t>
  </si>
  <si>
    <t>include 64QAM r = 7/8</t>
  </si>
  <si>
    <t>PER vs. Normalized SNR</t>
  </si>
  <si>
    <t>AC non-QoS</t>
  </si>
  <si>
    <t>Maximum Allowed Delay [ms]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</si>
  <si>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</si>
  <si>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</si>
  <si>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</si>
  <si>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</si>
  <si>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</si>
  <si>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</si>
  <si>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</si>
  <si>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</si>
  <si>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</si>
  <si>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</si>
  <si>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</si>
  <si>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</si>
  <si>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</si>
  <si>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Off</t>
  </si>
  <si>
    <t>AIFSN</t>
  </si>
  <si>
    <t>STA TX data while it has time and data in AC</t>
  </si>
  <si>
    <t>PER vs. Normalized SNR</t>
  </si>
  <si>
    <t>PHY mode</t>
  </si>
  <si>
    <t>include 64QAM r = 7/8</t>
  </si>
  <si>
    <t>D</t>
  </si>
  <si>
    <t xml:space="preserve">Maximum Allowed Delay [ms] </t>
  </si>
  <si>
    <t>PER vs. Normalized SNR</t>
  </si>
  <si>
    <t>PHY mode</t>
  </si>
  <si>
    <t>include 64QAM r = 7/8</t>
  </si>
  <si>
    <t>E</t>
  </si>
  <si>
    <t>SS#1 Pairwise Spoofing</t>
  </si>
  <si>
    <t>SS#1 Standard NAV</t>
  </si>
  <si>
    <t>SS#2 Pairwise Spoofing</t>
  </si>
  <si>
    <t>SS#4 Pairwise Spoofing</t>
  </si>
  <si>
    <t>SS#6 Pairwise Spoofing</t>
  </si>
  <si>
    <t>SS#2 Standard NAV</t>
  </si>
  <si>
    <t>SS#4 Standard NAV</t>
  </si>
  <si>
    <t>SS#6 Standard NAV</t>
  </si>
  <si>
    <t>SS#1 Pairwise Spoofing (20MHz)</t>
  </si>
  <si>
    <t>SS#2 Pairwise Spoofing (20MHz)</t>
  </si>
  <si>
    <t>SS#4 Pairwise Spoofing (20MHz)</t>
  </si>
  <si>
    <t>SS#6 Pairwise Spoofing (20MHz)</t>
  </si>
  <si>
    <t>SS#1 Standard NAV (20MHz)</t>
  </si>
  <si>
    <t>SS#2 Standard NAV (20MHz)</t>
  </si>
  <si>
    <t>SS#4 Standard NAV (20MHz)</t>
  </si>
  <si>
    <t>SS#6 Standard NAV (20MHz)</t>
  </si>
  <si>
    <t>Protection</t>
  </si>
  <si>
    <t>Pairwise Spoofing</t>
  </si>
  <si>
    <t>Standard NAV</t>
  </si>
  <si>
    <t>SS#1 Pairwise Spoofing (Default CW)</t>
  </si>
  <si>
    <t>SS#2 Pairwise Spoofing (Default CW)</t>
  </si>
  <si>
    <t>SS#4 Pairwise Spoofing (Default CW)</t>
  </si>
  <si>
    <t>SS#6 Pairwise Spoofing (Default CW)</t>
  </si>
  <si>
    <t>SS#2 Standard NAV (Default CW)</t>
  </si>
  <si>
    <t>SS#1 Standard NAV (Default CW)</t>
  </si>
  <si>
    <t>SS#4 Standard NAV (Default CW)</t>
  </si>
  <si>
    <t>SS#6 Standard NAV (Default CW)</t>
  </si>
  <si>
    <t>17/17</t>
  </si>
  <si>
    <t>7/9</t>
  </si>
  <si>
    <t>18/18</t>
  </si>
  <si>
    <t>39/39</t>
  </si>
  <si>
    <t>16/17</t>
  </si>
  <si>
    <t>5/9</t>
  </si>
  <si>
    <t>11/17</t>
  </si>
  <si>
    <t>16/18</t>
  </si>
  <si>
    <t>15/39</t>
  </si>
  <si>
    <t>9/9</t>
  </si>
  <si>
    <t>IEEE 802.11-04-894/r3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</si>
</sst>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р.&quot;;\-#,##0&quot;р.&quot;"/>
    <numFmt numFmtId="185" formatCode="#,##0&quot;р.&quot;;[Red]\-#,##0&quot;р.&quot;"/>
    <numFmt numFmtId="186" formatCode="#,##0.00&quot;р.&quot;;\-#,##0.00&quot;р.&quot;"/>
    <numFmt numFmtId="187" formatCode="#,##0.00&quot;р.&quot;;[Red]\-#,##0.00&quot;р.&quot;"/>
    <numFmt numFmtId="188" formatCode="_-* #,##0&quot;р.&quot;_-;\-* #,##0&quot;р.&quot;_-;_-* &quot;-&quot;&quot;р.&quot;_-;_-@_-"/>
    <numFmt numFmtId="189" formatCode="_-* #,##0_р_._-;\-* #,##0_р_._-;_-* &quot;-&quot;_р_._-;_-@_-"/>
    <numFmt numFmtId="190" formatCode="_-* #,##0.00&quot;р.&quot;_-;\-* #,##0.00&quot;р.&quot;_-;_-* &quot;-&quot;??&quot;р.&quot;_-;_-@_-"/>
    <numFmt numFmtId="191" formatCode="_-* #,##0.00_р_._-;\-* #,##0.00_р_._-;_-* &quot;-&quot;??_р_.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0000"/>
    <numFmt numFmtId="201" formatCode="0.000000E+00"/>
  </numFmts>
  <fonts count="8">
    <font>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0"/>
      <name val="Arial"/>
      <family val="2"/>
    </font>
    <font>
      <b/>
      <sz val="12"/>
      <color indexed="10"/>
      <name val="Arial"/>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s>
  <borders count="47">
    <border>
      <left/>
      <right/>
      <top/>
      <bottom/>
      <diagonal/>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thin"/>
      <top style="thin"/>
      <bottom style="medium"/>
    </border>
    <border>
      <left style="medium"/>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thin"/>
    </border>
    <border>
      <left style="thin"/>
      <right>
        <color indexed="63"/>
      </right>
      <top style="thin"/>
      <bottom>
        <color indexed="63"/>
      </bottom>
    </border>
    <border>
      <left style="thin"/>
      <right style="thin"/>
      <top style="medium"/>
      <bottom>
        <color indexed="63"/>
      </bottom>
    </border>
    <border>
      <left style="thin"/>
      <right style="thin"/>
      <top>
        <color indexed="63"/>
      </top>
      <bottom style="medium"/>
    </border>
    <border>
      <left>
        <color indexed="63"/>
      </left>
      <right style="thin"/>
      <top style="medium"/>
      <bottom style="thin"/>
    </border>
    <border>
      <left style="thin"/>
      <right>
        <color indexed="63"/>
      </right>
      <top style="thin"/>
      <bottom style="medium"/>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188" fontId="0" fillId="0" borderId="0" applyFont="0" applyFill="0" applyBorder="0" applyAlignment="0" applyProtection="0"/>
    <xf numFmtId="190" fontId="0" fillId="0" borderId="0" applyFont="0" applyFill="0" applyBorder="0" applyAlignment="0" applyProtection="0"/>
    <xf numFmtId="0" fontId="3" fillId="0" borderId="0" applyNumberFormat="0" applyFill="0" applyBorder="0" applyAlignment="0" applyProtection="0"/>
  </cellStyleXfs>
  <cellXfs count="11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wrapText="1"/>
    </xf>
    <xf numFmtId="0" fontId="0" fillId="0" borderId="4" xfId="0" applyBorder="1" applyAlignment="1">
      <alignment/>
    </xf>
    <xf numFmtId="0" fontId="0" fillId="0" borderId="4" xfId="0" applyFill="1" applyBorder="1" applyAlignment="1">
      <alignment horizontal="center" wrapText="1"/>
    </xf>
    <xf numFmtId="0" fontId="0" fillId="0" borderId="5" xfId="0"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7" xfId="0" applyFill="1" applyBorder="1" applyAlignment="1">
      <alignment/>
    </xf>
    <xf numFmtId="0" fontId="0" fillId="0" borderId="15" xfId="0" applyFill="1" applyBorder="1" applyAlignment="1">
      <alignment/>
    </xf>
    <xf numFmtId="0" fontId="0" fillId="0" borderId="0" xfId="0" applyBorder="1" applyAlignment="1">
      <alignment/>
    </xf>
    <xf numFmtId="0" fontId="0" fillId="0" borderId="0" xfId="0" applyBorder="1" applyAlignment="1">
      <alignment/>
    </xf>
    <xf numFmtId="0" fontId="0" fillId="0" borderId="0" xfId="0" applyFill="1" applyBorder="1" applyAlignment="1">
      <alignment/>
    </xf>
    <xf numFmtId="0" fontId="0" fillId="0" borderId="15" xfId="0" applyFill="1" applyBorder="1" applyAlignment="1">
      <alignment horizontal="center"/>
    </xf>
    <xf numFmtId="0" fontId="0" fillId="0" borderId="16" xfId="0" applyBorder="1" applyAlignment="1">
      <alignment/>
    </xf>
    <xf numFmtId="0" fontId="0" fillId="0" borderId="0" xfId="0" applyBorder="1" applyAlignment="1">
      <alignment wrapText="1"/>
    </xf>
    <xf numFmtId="11" fontId="0" fillId="0" borderId="0" xfId="0" applyNumberFormat="1" applyAlignment="1">
      <alignment/>
    </xf>
    <xf numFmtId="0" fontId="0" fillId="0" borderId="0" xfId="0" applyNumberFormat="1" applyAlignment="1">
      <alignment/>
    </xf>
    <xf numFmtId="0" fontId="0" fillId="2" borderId="17" xfId="0" applyFill="1" applyBorder="1" applyAlignment="1">
      <alignment/>
    </xf>
    <xf numFmtId="0" fontId="0" fillId="2" borderId="6" xfId="0" applyFill="1" applyBorder="1" applyAlignment="1">
      <alignment/>
    </xf>
    <xf numFmtId="0" fontId="0" fillId="2" borderId="0" xfId="0" applyFill="1" applyAlignment="1">
      <alignment/>
    </xf>
    <xf numFmtId="49" fontId="0" fillId="2" borderId="6" xfId="0" applyNumberFormat="1" applyFill="1" applyBorder="1" applyAlignment="1">
      <alignment/>
    </xf>
    <xf numFmtId="0" fontId="0" fillId="2" borderId="18" xfId="0" applyFill="1" applyBorder="1" applyAlignment="1">
      <alignment/>
    </xf>
    <xf numFmtId="0" fontId="0" fillId="2" borderId="16" xfId="0" applyNumberFormat="1" applyFill="1" applyBorder="1" applyAlignment="1">
      <alignment/>
    </xf>
    <xf numFmtId="0" fontId="0" fillId="2" borderId="19" xfId="0" applyNumberFormat="1" applyFill="1" applyBorder="1" applyAlignment="1">
      <alignment/>
    </xf>
    <xf numFmtId="0" fontId="0" fillId="3" borderId="1" xfId="0" applyFill="1" applyBorder="1" applyAlignment="1">
      <alignment/>
    </xf>
    <xf numFmtId="0" fontId="0" fillId="3" borderId="0" xfId="0" applyFill="1" applyAlignment="1">
      <alignment/>
    </xf>
    <xf numFmtId="49" fontId="0" fillId="3" borderId="1" xfId="0" applyNumberFormat="1" applyFill="1" applyBorder="1" applyAlignment="1">
      <alignment/>
    </xf>
    <xf numFmtId="0" fontId="0" fillId="3" borderId="2" xfId="0" applyFill="1" applyBorder="1" applyAlignment="1">
      <alignment/>
    </xf>
    <xf numFmtId="0" fontId="0" fillId="4" borderId="0" xfId="0" applyFill="1" applyAlignment="1">
      <alignment/>
    </xf>
    <xf numFmtId="49" fontId="0" fillId="4" borderId="1" xfId="0" applyNumberFormat="1" applyFill="1" applyBorder="1" applyAlignment="1">
      <alignment/>
    </xf>
    <xf numFmtId="0" fontId="0" fillId="4" borderId="0" xfId="0" applyNumberFormat="1" applyFill="1" applyAlignment="1">
      <alignment/>
    </xf>
    <xf numFmtId="0" fontId="4" fillId="0" borderId="0" xfId="0" applyFont="1" applyAlignment="1">
      <alignment/>
    </xf>
    <xf numFmtId="0" fontId="5" fillId="0" borderId="0" xfId="0" applyFont="1" applyAlignment="1">
      <alignment/>
    </xf>
    <xf numFmtId="0" fontId="5" fillId="5" borderId="0" xfId="0" applyFont="1" applyFill="1" applyAlignment="1">
      <alignment/>
    </xf>
    <xf numFmtId="0" fontId="6" fillId="5" borderId="0" xfId="0" applyFont="1" applyFill="1" applyAlignment="1">
      <alignment/>
    </xf>
    <xf numFmtId="0" fontId="6" fillId="0" borderId="0" xfId="0" applyFont="1" applyAlignment="1">
      <alignment/>
    </xf>
    <xf numFmtId="0" fontId="7" fillId="5" borderId="0" xfId="0" applyFont="1" applyFill="1" applyAlignment="1">
      <alignment/>
    </xf>
    <xf numFmtId="15" fontId="4" fillId="0" borderId="0" xfId="0" applyNumberFormat="1" applyFont="1" applyAlignment="1">
      <alignment/>
    </xf>
    <xf numFmtId="0" fontId="0" fillId="5" borderId="0" xfId="0" applyFill="1" applyAlignment="1">
      <alignment/>
    </xf>
    <xf numFmtId="0" fontId="2" fillId="0" borderId="0" xfId="16"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quotePrefix="1">
      <alignment/>
    </xf>
    <xf numFmtId="11" fontId="0" fillId="0" borderId="22"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4" xfId="0" applyFill="1" applyBorder="1" applyAlignment="1">
      <alignment/>
    </xf>
    <xf numFmtId="0" fontId="0" fillId="0" borderId="25" xfId="0" applyBorder="1" applyAlignment="1">
      <alignment/>
    </xf>
    <xf numFmtId="0" fontId="0" fillId="0" borderId="26" xfId="0" applyBorder="1" applyAlignment="1">
      <alignment/>
    </xf>
    <xf numFmtId="201" fontId="0" fillId="0" borderId="0" xfId="0" applyNumberFormat="1" applyAlignment="1">
      <alignment/>
    </xf>
    <xf numFmtId="0" fontId="0" fillId="2" borderId="17" xfId="0" applyNumberFormat="1" applyFill="1" applyBorder="1" applyAlignment="1">
      <alignment/>
    </xf>
    <xf numFmtId="0" fontId="0" fillId="0" borderId="0" xfId="0" applyFill="1" applyAlignment="1">
      <alignment/>
    </xf>
    <xf numFmtId="0" fontId="0" fillId="6" borderId="17" xfId="0" applyFill="1" applyBorder="1" applyAlignment="1">
      <alignment/>
    </xf>
    <xf numFmtId="0" fontId="0" fillId="6" borderId="6" xfId="0" applyFill="1" applyBorder="1" applyAlignment="1">
      <alignment/>
    </xf>
    <xf numFmtId="0" fontId="0" fillId="6" borderId="0" xfId="0" applyFill="1" applyAlignment="1">
      <alignment/>
    </xf>
    <xf numFmtId="49" fontId="0" fillId="6" borderId="6" xfId="0" applyNumberFormat="1" applyFill="1" applyBorder="1" applyAlignment="1">
      <alignment/>
    </xf>
    <xf numFmtId="0" fontId="0" fillId="6" borderId="18" xfId="0" applyFill="1" applyBorder="1" applyAlignment="1">
      <alignment/>
    </xf>
    <xf numFmtId="0" fontId="0" fillId="6" borderId="19" xfId="0" applyNumberFormat="1" applyFill="1" applyBorder="1" applyAlignment="1">
      <alignment/>
    </xf>
    <xf numFmtId="0" fontId="0" fillId="6" borderId="27" xfId="0" applyFill="1" applyBorder="1" applyAlignment="1">
      <alignment/>
    </xf>
    <xf numFmtId="0" fontId="0" fillId="2" borderId="2" xfId="0" applyFill="1" applyBorder="1" applyAlignment="1">
      <alignment/>
    </xf>
    <xf numFmtId="0" fontId="4" fillId="0" borderId="0" xfId="0" applyFont="1" applyAlignment="1">
      <alignment/>
    </xf>
    <xf numFmtId="0" fontId="0" fillId="7" borderId="0" xfId="0" applyFill="1" applyAlignment="1">
      <alignment/>
    </xf>
    <xf numFmtId="0" fontId="4" fillId="0" borderId="0" xfId="0" applyFont="1" applyAlignment="1">
      <alignment wrapText="1"/>
    </xf>
    <xf numFmtId="0" fontId="5" fillId="0" borderId="0" xfId="0" applyFont="1" applyAlignment="1">
      <alignment wrapText="1"/>
    </xf>
    <xf numFmtId="0" fontId="0" fillId="0" borderId="28" xfId="0" applyBorder="1" applyAlignment="1">
      <alignment horizontal="center"/>
    </xf>
    <xf numFmtId="0" fontId="0" fillId="0" borderId="27" xfId="0"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19" xfId="0" applyBorder="1" applyAlignment="1">
      <alignment horizontal="center"/>
    </xf>
    <xf numFmtId="0" fontId="0" fillId="0" borderId="8" xfId="0"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0" fontId="0" fillId="0" borderId="1" xfId="0" applyBorder="1" applyAlignment="1">
      <alignment horizontal="center" wrapText="1"/>
    </xf>
    <xf numFmtId="0" fontId="0" fillId="0" borderId="10"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wrapText="1"/>
    </xf>
    <xf numFmtId="0" fontId="0" fillId="0" borderId="36" xfId="0" applyBorder="1" applyAlignment="1">
      <alignment horizontal="center"/>
    </xf>
    <xf numFmtId="0" fontId="0" fillId="0" borderId="40" xfId="0" applyBorder="1" applyAlignment="1">
      <alignment horizontal="center"/>
    </xf>
    <xf numFmtId="0" fontId="0" fillId="0" borderId="41" xfId="0" applyBorder="1" applyAlignment="1">
      <alignment horizontal="center" wrapText="1"/>
    </xf>
    <xf numFmtId="0" fontId="0" fillId="0" borderId="12" xfId="0"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42" xfId="0" applyFill="1" applyBorder="1" applyAlignment="1">
      <alignment horizontal="center"/>
    </xf>
    <xf numFmtId="0" fontId="0" fillId="0" borderId="43" xfId="0" applyFill="1" applyBorder="1" applyAlignment="1">
      <alignment horizontal="center"/>
    </xf>
    <xf numFmtId="0" fontId="0" fillId="0" borderId="43" xfId="0" applyBorder="1" applyAlignment="1">
      <alignment horizontal="center"/>
    </xf>
    <xf numFmtId="0" fontId="0" fillId="0" borderId="13" xfId="0" applyFill="1" applyBorder="1" applyAlignment="1">
      <alignment horizontal="center"/>
    </xf>
    <xf numFmtId="0" fontId="0" fillId="0" borderId="44" xfId="0" applyFill="1" applyBorder="1" applyAlignment="1">
      <alignment horizontal="center"/>
    </xf>
    <xf numFmtId="0" fontId="0" fillId="0" borderId="12"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9" xfId="0" applyBorder="1" applyAlignment="1">
      <alignment horizontal="center"/>
    </xf>
    <xf numFmtId="0" fontId="0" fillId="0" borderId="45" xfId="0" applyBorder="1" applyAlignment="1">
      <alignment horizontal="center"/>
    </xf>
    <xf numFmtId="0" fontId="0" fillId="0" borderId="0" xfId="0" applyBorder="1" applyAlignment="1">
      <alignment horizontal="center"/>
    </xf>
    <xf numFmtId="0" fontId="0" fillId="0" borderId="46" xfId="0"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9"/>
  <sheetViews>
    <sheetView tabSelected="1" workbookViewId="0" topLeftCell="A1">
      <selection activeCell="A5" sqref="A5"/>
    </sheetView>
  </sheetViews>
  <sheetFormatPr defaultColWidth="9.140625" defaultRowHeight="12.75"/>
  <cols>
    <col min="1" max="1" width="29.00390625" style="0" customWidth="1"/>
    <col min="2" max="2" width="20.8515625" style="0" customWidth="1"/>
    <col min="3" max="3" width="32.421875" style="0" customWidth="1"/>
    <col min="4" max="4" width="37.7109375" style="0" customWidth="1"/>
    <col min="5" max="5" width="47.7109375" style="0" customWidth="1"/>
  </cols>
  <sheetData>
    <row r="1" spans="1:5" ht="15">
      <c r="A1" s="40"/>
      <c r="B1" s="40"/>
      <c r="C1" s="40"/>
      <c r="D1" s="40"/>
      <c r="E1" s="40"/>
    </row>
    <row r="2" spans="1:5" ht="15.75">
      <c r="A2" s="41" t="s">
        <v>86</v>
      </c>
      <c r="B2" s="40" t="s">
        <v>144</v>
      </c>
      <c r="C2" s="40"/>
      <c r="D2" s="40"/>
      <c r="E2" s="40"/>
    </row>
    <row r="3" spans="1:5" ht="15.75">
      <c r="A3" s="41" t="s">
        <v>87</v>
      </c>
      <c r="B3" s="40" t="s">
        <v>379</v>
      </c>
      <c r="C3" s="40"/>
      <c r="D3" s="40"/>
      <c r="E3" s="40"/>
    </row>
    <row r="4" spans="1:5" ht="15.75">
      <c r="A4" s="41" t="s">
        <v>88</v>
      </c>
      <c r="B4" s="46">
        <v>38354</v>
      </c>
      <c r="C4" s="40"/>
      <c r="D4" s="40"/>
      <c r="E4" s="40"/>
    </row>
    <row r="5" spans="1:5" ht="15.75">
      <c r="A5" s="41" t="s">
        <v>89</v>
      </c>
      <c r="B5" s="40"/>
      <c r="C5" s="40"/>
      <c r="D5" s="40"/>
      <c r="E5" s="40"/>
    </row>
    <row r="6" spans="1:5" ht="15">
      <c r="A6" s="40"/>
      <c r="B6" s="40" t="s">
        <v>106</v>
      </c>
      <c r="C6" s="40"/>
      <c r="D6" s="40"/>
      <c r="E6" s="40"/>
    </row>
    <row r="7" spans="1:5" ht="15">
      <c r="A7" s="40"/>
      <c r="B7" s="40" t="s">
        <v>107</v>
      </c>
      <c r="C7" s="40"/>
      <c r="D7" s="40"/>
      <c r="E7" s="40"/>
    </row>
    <row r="8" spans="1:5" ht="15">
      <c r="A8" s="40"/>
      <c r="B8" s="40" t="s">
        <v>108</v>
      </c>
      <c r="C8" s="40"/>
      <c r="D8" s="40"/>
      <c r="E8" s="40"/>
    </row>
    <row r="9" spans="1:5" ht="15">
      <c r="A9" s="40"/>
      <c r="B9" s="40"/>
      <c r="C9" s="40"/>
      <c r="D9" s="40"/>
      <c r="E9" s="40"/>
    </row>
    <row r="10" spans="1:5" s="43" customFormat="1" ht="15.75">
      <c r="A10" s="42" t="s">
        <v>90</v>
      </c>
      <c r="B10" s="42"/>
      <c r="C10" s="42"/>
      <c r="D10" s="42"/>
      <c r="E10" s="42"/>
    </row>
    <row r="11" spans="1:5" s="44" customFormat="1" ht="142.5" customHeight="1">
      <c r="A11" s="71" t="s">
        <v>311</v>
      </c>
      <c r="B11" s="72"/>
      <c r="C11" s="72"/>
      <c r="D11" s="72"/>
      <c r="E11" s="41"/>
    </row>
    <row r="12" spans="1:5" s="44" customFormat="1" ht="15.75">
      <c r="A12" s="41"/>
      <c r="B12" s="41"/>
      <c r="C12" s="41"/>
      <c r="D12" s="41"/>
      <c r="E12" s="41"/>
    </row>
    <row r="13" spans="1:5" ht="15">
      <c r="A13" s="40"/>
      <c r="B13" s="40"/>
      <c r="C13" s="40"/>
      <c r="D13" s="40"/>
      <c r="E13" s="40"/>
    </row>
    <row r="14" spans="1:5" s="43" customFormat="1" ht="15.75">
      <c r="A14" s="42" t="s">
        <v>91</v>
      </c>
      <c r="B14" s="45"/>
      <c r="C14" s="42"/>
      <c r="D14" s="42"/>
      <c r="E14" s="42"/>
    </row>
    <row r="15" spans="1:5" s="44" customFormat="1" ht="15.75">
      <c r="A15" s="41" t="s">
        <v>92</v>
      </c>
      <c r="B15" s="41" t="s">
        <v>93</v>
      </c>
      <c r="C15" s="41" t="s">
        <v>94</v>
      </c>
      <c r="D15" s="41" t="s">
        <v>95</v>
      </c>
      <c r="E15" s="41"/>
    </row>
    <row r="16" spans="1:5" ht="15">
      <c r="A16" s="40">
        <v>0</v>
      </c>
      <c r="B16" s="46">
        <v>38212</v>
      </c>
      <c r="C16" s="40" t="s">
        <v>109</v>
      </c>
      <c r="D16" s="40" t="s">
        <v>96</v>
      </c>
      <c r="E16" s="40"/>
    </row>
    <row r="17" spans="1:4" ht="15">
      <c r="A17" s="40">
        <v>1</v>
      </c>
      <c r="B17" s="46">
        <v>38242</v>
      </c>
      <c r="C17" s="40" t="s">
        <v>109</v>
      </c>
      <c r="D17" s="40" t="s">
        <v>210</v>
      </c>
    </row>
    <row r="18" spans="1:4" ht="15">
      <c r="A18" s="40">
        <v>2</v>
      </c>
      <c r="B18" s="46">
        <v>38295</v>
      </c>
      <c r="C18" s="40" t="s">
        <v>109</v>
      </c>
      <c r="D18" s="40" t="s">
        <v>312</v>
      </c>
    </row>
    <row r="19" spans="1:4" ht="15">
      <c r="A19" s="40">
        <v>3</v>
      </c>
      <c r="B19" s="46">
        <v>38354</v>
      </c>
      <c r="C19" s="40" t="s">
        <v>109</v>
      </c>
      <c r="D19" s="40" t="s">
        <v>210</v>
      </c>
    </row>
    <row r="21" s="47" customFormat="1" ht="12.75">
      <c r="A21" s="43" t="s">
        <v>97</v>
      </c>
    </row>
    <row r="22" spans="1:2" ht="15">
      <c r="A22" t="s">
        <v>98</v>
      </c>
      <c r="B22" s="69" t="s">
        <v>284</v>
      </c>
    </row>
    <row r="23" spans="1:2" ht="15">
      <c r="A23" t="s">
        <v>99</v>
      </c>
      <c r="B23" s="69" t="s">
        <v>285</v>
      </c>
    </row>
    <row r="26" spans="1:2" s="47" customFormat="1" ht="12.75">
      <c r="A26" s="43" t="s">
        <v>100</v>
      </c>
      <c r="B26" s="43"/>
    </row>
    <row r="27" spans="1:5" ht="12.75">
      <c r="A27" s="44" t="s">
        <v>25</v>
      </c>
      <c r="B27" s="44" t="s">
        <v>101</v>
      </c>
      <c r="C27" s="44" t="s">
        <v>102</v>
      </c>
      <c r="D27" s="44" t="s">
        <v>103</v>
      </c>
      <c r="E27" s="44" t="s">
        <v>155</v>
      </c>
    </row>
    <row r="28" spans="1:5" ht="12.75">
      <c r="A28" s="48" t="s">
        <v>342</v>
      </c>
      <c r="B28" t="s">
        <v>104</v>
      </c>
      <c r="C28" t="s">
        <v>206</v>
      </c>
      <c r="D28" t="s">
        <v>105</v>
      </c>
      <c r="E28" t="s">
        <v>207</v>
      </c>
    </row>
    <row r="29" spans="1:5" ht="12.75">
      <c r="A29" s="48" t="s">
        <v>343</v>
      </c>
      <c r="B29" t="s">
        <v>104</v>
      </c>
      <c r="C29" t="s">
        <v>206</v>
      </c>
      <c r="D29" t="s">
        <v>105</v>
      </c>
      <c r="E29" t="s">
        <v>207</v>
      </c>
    </row>
    <row r="30" spans="1:5" ht="12.75">
      <c r="A30" s="48" t="s">
        <v>344</v>
      </c>
      <c r="B30" t="s">
        <v>104</v>
      </c>
      <c r="C30" t="s">
        <v>206</v>
      </c>
      <c r="D30" t="s">
        <v>105</v>
      </c>
      <c r="E30" t="s">
        <v>207</v>
      </c>
    </row>
    <row r="31" spans="1:5" ht="12.75">
      <c r="A31" s="48" t="s">
        <v>347</v>
      </c>
      <c r="B31" t="s">
        <v>104</v>
      </c>
      <c r="C31" t="s">
        <v>206</v>
      </c>
      <c r="D31" t="s">
        <v>105</v>
      </c>
      <c r="E31" t="s">
        <v>207</v>
      </c>
    </row>
    <row r="32" spans="1:5" ht="12.75">
      <c r="A32" s="48" t="s">
        <v>345</v>
      </c>
      <c r="B32" t="s">
        <v>104</v>
      </c>
      <c r="C32" t="s">
        <v>206</v>
      </c>
      <c r="D32" t="s">
        <v>105</v>
      </c>
      <c r="E32" t="s">
        <v>207</v>
      </c>
    </row>
    <row r="33" spans="1:5" ht="12.75">
      <c r="A33" s="48" t="s">
        <v>348</v>
      </c>
      <c r="B33" t="s">
        <v>104</v>
      </c>
      <c r="C33" t="s">
        <v>206</v>
      </c>
      <c r="D33" t="s">
        <v>105</v>
      </c>
      <c r="E33" t="s">
        <v>207</v>
      </c>
    </row>
    <row r="34" spans="1:5" ht="12.75">
      <c r="A34" s="48" t="s">
        <v>346</v>
      </c>
      <c r="B34" t="s">
        <v>104</v>
      </c>
      <c r="C34" t="s">
        <v>206</v>
      </c>
      <c r="D34" t="s">
        <v>105</v>
      </c>
      <c r="E34" t="s">
        <v>207</v>
      </c>
    </row>
    <row r="35" spans="1:5" ht="12.75">
      <c r="A35" s="48" t="s">
        <v>349</v>
      </c>
      <c r="B35" t="s">
        <v>104</v>
      </c>
      <c r="C35" t="s">
        <v>206</v>
      </c>
      <c r="D35" t="s">
        <v>105</v>
      </c>
      <c r="E35" t="s">
        <v>207</v>
      </c>
    </row>
    <row r="36" ht="12.75">
      <c r="A36" s="48"/>
    </row>
    <row r="37" ht="12.75">
      <c r="A37" t="s">
        <v>307</v>
      </c>
    </row>
    <row r="38" spans="1:5" ht="12.75">
      <c r="A38" s="48" t="s">
        <v>350</v>
      </c>
      <c r="B38" t="s">
        <v>156</v>
      </c>
      <c r="C38" t="s">
        <v>206</v>
      </c>
      <c r="D38" t="s">
        <v>105</v>
      </c>
      <c r="E38" t="s">
        <v>309</v>
      </c>
    </row>
    <row r="39" spans="1:5" ht="12.75">
      <c r="A39" s="48" t="s">
        <v>354</v>
      </c>
      <c r="B39" t="s">
        <v>156</v>
      </c>
      <c r="C39" t="s">
        <v>206</v>
      </c>
      <c r="D39" t="s">
        <v>105</v>
      </c>
      <c r="E39" t="s">
        <v>309</v>
      </c>
    </row>
    <row r="40" spans="1:5" ht="12.75">
      <c r="A40" s="48" t="s">
        <v>351</v>
      </c>
      <c r="B40" t="s">
        <v>156</v>
      </c>
      <c r="C40" t="s">
        <v>206</v>
      </c>
      <c r="D40" t="s">
        <v>105</v>
      </c>
      <c r="E40" t="s">
        <v>309</v>
      </c>
    </row>
    <row r="41" spans="1:5" ht="12.75">
      <c r="A41" s="48" t="s">
        <v>355</v>
      </c>
      <c r="B41" t="s">
        <v>156</v>
      </c>
      <c r="C41" t="s">
        <v>206</v>
      </c>
      <c r="D41" t="s">
        <v>105</v>
      </c>
      <c r="E41" t="s">
        <v>309</v>
      </c>
    </row>
    <row r="42" spans="1:5" ht="12.75">
      <c r="A42" s="48" t="s">
        <v>352</v>
      </c>
      <c r="B42" t="s">
        <v>156</v>
      </c>
      <c r="C42" t="s">
        <v>206</v>
      </c>
      <c r="D42" t="s">
        <v>282</v>
      </c>
      <c r="E42" t="s">
        <v>310</v>
      </c>
    </row>
    <row r="43" spans="1:5" ht="12.75">
      <c r="A43" s="48" t="s">
        <v>356</v>
      </c>
      <c r="B43" t="s">
        <v>156</v>
      </c>
      <c r="C43" t="s">
        <v>206</v>
      </c>
      <c r="D43" t="s">
        <v>282</v>
      </c>
      <c r="E43" t="s">
        <v>310</v>
      </c>
    </row>
    <row r="44" spans="1:5" ht="12.75">
      <c r="A44" s="48" t="s">
        <v>353</v>
      </c>
      <c r="B44" t="s">
        <v>156</v>
      </c>
      <c r="C44" t="s">
        <v>206</v>
      </c>
      <c r="D44" t="s">
        <v>283</v>
      </c>
      <c r="E44" t="s">
        <v>310</v>
      </c>
    </row>
    <row r="45" spans="1:5" ht="12.75">
      <c r="A45" s="48" t="s">
        <v>357</v>
      </c>
      <c r="B45" t="s">
        <v>156</v>
      </c>
      <c r="C45" t="s">
        <v>206</v>
      </c>
      <c r="D45" t="s">
        <v>283</v>
      </c>
      <c r="E45" t="s">
        <v>310</v>
      </c>
    </row>
    <row r="46" ht="12.75">
      <c r="A46" s="48"/>
    </row>
    <row r="47" ht="12.75">
      <c r="A47" t="s">
        <v>308</v>
      </c>
    </row>
    <row r="48" spans="1:5" ht="12.75">
      <c r="A48" s="48" t="s">
        <v>361</v>
      </c>
      <c r="B48" t="s">
        <v>104</v>
      </c>
      <c r="C48" t="s">
        <v>205</v>
      </c>
      <c r="D48" t="s">
        <v>105</v>
      </c>
      <c r="E48" t="s">
        <v>157</v>
      </c>
    </row>
    <row r="49" spans="1:5" ht="12.75">
      <c r="A49" s="48" t="s">
        <v>366</v>
      </c>
      <c r="B49" t="s">
        <v>104</v>
      </c>
      <c r="C49" t="s">
        <v>205</v>
      </c>
      <c r="D49" t="s">
        <v>105</v>
      </c>
      <c r="E49" t="s">
        <v>157</v>
      </c>
    </row>
    <row r="50" spans="1:5" ht="12.75">
      <c r="A50" s="48" t="s">
        <v>362</v>
      </c>
      <c r="B50" t="s">
        <v>104</v>
      </c>
      <c r="C50" t="s">
        <v>205</v>
      </c>
      <c r="D50" t="s">
        <v>105</v>
      </c>
      <c r="E50" t="s">
        <v>157</v>
      </c>
    </row>
    <row r="51" spans="1:5" ht="12.75">
      <c r="A51" s="48" t="s">
        <v>365</v>
      </c>
      <c r="B51" t="s">
        <v>104</v>
      </c>
      <c r="C51" t="s">
        <v>205</v>
      </c>
      <c r="D51" t="s">
        <v>105</v>
      </c>
      <c r="E51" t="s">
        <v>157</v>
      </c>
    </row>
    <row r="52" spans="1:5" ht="12.75">
      <c r="A52" s="48" t="s">
        <v>363</v>
      </c>
      <c r="B52" t="s">
        <v>104</v>
      </c>
      <c r="C52" t="s">
        <v>205</v>
      </c>
      <c r="D52" t="s">
        <v>105</v>
      </c>
      <c r="E52" t="s">
        <v>157</v>
      </c>
    </row>
    <row r="53" spans="1:5" ht="12.75">
      <c r="A53" s="48" t="s">
        <v>367</v>
      </c>
      <c r="B53" t="s">
        <v>104</v>
      </c>
      <c r="C53" t="s">
        <v>205</v>
      </c>
      <c r="D53" t="s">
        <v>105</v>
      </c>
      <c r="E53" t="s">
        <v>157</v>
      </c>
    </row>
    <row r="54" spans="1:5" ht="12.75">
      <c r="A54" s="48" t="s">
        <v>364</v>
      </c>
      <c r="B54" t="s">
        <v>104</v>
      </c>
      <c r="C54" t="s">
        <v>205</v>
      </c>
      <c r="D54" t="s">
        <v>105</v>
      </c>
      <c r="E54" t="s">
        <v>157</v>
      </c>
    </row>
    <row r="55" spans="1:5" ht="12.75">
      <c r="A55" s="48" t="s">
        <v>368</v>
      </c>
      <c r="B55" t="s">
        <v>104</v>
      </c>
      <c r="C55" t="s">
        <v>205</v>
      </c>
      <c r="D55" t="s">
        <v>105</v>
      </c>
      <c r="E55" t="s">
        <v>157</v>
      </c>
    </row>
    <row r="56" ht="12.75">
      <c r="A56" s="48"/>
    </row>
    <row r="58" ht="12.75">
      <c r="A58" s="48"/>
    </row>
    <row r="59" ht="12.75">
      <c r="A59" s="48"/>
    </row>
  </sheetData>
  <mergeCells count="1">
    <mergeCell ref="A11:D11"/>
  </mergeCells>
  <hyperlinks>
    <hyperlink ref="A29" location="'SS#1 SN'!A1" display="SS#1 Standard NAV"/>
    <hyperlink ref="A33" location="'SS#4 SN'!A1" display="SS#4 Standard NAV"/>
    <hyperlink ref="A34" location="'SS#6 PS'!A1" display="SS#6 Pairwise Spoofing"/>
    <hyperlink ref="A35" location="'SS#6 SN'!A1" display="SS#6 Standard NAV"/>
    <hyperlink ref="A28" location="'SS#1 PS'!A1" display="SS#1 Pairwise Spoofing"/>
    <hyperlink ref="A38" location="'SS#1 PS20'!A1" display="SS#1 Pairwise Spoofing (20MHz)"/>
    <hyperlink ref="A31" location="'SS#2 SN'!A1" display="SS#2 Standard NAV"/>
    <hyperlink ref="A30" location="'SS#2 PS'!A1" display="SS#2 Pairwise Spoofing"/>
    <hyperlink ref="A40" location="'SS#2 PS20'!A1" display="SS#2 Pairwise Spoofing (20MHz)"/>
    <hyperlink ref="A32" location="'SS#4 PS'!A1" display="SS#4 Pairwise Spoofing"/>
    <hyperlink ref="A49" location="'SS#1 SN (Default CW)'!A1" display="SS#1 Standard NAV (Default CW)"/>
    <hyperlink ref="A48" location="'SS#1 PS (Default CW)'!A1" display="SS#1 Pairwise Spoofing (Default CW)"/>
    <hyperlink ref="A50" location="'SS#2 PS (Default CW)'!A1" display="SS#2 Pairwise Spoofing (Default CW)"/>
    <hyperlink ref="A52" location="'SS#4 PS (Default CW)'!A1" display="SS#4 Pairwise Spoofing (Default CW)"/>
    <hyperlink ref="A51" location="'SS#2 SN (Default CW)'!A1" display="SS#2 Standard NAV (Default CW)"/>
    <hyperlink ref="A53" location="'SS#4 SN(Default CW)'!A1" display="SS#4 Standard NAV (Default CW)"/>
    <hyperlink ref="A55" location="'SS#6 SN (Default CW)'!A1" display="SS#6 Standard NAV (Default CW)"/>
    <hyperlink ref="A54" location="'SS#6 PS (Default CW)'!A1" display="SS#6 Pairwise Spoofing (Default CW)"/>
    <hyperlink ref="A43" location="'SS#4 SN20'!A1" display="SS#4 Standard NAV (20MHz)"/>
    <hyperlink ref="A45" location="'SS#6 SN20'!A1" display="SS#6 Standard NAV (20MHz)"/>
    <hyperlink ref="A39" location="'SS#1 SN20'!A1" display="SS#1 Standard NAV (20MHz)"/>
    <hyperlink ref="A41" location="'SS#2 SN20'!A1" display="SS#2 Standard NAV (20MHz)"/>
    <hyperlink ref="A42" location="'SS#4 PS20'!A1" display="SS#4 Pairwise Spoofing (20MHz)"/>
    <hyperlink ref="A44" location="'SS#6 PS20'!A1" display="SS#6 Pairwise Spoofing (20MHz)"/>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5"/>
  </sheetPr>
  <dimension ref="A1:U92"/>
  <sheetViews>
    <sheetView workbookViewId="0" topLeftCell="A1">
      <pane xSplit="2" ySplit="2" topLeftCell="K3" activePane="bottomRight" state="frozen"/>
      <selection pane="topLeft" activeCell="P70" sqref="P70"/>
      <selection pane="topRight" activeCell="P70" sqref="P70"/>
      <selection pane="bottomLeft" activeCell="P70" sqref="P70"/>
      <selection pane="bottomRight" activeCell="Q15" sqref="Q15"/>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96" t="s">
        <v>0</v>
      </c>
      <c r="B1" s="90" t="s">
        <v>1</v>
      </c>
      <c r="C1" s="90" t="s">
        <v>160</v>
      </c>
      <c r="D1" s="90" t="s">
        <v>161</v>
      </c>
      <c r="E1" s="90" t="s">
        <v>74</v>
      </c>
      <c r="F1" s="90" t="s">
        <v>65</v>
      </c>
      <c r="G1" s="90" t="s">
        <v>75</v>
      </c>
      <c r="H1" s="92" t="s">
        <v>52</v>
      </c>
      <c r="I1" s="101" t="s">
        <v>3</v>
      </c>
      <c r="J1" s="85"/>
      <c r="K1" s="98" t="s">
        <v>4</v>
      </c>
      <c r="L1" s="99"/>
      <c r="M1" s="85" t="s">
        <v>5</v>
      </c>
      <c r="N1" s="85"/>
      <c r="O1" s="85"/>
      <c r="P1" s="1" t="s">
        <v>6</v>
      </c>
      <c r="Q1" s="2"/>
      <c r="S1" s="92" t="s">
        <v>158</v>
      </c>
    </row>
    <row r="2" spans="1:19" ht="64.5" thickBot="1">
      <c r="A2" s="102"/>
      <c r="B2" s="103"/>
      <c r="C2" s="103"/>
      <c r="D2" s="103"/>
      <c r="E2" s="103"/>
      <c r="F2" s="103"/>
      <c r="G2" s="103"/>
      <c r="H2" s="93"/>
      <c r="I2" s="3" t="s">
        <v>7</v>
      </c>
      <c r="J2" s="4" t="s">
        <v>8</v>
      </c>
      <c r="K2" s="4" t="s">
        <v>33</v>
      </c>
      <c r="L2" s="5" t="s">
        <v>85</v>
      </c>
      <c r="M2" s="4" t="s">
        <v>9</v>
      </c>
      <c r="N2" s="4" t="s">
        <v>10</v>
      </c>
      <c r="O2" s="4" t="s">
        <v>11</v>
      </c>
      <c r="P2" s="5" t="s">
        <v>12</v>
      </c>
      <c r="Q2" s="6" t="s">
        <v>13</v>
      </c>
      <c r="S2" s="93"/>
    </row>
    <row r="3" spans="1:21" ht="12.75">
      <c r="A3">
        <v>0</v>
      </c>
      <c r="B3">
        <v>1</v>
      </c>
      <c r="C3" t="s">
        <v>162</v>
      </c>
      <c r="G3">
        <v>2</v>
      </c>
      <c r="H3" s="25">
        <f aca="true" t="shared" si="0" ref="H3:H34">S3/1000000</f>
        <v>0.06328</v>
      </c>
      <c r="I3" s="37">
        <f>SUM(H3:H22)</f>
        <v>5.996992</v>
      </c>
      <c r="J3" s="37">
        <f>I3/SUM(G3:G22)</f>
        <v>0.2998496</v>
      </c>
      <c r="L3" s="38" t="s">
        <v>372</v>
      </c>
      <c r="M3" s="37">
        <f>SUM(H3:H61)</f>
        <v>49.08178199999999</v>
      </c>
      <c r="N3" s="37">
        <f>SUM(N23:N61)+SUM(H3:H22)</f>
        <v>49.08178199999999</v>
      </c>
      <c r="O3" s="37">
        <f>SUM(O23:O61)+SUM(H3:H22)</f>
        <v>49.08178199999999</v>
      </c>
      <c r="P3" s="39">
        <v>134.2334</v>
      </c>
      <c r="Q3" s="37">
        <f>N3/P3</f>
        <v>0.36564507790162504</v>
      </c>
      <c r="S3" s="24">
        <v>63280</v>
      </c>
      <c r="U3" s="24"/>
    </row>
    <row r="4" spans="1:21" ht="12.75">
      <c r="A4">
        <v>0</v>
      </c>
      <c r="B4">
        <v>2</v>
      </c>
      <c r="C4" t="s">
        <v>162</v>
      </c>
      <c r="G4">
        <v>2</v>
      </c>
      <c r="H4" s="25">
        <f t="shared" si="0"/>
        <v>0.54368</v>
      </c>
      <c r="S4" s="24">
        <v>543680</v>
      </c>
      <c r="U4" s="24"/>
    </row>
    <row r="5" spans="1:21" ht="12.75">
      <c r="A5">
        <v>0</v>
      </c>
      <c r="B5">
        <v>3</v>
      </c>
      <c r="C5" t="s">
        <v>162</v>
      </c>
      <c r="G5">
        <v>2</v>
      </c>
      <c r="H5" s="25">
        <f t="shared" si="0"/>
        <v>0.6708</v>
      </c>
      <c r="S5" s="24">
        <v>670800</v>
      </c>
      <c r="U5" s="24"/>
    </row>
    <row r="6" spans="1:21" ht="12.75">
      <c r="A6">
        <v>0</v>
      </c>
      <c r="B6">
        <v>4</v>
      </c>
      <c r="C6" t="s">
        <v>162</v>
      </c>
      <c r="G6">
        <v>2</v>
      </c>
      <c r="H6" s="25">
        <f t="shared" si="0"/>
        <v>0.6824</v>
      </c>
      <c r="S6" s="24">
        <v>682400</v>
      </c>
      <c r="U6" s="24"/>
    </row>
    <row r="7" spans="1:21" ht="12.75">
      <c r="A7">
        <v>0</v>
      </c>
      <c r="B7">
        <v>5</v>
      </c>
      <c r="C7" t="s">
        <v>162</v>
      </c>
      <c r="G7">
        <v>2</v>
      </c>
      <c r="H7" s="25">
        <f t="shared" si="0"/>
        <v>0.57136</v>
      </c>
      <c r="S7" s="24">
        <v>571360</v>
      </c>
      <c r="U7" s="24"/>
    </row>
    <row r="8" spans="1:21" ht="12.75">
      <c r="A8">
        <v>0</v>
      </c>
      <c r="B8">
        <v>6</v>
      </c>
      <c r="C8" t="s">
        <v>162</v>
      </c>
      <c r="G8">
        <v>2</v>
      </c>
      <c r="H8" s="25">
        <f t="shared" si="0"/>
        <v>0.49184</v>
      </c>
      <c r="S8" s="24">
        <v>491840</v>
      </c>
      <c r="U8" s="24"/>
    </row>
    <row r="9" spans="1:21" ht="12.75">
      <c r="A9">
        <v>0</v>
      </c>
      <c r="B9">
        <v>7</v>
      </c>
      <c r="C9" t="s">
        <v>162</v>
      </c>
      <c r="G9">
        <v>2</v>
      </c>
      <c r="H9" s="25">
        <f t="shared" si="0"/>
        <v>0.77136</v>
      </c>
      <c r="S9" s="24">
        <v>771360</v>
      </c>
      <c r="U9" s="24"/>
    </row>
    <row r="10" spans="1:21" ht="12.75">
      <c r="A10">
        <v>0</v>
      </c>
      <c r="B10">
        <v>8</v>
      </c>
      <c r="C10" t="s">
        <v>162</v>
      </c>
      <c r="G10">
        <v>2</v>
      </c>
      <c r="H10" s="25">
        <f t="shared" si="0"/>
        <v>0.38304</v>
      </c>
      <c r="S10" s="24">
        <v>383040</v>
      </c>
      <c r="U10" s="24"/>
    </row>
    <row r="11" spans="1:21" ht="12.75">
      <c r="A11">
        <v>0</v>
      </c>
      <c r="B11">
        <v>9</v>
      </c>
      <c r="C11" t="s">
        <v>162</v>
      </c>
      <c r="G11">
        <v>2</v>
      </c>
      <c r="H11" s="25">
        <f t="shared" si="0"/>
        <v>0.57056</v>
      </c>
      <c r="S11" s="24">
        <v>570560</v>
      </c>
      <c r="U11" s="24"/>
    </row>
    <row r="12" spans="1:21" ht="12.75">
      <c r="A12">
        <v>0</v>
      </c>
      <c r="B12">
        <v>10</v>
      </c>
      <c r="C12" t="s">
        <v>162</v>
      </c>
      <c r="G12">
        <v>2</v>
      </c>
      <c r="H12" s="25">
        <f t="shared" si="0"/>
        <v>0.52592</v>
      </c>
      <c r="S12" s="24">
        <v>525920</v>
      </c>
      <c r="U12" s="24"/>
    </row>
    <row r="13" spans="1:19" ht="12.75">
      <c r="A13">
        <v>1</v>
      </c>
      <c r="B13">
        <v>0</v>
      </c>
      <c r="C13" t="s">
        <v>162</v>
      </c>
      <c r="G13">
        <v>0</v>
      </c>
      <c r="H13" s="25">
        <f t="shared" si="0"/>
        <v>0.006976</v>
      </c>
      <c r="S13" s="24">
        <v>6976</v>
      </c>
    </row>
    <row r="14" spans="1:19" ht="12.75">
      <c r="A14">
        <v>2</v>
      </c>
      <c r="B14">
        <v>0</v>
      </c>
      <c r="C14" t="s">
        <v>162</v>
      </c>
      <c r="G14">
        <v>0</v>
      </c>
      <c r="H14" s="25">
        <f t="shared" si="0"/>
        <v>0.076608</v>
      </c>
      <c r="S14" s="24">
        <v>76608</v>
      </c>
    </row>
    <row r="15" spans="1:19" ht="12.75">
      <c r="A15">
        <v>3</v>
      </c>
      <c r="B15">
        <v>0</v>
      </c>
      <c r="C15" t="s">
        <v>162</v>
      </c>
      <c r="G15">
        <v>0</v>
      </c>
      <c r="H15" s="25">
        <f t="shared" si="0"/>
        <v>0.09283839999999999</v>
      </c>
      <c r="S15" s="24">
        <v>92838.4</v>
      </c>
    </row>
    <row r="16" spans="1:19" ht="12.75">
      <c r="A16">
        <v>4</v>
      </c>
      <c r="B16">
        <v>0</v>
      </c>
      <c r="C16" t="s">
        <v>162</v>
      </c>
      <c r="G16">
        <v>0</v>
      </c>
      <c r="H16" s="25">
        <f t="shared" si="0"/>
        <v>0.09200639999999999</v>
      </c>
      <c r="S16" s="24">
        <v>92006.4</v>
      </c>
    </row>
    <row r="17" spans="1:19" ht="12.75">
      <c r="A17">
        <v>5</v>
      </c>
      <c r="B17">
        <v>0</v>
      </c>
      <c r="C17" t="s">
        <v>162</v>
      </c>
      <c r="G17">
        <v>0</v>
      </c>
      <c r="H17" s="25">
        <f t="shared" si="0"/>
        <v>0.080064</v>
      </c>
      <c r="S17" s="24">
        <v>80064</v>
      </c>
    </row>
    <row r="18" spans="1:19" ht="12.75">
      <c r="A18">
        <v>6</v>
      </c>
      <c r="B18">
        <v>0</v>
      </c>
      <c r="C18" t="s">
        <v>162</v>
      </c>
      <c r="G18">
        <v>0</v>
      </c>
      <c r="H18" s="25">
        <f t="shared" si="0"/>
        <v>0.0680192</v>
      </c>
      <c r="S18" s="24">
        <v>68019.2</v>
      </c>
    </row>
    <row r="19" spans="1:19" ht="12.75">
      <c r="A19">
        <v>7</v>
      </c>
      <c r="B19">
        <v>0</v>
      </c>
      <c r="C19" t="s">
        <v>162</v>
      </c>
      <c r="G19">
        <v>0</v>
      </c>
      <c r="H19" s="25">
        <f t="shared" si="0"/>
        <v>0.1029376</v>
      </c>
      <c r="S19" s="24">
        <v>102937.6</v>
      </c>
    </row>
    <row r="20" spans="1:19" ht="12.75">
      <c r="A20">
        <v>8</v>
      </c>
      <c r="B20">
        <v>0</v>
      </c>
      <c r="C20" t="s">
        <v>162</v>
      </c>
      <c r="G20">
        <v>0</v>
      </c>
      <c r="H20" s="25">
        <f t="shared" si="0"/>
        <v>0.051852800000000004</v>
      </c>
      <c r="S20" s="24">
        <v>51852.8</v>
      </c>
    </row>
    <row r="21" spans="1:19" ht="12.75">
      <c r="A21">
        <v>9</v>
      </c>
      <c r="B21">
        <v>0</v>
      </c>
      <c r="C21" t="s">
        <v>162</v>
      </c>
      <c r="G21">
        <v>0</v>
      </c>
      <c r="H21" s="25">
        <f t="shared" si="0"/>
        <v>0.0786688</v>
      </c>
      <c r="S21" s="24">
        <v>78668.8</v>
      </c>
    </row>
    <row r="22" spans="1:19" ht="12.75">
      <c r="A22">
        <v>10</v>
      </c>
      <c r="B22">
        <v>0</v>
      </c>
      <c r="C22" t="s">
        <v>162</v>
      </c>
      <c r="G22">
        <v>0</v>
      </c>
      <c r="H22" s="25">
        <f t="shared" si="0"/>
        <v>0.0727808</v>
      </c>
      <c r="S22" s="24">
        <v>72780.8</v>
      </c>
    </row>
    <row r="23" spans="1:19" ht="12.75">
      <c r="A23">
        <v>0</v>
      </c>
      <c r="B23">
        <v>11</v>
      </c>
      <c r="D23" t="s">
        <v>163</v>
      </c>
      <c r="E23">
        <v>200</v>
      </c>
      <c r="F23">
        <v>0.0001</v>
      </c>
      <c r="G23">
        <v>2</v>
      </c>
      <c r="H23" s="25">
        <f t="shared" si="0"/>
        <v>1.928397</v>
      </c>
      <c r="K23" s="37">
        <v>0</v>
      </c>
      <c r="N23">
        <f aca="true" t="shared" si="1" ref="N23:N61">H23*(1-K23)</f>
        <v>1.928397</v>
      </c>
      <c r="O23">
        <f aca="true" t="shared" si="2" ref="O23:O61">IF((K23&lt;F23),H23,0)</f>
        <v>1.928397</v>
      </c>
      <c r="S23" s="24">
        <v>1928397</v>
      </c>
    </row>
    <row r="24" spans="1:19" ht="12.75">
      <c r="A24">
        <v>0</v>
      </c>
      <c r="B24">
        <v>12</v>
      </c>
      <c r="D24" t="s">
        <v>163</v>
      </c>
      <c r="E24">
        <v>200</v>
      </c>
      <c r="F24">
        <v>0.0001</v>
      </c>
      <c r="G24">
        <v>2</v>
      </c>
      <c r="H24" s="25">
        <f t="shared" si="0"/>
        <v>1.923072</v>
      </c>
      <c r="K24" s="37">
        <v>0</v>
      </c>
      <c r="N24">
        <f t="shared" si="1"/>
        <v>1.923072</v>
      </c>
      <c r="O24">
        <f t="shared" si="2"/>
        <v>1.923072</v>
      </c>
      <c r="S24" s="24">
        <v>1923072</v>
      </c>
    </row>
    <row r="25" spans="1:19" ht="12.75">
      <c r="A25">
        <v>0</v>
      </c>
      <c r="B25">
        <v>13</v>
      </c>
      <c r="D25" t="s">
        <v>163</v>
      </c>
      <c r="E25">
        <v>200</v>
      </c>
      <c r="F25">
        <v>0.0001</v>
      </c>
      <c r="G25">
        <v>2</v>
      </c>
      <c r="H25" s="25">
        <f t="shared" si="0"/>
        <v>1.927441</v>
      </c>
      <c r="K25" s="37">
        <v>0</v>
      </c>
      <c r="N25">
        <f t="shared" si="1"/>
        <v>1.927441</v>
      </c>
      <c r="O25">
        <f t="shared" si="2"/>
        <v>1.927441</v>
      </c>
      <c r="S25" s="24">
        <v>1927441</v>
      </c>
    </row>
    <row r="26" spans="1:19" ht="12.75">
      <c r="A26">
        <v>0</v>
      </c>
      <c r="B26">
        <v>14</v>
      </c>
      <c r="D26" t="s">
        <v>163</v>
      </c>
      <c r="E26">
        <v>200</v>
      </c>
      <c r="F26">
        <v>0.0001</v>
      </c>
      <c r="G26">
        <v>2</v>
      </c>
      <c r="H26" s="25">
        <f t="shared" si="0"/>
        <v>1.924301</v>
      </c>
      <c r="K26" s="37">
        <v>0</v>
      </c>
      <c r="N26">
        <f t="shared" si="1"/>
        <v>1.924301</v>
      </c>
      <c r="O26">
        <f t="shared" si="2"/>
        <v>1.924301</v>
      </c>
      <c r="S26" s="24">
        <v>1924301</v>
      </c>
    </row>
    <row r="27" spans="1:19" ht="12.75">
      <c r="A27">
        <v>0</v>
      </c>
      <c r="B27">
        <v>15</v>
      </c>
      <c r="D27" t="s">
        <v>163</v>
      </c>
      <c r="E27">
        <v>200</v>
      </c>
      <c r="F27">
        <v>0.0001</v>
      </c>
      <c r="G27">
        <v>8</v>
      </c>
      <c r="H27" s="25">
        <f t="shared" si="0"/>
        <v>7.698842</v>
      </c>
      <c r="K27" s="37">
        <v>0</v>
      </c>
      <c r="N27">
        <f t="shared" si="1"/>
        <v>7.698842</v>
      </c>
      <c r="O27">
        <f t="shared" si="2"/>
        <v>7.698842</v>
      </c>
      <c r="S27" s="24">
        <v>7698842</v>
      </c>
    </row>
    <row r="28" spans="1:19" ht="12.75">
      <c r="A28">
        <v>0</v>
      </c>
      <c r="B28">
        <v>16</v>
      </c>
      <c r="D28" t="s">
        <v>163</v>
      </c>
      <c r="E28">
        <v>200</v>
      </c>
      <c r="F28">
        <v>0.0001</v>
      </c>
      <c r="G28">
        <v>8</v>
      </c>
      <c r="H28" s="25">
        <f t="shared" si="0"/>
        <v>7.690923</v>
      </c>
      <c r="K28" s="37">
        <v>0</v>
      </c>
      <c r="N28">
        <f t="shared" si="1"/>
        <v>7.690923</v>
      </c>
      <c r="O28">
        <f t="shared" si="2"/>
        <v>7.690923</v>
      </c>
      <c r="S28" s="24">
        <v>7690923</v>
      </c>
    </row>
    <row r="29" spans="1:19" ht="12.75">
      <c r="A29">
        <v>0</v>
      </c>
      <c r="B29">
        <v>17</v>
      </c>
      <c r="D29" t="s">
        <v>163</v>
      </c>
      <c r="E29">
        <v>200</v>
      </c>
      <c r="F29">
        <v>0.0001</v>
      </c>
      <c r="G29">
        <v>8</v>
      </c>
      <c r="H29" s="25">
        <f t="shared" si="0"/>
        <v>7.661158</v>
      </c>
      <c r="K29" s="37">
        <v>0</v>
      </c>
      <c r="N29">
        <f t="shared" si="1"/>
        <v>7.661158</v>
      </c>
      <c r="O29">
        <f t="shared" si="2"/>
        <v>7.661158</v>
      </c>
      <c r="S29" s="24">
        <v>7661158</v>
      </c>
    </row>
    <row r="30" spans="1:19" ht="12.75">
      <c r="A30">
        <v>0</v>
      </c>
      <c r="B30">
        <v>18</v>
      </c>
      <c r="D30" t="s">
        <v>163</v>
      </c>
      <c r="E30">
        <v>200</v>
      </c>
      <c r="F30">
        <v>5E-07</v>
      </c>
      <c r="G30">
        <v>5</v>
      </c>
      <c r="H30" s="25">
        <f t="shared" si="0"/>
        <v>4.7656</v>
      </c>
      <c r="K30" s="37">
        <v>0</v>
      </c>
      <c r="N30">
        <f t="shared" si="1"/>
        <v>4.7656</v>
      </c>
      <c r="O30">
        <f t="shared" si="2"/>
        <v>4.7656</v>
      </c>
      <c r="S30" s="24">
        <v>4765600</v>
      </c>
    </row>
    <row r="31" spans="1:21" ht="12.75">
      <c r="A31">
        <v>0</v>
      </c>
      <c r="B31">
        <v>19</v>
      </c>
      <c r="D31" t="s">
        <v>163</v>
      </c>
      <c r="E31">
        <v>200</v>
      </c>
      <c r="F31">
        <v>5E-07</v>
      </c>
      <c r="G31">
        <v>5</v>
      </c>
      <c r="H31" s="25">
        <f t="shared" si="0"/>
        <v>4.7784</v>
      </c>
      <c r="K31" s="37">
        <v>0</v>
      </c>
      <c r="N31">
        <f t="shared" si="1"/>
        <v>4.7784</v>
      </c>
      <c r="O31">
        <f t="shared" si="2"/>
        <v>4.7784</v>
      </c>
      <c r="S31" s="24">
        <v>4778400</v>
      </c>
      <c r="U31" s="24"/>
    </row>
    <row r="32" spans="1:21" ht="12.75">
      <c r="A32">
        <v>0</v>
      </c>
      <c r="B32">
        <v>20</v>
      </c>
      <c r="D32" t="s">
        <v>164</v>
      </c>
      <c r="E32">
        <v>30</v>
      </c>
      <c r="F32">
        <v>0.05</v>
      </c>
      <c r="G32">
        <v>0.096</v>
      </c>
      <c r="H32" s="25">
        <f t="shared" si="0"/>
        <v>0.091328</v>
      </c>
      <c r="K32" s="37">
        <v>0</v>
      </c>
      <c r="N32">
        <f t="shared" si="1"/>
        <v>0.091328</v>
      </c>
      <c r="O32">
        <f t="shared" si="2"/>
        <v>0.091328</v>
      </c>
      <c r="S32" s="24">
        <v>91328</v>
      </c>
      <c r="U32" s="24"/>
    </row>
    <row r="33" spans="1:21" ht="12.75">
      <c r="A33">
        <v>0</v>
      </c>
      <c r="B33">
        <v>21</v>
      </c>
      <c r="D33" t="s">
        <v>164</v>
      </c>
      <c r="E33">
        <v>30</v>
      </c>
      <c r="F33">
        <v>0.05</v>
      </c>
      <c r="G33">
        <v>0.096</v>
      </c>
      <c r="H33" s="25">
        <f t="shared" si="0"/>
        <v>0.091136</v>
      </c>
      <c r="K33" s="37">
        <v>0</v>
      </c>
      <c r="N33">
        <f t="shared" si="1"/>
        <v>0.091136</v>
      </c>
      <c r="O33">
        <f t="shared" si="2"/>
        <v>0.091136</v>
      </c>
      <c r="S33" s="24">
        <v>91136</v>
      </c>
      <c r="U33" s="24"/>
    </row>
    <row r="34" spans="1:21" ht="12.75">
      <c r="A34">
        <v>0</v>
      </c>
      <c r="B34">
        <v>22</v>
      </c>
      <c r="D34" t="s">
        <v>164</v>
      </c>
      <c r="E34">
        <v>30</v>
      </c>
      <c r="F34">
        <v>0.05</v>
      </c>
      <c r="G34">
        <v>0.096</v>
      </c>
      <c r="H34" s="25">
        <f t="shared" si="0"/>
        <v>0.091104</v>
      </c>
      <c r="K34" s="37">
        <v>0</v>
      </c>
      <c r="N34">
        <f t="shared" si="1"/>
        <v>0.091104</v>
      </c>
      <c r="O34">
        <f t="shared" si="2"/>
        <v>0.091104</v>
      </c>
      <c r="S34" s="24">
        <v>91104</v>
      </c>
      <c r="U34" s="24"/>
    </row>
    <row r="35" spans="1:21" ht="12.75">
      <c r="A35">
        <v>0</v>
      </c>
      <c r="B35">
        <v>23</v>
      </c>
      <c r="D35" t="s">
        <v>164</v>
      </c>
      <c r="E35">
        <v>30</v>
      </c>
      <c r="F35">
        <v>0.05</v>
      </c>
      <c r="G35">
        <v>0.096</v>
      </c>
      <c r="H35" s="25">
        <f aca="true" t="shared" si="3" ref="H35:H61">S35/1000000</f>
        <v>0.091712</v>
      </c>
      <c r="K35" s="37">
        <v>0</v>
      </c>
      <c r="N35">
        <f t="shared" si="1"/>
        <v>0.091712</v>
      </c>
      <c r="O35">
        <f t="shared" si="2"/>
        <v>0.091712</v>
      </c>
      <c r="S35" s="24">
        <v>91712</v>
      </c>
      <c r="U35" s="24"/>
    </row>
    <row r="36" spans="1:21" ht="12.75">
      <c r="A36">
        <v>0</v>
      </c>
      <c r="B36">
        <v>24</v>
      </c>
      <c r="D36" t="s">
        <v>164</v>
      </c>
      <c r="E36">
        <v>30</v>
      </c>
      <c r="F36">
        <v>0.05</v>
      </c>
      <c r="G36">
        <v>0.096</v>
      </c>
      <c r="H36" s="25">
        <f t="shared" si="3"/>
        <v>0.091328</v>
      </c>
      <c r="K36" s="37">
        <v>0</v>
      </c>
      <c r="N36">
        <f t="shared" si="1"/>
        <v>0.091328</v>
      </c>
      <c r="O36">
        <f t="shared" si="2"/>
        <v>0.091328</v>
      </c>
      <c r="S36" s="24">
        <v>91328</v>
      </c>
      <c r="U36" s="24"/>
    </row>
    <row r="37" spans="1:21" ht="12.75">
      <c r="A37">
        <v>0</v>
      </c>
      <c r="B37">
        <v>25</v>
      </c>
      <c r="D37" t="s">
        <v>164</v>
      </c>
      <c r="E37">
        <v>30</v>
      </c>
      <c r="F37">
        <v>0.05</v>
      </c>
      <c r="G37">
        <v>0.096</v>
      </c>
      <c r="H37" s="25">
        <f t="shared" si="3"/>
        <v>0.09104</v>
      </c>
      <c r="K37" s="37">
        <v>0</v>
      </c>
      <c r="N37">
        <f t="shared" si="1"/>
        <v>0.09104</v>
      </c>
      <c r="O37">
        <f t="shared" si="2"/>
        <v>0.09104</v>
      </c>
      <c r="S37" s="24">
        <v>91040</v>
      </c>
      <c r="U37" s="24"/>
    </row>
    <row r="38" spans="1:21" ht="12.75">
      <c r="A38">
        <v>0</v>
      </c>
      <c r="B38">
        <v>26</v>
      </c>
      <c r="D38" t="s">
        <v>164</v>
      </c>
      <c r="E38">
        <v>30</v>
      </c>
      <c r="F38">
        <v>0.05</v>
      </c>
      <c r="G38">
        <v>0.096</v>
      </c>
      <c r="H38" s="25">
        <f t="shared" si="3"/>
        <v>0.09136</v>
      </c>
      <c r="K38" s="37">
        <v>0</v>
      </c>
      <c r="N38">
        <f t="shared" si="1"/>
        <v>0.09136</v>
      </c>
      <c r="O38">
        <f t="shared" si="2"/>
        <v>0.09136</v>
      </c>
      <c r="S38" s="24">
        <v>91360</v>
      </c>
      <c r="U38" s="24"/>
    </row>
    <row r="39" spans="1:21" ht="12.75">
      <c r="A39">
        <v>0</v>
      </c>
      <c r="B39">
        <v>27</v>
      </c>
      <c r="D39" t="s">
        <v>164</v>
      </c>
      <c r="E39">
        <v>30</v>
      </c>
      <c r="F39">
        <v>0.05</v>
      </c>
      <c r="G39">
        <v>0.096</v>
      </c>
      <c r="H39" s="25">
        <f t="shared" si="3"/>
        <v>0.091392</v>
      </c>
      <c r="K39" s="37">
        <v>0</v>
      </c>
      <c r="N39">
        <f t="shared" si="1"/>
        <v>0.091392</v>
      </c>
      <c r="O39">
        <f t="shared" si="2"/>
        <v>0.091392</v>
      </c>
      <c r="S39" s="24">
        <v>91392</v>
      </c>
      <c r="U39" s="24"/>
    </row>
    <row r="40" spans="1:21" ht="12.75">
      <c r="A40">
        <v>0</v>
      </c>
      <c r="B40">
        <v>28</v>
      </c>
      <c r="D40" t="s">
        <v>164</v>
      </c>
      <c r="E40">
        <v>30</v>
      </c>
      <c r="F40">
        <v>0.05</v>
      </c>
      <c r="G40">
        <v>0.096</v>
      </c>
      <c r="H40" s="25">
        <f t="shared" si="3"/>
        <v>0.091072</v>
      </c>
      <c r="K40" s="37">
        <v>0</v>
      </c>
      <c r="N40">
        <f t="shared" si="1"/>
        <v>0.091072</v>
      </c>
      <c r="O40">
        <f t="shared" si="2"/>
        <v>0.091072</v>
      </c>
      <c r="S40" s="24">
        <v>91072</v>
      </c>
      <c r="U40" s="24"/>
    </row>
    <row r="41" spans="1:21" ht="12.75">
      <c r="A41">
        <v>0</v>
      </c>
      <c r="B41">
        <v>29</v>
      </c>
      <c r="D41" t="s">
        <v>164</v>
      </c>
      <c r="E41">
        <v>30</v>
      </c>
      <c r="F41">
        <v>0.05</v>
      </c>
      <c r="G41">
        <v>0.096</v>
      </c>
      <c r="H41" s="25">
        <f t="shared" si="3"/>
        <v>0.090368</v>
      </c>
      <c r="K41" s="37">
        <v>0</v>
      </c>
      <c r="N41">
        <f t="shared" si="1"/>
        <v>0.090368</v>
      </c>
      <c r="O41">
        <f t="shared" si="2"/>
        <v>0.090368</v>
      </c>
      <c r="S41" s="24">
        <v>90368</v>
      </c>
      <c r="U41" s="24"/>
    </row>
    <row r="42" spans="1:21" ht="12.75">
      <c r="A42">
        <v>0</v>
      </c>
      <c r="B42">
        <v>30</v>
      </c>
      <c r="D42" t="s">
        <v>164</v>
      </c>
      <c r="E42">
        <v>30</v>
      </c>
      <c r="F42">
        <v>0.05</v>
      </c>
      <c r="G42">
        <v>0.096</v>
      </c>
      <c r="H42" s="25">
        <f t="shared" si="3"/>
        <v>0.0912</v>
      </c>
      <c r="K42" s="37">
        <v>0</v>
      </c>
      <c r="N42">
        <f t="shared" si="1"/>
        <v>0.0912</v>
      </c>
      <c r="O42">
        <f t="shared" si="2"/>
        <v>0.0912</v>
      </c>
      <c r="S42" s="24">
        <v>91200</v>
      </c>
      <c r="U42" s="24"/>
    </row>
    <row r="43" spans="1:21" ht="12.75">
      <c r="A43">
        <v>0</v>
      </c>
      <c r="B43">
        <v>31</v>
      </c>
      <c r="D43" t="s">
        <v>164</v>
      </c>
      <c r="E43">
        <v>30</v>
      </c>
      <c r="F43">
        <v>0.05</v>
      </c>
      <c r="G43">
        <v>0.096</v>
      </c>
      <c r="H43" s="25">
        <f t="shared" si="3"/>
        <v>0.090944</v>
      </c>
      <c r="K43" s="37">
        <v>0</v>
      </c>
      <c r="N43">
        <f t="shared" si="1"/>
        <v>0.090944</v>
      </c>
      <c r="O43">
        <f t="shared" si="2"/>
        <v>0.090944</v>
      </c>
      <c r="S43" s="24">
        <v>90944</v>
      </c>
      <c r="U43" s="24"/>
    </row>
    <row r="44" spans="1:21" ht="12.75">
      <c r="A44">
        <v>0</v>
      </c>
      <c r="B44">
        <v>32</v>
      </c>
      <c r="D44" t="s">
        <v>164</v>
      </c>
      <c r="E44">
        <v>30</v>
      </c>
      <c r="F44">
        <v>0.05</v>
      </c>
      <c r="G44">
        <v>0.096</v>
      </c>
      <c r="H44" s="25">
        <f t="shared" si="3"/>
        <v>0.090976</v>
      </c>
      <c r="K44" s="37">
        <v>0</v>
      </c>
      <c r="N44">
        <f t="shared" si="1"/>
        <v>0.090976</v>
      </c>
      <c r="O44">
        <f t="shared" si="2"/>
        <v>0.090976</v>
      </c>
      <c r="S44" s="24">
        <v>90976</v>
      </c>
      <c r="U44" s="24"/>
    </row>
    <row r="45" spans="1:21" ht="12.75">
      <c r="A45">
        <v>0</v>
      </c>
      <c r="B45">
        <v>33</v>
      </c>
      <c r="D45" t="s">
        <v>164</v>
      </c>
      <c r="E45">
        <v>30</v>
      </c>
      <c r="F45">
        <v>0.05</v>
      </c>
      <c r="G45">
        <v>0.096</v>
      </c>
      <c r="H45" s="25">
        <f t="shared" si="3"/>
        <v>0.09136</v>
      </c>
      <c r="K45" s="37">
        <v>0</v>
      </c>
      <c r="N45">
        <f t="shared" si="1"/>
        <v>0.09136</v>
      </c>
      <c r="O45">
        <f t="shared" si="2"/>
        <v>0.09136</v>
      </c>
      <c r="S45" s="24">
        <v>91360</v>
      </c>
      <c r="U45" s="24"/>
    </row>
    <row r="46" spans="1:21" ht="12.75">
      <c r="A46">
        <v>0</v>
      </c>
      <c r="B46">
        <v>34</v>
      </c>
      <c r="D46" t="s">
        <v>164</v>
      </c>
      <c r="E46">
        <v>30</v>
      </c>
      <c r="F46">
        <v>0.05</v>
      </c>
      <c r="G46">
        <v>0.096</v>
      </c>
      <c r="H46" s="25">
        <f t="shared" si="3"/>
        <v>0.090496</v>
      </c>
      <c r="K46" s="37">
        <v>0</v>
      </c>
      <c r="N46">
        <f t="shared" si="1"/>
        <v>0.090496</v>
      </c>
      <c r="O46">
        <f t="shared" si="2"/>
        <v>0.090496</v>
      </c>
      <c r="S46" s="24">
        <v>90496</v>
      </c>
      <c r="U46" s="24"/>
    </row>
    <row r="47" spans="1:21" ht="12.75">
      <c r="A47">
        <v>20</v>
      </c>
      <c r="B47">
        <v>0</v>
      </c>
      <c r="D47" t="s">
        <v>164</v>
      </c>
      <c r="E47">
        <v>30</v>
      </c>
      <c r="F47">
        <v>0.05</v>
      </c>
      <c r="G47">
        <v>0.096</v>
      </c>
      <c r="H47" s="25">
        <f t="shared" si="3"/>
        <v>0.09488</v>
      </c>
      <c r="K47" s="37">
        <v>0</v>
      </c>
      <c r="N47">
        <f t="shared" si="1"/>
        <v>0.09488</v>
      </c>
      <c r="O47">
        <f t="shared" si="2"/>
        <v>0.09488</v>
      </c>
      <c r="S47" s="24">
        <v>94880</v>
      </c>
      <c r="U47" s="24"/>
    </row>
    <row r="48" spans="1:21" ht="12.75">
      <c r="A48">
        <v>21</v>
      </c>
      <c r="B48">
        <v>0</v>
      </c>
      <c r="D48" t="s">
        <v>164</v>
      </c>
      <c r="E48">
        <v>30</v>
      </c>
      <c r="F48">
        <v>0.05</v>
      </c>
      <c r="G48">
        <v>0.096</v>
      </c>
      <c r="H48" s="25">
        <f t="shared" si="3"/>
        <v>0.094848</v>
      </c>
      <c r="K48" s="37">
        <v>0</v>
      </c>
      <c r="N48">
        <f t="shared" si="1"/>
        <v>0.094848</v>
      </c>
      <c r="O48">
        <f t="shared" si="2"/>
        <v>0.094848</v>
      </c>
      <c r="S48" s="24">
        <v>94848</v>
      </c>
      <c r="U48" s="24"/>
    </row>
    <row r="49" spans="1:21" ht="12.75">
      <c r="A49">
        <v>22</v>
      </c>
      <c r="B49">
        <v>0</v>
      </c>
      <c r="D49" t="s">
        <v>164</v>
      </c>
      <c r="E49">
        <v>30</v>
      </c>
      <c r="F49">
        <v>0.05</v>
      </c>
      <c r="G49">
        <v>0.096</v>
      </c>
      <c r="H49" s="25">
        <f t="shared" si="3"/>
        <v>0.094816</v>
      </c>
      <c r="K49" s="37">
        <v>0</v>
      </c>
      <c r="N49">
        <f t="shared" si="1"/>
        <v>0.094816</v>
      </c>
      <c r="O49">
        <f t="shared" si="2"/>
        <v>0.094816</v>
      </c>
      <c r="S49" s="24">
        <v>94816</v>
      </c>
      <c r="U49" s="24"/>
    </row>
    <row r="50" spans="1:21" ht="12.75">
      <c r="A50">
        <v>23</v>
      </c>
      <c r="B50">
        <v>0</v>
      </c>
      <c r="D50" t="s">
        <v>164</v>
      </c>
      <c r="E50">
        <v>30</v>
      </c>
      <c r="F50">
        <v>0.05</v>
      </c>
      <c r="G50">
        <v>0.096</v>
      </c>
      <c r="H50" s="25">
        <f t="shared" si="3"/>
        <v>0.094784</v>
      </c>
      <c r="K50" s="37">
        <v>0</v>
      </c>
      <c r="N50">
        <f t="shared" si="1"/>
        <v>0.094784</v>
      </c>
      <c r="O50">
        <f t="shared" si="2"/>
        <v>0.094784</v>
      </c>
      <c r="S50" s="24">
        <v>94784</v>
      </c>
      <c r="U50" s="24"/>
    </row>
    <row r="51" spans="1:21" ht="12.75">
      <c r="A51">
        <v>24</v>
      </c>
      <c r="B51">
        <v>0</v>
      </c>
      <c r="D51" t="s">
        <v>164</v>
      </c>
      <c r="E51">
        <v>30</v>
      </c>
      <c r="F51">
        <v>0.05</v>
      </c>
      <c r="G51">
        <v>0.096</v>
      </c>
      <c r="H51" s="25">
        <f t="shared" si="3"/>
        <v>0.094752</v>
      </c>
      <c r="K51" s="37">
        <v>0</v>
      </c>
      <c r="N51">
        <f t="shared" si="1"/>
        <v>0.094752</v>
      </c>
      <c r="O51">
        <f t="shared" si="2"/>
        <v>0.094752</v>
      </c>
      <c r="S51" s="24">
        <v>94752</v>
      </c>
      <c r="U51" s="24"/>
    </row>
    <row r="52" spans="1:21" ht="12.75">
      <c r="A52">
        <v>25</v>
      </c>
      <c r="B52">
        <v>0</v>
      </c>
      <c r="D52" t="s">
        <v>164</v>
      </c>
      <c r="E52">
        <v>30</v>
      </c>
      <c r="F52">
        <v>0.05</v>
      </c>
      <c r="G52">
        <v>0.096</v>
      </c>
      <c r="H52" s="25">
        <f t="shared" si="3"/>
        <v>0.09472</v>
      </c>
      <c r="K52" s="37">
        <v>0</v>
      </c>
      <c r="N52">
        <f t="shared" si="1"/>
        <v>0.09472</v>
      </c>
      <c r="O52">
        <f t="shared" si="2"/>
        <v>0.09472</v>
      </c>
      <c r="S52" s="24">
        <v>94720</v>
      </c>
      <c r="U52" s="24"/>
    </row>
    <row r="53" spans="1:21" ht="12.75">
      <c r="A53">
        <v>26</v>
      </c>
      <c r="B53">
        <v>0</v>
      </c>
      <c r="D53" t="s">
        <v>164</v>
      </c>
      <c r="E53">
        <v>30</v>
      </c>
      <c r="F53">
        <v>0.05</v>
      </c>
      <c r="G53">
        <v>0.096</v>
      </c>
      <c r="H53" s="25">
        <f t="shared" si="3"/>
        <v>0.094688</v>
      </c>
      <c r="K53" s="37">
        <v>0</v>
      </c>
      <c r="N53">
        <f t="shared" si="1"/>
        <v>0.094688</v>
      </c>
      <c r="O53">
        <f t="shared" si="2"/>
        <v>0.094688</v>
      </c>
      <c r="S53" s="24">
        <v>94688</v>
      </c>
      <c r="U53" s="24"/>
    </row>
    <row r="54" spans="1:21" ht="12.75">
      <c r="A54">
        <v>27</v>
      </c>
      <c r="B54">
        <v>0</v>
      </c>
      <c r="D54" t="s">
        <v>164</v>
      </c>
      <c r="E54">
        <v>30</v>
      </c>
      <c r="F54">
        <v>0.05</v>
      </c>
      <c r="G54">
        <v>0.096</v>
      </c>
      <c r="H54" s="25">
        <f t="shared" si="3"/>
        <v>0.094656</v>
      </c>
      <c r="K54" s="37">
        <v>0</v>
      </c>
      <c r="N54">
        <f t="shared" si="1"/>
        <v>0.094656</v>
      </c>
      <c r="O54">
        <f t="shared" si="2"/>
        <v>0.094656</v>
      </c>
      <c r="S54" s="24">
        <v>94656</v>
      </c>
      <c r="U54" s="24"/>
    </row>
    <row r="55" spans="1:21" ht="12.75">
      <c r="A55">
        <v>28</v>
      </c>
      <c r="B55">
        <v>0</v>
      </c>
      <c r="D55" t="s">
        <v>164</v>
      </c>
      <c r="E55">
        <v>30</v>
      </c>
      <c r="F55">
        <v>0.05</v>
      </c>
      <c r="G55">
        <v>0.096</v>
      </c>
      <c r="H55" s="25">
        <f t="shared" si="3"/>
        <v>0.094624</v>
      </c>
      <c r="K55" s="37">
        <v>0</v>
      </c>
      <c r="N55">
        <f t="shared" si="1"/>
        <v>0.094624</v>
      </c>
      <c r="O55">
        <f t="shared" si="2"/>
        <v>0.094624</v>
      </c>
      <c r="S55" s="24">
        <v>94624</v>
      </c>
      <c r="U55" s="24"/>
    </row>
    <row r="56" spans="1:21" ht="12.75">
      <c r="A56">
        <v>29</v>
      </c>
      <c r="B56">
        <v>0</v>
      </c>
      <c r="D56" t="s">
        <v>164</v>
      </c>
      <c r="E56">
        <v>30</v>
      </c>
      <c r="F56">
        <v>0.05</v>
      </c>
      <c r="G56">
        <v>0.096</v>
      </c>
      <c r="H56" s="25">
        <f t="shared" si="3"/>
        <v>0.094592</v>
      </c>
      <c r="K56" s="37">
        <v>0</v>
      </c>
      <c r="N56">
        <f t="shared" si="1"/>
        <v>0.094592</v>
      </c>
      <c r="O56">
        <f t="shared" si="2"/>
        <v>0.094592</v>
      </c>
      <c r="S56" s="24">
        <v>94592</v>
      </c>
      <c r="U56" s="24"/>
    </row>
    <row r="57" spans="1:21" ht="12.75">
      <c r="A57">
        <v>30</v>
      </c>
      <c r="B57">
        <v>0</v>
      </c>
      <c r="D57" t="s">
        <v>164</v>
      </c>
      <c r="E57">
        <v>30</v>
      </c>
      <c r="F57">
        <v>0.05</v>
      </c>
      <c r="G57">
        <v>0.096</v>
      </c>
      <c r="H57" s="25">
        <f t="shared" si="3"/>
        <v>0.09456</v>
      </c>
      <c r="K57" s="37">
        <v>0</v>
      </c>
      <c r="N57">
        <f t="shared" si="1"/>
        <v>0.09456</v>
      </c>
      <c r="O57">
        <f t="shared" si="2"/>
        <v>0.09456</v>
      </c>
      <c r="S57" s="24">
        <v>94560</v>
      </c>
      <c r="U57" s="24"/>
    </row>
    <row r="58" spans="1:21" ht="12.75">
      <c r="A58">
        <v>31</v>
      </c>
      <c r="B58">
        <v>0</v>
      </c>
      <c r="D58" t="s">
        <v>164</v>
      </c>
      <c r="E58">
        <v>30</v>
      </c>
      <c r="F58">
        <v>0.05</v>
      </c>
      <c r="G58">
        <v>0.096</v>
      </c>
      <c r="H58" s="25">
        <f t="shared" si="3"/>
        <v>0.094528</v>
      </c>
      <c r="K58" s="37">
        <v>0</v>
      </c>
      <c r="N58">
        <f t="shared" si="1"/>
        <v>0.094528</v>
      </c>
      <c r="O58">
        <f t="shared" si="2"/>
        <v>0.094528</v>
      </c>
      <c r="S58" s="24">
        <v>94528</v>
      </c>
      <c r="U58" s="24"/>
    </row>
    <row r="59" spans="1:21" ht="12.75">
      <c r="A59">
        <v>32</v>
      </c>
      <c r="B59">
        <v>0</v>
      </c>
      <c r="D59" t="s">
        <v>164</v>
      </c>
      <c r="E59">
        <v>30</v>
      </c>
      <c r="F59">
        <v>0.05</v>
      </c>
      <c r="G59">
        <v>0.096</v>
      </c>
      <c r="H59" s="25">
        <f t="shared" si="3"/>
        <v>0.094496</v>
      </c>
      <c r="K59" s="37">
        <v>0</v>
      </c>
      <c r="N59">
        <f t="shared" si="1"/>
        <v>0.094496</v>
      </c>
      <c r="O59">
        <f t="shared" si="2"/>
        <v>0.094496</v>
      </c>
      <c r="S59" s="24">
        <v>94496</v>
      </c>
      <c r="U59" s="24"/>
    </row>
    <row r="60" spans="1:21" ht="12.75">
      <c r="A60">
        <v>33</v>
      </c>
      <c r="B60">
        <v>0</v>
      </c>
      <c r="D60" t="s">
        <v>164</v>
      </c>
      <c r="E60">
        <v>30</v>
      </c>
      <c r="F60">
        <v>0.05</v>
      </c>
      <c r="G60">
        <v>0.096</v>
      </c>
      <c r="H60" s="25">
        <f t="shared" si="3"/>
        <v>0.094464</v>
      </c>
      <c r="K60" s="37">
        <v>0</v>
      </c>
      <c r="N60">
        <f t="shared" si="1"/>
        <v>0.094464</v>
      </c>
      <c r="O60">
        <f t="shared" si="2"/>
        <v>0.094464</v>
      </c>
      <c r="S60" s="24">
        <v>94464</v>
      </c>
      <c r="U60" s="24"/>
    </row>
    <row r="61" spans="1:21" ht="12.75">
      <c r="A61">
        <v>34</v>
      </c>
      <c r="B61">
        <v>0</v>
      </c>
      <c r="D61" t="s">
        <v>164</v>
      </c>
      <c r="E61">
        <v>30</v>
      </c>
      <c r="F61">
        <v>0.05</v>
      </c>
      <c r="G61">
        <v>0.096</v>
      </c>
      <c r="H61" s="25">
        <f t="shared" si="3"/>
        <v>0.094432</v>
      </c>
      <c r="K61" s="37">
        <v>0</v>
      </c>
      <c r="N61">
        <f t="shared" si="1"/>
        <v>0.094432</v>
      </c>
      <c r="O61">
        <f t="shared" si="2"/>
        <v>0.094432</v>
      </c>
      <c r="S61" s="24">
        <v>94432</v>
      </c>
      <c r="U61" s="24"/>
    </row>
    <row r="62" ht="13.5" thickBot="1"/>
    <row r="63" spans="1:13" ht="13.5" thickBot="1">
      <c r="A63" s="73" t="s">
        <v>32</v>
      </c>
      <c r="B63" s="77"/>
      <c r="C63" s="77"/>
      <c r="D63" s="77"/>
      <c r="E63" s="74"/>
      <c r="G63" s="73" t="s">
        <v>22</v>
      </c>
      <c r="H63" s="77"/>
      <c r="I63" s="77"/>
      <c r="J63" s="77"/>
      <c r="K63" s="77"/>
      <c r="L63" s="77"/>
      <c r="M63" s="74"/>
    </row>
    <row r="64" spans="1:13" ht="13.5" thickBot="1">
      <c r="A64" s="13"/>
      <c r="B64" s="1" t="s">
        <v>14</v>
      </c>
      <c r="C64" s="1" t="s">
        <v>15</v>
      </c>
      <c r="D64" s="1" t="s">
        <v>16</v>
      </c>
      <c r="E64" s="2" t="s">
        <v>17</v>
      </c>
      <c r="G64" s="14" t="s">
        <v>358</v>
      </c>
      <c r="H64" s="73" t="s">
        <v>360</v>
      </c>
      <c r="I64" s="77"/>
      <c r="J64" s="77"/>
      <c r="K64" s="77"/>
      <c r="L64" s="77"/>
      <c r="M64" s="74"/>
    </row>
    <row r="65" spans="1:13" ht="12.75">
      <c r="A65" s="8" t="s">
        <v>166</v>
      </c>
      <c r="B65" s="9">
        <v>0.0032</v>
      </c>
      <c r="C65" s="9">
        <v>0.0032</v>
      </c>
      <c r="D65" s="9">
        <v>0.0032</v>
      </c>
      <c r="E65" s="10">
        <v>0.0032</v>
      </c>
      <c r="G65" s="88" t="s">
        <v>23</v>
      </c>
      <c r="H65" s="13"/>
      <c r="I65" s="1" t="s">
        <v>31</v>
      </c>
      <c r="J65" s="1" t="s">
        <v>26</v>
      </c>
      <c r="K65" s="1"/>
      <c r="L65" s="1"/>
      <c r="M65" s="2"/>
    </row>
    <row r="66" spans="1:13" ht="13.5" thickBot="1">
      <c r="A66" s="8" t="s">
        <v>49</v>
      </c>
      <c r="B66" s="9">
        <v>15</v>
      </c>
      <c r="C66" s="9">
        <v>15</v>
      </c>
      <c r="D66" s="9">
        <v>15</v>
      </c>
      <c r="E66" s="10">
        <v>15</v>
      </c>
      <c r="G66" s="89"/>
      <c r="H66" s="21" t="s">
        <v>24</v>
      </c>
      <c r="I66" s="11">
        <v>1</v>
      </c>
      <c r="J66" s="11">
        <v>64</v>
      </c>
      <c r="K66" s="11"/>
      <c r="L66" s="11"/>
      <c r="M66" s="12"/>
    </row>
    <row r="67" spans="1:13" ht="13.5" thickBot="1">
      <c r="A67" s="8" t="s">
        <v>50</v>
      </c>
      <c r="B67" s="9">
        <v>31</v>
      </c>
      <c r="C67" s="9">
        <v>31</v>
      </c>
      <c r="D67" s="9">
        <v>15</v>
      </c>
      <c r="E67" s="10">
        <v>15</v>
      </c>
      <c r="G67" s="22" t="s">
        <v>27</v>
      </c>
      <c r="H67" s="73" t="s">
        <v>28</v>
      </c>
      <c r="I67" s="77"/>
      <c r="J67" s="77"/>
      <c r="K67" s="77"/>
      <c r="L67" s="77"/>
      <c r="M67" s="74"/>
    </row>
    <row r="68" spans="1:13" ht="13.5" thickBot="1">
      <c r="A68" s="8" t="s">
        <v>167</v>
      </c>
      <c r="B68" s="9">
        <v>7</v>
      </c>
      <c r="C68" s="9">
        <v>3</v>
      </c>
      <c r="D68" s="9">
        <v>2</v>
      </c>
      <c r="E68" s="10">
        <v>2</v>
      </c>
      <c r="G68" s="22" t="s">
        <v>18</v>
      </c>
      <c r="H68" s="73" t="s">
        <v>165</v>
      </c>
      <c r="I68" s="77"/>
      <c r="J68" s="77"/>
      <c r="K68" s="77"/>
      <c r="L68" s="77"/>
      <c r="M68" s="74"/>
    </row>
    <row r="69" spans="1:13" ht="13.5" thickBot="1">
      <c r="A69" s="16" t="s">
        <v>19</v>
      </c>
      <c r="B69" s="86" t="s">
        <v>21</v>
      </c>
      <c r="C69" s="86"/>
      <c r="D69" s="86"/>
      <c r="E69" s="87"/>
      <c r="G69" s="15" t="s">
        <v>29</v>
      </c>
      <c r="H69" s="113" t="s">
        <v>28</v>
      </c>
      <c r="I69" s="114"/>
      <c r="J69" s="114"/>
      <c r="K69" s="114"/>
      <c r="L69" s="114"/>
      <c r="M69" s="115"/>
    </row>
    <row r="70" spans="1:13" ht="13.5" thickBot="1">
      <c r="A70" s="17" t="s">
        <v>20</v>
      </c>
      <c r="B70" s="86" t="s">
        <v>21</v>
      </c>
      <c r="C70" s="86"/>
      <c r="D70" s="86"/>
      <c r="E70" s="87"/>
      <c r="G70" s="22" t="s">
        <v>30</v>
      </c>
      <c r="H70" s="73" t="s">
        <v>28</v>
      </c>
      <c r="I70" s="77"/>
      <c r="J70" s="77"/>
      <c r="K70" s="77"/>
      <c r="L70" s="77"/>
      <c r="M70" s="74"/>
    </row>
    <row r="72" ht="13.5" thickBot="1"/>
    <row r="73" spans="1:13" ht="12.75" customHeight="1">
      <c r="A73" s="18"/>
      <c r="B73" s="18"/>
      <c r="C73" s="18"/>
      <c r="G73" s="109" t="s">
        <v>34</v>
      </c>
      <c r="H73" s="110"/>
      <c r="I73" s="110"/>
      <c r="J73" s="110"/>
      <c r="K73" s="110"/>
      <c r="L73" s="110"/>
      <c r="M73" s="111"/>
    </row>
    <row r="74" spans="1:13" ht="12.75">
      <c r="A74" s="18"/>
      <c r="B74" s="18"/>
      <c r="C74" s="18"/>
      <c r="G74" s="75" t="s">
        <v>35</v>
      </c>
      <c r="H74" s="76"/>
      <c r="I74" s="78" t="s">
        <v>304</v>
      </c>
      <c r="J74" s="78"/>
      <c r="K74" s="78"/>
      <c r="L74" s="78"/>
      <c r="M74" s="112"/>
    </row>
    <row r="75" spans="1:13" ht="12.75">
      <c r="A75" s="18"/>
      <c r="B75" s="18"/>
      <c r="C75" s="18"/>
      <c r="G75" s="75" t="s">
        <v>36</v>
      </c>
      <c r="H75" s="76"/>
      <c r="I75" s="78" t="s">
        <v>37</v>
      </c>
      <c r="J75" s="78"/>
      <c r="K75" s="9"/>
      <c r="L75" s="9"/>
      <c r="M75" s="10"/>
    </row>
    <row r="76" spans="7:13" ht="12.75">
      <c r="G76" s="75" t="s">
        <v>38</v>
      </c>
      <c r="H76" s="76"/>
      <c r="I76" s="9" t="s">
        <v>39</v>
      </c>
      <c r="J76" s="9"/>
      <c r="K76" s="9"/>
      <c r="L76" s="9"/>
      <c r="M76" s="10"/>
    </row>
    <row r="77" spans="7:13" ht="12.75">
      <c r="G77" s="75" t="s">
        <v>40</v>
      </c>
      <c r="H77" s="76"/>
      <c r="I77" s="9">
        <v>40</v>
      </c>
      <c r="J77" s="9"/>
      <c r="K77" s="9"/>
      <c r="L77" s="9"/>
      <c r="M77" s="10"/>
    </row>
    <row r="78" spans="7:13" ht="12.75">
      <c r="G78" s="8" t="s">
        <v>41</v>
      </c>
      <c r="H78" s="9"/>
      <c r="I78" s="9" t="s">
        <v>42</v>
      </c>
      <c r="J78" s="9"/>
      <c r="K78" s="9"/>
      <c r="L78" s="9"/>
      <c r="M78" s="10"/>
    </row>
    <row r="79" spans="7:13" ht="12.75">
      <c r="G79" s="8" t="s">
        <v>43</v>
      </c>
      <c r="H79" s="9"/>
      <c r="I79" s="9" t="s">
        <v>44</v>
      </c>
      <c r="J79" s="9"/>
      <c r="K79" s="9"/>
      <c r="L79" s="9"/>
      <c r="M79" s="10"/>
    </row>
    <row r="80" spans="7:13" ht="12.75">
      <c r="G80" s="8" t="s">
        <v>45</v>
      </c>
      <c r="H80" s="9"/>
      <c r="I80" s="9" t="s">
        <v>209</v>
      </c>
      <c r="J80" s="9"/>
      <c r="K80" s="9"/>
      <c r="L80" s="9"/>
      <c r="M80" s="10"/>
    </row>
    <row r="81" spans="7:13" ht="13.5" thickBot="1">
      <c r="G81" s="17" t="s">
        <v>47</v>
      </c>
      <c r="H81" s="11"/>
      <c r="I81" s="11">
        <v>108</v>
      </c>
      <c r="J81" s="11"/>
      <c r="K81" s="11"/>
      <c r="L81" s="11"/>
      <c r="M81" s="12"/>
    </row>
    <row r="90" ht="12.75">
      <c r="F90" s="18"/>
    </row>
    <row r="91" ht="12.75">
      <c r="F91" s="18"/>
    </row>
    <row r="92" ht="12.75">
      <c r="F92" s="18"/>
    </row>
  </sheetData>
  <mergeCells count="29">
    <mergeCell ref="G75:H75"/>
    <mergeCell ref="I75:J75"/>
    <mergeCell ref="G76:H76"/>
    <mergeCell ref="G77:H77"/>
    <mergeCell ref="B70:E70"/>
    <mergeCell ref="H70:M70"/>
    <mergeCell ref="G73:M73"/>
    <mergeCell ref="G74:H74"/>
    <mergeCell ref="I74:M74"/>
    <mergeCell ref="G65:G66"/>
    <mergeCell ref="H67:M67"/>
    <mergeCell ref="H68:M68"/>
    <mergeCell ref="B69:E69"/>
    <mergeCell ref="H69:M69"/>
    <mergeCell ref="G1:G2"/>
    <mergeCell ref="H1:H2"/>
    <mergeCell ref="I1:J1"/>
    <mergeCell ref="E1:E2"/>
    <mergeCell ref="F1:F2"/>
    <mergeCell ref="H64:M64"/>
    <mergeCell ref="S1:S2"/>
    <mergeCell ref="A1:A2"/>
    <mergeCell ref="B1:B2"/>
    <mergeCell ref="C1:C2"/>
    <mergeCell ref="D1:D2"/>
    <mergeCell ref="K1:L1"/>
    <mergeCell ref="M1:O1"/>
    <mergeCell ref="A63:E63"/>
    <mergeCell ref="G63:M63"/>
  </mergeCells>
  <printOptions/>
  <pageMargins left="0.75" right="0.75" top="1" bottom="1" header="0.5" footer="0.5"/>
  <pageSetup orientation="portrait" paperSize="9"/>
  <ignoredErrors>
    <ignoredError sqref="J3" formulaRange="1"/>
  </ignoredErrors>
</worksheet>
</file>

<file path=xl/worksheets/sheet11.xml><?xml version="1.0" encoding="utf-8"?>
<worksheet xmlns="http://schemas.openxmlformats.org/spreadsheetml/2006/main" xmlns:r="http://schemas.openxmlformats.org/officeDocument/2006/relationships">
  <sheetPr>
    <tabColor indexed="32"/>
  </sheetPr>
  <dimension ref="A1:W49"/>
  <sheetViews>
    <sheetView workbookViewId="0" topLeftCell="A1">
      <pane xSplit="2" ySplit="2" topLeftCell="K3" activePane="bottomRight" state="frozen"/>
      <selection pane="topLeft" activeCell="E41" sqref="E41"/>
      <selection pane="topRight" activeCell="E41" sqref="E41"/>
      <selection pane="bottomLeft" activeCell="E41" sqref="E41"/>
      <selection pane="bottomRight" activeCell="P3" sqref="P3"/>
    </sheetView>
  </sheetViews>
  <sheetFormatPr defaultColWidth="9.140625" defaultRowHeight="12.75"/>
  <cols>
    <col min="6" max="6" width="10.7109375" style="0" bestFit="1" customWidth="1"/>
    <col min="8" max="8" width="9.57421875" style="0" customWidth="1"/>
    <col min="12" max="12" width="11.140625" style="0" customWidth="1"/>
    <col min="19" max="19" width="14.140625" style="0" bestFit="1" customWidth="1"/>
  </cols>
  <sheetData>
    <row r="1" spans="1:19" ht="12.75" customHeight="1">
      <c r="A1" s="96" t="s">
        <v>0</v>
      </c>
      <c r="B1" s="90" t="s">
        <v>1</v>
      </c>
      <c r="C1" s="90" t="s">
        <v>286</v>
      </c>
      <c r="D1" s="90" t="s">
        <v>287</v>
      </c>
      <c r="E1" s="94" t="s">
        <v>288</v>
      </c>
      <c r="F1" s="90" t="s">
        <v>289</v>
      </c>
      <c r="G1" s="90" t="s">
        <v>290</v>
      </c>
      <c r="H1" s="92" t="s">
        <v>291</v>
      </c>
      <c r="I1" s="101" t="s">
        <v>3</v>
      </c>
      <c r="J1" s="85"/>
      <c r="K1" s="98" t="s">
        <v>4</v>
      </c>
      <c r="L1" s="99"/>
      <c r="M1" s="85" t="s">
        <v>5</v>
      </c>
      <c r="N1" s="85"/>
      <c r="O1" s="85"/>
      <c r="P1" s="1" t="s">
        <v>6</v>
      </c>
      <c r="Q1" s="2"/>
      <c r="S1" s="92" t="s">
        <v>292</v>
      </c>
    </row>
    <row r="2" spans="1:19" ht="64.5" thickBot="1">
      <c r="A2" s="97"/>
      <c r="B2" s="91"/>
      <c r="C2" s="91"/>
      <c r="D2" s="91"/>
      <c r="E2" s="95"/>
      <c r="F2" s="91"/>
      <c r="G2" s="91"/>
      <c r="H2" s="100"/>
      <c r="I2" s="3" t="s">
        <v>293</v>
      </c>
      <c r="J2" s="4" t="s">
        <v>8</v>
      </c>
      <c r="K2" s="4" t="s">
        <v>294</v>
      </c>
      <c r="L2" s="5" t="s">
        <v>295</v>
      </c>
      <c r="M2" s="4" t="s">
        <v>9</v>
      </c>
      <c r="N2" s="4" t="s">
        <v>10</v>
      </c>
      <c r="O2" s="4" t="s">
        <v>11</v>
      </c>
      <c r="P2" s="5" t="s">
        <v>12</v>
      </c>
      <c r="Q2" s="6" t="s">
        <v>13</v>
      </c>
      <c r="S2" s="93"/>
    </row>
    <row r="3" spans="1:19" ht="13.5" thickBot="1">
      <c r="A3">
        <v>4</v>
      </c>
      <c r="B3">
        <v>0</v>
      </c>
      <c r="C3" t="s">
        <v>296</v>
      </c>
      <c r="G3">
        <v>0</v>
      </c>
      <c r="H3" s="25">
        <f aca="true" t="shared" si="0" ref="H3:H23">S3/1000000</f>
        <v>0.1140224</v>
      </c>
      <c r="I3" s="26">
        <f>SUM(H3:H6)</f>
        <v>5.738038400000001</v>
      </c>
      <c r="J3" s="27">
        <f>I3/SUM(G3:G6)</f>
        <v>0.18509801290322583</v>
      </c>
      <c r="K3" s="7"/>
      <c r="L3" s="29" t="s">
        <v>373</v>
      </c>
      <c r="M3" s="27">
        <f>SUM(H3:H23)</f>
        <v>57.829725230000015</v>
      </c>
      <c r="N3" s="27">
        <f>SUM(N7:N23)+SUM(H3:H6)</f>
        <v>57.82615192310001</v>
      </c>
      <c r="O3" s="30">
        <f>SUM(O7:O23)+SUM(H3:H6)</f>
        <v>57.33289853000001</v>
      </c>
      <c r="P3" s="32">
        <v>86.44272</v>
      </c>
      <c r="Q3" s="28">
        <f>N3/P3</f>
        <v>0.6689534054816879</v>
      </c>
      <c r="S3" s="58">
        <v>114022.4</v>
      </c>
    </row>
    <row r="4" spans="1:19" ht="12.75">
      <c r="A4">
        <v>0</v>
      </c>
      <c r="B4">
        <v>4</v>
      </c>
      <c r="C4" t="s">
        <v>296</v>
      </c>
      <c r="G4">
        <v>1</v>
      </c>
      <c r="H4" s="25">
        <f t="shared" si="0"/>
        <v>1.28768</v>
      </c>
      <c r="S4" s="58">
        <v>1287680</v>
      </c>
    </row>
    <row r="5" spans="1:19" ht="12.75">
      <c r="A5">
        <v>10</v>
      </c>
      <c r="B5">
        <v>4</v>
      </c>
      <c r="C5" t="s">
        <v>296</v>
      </c>
      <c r="G5">
        <v>0</v>
      </c>
      <c r="H5" s="25">
        <f t="shared" si="0"/>
        <v>0.071936</v>
      </c>
      <c r="S5" s="58">
        <v>71936</v>
      </c>
    </row>
    <row r="6" spans="1:19" ht="12.75">
      <c r="A6">
        <v>4</v>
      </c>
      <c r="B6">
        <v>10</v>
      </c>
      <c r="C6" t="s">
        <v>296</v>
      </c>
      <c r="G6">
        <v>30</v>
      </c>
      <c r="H6" s="25">
        <f t="shared" si="0"/>
        <v>4.2644</v>
      </c>
      <c r="S6" s="58">
        <v>4264400</v>
      </c>
    </row>
    <row r="7" spans="1:19" ht="12.75">
      <c r="A7">
        <v>0</v>
      </c>
      <c r="B7">
        <v>1</v>
      </c>
      <c r="D7" t="s">
        <v>297</v>
      </c>
      <c r="E7">
        <v>200</v>
      </c>
      <c r="F7">
        <v>1E-07</v>
      </c>
      <c r="G7">
        <v>19.200001</v>
      </c>
      <c r="H7" s="25">
        <f t="shared" si="0"/>
        <v>19.0636</v>
      </c>
      <c r="K7" s="28">
        <v>0</v>
      </c>
      <c r="N7">
        <f aca="true" t="shared" si="1" ref="N7:N23">H7*(1-K7)</f>
        <v>19.0636</v>
      </c>
      <c r="O7">
        <f aca="true" t="shared" si="2" ref="O7:O23">IF((K7&lt;F7),H7,0)</f>
        <v>19.0636</v>
      </c>
      <c r="S7" s="58">
        <v>19063600</v>
      </c>
    </row>
    <row r="8" spans="1:19" ht="12.75">
      <c r="A8">
        <v>0</v>
      </c>
      <c r="B8">
        <v>3</v>
      </c>
      <c r="D8" t="s">
        <v>297</v>
      </c>
      <c r="E8">
        <v>200</v>
      </c>
      <c r="F8">
        <v>1E-07</v>
      </c>
      <c r="G8">
        <v>24</v>
      </c>
      <c r="H8" s="25">
        <f t="shared" si="0"/>
        <v>23.81</v>
      </c>
      <c r="K8" s="28">
        <v>0</v>
      </c>
      <c r="N8">
        <f t="shared" si="1"/>
        <v>23.81</v>
      </c>
      <c r="O8">
        <f t="shared" si="2"/>
        <v>23.81</v>
      </c>
      <c r="S8" s="58">
        <v>23810000</v>
      </c>
    </row>
    <row r="9" spans="1:19" ht="12.75">
      <c r="A9">
        <v>0</v>
      </c>
      <c r="B9">
        <v>4</v>
      </c>
      <c r="D9" t="s">
        <v>297</v>
      </c>
      <c r="E9">
        <v>200</v>
      </c>
      <c r="F9">
        <v>0.0001</v>
      </c>
      <c r="G9">
        <v>4</v>
      </c>
      <c r="H9" s="25">
        <f t="shared" si="0"/>
        <v>3.948</v>
      </c>
      <c r="K9" s="28">
        <v>0</v>
      </c>
      <c r="N9">
        <f t="shared" si="1"/>
        <v>3.948</v>
      </c>
      <c r="O9">
        <f t="shared" si="2"/>
        <v>3.948</v>
      </c>
      <c r="S9" s="58">
        <v>3948000</v>
      </c>
    </row>
    <row r="10" spans="1:19" ht="12.75">
      <c r="A10">
        <v>0</v>
      </c>
      <c r="B10">
        <v>7</v>
      </c>
      <c r="D10" t="s">
        <v>298</v>
      </c>
      <c r="E10">
        <v>30</v>
      </c>
      <c r="F10">
        <v>0.05</v>
      </c>
      <c r="G10">
        <v>0.096</v>
      </c>
      <c r="H10" s="25">
        <f t="shared" si="0"/>
        <v>0.094336</v>
      </c>
      <c r="K10" s="28">
        <v>0</v>
      </c>
      <c r="N10">
        <f t="shared" si="1"/>
        <v>0.094336</v>
      </c>
      <c r="O10">
        <f t="shared" si="2"/>
        <v>0.094336</v>
      </c>
      <c r="S10" s="58">
        <v>94336</v>
      </c>
    </row>
    <row r="11" spans="1:19" ht="12.75">
      <c r="A11">
        <v>0</v>
      </c>
      <c r="B11">
        <v>8</v>
      </c>
      <c r="D11" t="s">
        <v>298</v>
      </c>
      <c r="E11">
        <v>30</v>
      </c>
      <c r="F11">
        <v>0.05</v>
      </c>
      <c r="G11">
        <v>0.096</v>
      </c>
      <c r="H11" s="25">
        <f t="shared" si="0"/>
        <v>0.094496</v>
      </c>
      <c r="K11" s="28">
        <v>0</v>
      </c>
      <c r="N11">
        <f t="shared" si="1"/>
        <v>0.094496</v>
      </c>
      <c r="O11">
        <f t="shared" si="2"/>
        <v>0.094496</v>
      </c>
      <c r="S11" s="58">
        <v>94496</v>
      </c>
    </row>
    <row r="12" spans="1:19" ht="12.75">
      <c r="A12">
        <v>0</v>
      </c>
      <c r="B12">
        <v>9</v>
      </c>
      <c r="D12" t="s">
        <v>298</v>
      </c>
      <c r="E12">
        <v>30</v>
      </c>
      <c r="F12">
        <v>0.05</v>
      </c>
      <c r="G12">
        <v>0.096</v>
      </c>
      <c r="H12" s="25">
        <f t="shared" si="0"/>
        <v>0.094592</v>
      </c>
      <c r="K12" s="28">
        <v>0</v>
      </c>
      <c r="N12">
        <f t="shared" si="1"/>
        <v>0.094592</v>
      </c>
      <c r="O12">
        <f t="shared" si="2"/>
        <v>0.094592</v>
      </c>
      <c r="S12" s="58">
        <v>94592</v>
      </c>
    </row>
    <row r="13" spans="1:19" ht="12.75">
      <c r="A13">
        <v>0</v>
      </c>
      <c r="B13">
        <v>10</v>
      </c>
      <c r="D13" t="s">
        <v>297</v>
      </c>
      <c r="E13">
        <v>30</v>
      </c>
      <c r="F13">
        <v>0.0001</v>
      </c>
      <c r="G13">
        <v>2</v>
      </c>
      <c r="H13" s="25">
        <f t="shared" si="0"/>
        <v>1.968538</v>
      </c>
      <c r="K13" s="28">
        <v>0</v>
      </c>
      <c r="N13">
        <f t="shared" si="1"/>
        <v>1.968538</v>
      </c>
      <c r="O13">
        <f t="shared" si="2"/>
        <v>1.968538</v>
      </c>
      <c r="S13" s="58">
        <v>1968538</v>
      </c>
    </row>
    <row r="14" spans="1:19" ht="12.75">
      <c r="A14">
        <v>0</v>
      </c>
      <c r="B14">
        <v>11</v>
      </c>
      <c r="D14" t="s">
        <v>297</v>
      </c>
      <c r="E14">
        <v>200</v>
      </c>
      <c r="F14">
        <v>0.0001</v>
      </c>
      <c r="G14">
        <v>0.128</v>
      </c>
      <c r="H14" s="25">
        <f t="shared" si="0"/>
        <v>0.1259573</v>
      </c>
      <c r="K14" s="28">
        <v>0</v>
      </c>
      <c r="N14">
        <f t="shared" si="1"/>
        <v>0.1259573</v>
      </c>
      <c r="O14">
        <f t="shared" si="2"/>
        <v>0.1259573</v>
      </c>
      <c r="S14" s="58">
        <v>125957.3</v>
      </c>
    </row>
    <row r="15" spans="1:19" ht="12.75">
      <c r="A15">
        <v>1</v>
      </c>
      <c r="B15">
        <v>0</v>
      </c>
      <c r="D15" t="s">
        <v>297</v>
      </c>
      <c r="E15">
        <v>100</v>
      </c>
      <c r="F15">
        <v>0.01</v>
      </c>
      <c r="G15">
        <v>0.06</v>
      </c>
      <c r="H15" s="25">
        <f t="shared" si="0"/>
        <v>0.059801599999999996</v>
      </c>
      <c r="K15" s="28">
        <v>0</v>
      </c>
      <c r="N15">
        <f t="shared" si="1"/>
        <v>0.059801599999999996</v>
      </c>
      <c r="O15">
        <f t="shared" si="2"/>
        <v>0.059801599999999996</v>
      </c>
      <c r="S15" s="58">
        <v>59801.6</v>
      </c>
    </row>
    <row r="16" spans="1:19" ht="12.75">
      <c r="A16">
        <v>3</v>
      </c>
      <c r="B16">
        <v>0</v>
      </c>
      <c r="D16" t="s">
        <v>297</v>
      </c>
      <c r="E16">
        <v>100</v>
      </c>
      <c r="F16">
        <v>0.01</v>
      </c>
      <c r="G16">
        <v>0.06</v>
      </c>
      <c r="H16" s="25">
        <f t="shared" si="0"/>
        <v>0.059784529999999995</v>
      </c>
      <c r="K16" s="28">
        <v>0</v>
      </c>
      <c r="N16">
        <f t="shared" si="1"/>
        <v>0.059784529999999995</v>
      </c>
      <c r="O16">
        <f t="shared" si="2"/>
        <v>0.059784529999999995</v>
      </c>
      <c r="S16" s="58">
        <v>59784.53</v>
      </c>
    </row>
    <row r="17" spans="1:19" ht="12.75">
      <c r="A17">
        <v>7</v>
      </c>
      <c r="B17">
        <v>0</v>
      </c>
      <c r="D17" t="s">
        <v>298</v>
      </c>
      <c r="E17">
        <v>30</v>
      </c>
      <c r="F17">
        <v>0.05</v>
      </c>
      <c r="G17">
        <v>0.096</v>
      </c>
      <c r="H17" s="25">
        <f t="shared" si="0"/>
        <v>0.09552</v>
      </c>
      <c r="K17" s="28">
        <v>0.001</v>
      </c>
      <c r="N17">
        <f t="shared" si="1"/>
        <v>0.09542447999999999</v>
      </c>
      <c r="O17">
        <f t="shared" si="2"/>
        <v>0.09552</v>
      </c>
      <c r="S17" s="58">
        <v>95520</v>
      </c>
    </row>
    <row r="18" spans="1:19" ht="12.75">
      <c r="A18">
        <v>8</v>
      </c>
      <c r="B18">
        <v>0</v>
      </c>
      <c r="D18" t="s">
        <v>298</v>
      </c>
      <c r="E18">
        <v>30</v>
      </c>
      <c r="F18">
        <v>0.05</v>
      </c>
      <c r="G18">
        <v>0.096</v>
      </c>
      <c r="H18" s="25">
        <f t="shared" si="0"/>
        <v>0.095488</v>
      </c>
      <c r="K18" s="28">
        <v>0</v>
      </c>
      <c r="N18">
        <f t="shared" si="1"/>
        <v>0.095488</v>
      </c>
      <c r="O18">
        <f t="shared" si="2"/>
        <v>0.095488</v>
      </c>
      <c r="S18" s="58">
        <v>95488</v>
      </c>
    </row>
    <row r="19" spans="1:19" ht="12.75">
      <c r="A19">
        <v>9</v>
      </c>
      <c r="B19">
        <v>0</v>
      </c>
      <c r="D19" t="s">
        <v>298</v>
      </c>
      <c r="E19">
        <v>30</v>
      </c>
      <c r="F19">
        <v>0.05</v>
      </c>
      <c r="G19">
        <v>0.096</v>
      </c>
      <c r="H19" s="25">
        <f t="shared" si="0"/>
        <v>0.095456</v>
      </c>
      <c r="K19" s="28">
        <v>0</v>
      </c>
      <c r="N19">
        <f t="shared" si="1"/>
        <v>0.095456</v>
      </c>
      <c r="O19">
        <f t="shared" si="2"/>
        <v>0.095456</v>
      </c>
      <c r="S19" s="58">
        <v>95456</v>
      </c>
    </row>
    <row r="20" spans="1:19" ht="12.75">
      <c r="A20">
        <v>10</v>
      </c>
      <c r="B20">
        <v>0</v>
      </c>
      <c r="D20" t="s">
        <v>297</v>
      </c>
      <c r="E20">
        <v>50</v>
      </c>
      <c r="F20">
        <v>0.0001</v>
      </c>
      <c r="G20">
        <v>1</v>
      </c>
      <c r="H20" s="25">
        <f t="shared" si="0"/>
        <v>0.9936896</v>
      </c>
      <c r="K20" s="28">
        <v>0</v>
      </c>
      <c r="N20">
        <f t="shared" si="1"/>
        <v>0.9936896</v>
      </c>
      <c r="O20">
        <f t="shared" si="2"/>
        <v>0.9936896</v>
      </c>
      <c r="S20" s="58">
        <v>993689.6</v>
      </c>
    </row>
    <row r="21" spans="1:19" ht="12.75">
      <c r="A21">
        <v>6</v>
      </c>
      <c r="B21">
        <v>5</v>
      </c>
      <c r="D21" t="s">
        <v>297</v>
      </c>
      <c r="E21">
        <v>100</v>
      </c>
      <c r="F21">
        <v>0.0001</v>
      </c>
      <c r="G21">
        <v>0.5</v>
      </c>
      <c r="H21" s="25">
        <f t="shared" si="0"/>
        <v>0.497664</v>
      </c>
      <c r="K21" s="28">
        <v>0</v>
      </c>
      <c r="N21">
        <f t="shared" si="1"/>
        <v>0.497664</v>
      </c>
      <c r="O21">
        <f t="shared" si="2"/>
        <v>0.497664</v>
      </c>
      <c r="S21" s="58">
        <v>497664</v>
      </c>
    </row>
    <row r="22" spans="1:19" ht="12.75">
      <c r="A22">
        <v>5</v>
      </c>
      <c r="B22">
        <v>6</v>
      </c>
      <c r="D22" t="s">
        <v>297</v>
      </c>
      <c r="E22">
        <v>100</v>
      </c>
      <c r="F22">
        <v>0.0001</v>
      </c>
      <c r="G22">
        <v>0.5</v>
      </c>
      <c r="H22" s="25">
        <f t="shared" si="0"/>
        <v>0.49793709999999997</v>
      </c>
      <c r="K22" s="28">
        <v>0</v>
      </c>
      <c r="N22">
        <f t="shared" si="1"/>
        <v>0.49793709999999997</v>
      </c>
      <c r="O22">
        <f t="shared" si="2"/>
        <v>0.49793709999999997</v>
      </c>
      <c r="S22" s="58">
        <v>497937.1</v>
      </c>
    </row>
    <row r="23" spans="1:19" ht="12.75">
      <c r="A23">
        <v>11</v>
      </c>
      <c r="B23">
        <v>10</v>
      </c>
      <c r="D23" t="s">
        <v>297</v>
      </c>
      <c r="E23">
        <v>16</v>
      </c>
      <c r="F23">
        <v>0.0001</v>
      </c>
      <c r="G23">
        <v>0.5</v>
      </c>
      <c r="H23" s="25">
        <f t="shared" si="0"/>
        <v>0.4968267</v>
      </c>
      <c r="K23" s="28">
        <v>0.007</v>
      </c>
      <c r="N23">
        <f t="shared" si="1"/>
        <v>0.4933489131</v>
      </c>
      <c r="O23">
        <f t="shared" si="2"/>
        <v>0</v>
      </c>
      <c r="S23" s="58">
        <v>496826.7</v>
      </c>
    </row>
    <row r="25" ht="13.5" thickBot="1"/>
    <row r="26" spans="1:22" ht="13.5" customHeight="1" thickBot="1">
      <c r="A26" s="73" t="s">
        <v>32</v>
      </c>
      <c r="B26" s="77"/>
      <c r="C26" s="77"/>
      <c r="D26" s="77"/>
      <c r="E26" s="74"/>
      <c r="G26" s="73" t="s">
        <v>22</v>
      </c>
      <c r="H26" s="77"/>
      <c r="I26" s="77"/>
      <c r="J26" s="77"/>
      <c r="K26" s="77"/>
      <c r="L26" s="77"/>
      <c r="M26" s="74"/>
      <c r="O26" s="23"/>
      <c r="P26" s="19"/>
      <c r="Q26" s="19"/>
      <c r="R26" s="18"/>
      <c r="S26" s="18"/>
      <c r="T26" s="18"/>
      <c r="U26" s="18"/>
      <c r="V26" s="18"/>
    </row>
    <row r="27" spans="1:22" ht="13.5" thickBot="1">
      <c r="A27" s="13"/>
      <c r="B27" s="1" t="s">
        <v>14</v>
      </c>
      <c r="C27" s="1" t="s">
        <v>15</v>
      </c>
      <c r="D27" s="1" t="s">
        <v>16</v>
      </c>
      <c r="E27" s="2" t="s">
        <v>17</v>
      </c>
      <c r="G27" s="14" t="s">
        <v>358</v>
      </c>
      <c r="H27" s="73" t="s">
        <v>359</v>
      </c>
      <c r="I27" s="77"/>
      <c r="J27" s="77"/>
      <c r="K27" s="77"/>
      <c r="L27" s="77"/>
      <c r="M27" s="74"/>
      <c r="O27" s="19"/>
      <c r="P27" s="19"/>
      <c r="Q27" s="19"/>
      <c r="R27" s="18"/>
      <c r="S27" s="18"/>
      <c r="T27" s="18"/>
      <c r="U27" s="18"/>
      <c r="V27" s="18"/>
    </row>
    <row r="28" spans="1:22" ht="12.75">
      <c r="A28" s="8" t="s">
        <v>299</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300</v>
      </c>
      <c r="B29" s="9">
        <v>64</v>
      </c>
      <c r="C29" s="9">
        <v>64</v>
      </c>
      <c r="D29" s="9">
        <v>15</v>
      </c>
      <c r="E29" s="10">
        <v>15</v>
      </c>
      <c r="G29" s="89"/>
      <c r="H29" s="21" t="s">
        <v>24</v>
      </c>
      <c r="I29" s="11">
        <v>1</v>
      </c>
      <c r="J29" s="11">
        <v>64</v>
      </c>
      <c r="K29" s="11"/>
      <c r="L29" s="11"/>
      <c r="M29" s="12"/>
      <c r="O29" s="18"/>
      <c r="P29" s="18"/>
      <c r="Q29" s="18"/>
      <c r="R29" s="18"/>
      <c r="S29" s="18"/>
      <c r="T29" s="18"/>
      <c r="U29" s="18"/>
      <c r="V29" s="18"/>
    </row>
    <row r="30" spans="1:22" ht="13.5" thickBot="1">
      <c r="A30" s="8" t="s">
        <v>301</v>
      </c>
      <c r="B30" s="9">
        <v>1023</v>
      </c>
      <c r="C30" s="9">
        <v>1023</v>
      </c>
      <c r="D30" s="9">
        <v>15</v>
      </c>
      <c r="E30" s="10">
        <v>15</v>
      </c>
      <c r="G30" s="22" t="s">
        <v>27</v>
      </c>
      <c r="H30" s="73" t="s">
        <v>28</v>
      </c>
      <c r="I30" s="77"/>
      <c r="J30" s="77"/>
      <c r="K30" s="77"/>
      <c r="L30" s="77"/>
      <c r="M30" s="74"/>
      <c r="O30" s="18"/>
      <c r="P30" s="18"/>
      <c r="Q30" s="18"/>
      <c r="R30" s="18"/>
      <c r="S30" s="18"/>
      <c r="T30" s="18"/>
      <c r="U30" s="18"/>
      <c r="V30" s="18"/>
    </row>
    <row r="31" spans="1:22" ht="13.5" thickBot="1">
      <c r="A31" s="8" t="s">
        <v>302</v>
      </c>
      <c r="B31" s="9">
        <v>7</v>
      </c>
      <c r="C31" s="9">
        <v>3</v>
      </c>
      <c r="D31" s="9">
        <v>2</v>
      </c>
      <c r="E31" s="10">
        <v>2</v>
      </c>
      <c r="G31" s="22" t="s">
        <v>18</v>
      </c>
      <c r="H31" s="73" t="s">
        <v>303</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2" t="s">
        <v>30</v>
      </c>
      <c r="H33" s="73" t="s">
        <v>28</v>
      </c>
      <c r="I33" s="77"/>
      <c r="J33" s="77"/>
      <c r="K33" s="77"/>
      <c r="L33" s="77"/>
      <c r="M33" s="74"/>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304</v>
      </c>
      <c r="J36" s="83"/>
      <c r="K36" s="83"/>
      <c r="L36" s="83"/>
      <c r="M36" s="84"/>
      <c r="O36" s="18"/>
      <c r="P36" s="18"/>
      <c r="Q36" s="18"/>
      <c r="R36" s="20"/>
      <c r="S36" s="20"/>
      <c r="T36" s="20"/>
      <c r="U36" s="20"/>
      <c r="V36" s="20"/>
      <c r="W36" s="20"/>
    </row>
    <row r="37" spans="7:23" ht="12.75">
      <c r="G37" s="75" t="s">
        <v>36</v>
      </c>
      <c r="H37" s="76"/>
      <c r="I37" s="78" t="s">
        <v>37</v>
      </c>
      <c r="J37" s="78"/>
      <c r="K37" s="9"/>
      <c r="L37" s="9"/>
      <c r="M37" s="10"/>
      <c r="O37" s="18"/>
      <c r="P37" s="18"/>
      <c r="Q37" s="18"/>
      <c r="R37" s="20"/>
      <c r="S37" s="20"/>
      <c r="T37" s="20"/>
      <c r="U37" s="20"/>
      <c r="V37" s="20"/>
      <c r="W37" s="20"/>
    </row>
    <row r="38" spans="7:22" ht="12.75">
      <c r="G38" s="75" t="s">
        <v>305</v>
      </c>
      <c r="H38" s="76"/>
      <c r="I38" s="82" t="s">
        <v>306</v>
      </c>
      <c r="J38" s="83"/>
      <c r="K38" s="83"/>
      <c r="L38" s="83"/>
      <c r="M38" s="84"/>
      <c r="O38" s="18"/>
      <c r="P38" s="18"/>
      <c r="Q38" s="18"/>
      <c r="R38" s="20"/>
      <c r="S38" s="20"/>
      <c r="T38" s="20"/>
      <c r="U38" s="18"/>
      <c r="V38" s="18"/>
    </row>
    <row r="39" spans="7:22" ht="12.75">
      <c r="G39" s="75" t="s">
        <v>38</v>
      </c>
      <c r="H39" s="76"/>
      <c r="I39" s="9" t="s">
        <v>39</v>
      </c>
      <c r="J39" s="9"/>
      <c r="K39" s="9"/>
      <c r="L39" s="9"/>
      <c r="M39" s="10"/>
      <c r="O39" s="18"/>
      <c r="P39" s="18"/>
      <c r="Q39" s="18"/>
      <c r="R39" s="18"/>
      <c r="S39" s="18"/>
      <c r="T39" s="18"/>
      <c r="U39" s="18"/>
      <c r="V39" s="18"/>
    </row>
    <row r="40" spans="7:22" ht="12.75">
      <c r="G40" s="75" t="s">
        <v>40</v>
      </c>
      <c r="H40" s="76"/>
      <c r="I40" s="9">
        <v>20</v>
      </c>
      <c r="J40" s="9"/>
      <c r="K40" s="9"/>
      <c r="L40" s="9"/>
      <c r="M40" s="10"/>
      <c r="O40" s="18"/>
      <c r="P40" s="18"/>
      <c r="Q40" s="18"/>
      <c r="R40" s="18"/>
      <c r="S40" s="18"/>
      <c r="T40" s="18"/>
      <c r="U40" s="18"/>
      <c r="V40" s="18"/>
    </row>
    <row r="41" spans="7:22" ht="12.75">
      <c r="G41" s="8" t="s">
        <v>41</v>
      </c>
      <c r="H41" s="9"/>
      <c r="I41" s="9" t="s">
        <v>42</v>
      </c>
      <c r="J41" s="9"/>
      <c r="K41" s="9"/>
      <c r="L41" s="9"/>
      <c r="M41" s="10"/>
      <c r="O41" s="18"/>
      <c r="P41" s="18"/>
      <c r="Q41" s="18"/>
      <c r="R41" s="18"/>
      <c r="S41" s="18"/>
      <c r="T41" s="18"/>
      <c r="U41" s="18"/>
      <c r="V41" s="18"/>
    </row>
    <row r="42" spans="7:22" ht="14.25" customHeight="1">
      <c r="G42" s="8" t="s">
        <v>43</v>
      </c>
      <c r="H42" s="9"/>
      <c r="I42" s="9" t="s">
        <v>44</v>
      </c>
      <c r="J42" s="9"/>
      <c r="K42" s="9"/>
      <c r="L42" s="9"/>
      <c r="M42" s="10"/>
      <c r="O42" s="18"/>
      <c r="P42" s="18"/>
      <c r="Q42" s="18"/>
      <c r="R42" s="18"/>
      <c r="S42" s="18"/>
      <c r="T42" s="18"/>
      <c r="U42" s="18"/>
      <c r="V42" s="18"/>
    </row>
    <row r="43" spans="7:22" ht="12.75">
      <c r="G43" s="8" t="s">
        <v>45</v>
      </c>
      <c r="H43" s="9"/>
      <c r="I43" s="9" t="s">
        <v>46</v>
      </c>
      <c r="J43" s="9"/>
      <c r="K43" s="9"/>
      <c r="L43" s="9"/>
      <c r="M43" s="10"/>
      <c r="O43" s="18"/>
      <c r="P43" s="18"/>
      <c r="Q43" s="18"/>
      <c r="R43" s="18"/>
      <c r="S43" s="18"/>
      <c r="T43" s="18"/>
      <c r="U43" s="18"/>
      <c r="V43" s="18"/>
    </row>
    <row r="44" spans="7:22" ht="13.5" thickBot="1">
      <c r="G44" s="17" t="s">
        <v>47</v>
      </c>
      <c r="H44" s="11"/>
      <c r="I44" s="11">
        <v>108</v>
      </c>
      <c r="J44" s="11"/>
      <c r="K44" s="11"/>
      <c r="L44" s="11"/>
      <c r="M44" s="12"/>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31">
    <mergeCell ref="F1:F2"/>
    <mergeCell ref="E1:E2"/>
    <mergeCell ref="A1:A2"/>
    <mergeCell ref="B1:B2"/>
    <mergeCell ref="C1:C2"/>
    <mergeCell ref="D1:D2"/>
    <mergeCell ref="B32:E32"/>
    <mergeCell ref="B33:E33"/>
    <mergeCell ref="G26:M26"/>
    <mergeCell ref="G28:G29"/>
    <mergeCell ref="H30:M30"/>
    <mergeCell ref="H31:M31"/>
    <mergeCell ref="H32:M32"/>
    <mergeCell ref="H1:H2"/>
    <mergeCell ref="I1:J1"/>
    <mergeCell ref="G39:H39"/>
    <mergeCell ref="G40:H40"/>
    <mergeCell ref="G38:H38"/>
    <mergeCell ref="I38:M38"/>
    <mergeCell ref="M1:O1"/>
    <mergeCell ref="H27:M27"/>
    <mergeCell ref="S1:S2"/>
    <mergeCell ref="A26:E26"/>
    <mergeCell ref="G37:H37"/>
    <mergeCell ref="H33:M33"/>
    <mergeCell ref="I37:J37"/>
    <mergeCell ref="K1:L1"/>
    <mergeCell ref="G35:M35"/>
    <mergeCell ref="G36:H36"/>
    <mergeCell ref="I36:M36"/>
    <mergeCell ref="G1:G2"/>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24"/>
  </sheetPr>
  <dimension ref="A1:W49"/>
  <sheetViews>
    <sheetView workbookViewId="0" topLeftCell="A1">
      <pane xSplit="2" ySplit="2" topLeftCell="K3" activePane="bottomRight" state="frozen"/>
      <selection pane="topLeft" activeCell="E41" sqref="E41"/>
      <selection pane="topRight" activeCell="E41" sqref="E41"/>
      <selection pane="bottomLeft" activeCell="E41" sqref="E41"/>
      <selection pane="bottomRight" activeCell="Q4" sqref="Q4"/>
    </sheetView>
  </sheetViews>
  <sheetFormatPr defaultColWidth="9.140625" defaultRowHeight="12.75"/>
  <cols>
    <col min="6" max="6" width="10.7109375" style="0" bestFit="1" customWidth="1"/>
    <col min="8" max="8" width="9.57421875" style="0" customWidth="1"/>
    <col min="12" max="12" width="11.140625" style="0" customWidth="1"/>
    <col min="19" max="19" width="14.140625" style="0" bestFit="1" customWidth="1"/>
  </cols>
  <sheetData>
    <row r="1" spans="1:19" ht="12.75" customHeight="1">
      <c r="A1" s="96" t="s">
        <v>0</v>
      </c>
      <c r="B1" s="90" t="s">
        <v>1</v>
      </c>
      <c r="C1" s="90" t="s">
        <v>160</v>
      </c>
      <c r="D1" s="90" t="s">
        <v>161</v>
      </c>
      <c r="E1" s="94" t="s">
        <v>53</v>
      </c>
      <c r="F1" s="90" t="s">
        <v>65</v>
      </c>
      <c r="G1" s="90" t="s">
        <v>75</v>
      </c>
      <c r="H1" s="92" t="s">
        <v>52</v>
      </c>
      <c r="I1" s="101" t="s">
        <v>3</v>
      </c>
      <c r="J1" s="85"/>
      <c r="K1" s="98" t="s">
        <v>4</v>
      </c>
      <c r="L1" s="99"/>
      <c r="M1" s="85" t="s">
        <v>5</v>
      </c>
      <c r="N1" s="85"/>
      <c r="O1" s="85"/>
      <c r="P1" s="1" t="s">
        <v>6</v>
      </c>
      <c r="Q1" s="2"/>
      <c r="S1" s="92" t="s">
        <v>158</v>
      </c>
    </row>
    <row r="2" spans="1:19" ht="64.5" thickBot="1">
      <c r="A2" s="97"/>
      <c r="B2" s="91"/>
      <c r="C2" s="91"/>
      <c r="D2" s="91"/>
      <c r="E2" s="95"/>
      <c r="F2" s="91"/>
      <c r="G2" s="91"/>
      <c r="H2" s="100"/>
      <c r="I2" s="3" t="s">
        <v>159</v>
      </c>
      <c r="J2" s="4" t="s">
        <v>8</v>
      </c>
      <c r="K2" s="4" t="s">
        <v>70</v>
      </c>
      <c r="L2" s="5" t="s">
        <v>85</v>
      </c>
      <c r="M2" s="4" t="s">
        <v>9</v>
      </c>
      <c r="N2" s="4" t="s">
        <v>10</v>
      </c>
      <c r="O2" s="4" t="s">
        <v>11</v>
      </c>
      <c r="P2" s="5" t="s">
        <v>12</v>
      </c>
      <c r="Q2" s="6" t="s">
        <v>13</v>
      </c>
      <c r="S2" s="93"/>
    </row>
    <row r="3" spans="1:19" ht="13.5" thickBot="1">
      <c r="A3">
        <v>4</v>
      </c>
      <c r="B3">
        <v>0</v>
      </c>
      <c r="C3" t="s">
        <v>162</v>
      </c>
      <c r="G3">
        <v>0</v>
      </c>
      <c r="H3" s="25">
        <f aca="true" t="shared" si="0" ref="H3:H23">S3/1000000</f>
        <v>0.0796672</v>
      </c>
      <c r="I3" s="26">
        <f>SUM(H3:H6)</f>
        <v>4.732592</v>
      </c>
      <c r="J3" s="27">
        <f>I3/SUM(G3:G6)</f>
        <v>0.15266425806451614</v>
      </c>
      <c r="K3" s="7"/>
      <c r="L3" s="29" t="s">
        <v>375</v>
      </c>
      <c r="M3" s="27">
        <f>SUM(H3:H23)</f>
        <v>56.741222930000006</v>
      </c>
      <c r="N3" s="27">
        <f>SUM(N7:N23)+SUM(H3:H6)</f>
        <v>52.65719895160001</v>
      </c>
      <c r="O3" s="30">
        <f>SUM(O7:O23)+SUM(H3:H6)</f>
        <v>7.41084483</v>
      </c>
      <c r="P3" s="32">
        <v>82.93743</v>
      </c>
      <c r="Q3" s="28">
        <f>N3/P3</f>
        <v>0.6349027086033412</v>
      </c>
      <c r="S3" s="58">
        <v>79667.2</v>
      </c>
    </row>
    <row r="4" spans="1:19" ht="12.75">
      <c r="A4">
        <v>0</v>
      </c>
      <c r="B4">
        <v>4</v>
      </c>
      <c r="C4" t="s">
        <v>162</v>
      </c>
      <c r="G4">
        <v>1</v>
      </c>
      <c r="H4" s="25">
        <f t="shared" si="0"/>
        <v>0.77808</v>
      </c>
      <c r="S4" s="58">
        <v>778080</v>
      </c>
    </row>
    <row r="5" spans="1:19" ht="12.75">
      <c r="A5">
        <v>10</v>
      </c>
      <c r="B5">
        <v>4</v>
      </c>
      <c r="C5" t="s">
        <v>162</v>
      </c>
      <c r="G5">
        <v>0</v>
      </c>
      <c r="H5" s="25">
        <f t="shared" si="0"/>
        <v>0.06484480000000001</v>
      </c>
      <c r="S5" s="58">
        <v>64844.8</v>
      </c>
    </row>
    <row r="6" spans="1:19" ht="12.75">
      <c r="A6">
        <v>4</v>
      </c>
      <c r="B6">
        <v>10</v>
      </c>
      <c r="C6" t="s">
        <v>162</v>
      </c>
      <c r="G6">
        <v>30</v>
      </c>
      <c r="H6" s="25">
        <f t="shared" si="0"/>
        <v>3.81</v>
      </c>
      <c r="S6" s="58">
        <v>3810000</v>
      </c>
    </row>
    <row r="7" spans="1:19" ht="12.75">
      <c r="A7">
        <v>0</v>
      </c>
      <c r="B7">
        <v>1</v>
      </c>
      <c r="D7" t="s">
        <v>163</v>
      </c>
      <c r="E7">
        <v>200</v>
      </c>
      <c r="F7">
        <v>1E-07</v>
      </c>
      <c r="G7">
        <v>19.200001</v>
      </c>
      <c r="H7" s="25">
        <f t="shared" si="0"/>
        <v>19.034</v>
      </c>
      <c r="K7" s="28">
        <v>0.083</v>
      </c>
      <c r="N7">
        <f aca="true" t="shared" si="1" ref="N7:N23">H7*(1-K7)</f>
        <v>17.454178</v>
      </c>
      <c r="O7">
        <f aca="true" t="shared" si="2" ref="O7:O23">IF((K7&lt;F7),H7,0)</f>
        <v>0</v>
      </c>
      <c r="S7" s="58">
        <v>19034000</v>
      </c>
    </row>
    <row r="8" spans="1:19" ht="12.75">
      <c r="A8">
        <v>0</v>
      </c>
      <c r="B8">
        <v>3</v>
      </c>
      <c r="D8" t="s">
        <v>163</v>
      </c>
      <c r="E8">
        <v>200</v>
      </c>
      <c r="F8">
        <v>1E-07</v>
      </c>
      <c r="G8">
        <v>24</v>
      </c>
      <c r="H8" s="25">
        <f t="shared" si="0"/>
        <v>23.768</v>
      </c>
      <c r="K8" s="28">
        <v>0.084</v>
      </c>
      <c r="N8">
        <f t="shared" si="1"/>
        <v>21.771488</v>
      </c>
      <c r="O8">
        <f t="shared" si="2"/>
        <v>0</v>
      </c>
      <c r="S8" s="58">
        <v>23768000</v>
      </c>
    </row>
    <row r="9" spans="1:19" ht="12.75">
      <c r="A9">
        <v>0</v>
      </c>
      <c r="B9">
        <v>4</v>
      </c>
      <c r="D9" t="s">
        <v>163</v>
      </c>
      <c r="E9">
        <v>200</v>
      </c>
      <c r="F9">
        <v>0.0001</v>
      </c>
      <c r="G9">
        <v>4</v>
      </c>
      <c r="H9" s="25">
        <f t="shared" si="0"/>
        <v>3.9396</v>
      </c>
      <c r="K9" s="28">
        <v>0.08</v>
      </c>
      <c r="N9">
        <f t="shared" si="1"/>
        <v>3.624432</v>
      </c>
      <c r="O9">
        <f t="shared" si="2"/>
        <v>0</v>
      </c>
      <c r="S9" s="58">
        <v>3939600</v>
      </c>
    </row>
    <row r="10" spans="1:19" ht="12.75">
      <c r="A10">
        <v>0</v>
      </c>
      <c r="B10">
        <v>7</v>
      </c>
      <c r="D10" t="s">
        <v>164</v>
      </c>
      <c r="E10">
        <v>30</v>
      </c>
      <c r="F10">
        <v>0.05</v>
      </c>
      <c r="G10">
        <v>0.096</v>
      </c>
      <c r="H10" s="25">
        <f t="shared" si="0"/>
        <v>0.094176</v>
      </c>
      <c r="K10" s="28">
        <v>0.003</v>
      </c>
      <c r="N10">
        <f t="shared" si="1"/>
        <v>0.09389347199999999</v>
      </c>
      <c r="O10">
        <f t="shared" si="2"/>
        <v>0.094176</v>
      </c>
      <c r="S10" s="58">
        <v>94176</v>
      </c>
    </row>
    <row r="11" spans="1:19" ht="12.75">
      <c r="A11">
        <v>0</v>
      </c>
      <c r="B11">
        <v>8</v>
      </c>
      <c r="D11" t="s">
        <v>164</v>
      </c>
      <c r="E11">
        <v>30</v>
      </c>
      <c r="F11">
        <v>0.05</v>
      </c>
      <c r="G11">
        <v>0.096</v>
      </c>
      <c r="H11" s="25">
        <f t="shared" si="0"/>
        <v>0.094336</v>
      </c>
      <c r="K11" s="28">
        <v>0.002</v>
      </c>
      <c r="N11">
        <f t="shared" si="1"/>
        <v>0.094147328</v>
      </c>
      <c r="O11">
        <f t="shared" si="2"/>
        <v>0.094336</v>
      </c>
      <c r="S11" s="58">
        <v>94336</v>
      </c>
    </row>
    <row r="12" spans="1:19" ht="12.75">
      <c r="A12">
        <v>0</v>
      </c>
      <c r="B12">
        <v>9</v>
      </c>
      <c r="D12" t="s">
        <v>164</v>
      </c>
      <c r="E12">
        <v>30</v>
      </c>
      <c r="F12">
        <v>0.05</v>
      </c>
      <c r="G12">
        <v>0.096</v>
      </c>
      <c r="H12" s="25">
        <f t="shared" si="0"/>
        <v>0.0944</v>
      </c>
      <c r="K12" s="28">
        <v>0.003</v>
      </c>
      <c r="N12">
        <f t="shared" si="1"/>
        <v>0.0941168</v>
      </c>
      <c r="O12">
        <f t="shared" si="2"/>
        <v>0.0944</v>
      </c>
      <c r="S12" s="58">
        <v>94400</v>
      </c>
    </row>
    <row r="13" spans="1:19" ht="12.75">
      <c r="A13">
        <v>0</v>
      </c>
      <c r="B13">
        <v>10</v>
      </c>
      <c r="D13" t="s">
        <v>163</v>
      </c>
      <c r="E13">
        <v>30</v>
      </c>
      <c r="F13">
        <v>0.0001</v>
      </c>
      <c r="G13">
        <v>2</v>
      </c>
      <c r="H13" s="25">
        <f t="shared" si="0"/>
        <v>1.966217</v>
      </c>
      <c r="K13" s="28">
        <v>0.08</v>
      </c>
      <c r="N13">
        <f t="shared" si="1"/>
        <v>1.8089196400000003</v>
      </c>
      <c r="O13">
        <f t="shared" si="2"/>
        <v>0</v>
      </c>
      <c r="S13" s="58">
        <v>1966217</v>
      </c>
    </row>
    <row r="14" spans="1:19" ht="12.75">
      <c r="A14">
        <v>0</v>
      </c>
      <c r="B14">
        <v>11</v>
      </c>
      <c r="D14" t="s">
        <v>163</v>
      </c>
      <c r="E14">
        <v>200</v>
      </c>
      <c r="F14">
        <v>0.0001</v>
      </c>
      <c r="G14">
        <v>0.128</v>
      </c>
      <c r="H14" s="25">
        <f t="shared" si="0"/>
        <v>0.1257344</v>
      </c>
      <c r="K14" s="28">
        <v>0.043</v>
      </c>
      <c r="N14">
        <f t="shared" si="1"/>
        <v>0.12032782079999998</v>
      </c>
      <c r="O14">
        <f t="shared" si="2"/>
        <v>0</v>
      </c>
      <c r="S14" s="58">
        <v>125734.4</v>
      </c>
    </row>
    <row r="15" spans="1:19" ht="12.75">
      <c r="A15">
        <v>1</v>
      </c>
      <c r="B15">
        <v>0</v>
      </c>
      <c r="D15" t="s">
        <v>163</v>
      </c>
      <c r="E15">
        <v>100</v>
      </c>
      <c r="F15">
        <v>0.01</v>
      </c>
      <c r="G15">
        <v>0.06</v>
      </c>
      <c r="H15" s="25">
        <f t="shared" si="0"/>
        <v>0.059801599999999996</v>
      </c>
      <c r="K15" s="28">
        <v>0</v>
      </c>
      <c r="N15">
        <f t="shared" si="1"/>
        <v>0.059801599999999996</v>
      </c>
      <c r="O15">
        <f t="shared" si="2"/>
        <v>0.059801599999999996</v>
      </c>
      <c r="S15" s="58">
        <v>59801.6</v>
      </c>
    </row>
    <row r="16" spans="1:19" ht="12.75">
      <c r="A16">
        <v>3</v>
      </c>
      <c r="B16">
        <v>0</v>
      </c>
      <c r="D16" t="s">
        <v>163</v>
      </c>
      <c r="E16">
        <v>100</v>
      </c>
      <c r="F16">
        <v>0.01</v>
      </c>
      <c r="G16">
        <v>0.06</v>
      </c>
      <c r="H16" s="25">
        <f t="shared" si="0"/>
        <v>0.059784529999999995</v>
      </c>
      <c r="K16" s="28">
        <v>0</v>
      </c>
      <c r="N16">
        <f t="shared" si="1"/>
        <v>0.059784529999999995</v>
      </c>
      <c r="O16">
        <f t="shared" si="2"/>
        <v>0.059784529999999995</v>
      </c>
      <c r="S16" s="58">
        <v>59784.53</v>
      </c>
    </row>
    <row r="17" spans="1:19" ht="12.75">
      <c r="A17">
        <v>7</v>
      </c>
      <c r="B17">
        <v>0</v>
      </c>
      <c r="D17" t="s">
        <v>164</v>
      </c>
      <c r="E17">
        <v>30</v>
      </c>
      <c r="F17">
        <v>0.05</v>
      </c>
      <c r="G17">
        <v>0.096</v>
      </c>
      <c r="H17" s="25">
        <f t="shared" si="0"/>
        <v>0.09552</v>
      </c>
      <c r="K17" s="28">
        <v>0.005</v>
      </c>
      <c r="N17">
        <f t="shared" si="1"/>
        <v>0.0950424</v>
      </c>
      <c r="O17">
        <f t="shared" si="2"/>
        <v>0.09552</v>
      </c>
      <c r="S17" s="58">
        <v>95520</v>
      </c>
    </row>
    <row r="18" spans="1:19" ht="12.75">
      <c r="A18">
        <v>8</v>
      </c>
      <c r="B18">
        <v>0</v>
      </c>
      <c r="D18" t="s">
        <v>164</v>
      </c>
      <c r="E18">
        <v>30</v>
      </c>
      <c r="F18">
        <v>0.05</v>
      </c>
      <c r="G18">
        <v>0.096</v>
      </c>
      <c r="H18" s="25">
        <f t="shared" si="0"/>
        <v>0.095488</v>
      </c>
      <c r="K18" s="28">
        <v>0.003</v>
      </c>
      <c r="N18">
        <f t="shared" si="1"/>
        <v>0.095201536</v>
      </c>
      <c r="O18">
        <f t="shared" si="2"/>
        <v>0.095488</v>
      </c>
      <c r="S18" s="58">
        <v>95488</v>
      </c>
    </row>
    <row r="19" spans="1:19" ht="12.75">
      <c r="A19">
        <v>9</v>
      </c>
      <c r="B19">
        <v>0</v>
      </c>
      <c r="D19" t="s">
        <v>164</v>
      </c>
      <c r="E19">
        <v>30</v>
      </c>
      <c r="F19">
        <v>0.05</v>
      </c>
      <c r="G19">
        <v>0.096</v>
      </c>
      <c r="H19" s="25">
        <f t="shared" si="0"/>
        <v>0.095456</v>
      </c>
      <c r="K19" s="28">
        <v>0.005</v>
      </c>
      <c r="N19">
        <f t="shared" si="1"/>
        <v>0.09497872</v>
      </c>
      <c r="O19">
        <f t="shared" si="2"/>
        <v>0.095456</v>
      </c>
      <c r="S19" s="58">
        <v>95456</v>
      </c>
    </row>
    <row r="20" spans="1:19" ht="12.75">
      <c r="A20">
        <v>10</v>
      </c>
      <c r="B20">
        <v>0</v>
      </c>
      <c r="D20" t="s">
        <v>163</v>
      </c>
      <c r="E20">
        <v>50</v>
      </c>
      <c r="F20">
        <v>0.0001</v>
      </c>
      <c r="G20">
        <v>1</v>
      </c>
      <c r="H20" s="25">
        <f t="shared" si="0"/>
        <v>0.9936896</v>
      </c>
      <c r="K20" s="28">
        <v>0</v>
      </c>
      <c r="N20">
        <f t="shared" si="1"/>
        <v>0.9936896</v>
      </c>
      <c r="O20">
        <f t="shared" si="2"/>
        <v>0.9936896</v>
      </c>
      <c r="S20" s="58">
        <v>993689.6</v>
      </c>
    </row>
    <row r="21" spans="1:19" ht="12.75">
      <c r="A21">
        <v>6</v>
      </c>
      <c r="B21">
        <v>5</v>
      </c>
      <c r="D21" t="s">
        <v>163</v>
      </c>
      <c r="E21">
        <v>100</v>
      </c>
      <c r="F21">
        <v>0.0001</v>
      </c>
      <c r="G21">
        <v>0.5</v>
      </c>
      <c r="H21" s="25">
        <f t="shared" si="0"/>
        <v>0.497664</v>
      </c>
      <c r="K21" s="28">
        <v>0</v>
      </c>
      <c r="N21">
        <f t="shared" si="1"/>
        <v>0.497664</v>
      </c>
      <c r="O21">
        <f t="shared" si="2"/>
        <v>0.497664</v>
      </c>
      <c r="S21" s="58">
        <v>497664</v>
      </c>
    </row>
    <row r="22" spans="1:19" ht="12.75">
      <c r="A22">
        <v>5</v>
      </c>
      <c r="B22">
        <v>6</v>
      </c>
      <c r="D22" t="s">
        <v>163</v>
      </c>
      <c r="E22">
        <v>100</v>
      </c>
      <c r="F22">
        <v>0.0001</v>
      </c>
      <c r="G22">
        <v>0.5</v>
      </c>
      <c r="H22" s="25">
        <f t="shared" si="0"/>
        <v>0.49793709999999997</v>
      </c>
      <c r="K22" s="28">
        <v>0</v>
      </c>
      <c r="N22">
        <f t="shared" si="1"/>
        <v>0.49793709999999997</v>
      </c>
      <c r="O22">
        <f t="shared" si="2"/>
        <v>0.49793709999999997</v>
      </c>
      <c r="S22" s="58">
        <v>497937.1</v>
      </c>
    </row>
    <row r="23" spans="1:19" ht="12.75">
      <c r="A23">
        <v>11</v>
      </c>
      <c r="B23">
        <v>10</v>
      </c>
      <c r="D23" t="s">
        <v>163</v>
      </c>
      <c r="E23">
        <v>16</v>
      </c>
      <c r="F23">
        <v>0.0001</v>
      </c>
      <c r="G23">
        <v>0.5</v>
      </c>
      <c r="H23" s="25">
        <f t="shared" si="0"/>
        <v>0.4968267</v>
      </c>
      <c r="K23" s="28">
        <v>0.056</v>
      </c>
      <c r="N23">
        <f t="shared" si="1"/>
        <v>0.4690044048</v>
      </c>
      <c r="O23">
        <f t="shared" si="2"/>
        <v>0</v>
      </c>
      <c r="S23" s="58">
        <v>496826.7</v>
      </c>
    </row>
    <row r="25" ht="13.5" thickBot="1"/>
    <row r="26" spans="1:22" ht="13.5" customHeight="1" thickBot="1">
      <c r="A26" s="73" t="s">
        <v>32</v>
      </c>
      <c r="B26" s="77"/>
      <c r="C26" s="77"/>
      <c r="D26" s="77"/>
      <c r="E26" s="74"/>
      <c r="G26" s="73" t="s">
        <v>22</v>
      </c>
      <c r="H26" s="77"/>
      <c r="I26" s="77"/>
      <c r="J26" s="77"/>
      <c r="K26" s="77"/>
      <c r="L26" s="77"/>
      <c r="M26" s="74"/>
      <c r="O26" s="23"/>
      <c r="P26" s="19"/>
      <c r="Q26" s="19"/>
      <c r="R26" s="18"/>
      <c r="S26" s="18"/>
      <c r="T26" s="18"/>
      <c r="U26" s="18"/>
      <c r="V26" s="18"/>
    </row>
    <row r="27" spans="1:22" ht="13.5" thickBot="1">
      <c r="A27" s="13"/>
      <c r="B27" s="1" t="s">
        <v>14</v>
      </c>
      <c r="C27" s="1" t="s">
        <v>15</v>
      </c>
      <c r="D27" s="1" t="s">
        <v>16</v>
      </c>
      <c r="E27" s="2" t="s">
        <v>17</v>
      </c>
      <c r="G27" s="14" t="s">
        <v>358</v>
      </c>
      <c r="H27" s="73" t="s">
        <v>360</v>
      </c>
      <c r="I27" s="77"/>
      <c r="J27" s="77"/>
      <c r="K27" s="77"/>
      <c r="L27" s="77"/>
      <c r="M27" s="74"/>
      <c r="O27" s="19"/>
      <c r="P27" s="19"/>
      <c r="Q27" s="19"/>
      <c r="R27" s="18"/>
      <c r="S27" s="18"/>
      <c r="T27" s="18"/>
      <c r="U27" s="18"/>
      <c r="V27" s="18"/>
    </row>
    <row r="28" spans="1:22" ht="12.75">
      <c r="A28" s="8" t="s">
        <v>166</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49</v>
      </c>
      <c r="B29" s="9">
        <v>64</v>
      </c>
      <c r="C29" s="9">
        <v>64</v>
      </c>
      <c r="D29" s="9">
        <v>15</v>
      </c>
      <c r="E29" s="10">
        <v>15</v>
      </c>
      <c r="G29" s="89"/>
      <c r="H29" s="21" t="s">
        <v>24</v>
      </c>
      <c r="I29" s="11">
        <v>1</v>
      </c>
      <c r="J29" s="11">
        <v>64</v>
      </c>
      <c r="K29" s="11"/>
      <c r="L29" s="11"/>
      <c r="M29" s="12"/>
      <c r="O29" s="18"/>
      <c r="P29" s="18"/>
      <c r="Q29" s="18"/>
      <c r="R29" s="18"/>
      <c r="S29" s="18"/>
      <c r="T29" s="18"/>
      <c r="U29" s="18"/>
      <c r="V29" s="18"/>
    </row>
    <row r="30" spans="1:22" ht="13.5" thickBot="1">
      <c r="A30" s="8" t="s">
        <v>50</v>
      </c>
      <c r="B30" s="9">
        <v>1023</v>
      </c>
      <c r="C30" s="9">
        <v>1023</v>
      </c>
      <c r="D30" s="9">
        <v>15</v>
      </c>
      <c r="E30" s="10">
        <v>15</v>
      </c>
      <c r="G30" s="22" t="s">
        <v>27</v>
      </c>
      <c r="H30" s="73" t="s">
        <v>28</v>
      </c>
      <c r="I30" s="77"/>
      <c r="J30" s="77"/>
      <c r="K30" s="77"/>
      <c r="L30" s="77"/>
      <c r="M30" s="74"/>
      <c r="O30" s="18"/>
      <c r="P30" s="18"/>
      <c r="Q30" s="18"/>
      <c r="R30" s="18"/>
      <c r="S30" s="18"/>
      <c r="T30" s="18"/>
      <c r="U30" s="18"/>
      <c r="V30" s="18"/>
    </row>
    <row r="31" spans="1:22" ht="13.5" thickBot="1">
      <c r="A31" s="8" t="s">
        <v>167</v>
      </c>
      <c r="B31" s="9">
        <v>7</v>
      </c>
      <c r="C31" s="9">
        <v>3</v>
      </c>
      <c r="D31" s="9">
        <v>2</v>
      </c>
      <c r="E31" s="10">
        <v>2</v>
      </c>
      <c r="G31" s="22" t="s">
        <v>18</v>
      </c>
      <c r="H31" s="73" t="s">
        <v>165</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2" t="s">
        <v>30</v>
      </c>
      <c r="H33" s="73" t="s">
        <v>28</v>
      </c>
      <c r="I33" s="77"/>
      <c r="J33" s="77"/>
      <c r="K33" s="77"/>
      <c r="L33" s="77"/>
      <c r="M33" s="74"/>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314</v>
      </c>
      <c r="J36" s="83"/>
      <c r="K36" s="83"/>
      <c r="L36" s="83"/>
      <c r="M36" s="84"/>
      <c r="O36" s="18"/>
      <c r="P36" s="18"/>
      <c r="Q36" s="18"/>
      <c r="R36" s="20"/>
      <c r="S36" s="20"/>
      <c r="T36" s="20"/>
      <c r="U36" s="20"/>
      <c r="V36" s="20"/>
      <c r="W36" s="20"/>
    </row>
    <row r="37" spans="7:23" ht="12.75">
      <c r="G37" s="75" t="s">
        <v>36</v>
      </c>
      <c r="H37" s="76"/>
      <c r="I37" s="78" t="s">
        <v>37</v>
      </c>
      <c r="J37" s="78"/>
      <c r="K37" s="9"/>
      <c r="L37" s="9"/>
      <c r="M37" s="10"/>
      <c r="O37" s="18"/>
      <c r="P37" s="18"/>
      <c r="Q37" s="18"/>
      <c r="R37" s="20"/>
      <c r="S37" s="20"/>
      <c r="T37" s="20"/>
      <c r="U37" s="20"/>
      <c r="V37" s="20"/>
      <c r="W37" s="20"/>
    </row>
    <row r="38" spans="7:22" ht="12.75">
      <c r="G38" s="75" t="s">
        <v>305</v>
      </c>
      <c r="H38" s="76"/>
      <c r="I38" s="82" t="s">
        <v>306</v>
      </c>
      <c r="J38" s="83"/>
      <c r="K38" s="83"/>
      <c r="L38" s="83"/>
      <c r="M38" s="84"/>
      <c r="O38" s="18"/>
      <c r="P38" s="18"/>
      <c r="Q38" s="18"/>
      <c r="R38" s="20"/>
      <c r="S38" s="20"/>
      <c r="T38" s="20"/>
      <c r="U38" s="18"/>
      <c r="V38" s="18"/>
    </row>
    <row r="39" spans="7:22" ht="12.75">
      <c r="G39" s="75" t="s">
        <v>38</v>
      </c>
      <c r="H39" s="76"/>
      <c r="I39" s="9" t="s">
        <v>39</v>
      </c>
      <c r="J39" s="9"/>
      <c r="K39" s="9"/>
      <c r="L39" s="9"/>
      <c r="M39" s="10"/>
      <c r="O39" s="18"/>
      <c r="P39" s="18"/>
      <c r="Q39" s="18"/>
      <c r="R39" s="18"/>
      <c r="S39" s="18"/>
      <c r="T39" s="18"/>
      <c r="U39" s="18"/>
      <c r="V39" s="18"/>
    </row>
    <row r="40" spans="7:22" ht="12.75">
      <c r="G40" s="75" t="s">
        <v>40</v>
      </c>
      <c r="H40" s="76"/>
      <c r="I40" s="9">
        <v>20</v>
      </c>
      <c r="J40" s="9"/>
      <c r="K40" s="9"/>
      <c r="L40" s="9"/>
      <c r="M40" s="10"/>
      <c r="O40" s="18"/>
      <c r="P40" s="18"/>
      <c r="Q40" s="18"/>
      <c r="R40" s="18"/>
      <c r="S40" s="18"/>
      <c r="T40" s="18"/>
      <c r="U40" s="18"/>
      <c r="V40" s="18"/>
    </row>
    <row r="41" spans="7:22" ht="12.75">
      <c r="G41" s="8" t="s">
        <v>41</v>
      </c>
      <c r="H41" s="9"/>
      <c r="I41" s="9" t="s">
        <v>42</v>
      </c>
      <c r="J41" s="9"/>
      <c r="K41" s="9"/>
      <c r="L41" s="9"/>
      <c r="M41" s="10"/>
      <c r="O41" s="18"/>
      <c r="P41" s="18"/>
      <c r="Q41" s="18"/>
      <c r="R41" s="18"/>
      <c r="S41" s="18"/>
      <c r="T41" s="18"/>
      <c r="U41" s="18"/>
      <c r="V41" s="18"/>
    </row>
    <row r="42" spans="7:22" ht="14.25" customHeight="1">
      <c r="G42" s="8" t="s">
        <v>43</v>
      </c>
      <c r="H42" s="9"/>
      <c r="I42" s="9" t="s">
        <v>44</v>
      </c>
      <c r="J42" s="9"/>
      <c r="K42" s="9"/>
      <c r="L42" s="9"/>
      <c r="M42" s="10"/>
      <c r="O42" s="18"/>
      <c r="P42" s="18"/>
      <c r="Q42" s="18"/>
      <c r="R42" s="18"/>
      <c r="S42" s="18"/>
      <c r="T42" s="18"/>
      <c r="U42" s="18"/>
      <c r="V42" s="18"/>
    </row>
    <row r="43" spans="7:22" ht="12.75">
      <c r="G43" s="8" t="s">
        <v>45</v>
      </c>
      <c r="H43" s="9"/>
      <c r="I43" s="9" t="s">
        <v>46</v>
      </c>
      <c r="J43" s="9"/>
      <c r="K43" s="9"/>
      <c r="L43" s="9"/>
      <c r="M43" s="10"/>
      <c r="O43" s="18"/>
      <c r="P43" s="18"/>
      <c r="Q43" s="18"/>
      <c r="R43" s="18"/>
      <c r="S43" s="18"/>
      <c r="T43" s="18"/>
      <c r="U43" s="18"/>
      <c r="V43" s="18"/>
    </row>
    <row r="44" spans="7:22" ht="13.5" thickBot="1">
      <c r="G44" s="17" t="s">
        <v>47</v>
      </c>
      <c r="H44" s="11"/>
      <c r="I44" s="11">
        <v>108</v>
      </c>
      <c r="J44" s="11"/>
      <c r="K44" s="11"/>
      <c r="L44" s="11"/>
      <c r="M44" s="12"/>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31">
    <mergeCell ref="S1:S2"/>
    <mergeCell ref="A26:E26"/>
    <mergeCell ref="G37:H37"/>
    <mergeCell ref="H33:M33"/>
    <mergeCell ref="I37:J37"/>
    <mergeCell ref="K1:L1"/>
    <mergeCell ref="G35:M35"/>
    <mergeCell ref="G36:H36"/>
    <mergeCell ref="I36:M36"/>
    <mergeCell ref="G1:G2"/>
    <mergeCell ref="H1:H2"/>
    <mergeCell ref="I1:J1"/>
    <mergeCell ref="G39:H39"/>
    <mergeCell ref="G40:H40"/>
    <mergeCell ref="G38:H38"/>
    <mergeCell ref="I38:M38"/>
    <mergeCell ref="M1:O1"/>
    <mergeCell ref="B32:E32"/>
    <mergeCell ref="B33:E33"/>
    <mergeCell ref="G26:M26"/>
    <mergeCell ref="G28:G29"/>
    <mergeCell ref="H30:M30"/>
    <mergeCell ref="H31:M31"/>
    <mergeCell ref="H32:M32"/>
    <mergeCell ref="H27:M27"/>
    <mergeCell ref="F1:F2"/>
    <mergeCell ref="E1:E2"/>
    <mergeCell ref="A1:A2"/>
    <mergeCell ref="B1:B2"/>
    <mergeCell ref="C1:C2"/>
    <mergeCell ref="D1:D2"/>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32"/>
  </sheetPr>
  <dimension ref="A1:W49"/>
  <sheetViews>
    <sheetView workbookViewId="0" topLeftCell="A1">
      <pane xSplit="2" ySplit="2" topLeftCell="I3" activePane="bottomRight" state="frozen"/>
      <selection pane="topLeft" activeCell="E41" sqref="E41"/>
      <selection pane="topRight" activeCell="E41" sqref="E41"/>
      <selection pane="bottomLeft" activeCell="E41" sqref="E41"/>
      <selection pane="bottomRight" activeCell="P5" sqref="P5"/>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96" t="s">
        <v>281</v>
      </c>
      <c r="B1" s="90" t="s">
        <v>1</v>
      </c>
      <c r="C1" s="90" t="s">
        <v>160</v>
      </c>
      <c r="D1" s="90" t="s">
        <v>161</v>
      </c>
      <c r="E1" s="94" t="s">
        <v>53</v>
      </c>
      <c r="F1" s="90" t="s">
        <v>65</v>
      </c>
      <c r="G1" s="90" t="s">
        <v>75</v>
      </c>
      <c r="H1" s="92" t="s">
        <v>52</v>
      </c>
      <c r="I1" s="101" t="s">
        <v>3</v>
      </c>
      <c r="J1" s="85"/>
      <c r="K1" s="98" t="s">
        <v>4</v>
      </c>
      <c r="L1" s="99"/>
      <c r="M1" s="85" t="s">
        <v>5</v>
      </c>
      <c r="N1" s="85"/>
      <c r="O1" s="85"/>
      <c r="P1" s="1" t="s">
        <v>6</v>
      </c>
      <c r="Q1" s="2"/>
      <c r="S1" s="92" t="s">
        <v>158</v>
      </c>
    </row>
    <row r="2" spans="1:19" ht="64.5" thickBot="1">
      <c r="A2" s="102"/>
      <c r="B2" s="103"/>
      <c r="C2" s="103"/>
      <c r="D2" s="91"/>
      <c r="E2" s="95"/>
      <c r="F2" s="91"/>
      <c r="G2" s="103"/>
      <c r="H2" s="100"/>
      <c r="I2" s="3" t="s">
        <v>159</v>
      </c>
      <c r="J2" s="4" t="s">
        <v>8</v>
      </c>
      <c r="K2" s="4" t="s">
        <v>70</v>
      </c>
      <c r="L2" s="5" t="s">
        <v>85</v>
      </c>
      <c r="M2" s="4" t="s">
        <v>9</v>
      </c>
      <c r="N2" s="4" t="s">
        <v>10</v>
      </c>
      <c r="O2" s="4" t="s">
        <v>11</v>
      </c>
      <c r="P2" s="5" t="s">
        <v>12</v>
      </c>
      <c r="Q2" s="6" t="s">
        <v>13</v>
      </c>
      <c r="S2" s="93"/>
    </row>
    <row r="3" spans="1:19" ht="13.5" thickBot="1">
      <c r="A3" s="18">
        <v>3</v>
      </c>
      <c r="B3" s="18">
        <v>2</v>
      </c>
      <c r="C3" t="s">
        <v>162</v>
      </c>
      <c r="G3" s="18">
        <v>0</v>
      </c>
      <c r="H3" s="25">
        <f aca="true" t="shared" si="0" ref="H3:H15">S3/1000000</f>
        <v>0.1001088</v>
      </c>
      <c r="I3" s="61">
        <f>SUM(H3:H6)</f>
        <v>13.7201472</v>
      </c>
      <c r="J3" s="62">
        <f>I3/SUM(G3:G6)</f>
        <v>0.33463773658536583</v>
      </c>
      <c r="K3" s="7"/>
      <c r="L3" s="64" t="s">
        <v>374</v>
      </c>
      <c r="M3" s="62">
        <f>SUM(H3:H23)</f>
        <v>46.4513752</v>
      </c>
      <c r="N3" s="62">
        <f>SUM(N7:N23)+SUM(H3:H6)</f>
        <v>46.443896026800005</v>
      </c>
      <c r="O3" s="65">
        <f>SUM(O7:O23)+SUM(H3:H6)</f>
        <v>44.4570419</v>
      </c>
      <c r="P3" s="66">
        <v>88.91033</v>
      </c>
      <c r="Q3" s="67">
        <f>N3/P3</f>
        <v>0.5223678286516314</v>
      </c>
      <c r="S3" s="24">
        <v>100108.8</v>
      </c>
    </row>
    <row r="4" spans="1:19" ht="12.75">
      <c r="A4" s="18">
        <v>2</v>
      </c>
      <c r="B4" s="18">
        <v>3</v>
      </c>
      <c r="C4" t="s">
        <v>162</v>
      </c>
      <c r="G4" s="18">
        <v>30</v>
      </c>
      <c r="H4" s="25">
        <f t="shared" si="0"/>
        <v>6.3892</v>
      </c>
      <c r="S4" s="24">
        <v>6389200</v>
      </c>
    </row>
    <row r="5" spans="1:19" ht="12.75">
      <c r="A5" s="18">
        <v>15</v>
      </c>
      <c r="B5" s="18">
        <v>9</v>
      </c>
      <c r="C5" t="s">
        <v>162</v>
      </c>
      <c r="G5" s="18">
        <v>11</v>
      </c>
      <c r="H5" s="25">
        <f t="shared" si="0"/>
        <v>7.1188</v>
      </c>
      <c r="S5" s="24">
        <v>7118800</v>
      </c>
    </row>
    <row r="6" spans="1:19" ht="12.75">
      <c r="A6" s="18">
        <v>9</v>
      </c>
      <c r="B6" s="18">
        <v>15</v>
      </c>
      <c r="C6" t="s">
        <v>162</v>
      </c>
      <c r="G6" s="18">
        <v>0</v>
      </c>
      <c r="H6" s="25">
        <f t="shared" si="0"/>
        <v>0.1120384</v>
      </c>
      <c r="S6" s="24">
        <v>112038.4</v>
      </c>
    </row>
    <row r="7" spans="1:19" ht="12.75">
      <c r="A7" s="18">
        <v>10</v>
      </c>
      <c r="B7" s="18">
        <v>1</v>
      </c>
      <c r="C7" s="18"/>
      <c r="D7" t="s">
        <v>163</v>
      </c>
      <c r="E7">
        <v>200</v>
      </c>
      <c r="F7" s="60">
        <v>1E-07</v>
      </c>
      <c r="G7" s="18">
        <v>28.799999</v>
      </c>
      <c r="H7" s="25">
        <f t="shared" si="0"/>
        <v>28.74245</v>
      </c>
      <c r="K7" s="63">
        <v>0</v>
      </c>
      <c r="N7">
        <f aca="true" t="shared" si="1" ref="N7:N15">H7*(1-K7)</f>
        <v>28.74245</v>
      </c>
      <c r="O7">
        <f aca="true" t="shared" si="2" ref="O7:O15">IF((K7&lt;F7),H7,0)</f>
        <v>28.74245</v>
      </c>
      <c r="S7" s="24">
        <v>28742450</v>
      </c>
    </row>
    <row r="8" spans="1:19" ht="12.75">
      <c r="A8" s="18">
        <v>5</v>
      </c>
      <c r="B8" s="18">
        <v>4</v>
      </c>
      <c r="C8" s="18"/>
      <c r="D8" t="s">
        <v>163</v>
      </c>
      <c r="E8">
        <v>100</v>
      </c>
      <c r="F8" s="60">
        <v>0.0001</v>
      </c>
      <c r="G8" s="18">
        <v>0.5</v>
      </c>
      <c r="H8" s="25">
        <f t="shared" si="0"/>
        <v>0.498734</v>
      </c>
      <c r="K8" s="63">
        <v>0</v>
      </c>
      <c r="N8">
        <f t="shared" si="1"/>
        <v>0.498734</v>
      </c>
      <c r="O8">
        <f t="shared" si="2"/>
        <v>0.498734</v>
      </c>
      <c r="S8" s="24">
        <v>498734</v>
      </c>
    </row>
    <row r="9" spans="1:19" ht="12.75">
      <c r="A9" s="18">
        <v>4</v>
      </c>
      <c r="B9" s="18">
        <v>5</v>
      </c>
      <c r="C9" s="18"/>
      <c r="D9" t="s">
        <v>163</v>
      </c>
      <c r="E9">
        <v>100</v>
      </c>
      <c r="F9" s="60">
        <v>0.0001</v>
      </c>
      <c r="G9" s="18">
        <v>0.5</v>
      </c>
      <c r="H9" s="25">
        <f t="shared" si="0"/>
        <v>0.4988563</v>
      </c>
      <c r="K9" s="63">
        <v>0</v>
      </c>
      <c r="N9">
        <f t="shared" si="1"/>
        <v>0.4988563</v>
      </c>
      <c r="O9">
        <f t="shared" si="2"/>
        <v>0.4988563</v>
      </c>
      <c r="S9" s="24">
        <v>498856.3</v>
      </c>
    </row>
    <row r="10" spans="1:19" ht="12.75">
      <c r="A10" s="18">
        <v>7</v>
      </c>
      <c r="B10" s="18">
        <v>6</v>
      </c>
      <c r="C10" s="18"/>
      <c r="D10" t="s">
        <v>163</v>
      </c>
      <c r="E10">
        <v>100</v>
      </c>
      <c r="F10" s="60">
        <v>0.0001</v>
      </c>
      <c r="G10" s="18">
        <v>0.5</v>
      </c>
      <c r="H10" s="25">
        <f t="shared" si="0"/>
        <v>0.4982833</v>
      </c>
      <c r="K10" s="63">
        <v>0</v>
      </c>
      <c r="N10">
        <f t="shared" si="1"/>
        <v>0.4982833</v>
      </c>
      <c r="O10">
        <f t="shared" si="2"/>
        <v>0.4982833</v>
      </c>
      <c r="S10" s="24">
        <v>498283.3</v>
      </c>
    </row>
    <row r="11" spans="1:19" ht="12.75">
      <c r="A11" s="18">
        <v>6</v>
      </c>
      <c r="B11" s="18">
        <v>7</v>
      </c>
      <c r="C11" s="18"/>
      <c r="D11" t="s">
        <v>163</v>
      </c>
      <c r="E11">
        <v>100</v>
      </c>
      <c r="F11" s="60">
        <v>0.0001</v>
      </c>
      <c r="G11" s="18">
        <v>0.5</v>
      </c>
      <c r="H11" s="25">
        <f t="shared" si="0"/>
        <v>0.4985711</v>
      </c>
      <c r="K11" s="63">
        <v>0</v>
      </c>
      <c r="N11">
        <f t="shared" si="1"/>
        <v>0.4985711</v>
      </c>
      <c r="O11">
        <f t="shared" si="2"/>
        <v>0.4985711</v>
      </c>
      <c r="S11" s="24">
        <v>498571.1</v>
      </c>
    </row>
    <row r="12" spans="1:19" ht="12.75">
      <c r="A12" s="18">
        <v>11</v>
      </c>
      <c r="B12" s="18">
        <v>8</v>
      </c>
      <c r="C12" s="18"/>
      <c r="D12" t="s">
        <v>164</v>
      </c>
      <c r="E12">
        <v>16</v>
      </c>
      <c r="F12" s="60">
        <v>0.0001</v>
      </c>
      <c r="G12" s="18">
        <v>0.5</v>
      </c>
      <c r="H12" s="25">
        <f t="shared" si="0"/>
        <v>0.49884</v>
      </c>
      <c r="K12" s="63">
        <v>0.005</v>
      </c>
      <c r="N12">
        <f t="shared" si="1"/>
        <v>0.4963458</v>
      </c>
      <c r="O12">
        <f t="shared" si="2"/>
        <v>0</v>
      </c>
      <c r="S12" s="24">
        <v>498840</v>
      </c>
    </row>
    <row r="13" spans="1:19" ht="12.75">
      <c r="A13" s="18">
        <v>12</v>
      </c>
      <c r="B13" s="18">
        <v>8</v>
      </c>
      <c r="C13" s="18"/>
      <c r="D13" t="s">
        <v>164</v>
      </c>
      <c r="E13">
        <v>16</v>
      </c>
      <c r="F13" s="60">
        <v>0.0001</v>
      </c>
      <c r="G13" s="18">
        <v>0.5</v>
      </c>
      <c r="H13" s="25">
        <f t="shared" si="0"/>
        <v>0.4986667</v>
      </c>
      <c r="K13" s="63">
        <v>0.003</v>
      </c>
      <c r="N13">
        <f t="shared" si="1"/>
        <v>0.4971706999</v>
      </c>
      <c r="O13">
        <f t="shared" si="2"/>
        <v>0</v>
      </c>
      <c r="S13" s="24">
        <v>498666.7</v>
      </c>
    </row>
    <row r="14" spans="1:19" ht="12.75">
      <c r="A14" s="18">
        <v>13</v>
      </c>
      <c r="B14" s="18">
        <v>8</v>
      </c>
      <c r="C14" s="18"/>
      <c r="D14" t="s">
        <v>164</v>
      </c>
      <c r="E14">
        <v>16</v>
      </c>
      <c r="F14" s="60">
        <v>0.0001</v>
      </c>
      <c r="G14" s="18">
        <v>0.5</v>
      </c>
      <c r="H14" s="25">
        <f t="shared" si="0"/>
        <v>0.4984933</v>
      </c>
      <c r="K14" s="63">
        <v>0.004</v>
      </c>
      <c r="N14">
        <f t="shared" si="1"/>
        <v>0.4964993268</v>
      </c>
      <c r="O14">
        <f t="shared" si="2"/>
        <v>0</v>
      </c>
      <c r="S14" s="24">
        <v>498493.3</v>
      </c>
    </row>
    <row r="15" spans="1:19" ht="12.75">
      <c r="A15" s="18">
        <v>14</v>
      </c>
      <c r="B15" s="18">
        <v>8</v>
      </c>
      <c r="C15" s="18"/>
      <c r="D15" t="s">
        <v>164</v>
      </c>
      <c r="E15">
        <v>16</v>
      </c>
      <c r="F15" s="60">
        <v>0.0001</v>
      </c>
      <c r="G15" s="18">
        <v>0.5</v>
      </c>
      <c r="H15" s="25">
        <f t="shared" si="0"/>
        <v>0.4983333</v>
      </c>
      <c r="K15" s="63">
        <v>0.003</v>
      </c>
      <c r="N15">
        <f t="shared" si="1"/>
        <v>0.49683830009999996</v>
      </c>
      <c r="O15">
        <f t="shared" si="2"/>
        <v>0</v>
      </c>
      <c r="S15" s="24">
        <v>498333.3</v>
      </c>
    </row>
    <row r="16" spans="11:19" ht="12.75">
      <c r="K16" s="60"/>
      <c r="S16" s="24"/>
    </row>
    <row r="17" spans="11:19" ht="12.75">
      <c r="K17" s="60"/>
      <c r="S17" s="24"/>
    </row>
    <row r="18" spans="11:19" ht="12.75">
      <c r="K18" s="60"/>
      <c r="S18" s="24"/>
    </row>
    <row r="19" spans="11:19" ht="12.75">
      <c r="K19" s="60"/>
      <c r="S19" s="24"/>
    </row>
    <row r="20" spans="11:19" ht="12.75">
      <c r="K20" s="60"/>
      <c r="S20" s="24"/>
    </row>
    <row r="21" spans="11:19" ht="12.75">
      <c r="K21" s="60"/>
      <c r="S21" s="24"/>
    </row>
    <row r="22" spans="11:19" ht="12.75">
      <c r="K22" s="60"/>
      <c r="S22" s="24"/>
    </row>
    <row r="23" spans="11:19" ht="12.75">
      <c r="K23" s="60"/>
      <c r="S23" s="24"/>
    </row>
    <row r="25" ht="13.5" thickBot="1"/>
    <row r="26" spans="1:22" ht="13.5" customHeight="1" thickBot="1">
      <c r="A26" s="73" t="s">
        <v>32</v>
      </c>
      <c r="B26" s="77"/>
      <c r="C26" s="77"/>
      <c r="D26" s="77"/>
      <c r="E26" s="74"/>
      <c r="G26" s="73" t="s">
        <v>22</v>
      </c>
      <c r="H26" s="77"/>
      <c r="I26" s="77"/>
      <c r="J26" s="77"/>
      <c r="K26" s="77"/>
      <c r="L26" s="77"/>
      <c r="M26" s="74"/>
      <c r="O26" s="23"/>
      <c r="P26" s="19"/>
      <c r="Q26" s="19"/>
      <c r="R26" s="18"/>
      <c r="S26" s="18"/>
      <c r="T26" s="18"/>
      <c r="U26" s="18"/>
      <c r="V26" s="18"/>
    </row>
    <row r="27" spans="1:22" ht="13.5" thickBot="1">
      <c r="A27" s="13"/>
      <c r="B27" s="1" t="s">
        <v>14</v>
      </c>
      <c r="C27" s="1" t="s">
        <v>15</v>
      </c>
      <c r="D27" s="1" t="s">
        <v>16</v>
      </c>
      <c r="E27" s="2" t="s">
        <v>17</v>
      </c>
      <c r="G27" s="14" t="s">
        <v>358</v>
      </c>
      <c r="H27" s="73" t="s">
        <v>359</v>
      </c>
      <c r="I27" s="77"/>
      <c r="J27" s="77"/>
      <c r="K27" s="77"/>
      <c r="L27" s="77"/>
      <c r="M27" s="74"/>
      <c r="O27" s="19"/>
      <c r="P27" s="19"/>
      <c r="Q27" s="19"/>
      <c r="R27" s="18"/>
      <c r="S27" s="18"/>
      <c r="T27" s="18"/>
      <c r="U27" s="18"/>
      <c r="V27" s="18"/>
    </row>
    <row r="28" spans="1:22" ht="12.75">
      <c r="A28" s="8" t="s">
        <v>166</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49</v>
      </c>
      <c r="B29" s="9">
        <v>64</v>
      </c>
      <c r="C29" s="9">
        <v>64</v>
      </c>
      <c r="D29" s="9">
        <v>15</v>
      </c>
      <c r="E29" s="10">
        <v>15</v>
      </c>
      <c r="G29" s="89"/>
      <c r="H29" s="21" t="s">
        <v>24</v>
      </c>
      <c r="I29" s="11">
        <v>1</v>
      </c>
      <c r="J29" s="11">
        <v>64</v>
      </c>
      <c r="K29" s="11"/>
      <c r="L29" s="11"/>
      <c r="M29" s="12"/>
      <c r="O29" s="18"/>
      <c r="P29" s="18"/>
      <c r="Q29" s="18"/>
      <c r="R29" s="18"/>
      <c r="S29" s="18"/>
      <c r="T29" s="18"/>
      <c r="U29" s="18"/>
      <c r="V29" s="18"/>
    </row>
    <row r="30" spans="1:22" ht="13.5" thickBot="1">
      <c r="A30" s="8" t="s">
        <v>50</v>
      </c>
      <c r="B30" s="9">
        <v>1023</v>
      </c>
      <c r="C30" s="9">
        <v>1023</v>
      </c>
      <c r="D30" s="9">
        <v>15</v>
      </c>
      <c r="E30" s="10">
        <v>15</v>
      </c>
      <c r="G30" s="22" t="s">
        <v>27</v>
      </c>
      <c r="H30" s="73" t="s">
        <v>28</v>
      </c>
      <c r="I30" s="77"/>
      <c r="J30" s="77"/>
      <c r="K30" s="77"/>
      <c r="L30" s="77"/>
      <c r="M30" s="74"/>
      <c r="O30" s="18"/>
      <c r="P30" s="18"/>
      <c r="Q30" s="18"/>
      <c r="R30" s="18"/>
      <c r="S30" s="18"/>
      <c r="T30" s="18"/>
      <c r="U30" s="18"/>
      <c r="V30" s="18"/>
    </row>
    <row r="31" spans="1:22" ht="13.5" thickBot="1">
      <c r="A31" s="8" t="s">
        <v>167</v>
      </c>
      <c r="B31" s="9">
        <v>7</v>
      </c>
      <c r="C31" s="9">
        <v>3</v>
      </c>
      <c r="D31" s="9">
        <v>2</v>
      </c>
      <c r="E31" s="10">
        <v>2</v>
      </c>
      <c r="G31" s="22" t="s">
        <v>18</v>
      </c>
      <c r="H31" s="73" t="s">
        <v>165</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2" t="s">
        <v>30</v>
      </c>
      <c r="H33" s="73" t="s">
        <v>28</v>
      </c>
      <c r="I33" s="77"/>
      <c r="J33" s="77"/>
      <c r="K33" s="77"/>
      <c r="L33" s="77"/>
      <c r="M33" s="74"/>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304</v>
      </c>
      <c r="J36" s="83"/>
      <c r="K36" s="83"/>
      <c r="L36" s="83"/>
      <c r="M36" s="84"/>
      <c r="O36" s="18"/>
      <c r="P36" s="18"/>
      <c r="Q36" s="18"/>
      <c r="R36" s="20"/>
      <c r="S36" s="20"/>
      <c r="T36" s="20"/>
      <c r="U36" s="20"/>
      <c r="V36" s="20"/>
      <c r="W36" s="20"/>
    </row>
    <row r="37" spans="7:23" ht="12.75">
      <c r="G37" s="75" t="s">
        <v>36</v>
      </c>
      <c r="H37" s="76"/>
      <c r="I37" s="78" t="s">
        <v>37</v>
      </c>
      <c r="J37" s="78"/>
      <c r="K37" s="9"/>
      <c r="L37" s="9"/>
      <c r="M37" s="10"/>
      <c r="O37" s="18"/>
      <c r="P37" s="18"/>
      <c r="Q37" s="18"/>
      <c r="R37" s="20"/>
      <c r="S37" s="20"/>
      <c r="T37" s="20"/>
      <c r="U37" s="20"/>
      <c r="V37" s="20"/>
      <c r="W37" s="20"/>
    </row>
    <row r="38" spans="7:22" ht="12.75">
      <c r="G38" s="75" t="s">
        <v>305</v>
      </c>
      <c r="H38" s="76"/>
      <c r="I38" s="82" t="s">
        <v>306</v>
      </c>
      <c r="J38" s="83"/>
      <c r="K38" s="83"/>
      <c r="L38" s="83"/>
      <c r="M38" s="84"/>
      <c r="O38" s="18"/>
      <c r="P38" s="18"/>
      <c r="Q38" s="18"/>
      <c r="R38" s="20"/>
      <c r="S38" s="20"/>
      <c r="T38" s="20"/>
      <c r="U38" s="18"/>
      <c r="V38" s="18"/>
    </row>
    <row r="39" spans="7:22" ht="12.75">
      <c r="G39" s="75" t="s">
        <v>38</v>
      </c>
      <c r="H39" s="76"/>
      <c r="I39" s="9" t="s">
        <v>39</v>
      </c>
      <c r="J39" s="9"/>
      <c r="K39" s="9"/>
      <c r="L39" s="9"/>
      <c r="M39" s="10"/>
      <c r="O39" s="18"/>
      <c r="P39" s="18"/>
      <c r="Q39" s="18"/>
      <c r="R39" s="18"/>
      <c r="S39" s="18"/>
      <c r="T39" s="18"/>
      <c r="U39" s="18"/>
      <c r="V39" s="18"/>
    </row>
    <row r="40" spans="7:22" ht="12.75">
      <c r="G40" s="75" t="s">
        <v>40</v>
      </c>
      <c r="H40" s="76"/>
      <c r="I40" s="9">
        <v>20</v>
      </c>
      <c r="J40" s="9"/>
      <c r="K40" s="9"/>
      <c r="L40" s="9"/>
      <c r="M40" s="10"/>
      <c r="O40" s="18"/>
      <c r="P40" s="18"/>
      <c r="Q40" s="18"/>
      <c r="R40" s="18"/>
      <c r="S40" s="18"/>
      <c r="T40" s="18"/>
      <c r="U40" s="18"/>
      <c r="V40" s="18"/>
    </row>
    <row r="41" spans="7:22" ht="12.75">
      <c r="G41" s="8" t="s">
        <v>41</v>
      </c>
      <c r="H41" s="9"/>
      <c r="I41" s="9" t="s">
        <v>42</v>
      </c>
      <c r="J41" s="9"/>
      <c r="K41" s="9"/>
      <c r="L41" s="9"/>
      <c r="M41" s="10"/>
      <c r="O41" s="18"/>
      <c r="P41" s="18"/>
      <c r="Q41" s="18"/>
      <c r="R41" s="18"/>
      <c r="S41" s="18"/>
      <c r="T41" s="18"/>
      <c r="U41" s="18"/>
      <c r="V41" s="18"/>
    </row>
    <row r="42" spans="7:22" ht="14.25" customHeight="1">
      <c r="G42" s="8" t="s">
        <v>43</v>
      </c>
      <c r="H42" s="9"/>
      <c r="I42" s="9" t="s">
        <v>44</v>
      </c>
      <c r="J42" s="9"/>
      <c r="K42" s="9"/>
      <c r="L42" s="9"/>
      <c r="M42" s="10"/>
      <c r="O42" s="18"/>
      <c r="P42" s="18"/>
      <c r="Q42" s="18"/>
      <c r="R42" s="18"/>
      <c r="S42" s="18"/>
      <c r="T42" s="18"/>
      <c r="U42" s="18"/>
      <c r="V42" s="18"/>
    </row>
    <row r="43" spans="7:22" ht="12.75">
      <c r="G43" s="8" t="s">
        <v>45</v>
      </c>
      <c r="H43" s="9"/>
      <c r="I43" s="9" t="s">
        <v>46</v>
      </c>
      <c r="J43" s="9"/>
      <c r="K43" s="9"/>
      <c r="L43" s="9"/>
      <c r="M43" s="10"/>
      <c r="O43" s="18"/>
      <c r="P43" s="18"/>
      <c r="Q43" s="18"/>
      <c r="R43" s="18"/>
      <c r="S43" s="18"/>
      <c r="T43" s="18"/>
      <c r="U43" s="18"/>
      <c r="V43" s="18"/>
    </row>
    <row r="44" spans="7:22" ht="13.5" thickBot="1">
      <c r="G44" s="17" t="s">
        <v>47</v>
      </c>
      <c r="H44" s="11"/>
      <c r="I44" s="11">
        <v>108</v>
      </c>
      <c r="J44" s="11"/>
      <c r="K44" s="11"/>
      <c r="L44" s="11"/>
      <c r="M44" s="12"/>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31">
    <mergeCell ref="F1:F2"/>
    <mergeCell ref="E1:E2"/>
    <mergeCell ref="A1:A2"/>
    <mergeCell ref="B1:B2"/>
    <mergeCell ref="C1:C2"/>
    <mergeCell ref="D1:D2"/>
    <mergeCell ref="B32:E32"/>
    <mergeCell ref="B33:E33"/>
    <mergeCell ref="G26:M26"/>
    <mergeCell ref="G28:G29"/>
    <mergeCell ref="H30:M30"/>
    <mergeCell ref="H31:M31"/>
    <mergeCell ref="H32:M32"/>
    <mergeCell ref="H1:H2"/>
    <mergeCell ref="I1:J1"/>
    <mergeCell ref="G39:H39"/>
    <mergeCell ref="G40:H40"/>
    <mergeCell ref="G38:H38"/>
    <mergeCell ref="I38:M38"/>
    <mergeCell ref="M1:O1"/>
    <mergeCell ref="H27:M27"/>
    <mergeCell ref="S1:S2"/>
    <mergeCell ref="A26:E26"/>
    <mergeCell ref="G37:H37"/>
    <mergeCell ref="H33:M33"/>
    <mergeCell ref="I37:J37"/>
    <mergeCell ref="K1:L1"/>
    <mergeCell ref="G35:M35"/>
    <mergeCell ref="G36:H36"/>
    <mergeCell ref="I36:M36"/>
    <mergeCell ref="G1:G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24"/>
  </sheetPr>
  <dimension ref="A1:W49"/>
  <sheetViews>
    <sheetView workbookViewId="0" topLeftCell="A1">
      <pane xSplit="2" ySplit="2" topLeftCell="K3" activePane="bottomRight" state="frozen"/>
      <selection pane="topLeft" activeCell="E41" sqref="E41"/>
      <selection pane="topRight" activeCell="E41" sqref="E41"/>
      <selection pane="bottomLeft" activeCell="E41" sqref="E41"/>
      <selection pane="bottomRight" activeCell="P5" sqref="P5"/>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96" t="s">
        <v>281</v>
      </c>
      <c r="B1" s="90" t="s">
        <v>1</v>
      </c>
      <c r="C1" s="90" t="s">
        <v>160</v>
      </c>
      <c r="D1" s="90" t="s">
        <v>161</v>
      </c>
      <c r="E1" s="94" t="s">
        <v>53</v>
      </c>
      <c r="F1" s="90" t="s">
        <v>65</v>
      </c>
      <c r="G1" s="90" t="s">
        <v>75</v>
      </c>
      <c r="H1" s="92" t="s">
        <v>52</v>
      </c>
      <c r="I1" s="101" t="s">
        <v>3</v>
      </c>
      <c r="J1" s="85"/>
      <c r="K1" s="98" t="s">
        <v>4</v>
      </c>
      <c r="L1" s="99"/>
      <c r="M1" s="85" t="s">
        <v>5</v>
      </c>
      <c r="N1" s="85"/>
      <c r="O1" s="85"/>
      <c r="P1" s="1" t="s">
        <v>6</v>
      </c>
      <c r="Q1" s="2"/>
      <c r="S1" s="92" t="s">
        <v>158</v>
      </c>
    </row>
    <row r="2" spans="1:19" ht="64.5" thickBot="1">
      <c r="A2" s="102"/>
      <c r="B2" s="103"/>
      <c r="C2" s="103"/>
      <c r="D2" s="91"/>
      <c r="E2" s="95"/>
      <c r="F2" s="91"/>
      <c r="G2" s="103"/>
      <c r="H2" s="100"/>
      <c r="I2" s="3" t="s">
        <v>159</v>
      </c>
      <c r="J2" s="4" t="s">
        <v>8</v>
      </c>
      <c r="K2" s="4" t="s">
        <v>70</v>
      </c>
      <c r="L2" s="5" t="s">
        <v>85</v>
      </c>
      <c r="M2" s="4" t="s">
        <v>9</v>
      </c>
      <c r="N2" s="4" t="s">
        <v>10</v>
      </c>
      <c r="O2" s="4" t="s">
        <v>11</v>
      </c>
      <c r="P2" s="5" t="s">
        <v>12</v>
      </c>
      <c r="Q2" s="6" t="s">
        <v>13</v>
      </c>
      <c r="S2" s="93"/>
    </row>
    <row r="3" spans="1:19" ht="13.5" thickBot="1">
      <c r="A3" s="18">
        <v>3</v>
      </c>
      <c r="B3" s="18">
        <v>2</v>
      </c>
      <c r="C3" t="s">
        <v>162</v>
      </c>
      <c r="G3" s="18">
        <v>0</v>
      </c>
      <c r="H3" s="25">
        <f aca="true" t="shared" si="0" ref="H3:H15">S3/1000000</f>
        <v>0.08382719999999999</v>
      </c>
      <c r="I3" s="61">
        <f>SUM(H3:H6)</f>
        <v>12.8280832</v>
      </c>
      <c r="J3" s="62">
        <f>I3/SUM(G3:G6)</f>
        <v>0.3128800780487805</v>
      </c>
      <c r="K3" s="7"/>
      <c r="L3" s="64" t="s">
        <v>374</v>
      </c>
      <c r="M3" s="62">
        <f>SUM(H3:H23)</f>
        <v>45.559311199999996</v>
      </c>
      <c r="N3" s="62">
        <f>SUM(N7:N23)+SUM(H3:H6)</f>
        <v>45.5164337208</v>
      </c>
      <c r="O3" s="65">
        <f>SUM(O7:O23)+SUM(H3:H6)</f>
        <v>43.5649779</v>
      </c>
      <c r="P3" s="66">
        <v>87.18244</v>
      </c>
      <c r="Q3" s="67">
        <f>N3/P3</f>
        <v>0.5220825859060609</v>
      </c>
      <c r="S3" s="24">
        <v>83827.2</v>
      </c>
    </row>
    <row r="4" spans="1:19" ht="12.75">
      <c r="A4" s="18">
        <v>2</v>
      </c>
      <c r="B4" s="18">
        <v>3</v>
      </c>
      <c r="C4" t="s">
        <v>162</v>
      </c>
      <c r="G4" s="18">
        <v>30</v>
      </c>
      <c r="H4" s="25">
        <f t="shared" si="0"/>
        <v>5.3316</v>
      </c>
      <c r="S4" s="24">
        <v>5331600</v>
      </c>
    </row>
    <row r="5" spans="1:19" ht="12.75">
      <c r="A5" s="18">
        <v>15</v>
      </c>
      <c r="B5" s="18">
        <v>9</v>
      </c>
      <c r="C5" t="s">
        <v>162</v>
      </c>
      <c r="G5" s="18">
        <v>11</v>
      </c>
      <c r="H5" s="25">
        <f t="shared" si="0"/>
        <v>7.2972</v>
      </c>
      <c r="S5" s="24">
        <v>7297200</v>
      </c>
    </row>
    <row r="6" spans="1:19" ht="12.75">
      <c r="A6" s="18">
        <v>9</v>
      </c>
      <c r="B6" s="18">
        <v>15</v>
      </c>
      <c r="C6" t="s">
        <v>162</v>
      </c>
      <c r="G6" s="18">
        <v>0</v>
      </c>
      <c r="H6" s="25">
        <f t="shared" si="0"/>
        <v>0.115456</v>
      </c>
      <c r="S6" s="24">
        <v>115456</v>
      </c>
    </row>
    <row r="7" spans="1:19" ht="12.75">
      <c r="A7" s="18">
        <v>10</v>
      </c>
      <c r="B7" s="18">
        <v>1</v>
      </c>
      <c r="C7" s="18"/>
      <c r="D7" t="s">
        <v>163</v>
      </c>
      <c r="E7">
        <v>200</v>
      </c>
      <c r="F7" s="60">
        <v>1E-07</v>
      </c>
      <c r="G7" s="18">
        <v>28.799999</v>
      </c>
      <c r="H7" s="25">
        <f t="shared" si="0"/>
        <v>28.74245</v>
      </c>
      <c r="K7" s="63">
        <v>0</v>
      </c>
      <c r="N7">
        <f aca="true" t="shared" si="1" ref="N7:N15">H7*(1-K7)</f>
        <v>28.74245</v>
      </c>
      <c r="O7">
        <f aca="true" t="shared" si="2" ref="O7:O15">IF((K7&lt;F7),H7,0)</f>
        <v>28.74245</v>
      </c>
      <c r="S7" s="24">
        <v>28742450</v>
      </c>
    </row>
    <row r="8" spans="1:19" ht="12.75">
      <c r="A8" s="18">
        <v>5</v>
      </c>
      <c r="B8" s="18">
        <v>4</v>
      </c>
      <c r="C8" s="18"/>
      <c r="D8" t="s">
        <v>163</v>
      </c>
      <c r="E8">
        <v>100</v>
      </c>
      <c r="F8" s="60">
        <v>0.0001</v>
      </c>
      <c r="G8" s="18">
        <v>0.5</v>
      </c>
      <c r="H8" s="25">
        <f t="shared" si="0"/>
        <v>0.498734</v>
      </c>
      <c r="K8" s="63">
        <v>0</v>
      </c>
      <c r="N8">
        <f t="shared" si="1"/>
        <v>0.498734</v>
      </c>
      <c r="O8">
        <f t="shared" si="2"/>
        <v>0.498734</v>
      </c>
      <c r="S8" s="24">
        <v>498734</v>
      </c>
    </row>
    <row r="9" spans="1:19" ht="12.75">
      <c r="A9" s="18">
        <v>4</v>
      </c>
      <c r="B9" s="18">
        <v>5</v>
      </c>
      <c r="C9" s="18"/>
      <c r="D9" t="s">
        <v>163</v>
      </c>
      <c r="E9">
        <v>100</v>
      </c>
      <c r="F9" s="60">
        <v>0.0001</v>
      </c>
      <c r="G9" s="18">
        <v>0.5</v>
      </c>
      <c r="H9" s="25">
        <f t="shared" si="0"/>
        <v>0.4988563</v>
      </c>
      <c r="K9" s="63">
        <v>0</v>
      </c>
      <c r="N9">
        <f t="shared" si="1"/>
        <v>0.4988563</v>
      </c>
      <c r="O9">
        <f t="shared" si="2"/>
        <v>0.4988563</v>
      </c>
      <c r="S9" s="24">
        <v>498856.3</v>
      </c>
    </row>
    <row r="10" spans="1:19" ht="12.75">
      <c r="A10" s="18">
        <v>7</v>
      </c>
      <c r="B10" s="18">
        <v>6</v>
      </c>
      <c r="C10" s="18"/>
      <c r="D10" t="s">
        <v>163</v>
      </c>
      <c r="E10">
        <v>100</v>
      </c>
      <c r="F10" s="60">
        <v>0.0001</v>
      </c>
      <c r="G10" s="18">
        <v>0.5</v>
      </c>
      <c r="H10" s="25">
        <f t="shared" si="0"/>
        <v>0.4982833</v>
      </c>
      <c r="K10" s="63">
        <v>0</v>
      </c>
      <c r="N10">
        <f t="shared" si="1"/>
        <v>0.4982833</v>
      </c>
      <c r="O10">
        <f t="shared" si="2"/>
        <v>0.4982833</v>
      </c>
      <c r="S10" s="24">
        <v>498283.3</v>
      </c>
    </row>
    <row r="11" spans="1:19" ht="12.75">
      <c r="A11" s="18">
        <v>6</v>
      </c>
      <c r="B11" s="18">
        <v>7</v>
      </c>
      <c r="C11" s="18"/>
      <c r="D11" t="s">
        <v>163</v>
      </c>
      <c r="E11">
        <v>100</v>
      </c>
      <c r="F11" s="60">
        <v>0.0001</v>
      </c>
      <c r="G11" s="18">
        <v>0.5</v>
      </c>
      <c r="H11" s="25">
        <f t="shared" si="0"/>
        <v>0.4985711</v>
      </c>
      <c r="K11" s="63">
        <v>0</v>
      </c>
      <c r="N11">
        <f t="shared" si="1"/>
        <v>0.4985711</v>
      </c>
      <c r="O11">
        <f t="shared" si="2"/>
        <v>0.4985711</v>
      </c>
      <c r="S11" s="24">
        <v>498571.1</v>
      </c>
    </row>
    <row r="12" spans="1:19" ht="12.75">
      <c r="A12" s="18">
        <v>11</v>
      </c>
      <c r="B12" s="18">
        <v>8</v>
      </c>
      <c r="C12" s="18"/>
      <c r="D12" t="s">
        <v>164</v>
      </c>
      <c r="E12">
        <v>16</v>
      </c>
      <c r="F12" s="60">
        <v>0.0001</v>
      </c>
      <c r="G12" s="18">
        <v>0.5</v>
      </c>
      <c r="H12" s="25">
        <f t="shared" si="0"/>
        <v>0.49884</v>
      </c>
      <c r="K12" s="63">
        <v>0.02</v>
      </c>
      <c r="N12">
        <f t="shared" si="1"/>
        <v>0.4888632</v>
      </c>
      <c r="O12">
        <f t="shared" si="2"/>
        <v>0</v>
      </c>
      <c r="S12" s="24">
        <v>498840</v>
      </c>
    </row>
    <row r="13" spans="1:19" ht="12.75">
      <c r="A13" s="18">
        <v>12</v>
      </c>
      <c r="B13" s="18">
        <v>8</v>
      </c>
      <c r="C13" s="18"/>
      <c r="D13" t="s">
        <v>164</v>
      </c>
      <c r="E13">
        <v>16</v>
      </c>
      <c r="F13" s="60">
        <v>0.0001</v>
      </c>
      <c r="G13" s="18">
        <v>0.5</v>
      </c>
      <c r="H13" s="25">
        <f t="shared" si="0"/>
        <v>0.4986667</v>
      </c>
      <c r="K13" s="63">
        <v>0.021</v>
      </c>
      <c r="N13">
        <f t="shared" si="1"/>
        <v>0.48819469930000003</v>
      </c>
      <c r="O13">
        <f t="shared" si="2"/>
        <v>0</v>
      </c>
      <c r="S13" s="24">
        <v>498666.7</v>
      </c>
    </row>
    <row r="14" spans="1:19" ht="12.75">
      <c r="A14" s="18">
        <v>13</v>
      </c>
      <c r="B14" s="18">
        <v>8</v>
      </c>
      <c r="C14" s="18"/>
      <c r="D14" t="s">
        <v>164</v>
      </c>
      <c r="E14">
        <v>16</v>
      </c>
      <c r="F14" s="60">
        <v>0.0001</v>
      </c>
      <c r="G14" s="18">
        <v>0.5</v>
      </c>
      <c r="H14" s="25">
        <f t="shared" si="0"/>
        <v>0.4984933</v>
      </c>
      <c r="K14" s="63">
        <v>0.023</v>
      </c>
      <c r="N14">
        <f t="shared" si="1"/>
        <v>0.48702795409999994</v>
      </c>
      <c r="O14">
        <f t="shared" si="2"/>
        <v>0</v>
      </c>
      <c r="S14" s="24">
        <v>498493.3</v>
      </c>
    </row>
    <row r="15" spans="1:19" ht="12.75">
      <c r="A15" s="18">
        <v>14</v>
      </c>
      <c r="B15" s="18">
        <v>8</v>
      </c>
      <c r="C15" s="18"/>
      <c r="D15" t="s">
        <v>164</v>
      </c>
      <c r="E15">
        <v>16</v>
      </c>
      <c r="F15" s="60">
        <v>0.0001</v>
      </c>
      <c r="G15" s="18">
        <v>0.5</v>
      </c>
      <c r="H15" s="25">
        <f t="shared" si="0"/>
        <v>0.4983333</v>
      </c>
      <c r="K15" s="63">
        <v>0.022</v>
      </c>
      <c r="N15">
        <f t="shared" si="1"/>
        <v>0.4873699674</v>
      </c>
      <c r="O15">
        <f t="shared" si="2"/>
        <v>0</v>
      </c>
      <c r="S15" s="24">
        <v>498333.3</v>
      </c>
    </row>
    <row r="16" spans="11:19" ht="12.75">
      <c r="K16" s="60"/>
      <c r="S16" s="24"/>
    </row>
    <row r="17" spans="11:19" ht="12.75">
      <c r="K17" s="60"/>
      <c r="S17" s="24"/>
    </row>
    <row r="18" spans="11:19" ht="12.75">
      <c r="K18" s="60"/>
      <c r="S18" s="24"/>
    </row>
    <row r="19" spans="11:19" ht="12.75">
      <c r="K19" s="60"/>
      <c r="S19" s="24"/>
    </row>
    <row r="20" spans="11:19" ht="12.75">
      <c r="K20" s="60"/>
      <c r="S20" s="24"/>
    </row>
    <row r="21" spans="11:19" ht="12.75">
      <c r="K21" s="60"/>
      <c r="S21" s="24"/>
    </row>
    <row r="22" spans="11:19" ht="12.75">
      <c r="K22" s="60"/>
      <c r="S22" s="24"/>
    </row>
    <row r="23" spans="11:19" ht="12.75">
      <c r="K23" s="60"/>
      <c r="S23" s="24"/>
    </row>
    <row r="25" ht="13.5" thickBot="1"/>
    <row r="26" spans="1:22" ht="13.5" customHeight="1" thickBot="1">
      <c r="A26" s="73" t="s">
        <v>32</v>
      </c>
      <c r="B26" s="77"/>
      <c r="C26" s="77"/>
      <c r="D26" s="77"/>
      <c r="E26" s="74"/>
      <c r="G26" s="73" t="s">
        <v>22</v>
      </c>
      <c r="H26" s="77"/>
      <c r="I26" s="77"/>
      <c r="J26" s="77"/>
      <c r="K26" s="77"/>
      <c r="L26" s="77"/>
      <c r="M26" s="74"/>
      <c r="O26" s="23"/>
      <c r="P26" s="19"/>
      <c r="Q26" s="19"/>
      <c r="R26" s="18"/>
      <c r="S26" s="18"/>
      <c r="T26" s="18"/>
      <c r="U26" s="18"/>
      <c r="V26" s="18"/>
    </row>
    <row r="27" spans="1:22" ht="13.5" thickBot="1">
      <c r="A27" s="13"/>
      <c r="B27" s="1" t="s">
        <v>14</v>
      </c>
      <c r="C27" s="1" t="s">
        <v>15</v>
      </c>
      <c r="D27" s="1" t="s">
        <v>16</v>
      </c>
      <c r="E27" s="2" t="s">
        <v>17</v>
      </c>
      <c r="G27" s="14" t="s">
        <v>358</v>
      </c>
      <c r="H27" s="73" t="s">
        <v>360</v>
      </c>
      <c r="I27" s="77"/>
      <c r="J27" s="77"/>
      <c r="K27" s="77"/>
      <c r="L27" s="77"/>
      <c r="M27" s="74"/>
      <c r="O27" s="19"/>
      <c r="P27" s="19"/>
      <c r="Q27" s="19"/>
      <c r="R27" s="18"/>
      <c r="S27" s="18"/>
      <c r="T27" s="18"/>
      <c r="U27" s="18"/>
      <c r="V27" s="18"/>
    </row>
    <row r="28" spans="1:22" ht="12.75">
      <c r="A28" s="8" t="s">
        <v>166</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49</v>
      </c>
      <c r="B29" s="9">
        <v>64</v>
      </c>
      <c r="C29" s="9">
        <v>64</v>
      </c>
      <c r="D29" s="9">
        <v>15</v>
      </c>
      <c r="E29" s="10">
        <v>15</v>
      </c>
      <c r="G29" s="89"/>
      <c r="H29" s="21" t="s">
        <v>24</v>
      </c>
      <c r="I29" s="11">
        <v>1</v>
      </c>
      <c r="J29" s="11">
        <v>64</v>
      </c>
      <c r="K29" s="11"/>
      <c r="L29" s="11"/>
      <c r="M29" s="12"/>
      <c r="O29" s="18"/>
      <c r="P29" s="18"/>
      <c r="Q29" s="18"/>
      <c r="R29" s="18"/>
      <c r="S29" s="18"/>
      <c r="T29" s="18"/>
      <c r="U29" s="18"/>
      <c r="V29" s="18"/>
    </row>
    <row r="30" spans="1:22" ht="13.5" thickBot="1">
      <c r="A30" s="8" t="s">
        <v>50</v>
      </c>
      <c r="B30" s="9">
        <v>1023</v>
      </c>
      <c r="C30" s="9">
        <v>1023</v>
      </c>
      <c r="D30" s="9">
        <v>15</v>
      </c>
      <c r="E30" s="10">
        <v>15</v>
      </c>
      <c r="G30" s="22" t="s">
        <v>27</v>
      </c>
      <c r="H30" s="73" t="s">
        <v>28</v>
      </c>
      <c r="I30" s="77"/>
      <c r="J30" s="77"/>
      <c r="K30" s="77"/>
      <c r="L30" s="77"/>
      <c r="M30" s="74"/>
      <c r="O30" s="18"/>
      <c r="P30" s="18"/>
      <c r="Q30" s="18"/>
      <c r="R30" s="18"/>
      <c r="S30" s="18"/>
      <c r="T30" s="18"/>
      <c r="U30" s="18"/>
      <c r="V30" s="18"/>
    </row>
    <row r="31" spans="1:22" ht="13.5" thickBot="1">
      <c r="A31" s="8" t="s">
        <v>167</v>
      </c>
      <c r="B31" s="9">
        <v>7</v>
      </c>
      <c r="C31" s="9">
        <v>3</v>
      </c>
      <c r="D31" s="9">
        <v>2</v>
      </c>
      <c r="E31" s="10">
        <v>2</v>
      </c>
      <c r="G31" s="22" t="s">
        <v>18</v>
      </c>
      <c r="H31" s="73" t="s">
        <v>165</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2" t="s">
        <v>30</v>
      </c>
      <c r="H33" s="73" t="s">
        <v>28</v>
      </c>
      <c r="I33" s="77"/>
      <c r="J33" s="77"/>
      <c r="K33" s="77"/>
      <c r="L33" s="77"/>
      <c r="M33" s="74"/>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314</v>
      </c>
      <c r="J36" s="83"/>
      <c r="K36" s="83"/>
      <c r="L36" s="83"/>
      <c r="M36" s="84"/>
      <c r="O36" s="18"/>
      <c r="P36" s="18"/>
      <c r="Q36" s="18"/>
      <c r="R36" s="20"/>
      <c r="S36" s="20"/>
      <c r="T36" s="20"/>
      <c r="U36" s="20"/>
      <c r="V36" s="20"/>
      <c r="W36" s="20"/>
    </row>
    <row r="37" spans="7:23" ht="12.75">
      <c r="G37" s="75" t="s">
        <v>36</v>
      </c>
      <c r="H37" s="76"/>
      <c r="I37" s="78" t="s">
        <v>37</v>
      </c>
      <c r="J37" s="78"/>
      <c r="K37" s="9"/>
      <c r="L37" s="9"/>
      <c r="M37" s="10"/>
      <c r="O37" s="18"/>
      <c r="P37" s="18"/>
      <c r="Q37" s="18"/>
      <c r="R37" s="20"/>
      <c r="S37" s="20"/>
      <c r="T37" s="20"/>
      <c r="U37" s="20"/>
      <c r="V37" s="20"/>
      <c r="W37" s="20"/>
    </row>
    <row r="38" spans="7:22" ht="12.75">
      <c r="G38" s="75" t="s">
        <v>305</v>
      </c>
      <c r="H38" s="76"/>
      <c r="I38" s="82" t="s">
        <v>306</v>
      </c>
      <c r="J38" s="83"/>
      <c r="K38" s="83"/>
      <c r="L38" s="83"/>
      <c r="M38" s="84"/>
      <c r="O38" s="18"/>
      <c r="P38" s="18"/>
      <c r="Q38" s="18"/>
      <c r="R38" s="20"/>
      <c r="S38" s="20"/>
      <c r="T38" s="20"/>
      <c r="U38" s="18"/>
      <c r="V38" s="18"/>
    </row>
    <row r="39" spans="7:22" ht="12.75">
      <c r="G39" s="75" t="s">
        <v>38</v>
      </c>
      <c r="H39" s="76"/>
      <c r="I39" s="9" t="s">
        <v>39</v>
      </c>
      <c r="J39" s="9"/>
      <c r="K39" s="9"/>
      <c r="L39" s="9"/>
      <c r="M39" s="10"/>
      <c r="O39" s="18"/>
      <c r="P39" s="18"/>
      <c r="Q39" s="18"/>
      <c r="R39" s="18"/>
      <c r="S39" s="18"/>
      <c r="T39" s="18"/>
      <c r="U39" s="18"/>
      <c r="V39" s="18"/>
    </row>
    <row r="40" spans="7:22" ht="12.75">
      <c r="G40" s="75" t="s">
        <v>40</v>
      </c>
      <c r="H40" s="76"/>
      <c r="I40" s="9">
        <v>20</v>
      </c>
      <c r="J40" s="9"/>
      <c r="K40" s="9"/>
      <c r="L40" s="9"/>
      <c r="M40" s="10"/>
      <c r="O40" s="18"/>
      <c r="P40" s="18"/>
      <c r="Q40" s="18"/>
      <c r="R40" s="18"/>
      <c r="S40" s="18"/>
      <c r="T40" s="18"/>
      <c r="U40" s="18"/>
      <c r="V40" s="18"/>
    </row>
    <row r="41" spans="7:22" ht="12.75">
      <c r="G41" s="8" t="s">
        <v>41</v>
      </c>
      <c r="H41" s="9"/>
      <c r="I41" s="9" t="s">
        <v>42</v>
      </c>
      <c r="J41" s="9"/>
      <c r="K41" s="9"/>
      <c r="L41" s="9"/>
      <c r="M41" s="10"/>
      <c r="O41" s="18"/>
      <c r="P41" s="18"/>
      <c r="Q41" s="18"/>
      <c r="R41" s="18"/>
      <c r="S41" s="18"/>
      <c r="T41" s="18"/>
      <c r="U41" s="18"/>
      <c r="V41" s="18"/>
    </row>
    <row r="42" spans="7:22" ht="14.25" customHeight="1">
      <c r="G42" s="8" t="s">
        <v>43</v>
      </c>
      <c r="H42" s="9"/>
      <c r="I42" s="9" t="s">
        <v>44</v>
      </c>
      <c r="J42" s="9"/>
      <c r="K42" s="9"/>
      <c r="L42" s="9"/>
      <c r="M42" s="10"/>
      <c r="O42" s="18"/>
      <c r="P42" s="18"/>
      <c r="Q42" s="18"/>
      <c r="R42" s="18"/>
      <c r="S42" s="18"/>
      <c r="T42" s="18"/>
      <c r="U42" s="18"/>
      <c r="V42" s="18"/>
    </row>
    <row r="43" spans="7:22" ht="12.75">
      <c r="G43" s="8" t="s">
        <v>45</v>
      </c>
      <c r="H43" s="9"/>
      <c r="I43" s="9" t="s">
        <v>46</v>
      </c>
      <c r="J43" s="9"/>
      <c r="K43" s="9"/>
      <c r="L43" s="9"/>
      <c r="M43" s="10"/>
      <c r="O43" s="18"/>
      <c r="P43" s="18"/>
      <c r="Q43" s="18"/>
      <c r="R43" s="18"/>
      <c r="S43" s="18"/>
      <c r="T43" s="18"/>
      <c r="U43" s="18"/>
      <c r="V43" s="18"/>
    </row>
    <row r="44" spans="7:22" ht="13.5" thickBot="1">
      <c r="G44" s="17" t="s">
        <v>47</v>
      </c>
      <c r="H44" s="11"/>
      <c r="I44" s="11">
        <v>108</v>
      </c>
      <c r="J44" s="11"/>
      <c r="K44" s="11"/>
      <c r="L44" s="11"/>
      <c r="M44" s="12"/>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31">
    <mergeCell ref="S1:S2"/>
    <mergeCell ref="A26:E26"/>
    <mergeCell ref="G37:H37"/>
    <mergeCell ref="H33:M33"/>
    <mergeCell ref="I37:J37"/>
    <mergeCell ref="K1:L1"/>
    <mergeCell ref="G35:M35"/>
    <mergeCell ref="G36:H36"/>
    <mergeCell ref="I36:M36"/>
    <mergeCell ref="G1:G2"/>
    <mergeCell ref="H1:H2"/>
    <mergeCell ref="I1:J1"/>
    <mergeCell ref="G39:H39"/>
    <mergeCell ref="G40:H40"/>
    <mergeCell ref="G38:H38"/>
    <mergeCell ref="I38:M38"/>
    <mergeCell ref="M1:O1"/>
    <mergeCell ref="B32:E32"/>
    <mergeCell ref="B33:E33"/>
    <mergeCell ref="G26:M26"/>
    <mergeCell ref="G28:G29"/>
    <mergeCell ref="H30:M30"/>
    <mergeCell ref="H31:M31"/>
    <mergeCell ref="H32:M32"/>
    <mergeCell ref="H27:M27"/>
    <mergeCell ref="F1:F2"/>
    <mergeCell ref="E1:E2"/>
    <mergeCell ref="A1:A2"/>
    <mergeCell ref="B1:B2"/>
    <mergeCell ref="C1:C2"/>
    <mergeCell ref="D1:D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32"/>
  </sheetPr>
  <dimension ref="A1:S80"/>
  <sheetViews>
    <sheetView workbookViewId="0" topLeftCell="A1">
      <pane xSplit="2" ySplit="2" topLeftCell="K3" activePane="bottomRight" state="frozen"/>
      <selection pane="topLeft" activeCell="E41" sqref="E41"/>
      <selection pane="topRight" activeCell="E41" sqref="E41"/>
      <selection pane="bottomLeft" activeCell="E41" sqref="E41"/>
      <selection pane="bottomRight" activeCell="P7" sqref="P7"/>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96" t="s">
        <v>0</v>
      </c>
      <c r="B1" s="90" t="s">
        <v>1</v>
      </c>
      <c r="C1" s="90" t="s">
        <v>160</v>
      </c>
      <c r="D1" s="90" t="s">
        <v>2</v>
      </c>
      <c r="E1" s="90" t="s">
        <v>64</v>
      </c>
      <c r="F1" s="90" t="s">
        <v>65</v>
      </c>
      <c r="G1" s="90" t="s">
        <v>75</v>
      </c>
      <c r="H1" s="92" t="s">
        <v>52</v>
      </c>
      <c r="I1" s="101" t="s">
        <v>3</v>
      </c>
      <c r="J1" s="85"/>
      <c r="K1" s="98" t="s">
        <v>4</v>
      </c>
      <c r="L1" s="99"/>
      <c r="M1" s="85" t="s">
        <v>5</v>
      </c>
      <c r="N1" s="85"/>
      <c r="O1" s="85"/>
      <c r="P1" s="1" t="s">
        <v>6</v>
      </c>
      <c r="Q1" s="2"/>
      <c r="S1" s="92" t="s">
        <v>158</v>
      </c>
    </row>
    <row r="2" spans="1:19" ht="51.75" thickBot="1">
      <c r="A2" s="102"/>
      <c r="B2" s="103"/>
      <c r="C2" s="103"/>
      <c r="D2" s="103"/>
      <c r="E2" s="103"/>
      <c r="F2" s="103"/>
      <c r="G2" s="103"/>
      <c r="H2" s="93"/>
      <c r="I2" s="3" t="s">
        <v>159</v>
      </c>
      <c r="J2" s="4" t="s">
        <v>8</v>
      </c>
      <c r="K2" s="4" t="s">
        <v>70</v>
      </c>
      <c r="L2" s="5" t="s">
        <v>85</v>
      </c>
      <c r="M2" s="4" t="s">
        <v>9</v>
      </c>
      <c r="N2" s="4" t="s">
        <v>10</v>
      </c>
      <c r="O2" s="4" t="s">
        <v>11</v>
      </c>
      <c r="P2" s="5" t="s">
        <v>12</v>
      </c>
      <c r="Q2" s="6" t="s">
        <v>13</v>
      </c>
      <c r="S2" s="93"/>
    </row>
    <row r="3" spans="1:19" ht="12.75">
      <c r="A3">
        <v>1</v>
      </c>
      <c r="B3">
        <v>0</v>
      </c>
      <c r="C3" t="s">
        <v>162</v>
      </c>
      <c r="G3">
        <v>0.256</v>
      </c>
      <c r="H3" s="25">
        <f aca="true" t="shared" si="0" ref="H3:H34">S3/1000000</f>
        <v>0.2939605</v>
      </c>
      <c r="I3" s="33">
        <f>SUM(H3:H42)</f>
        <v>41.69496509999999</v>
      </c>
      <c r="J3" s="33">
        <f>I3/SUM(G3:G42)</f>
        <v>0.09244511400723684</v>
      </c>
      <c r="K3" s="1"/>
      <c r="L3" s="35" t="s">
        <v>371</v>
      </c>
      <c r="M3" s="33">
        <f>SUM(H3:H60)</f>
        <v>50.678827899999995</v>
      </c>
      <c r="N3" s="33">
        <f>SUM(N43:N60)+SUM(H3:H42)</f>
        <v>50.67882789999999</v>
      </c>
      <c r="O3" s="33">
        <f>SUM(O43:O60)+SUM(H3:H42)</f>
        <v>50.67882789999999</v>
      </c>
      <c r="P3" s="33">
        <v>100.7865</v>
      </c>
      <c r="Q3" s="36">
        <f>N3/P3</f>
        <v>0.5028334935730479</v>
      </c>
      <c r="S3" s="24">
        <v>293960.5</v>
      </c>
    </row>
    <row r="4" spans="1:19" ht="12.75">
      <c r="A4">
        <v>2</v>
      </c>
      <c r="B4">
        <v>0</v>
      </c>
      <c r="C4" t="s">
        <v>162</v>
      </c>
      <c r="G4">
        <v>0.256</v>
      </c>
      <c r="H4" s="25">
        <f t="shared" si="0"/>
        <v>0.279104</v>
      </c>
      <c r="S4" s="24">
        <v>279104</v>
      </c>
    </row>
    <row r="5" spans="1:19" ht="12.75">
      <c r="A5">
        <v>3</v>
      </c>
      <c r="B5">
        <v>0</v>
      </c>
      <c r="C5" t="s">
        <v>162</v>
      </c>
      <c r="G5">
        <v>0.256</v>
      </c>
      <c r="H5" s="25">
        <f t="shared" si="0"/>
        <v>0.2844032</v>
      </c>
      <c r="S5" s="24">
        <v>284403.2</v>
      </c>
    </row>
    <row r="6" spans="1:19" ht="12.75">
      <c r="A6">
        <v>4</v>
      </c>
      <c r="B6">
        <v>0</v>
      </c>
      <c r="C6" t="s">
        <v>162</v>
      </c>
      <c r="G6">
        <v>5</v>
      </c>
      <c r="H6" s="25">
        <f t="shared" si="0"/>
        <v>4.425459</v>
      </c>
      <c r="S6" s="24">
        <v>4425459</v>
      </c>
    </row>
    <row r="7" spans="1:19" ht="12.75">
      <c r="A7">
        <v>5</v>
      </c>
      <c r="B7">
        <v>0</v>
      </c>
      <c r="C7" t="s">
        <v>162</v>
      </c>
      <c r="G7">
        <v>10</v>
      </c>
      <c r="H7" s="25">
        <f t="shared" si="0"/>
        <v>5.016592</v>
      </c>
      <c r="S7" s="24">
        <v>5016592</v>
      </c>
    </row>
    <row r="8" spans="1:19" ht="12.75">
      <c r="A8">
        <v>6</v>
      </c>
      <c r="B8">
        <v>0</v>
      </c>
      <c r="C8" t="s">
        <v>162</v>
      </c>
      <c r="G8">
        <v>0.256</v>
      </c>
      <c r="H8" s="25">
        <f t="shared" si="0"/>
        <v>0.30282240000000005</v>
      </c>
      <c r="S8" s="24">
        <v>302822.4</v>
      </c>
    </row>
    <row r="9" spans="1:19" ht="12.75">
      <c r="A9">
        <v>11</v>
      </c>
      <c r="B9">
        <v>0</v>
      </c>
      <c r="C9" t="s">
        <v>162</v>
      </c>
      <c r="G9">
        <v>0</v>
      </c>
      <c r="H9" s="25">
        <f t="shared" si="0"/>
        <v>0.0247936</v>
      </c>
      <c r="S9" s="24">
        <v>24793.6</v>
      </c>
    </row>
    <row r="10" spans="1:19" ht="12.75">
      <c r="A10">
        <v>12</v>
      </c>
      <c r="B10">
        <v>0</v>
      </c>
      <c r="C10" t="s">
        <v>162</v>
      </c>
      <c r="G10">
        <v>0</v>
      </c>
      <c r="H10" s="25">
        <f t="shared" si="0"/>
        <v>0.023795200000000002</v>
      </c>
      <c r="S10" s="24">
        <v>23795.2</v>
      </c>
    </row>
    <row r="11" spans="1:19" ht="12.75">
      <c r="A11">
        <v>13</v>
      </c>
      <c r="B11">
        <v>0</v>
      </c>
      <c r="C11" t="s">
        <v>162</v>
      </c>
      <c r="G11">
        <v>0</v>
      </c>
      <c r="H11" s="25">
        <f t="shared" si="0"/>
        <v>0.029452799999999998</v>
      </c>
      <c r="S11" s="24">
        <v>29452.8</v>
      </c>
    </row>
    <row r="12" spans="1:19" ht="12.75">
      <c r="A12">
        <v>14</v>
      </c>
      <c r="B12">
        <v>0</v>
      </c>
      <c r="C12" t="s">
        <v>162</v>
      </c>
      <c r="G12">
        <v>0</v>
      </c>
      <c r="H12" s="25">
        <f t="shared" si="0"/>
        <v>0.026816</v>
      </c>
      <c r="S12" s="24">
        <v>26816</v>
      </c>
    </row>
    <row r="13" spans="1:19" ht="12.75">
      <c r="A13">
        <v>15</v>
      </c>
      <c r="B13">
        <v>0</v>
      </c>
      <c r="C13" t="s">
        <v>162</v>
      </c>
      <c r="G13">
        <v>0</v>
      </c>
      <c r="H13" s="25">
        <f t="shared" si="0"/>
        <v>0.024832</v>
      </c>
      <c r="S13" s="24">
        <v>24832</v>
      </c>
    </row>
    <row r="14" spans="1:19" ht="12.75">
      <c r="A14">
        <v>16</v>
      </c>
      <c r="B14">
        <v>0</v>
      </c>
      <c r="C14" t="s">
        <v>162</v>
      </c>
      <c r="G14">
        <v>0</v>
      </c>
      <c r="H14" s="25">
        <f t="shared" si="0"/>
        <v>0.0242176</v>
      </c>
      <c r="S14" s="24">
        <v>24217.6</v>
      </c>
    </row>
    <row r="15" spans="1:19" ht="12.75">
      <c r="A15">
        <v>17</v>
      </c>
      <c r="B15">
        <v>0</v>
      </c>
      <c r="C15" t="s">
        <v>162</v>
      </c>
      <c r="G15">
        <v>0</v>
      </c>
      <c r="H15" s="25">
        <f t="shared" si="0"/>
        <v>0.0253312</v>
      </c>
      <c r="S15" s="24">
        <v>25331.2</v>
      </c>
    </row>
    <row r="16" spans="1:19" ht="12.75">
      <c r="A16">
        <v>18</v>
      </c>
      <c r="B16">
        <v>0</v>
      </c>
      <c r="C16" t="s">
        <v>162</v>
      </c>
      <c r="G16">
        <v>0</v>
      </c>
      <c r="H16" s="25">
        <f t="shared" si="0"/>
        <v>0.024601599999999998</v>
      </c>
      <c r="S16" s="24">
        <v>24601.6</v>
      </c>
    </row>
    <row r="17" spans="1:19" ht="12.75">
      <c r="A17">
        <v>19</v>
      </c>
      <c r="B17">
        <v>0</v>
      </c>
      <c r="C17" t="s">
        <v>162</v>
      </c>
      <c r="G17">
        <v>0</v>
      </c>
      <c r="H17" s="25">
        <f t="shared" si="0"/>
        <v>0.0251136</v>
      </c>
      <c r="S17" s="24">
        <v>25113.6</v>
      </c>
    </row>
    <row r="18" spans="1:19" ht="12.75">
      <c r="A18">
        <v>20</v>
      </c>
      <c r="B18">
        <v>0</v>
      </c>
      <c r="C18" t="s">
        <v>162</v>
      </c>
      <c r="G18">
        <v>0</v>
      </c>
      <c r="H18" s="25">
        <f t="shared" si="0"/>
        <v>0.025088</v>
      </c>
      <c r="S18" s="24">
        <v>25088</v>
      </c>
    </row>
    <row r="19" spans="1:19" ht="12.75">
      <c r="A19">
        <v>21</v>
      </c>
      <c r="B19">
        <v>0</v>
      </c>
      <c r="C19" t="s">
        <v>162</v>
      </c>
      <c r="G19">
        <v>30</v>
      </c>
      <c r="H19" s="25">
        <f t="shared" si="0"/>
        <v>3.2548</v>
      </c>
      <c r="S19" s="24">
        <v>3254800</v>
      </c>
    </row>
    <row r="20" spans="1:19" ht="12.75">
      <c r="A20">
        <v>22</v>
      </c>
      <c r="B20">
        <v>0</v>
      </c>
      <c r="C20" t="s">
        <v>162</v>
      </c>
      <c r="G20">
        <v>30</v>
      </c>
      <c r="H20" s="25">
        <f t="shared" si="0"/>
        <v>3.6716</v>
      </c>
      <c r="S20" s="24">
        <v>3671600</v>
      </c>
    </row>
    <row r="21" spans="1:19" ht="12.75">
      <c r="A21">
        <v>23</v>
      </c>
      <c r="B21">
        <v>0</v>
      </c>
      <c r="C21" t="s">
        <v>162</v>
      </c>
      <c r="G21">
        <v>30</v>
      </c>
      <c r="H21" s="25">
        <f t="shared" si="0"/>
        <v>3.4764</v>
      </c>
      <c r="S21" s="24">
        <v>3476400</v>
      </c>
    </row>
    <row r="22" spans="1:19" ht="12.75">
      <c r="A22">
        <v>24</v>
      </c>
      <c r="B22">
        <v>0</v>
      </c>
      <c r="C22" t="s">
        <v>162</v>
      </c>
      <c r="G22">
        <v>30</v>
      </c>
      <c r="H22" s="25">
        <f t="shared" si="0"/>
        <v>3.3276</v>
      </c>
      <c r="S22" s="24">
        <v>3327600</v>
      </c>
    </row>
    <row r="23" spans="1:19" ht="12.75">
      <c r="A23">
        <v>0</v>
      </c>
      <c r="B23">
        <v>1</v>
      </c>
      <c r="C23" t="s">
        <v>162</v>
      </c>
      <c r="G23">
        <v>1</v>
      </c>
      <c r="H23" s="25">
        <f t="shared" si="0"/>
        <v>0.3254336</v>
      </c>
      <c r="S23" s="24">
        <v>325433.6</v>
      </c>
    </row>
    <row r="24" spans="1:19" ht="12.75">
      <c r="A24">
        <v>0</v>
      </c>
      <c r="B24">
        <v>2</v>
      </c>
      <c r="C24" t="s">
        <v>162</v>
      </c>
      <c r="G24">
        <v>1</v>
      </c>
      <c r="H24" s="25">
        <f t="shared" si="0"/>
        <v>0.1974304</v>
      </c>
      <c r="S24" s="24">
        <v>197430.4</v>
      </c>
    </row>
    <row r="25" spans="1:19" ht="12.75">
      <c r="A25">
        <v>0</v>
      </c>
      <c r="B25">
        <v>3</v>
      </c>
      <c r="C25" t="s">
        <v>162</v>
      </c>
      <c r="G25">
        <v>1</v>
      </c>
      <c r="H25" s="25">
        <f t="shared" si="0"/>
        <v>0.2794848</v>
      </c>
      <c r="S25" s="24">
        <v>279484.8</v>
      </c>
    </row>
    <row r="26" spans="1:19" ht="12.75">
      <c r="A26">
        <v>0</v>
      </c>
      <c r="B26">
        <v>4</v>
      </c>
      <c r="C26" t="s">
        <v>162</v>
      </c>
      <c r="G26">
        <v>1</v>
      </c>
      <c r="H26" s="25">
        <f t="shared" si="0"/>
        <v>0.3263008</v>
      </c>
      <c r="S26" s="24">
        <v>326300.8</v>
      </c>
    </row>
    <row r="27" spans="1:19" ht="12.75">
      <c r="A27">
        <v>0</v>
      </c>
      <c r="B27">
        <v>5</v>
      </c>
      <c r="C27" t="s">
        <v>162</v>
      </c>
      <c r="G27">
        <v>1</v>
      </c>
      <c r="H27" s="25">
        <f t="shared" si="0"/>
        <v>0.302704</v>
      </c>
      <c r="S27" s="24">
        <v>302704</v>
      </c>
    </row>
    <row r="28" spans="1:19" ht="12.75">
      <c r="A28">
        <v>0</v>
      </c>
      <c r="B28">
        <v>6</v>
      </c>
      <c r="C28" t="s">
        <v>162</v>
      </c>
      <c r="G28">
        <v>10</v>
      </c>
      <c r="H28" s="25">
        <f t="shared" si="0"/>
        <v>0.4428672</v>
      </c>
      <c r="S28" s="24">
        <v>442867.2</v>
      </c>
    </row>
    <row r="29" spans="1:19" ht="12.75">
      <c r="A29">
        <v>0</v>
      </c>
      <c r="B29">
        <v>11</v>
      </c>
      <c r="C29" t="s">
        <v>162</v>
      </c>
      <c r="G29">
        <v>30</v>
      </c>
      <c r="H29" s="25">
        <f t="shared" si="0"/>
        <v>1.4728</v>
      </c>
      <c r="S29" s="24">
        <v>1472800</v>
      </c>
    </row>
    <row r="30" spans="1:19" ht="12.75">
      <c r="A30">
        <v>0</v>
      </c>
      <c r="B30">
        <v>12</v>
      </c>
      <c r="C30" t="s">
        <v>162</v>
      </c>
      <c r="G30">
        <v>30</v>
      </c>
      <c r="H30" s="25">
        <f t="shared" si="0"/>
        <v>1.4328</v>
      </c>
      <c r="S30" s="24">
        <v>1432800</v>
      </c>
    </row>
    <row r="31" spans="1:19" ht="12.75">
      <c r="A31">
        <v>0</v>
      </c>
      <c r="B31">
        <v>13</v>
      </c>
      <c r="C31" t="s">
        <v>162</v>
      </c>
      <c r="G31">
        <v>30</v>
      </c>
      <c r="H31" s="25">
        <f t="shared" si="0"/>
        <v>1.7328</v>
      </c>
      <c r="S31" s="24">
        <v>1732800</v>
      </c>
    </row>
    <row r="32" spans="1:19" ht="12.75">
      <c r="A32">
        <v>0</v>
      </c>
      <c r="B32">
        <v>14</v>
      </c>
      <c r="C32" t="s">
        <v>162</v>
      </c>
      <c r="G32">
        <v>30</v>
      </c>
      <c r="H32" s="25">
        <f t="shared" si="0"/>
        <v>1.5992</v>
      </c>
      <c r="S32" s="24">
        <v>1599200</v>
      </c>
    </row>
    <row r="33" spans="1:19" ht="12.75">
      <c r="A33">
        <v>0</v>
      </c>
      <c r="B33">
        <v>15</v>
      </c>
      <c r="C33" t="s">
        <v>162</v>
      </c>
      <c r="G33">
        <v>30</v>
      </c>
      <c r="H33" s="25">
        <f t="shared" si="0"/>
        <v>1.4832</v>
      </c>
      <c r="S33" s="24">
        <v>1483200</v>
      </c>
    </row>
    <row r="34" spans="1:19" ht="12.75">
      <c r="A34">
        <v>0</v>
      </c>
      <c r="B34">
        <v>16</v>
      </c>
      <c r="C34" t="s">
        <v>162</v>
      </c>
      <c r="G34">
        <v>30</v>
      </c>
      <c r="H34" s="25">
        <f t="shared" si="0"/>
        <v>1.4096</v>
      </c>
      <c r="S34" s="24">
        <v>1409600</v>
      </c>
    </row>
    <row r="35" spans="1:19" ht="12.75">
      <c r="A35">
        <v>0</v>
      </c>
      <c r="B35">
        <v>17</v>
      </c>
      <c r="C35" t="s">
        <v>162</v>
      </c>
      <c r="G35">
        <v>30</v>
      </c>
      <c r="H35" s="25">
        <f aca="true" t="shared" si="1" ref="H35:H54">S35/1000000</f>
        <v>1.504</v>
      </c>
      <c r="S35" s="24">
        <v>1504000</v>
      </c>
    </row>
    <row r="36" spans="1:19" ht="12.75">
      <c r="A36">
        <v>0</v>
      </c>
      <c r="B36">
        <v>18</v>
      </c>
      <c r="C36" t="s">
        <v>162</v>
      </c>
      <c r="G36">
        <v>30</v>
      </c>
      <c r="H36" s="25">
        <f t="shared" si="1"/>
        <v>1.476</v>
      </c>
      <c r="S36" s="24">
        <v>1476000</v>
      </c>
    </row>
    <row r="37" spans="1:19" ht="12.75">
      <c r="A37">
        <v>0</v>
      </c>
      <c r="B37">
        <v>19</v>
      </c>
      <c r="C37" t="s">
        <v>162</v>
      </c>
      <c r="G37">
        <v>30</v>
      </c>
      <c r="H37" s="25">
        <f t="shared" si="1"/>
        <v>1.466</v>
      </c>
      <c r="S37" s="24">
        <v>1466000</v>
      </c>
    </row>
    <row r="38" spans="1:19" ht="12.75">
      <c r="A38">
        <v>0</v>
      </c>
      <c r="B38">
        <v>20</v>
      </c>
      <c r="C38" t="s">
        <v>162</v>
      </c>
      <c r="G38">
        <v>30</v>
      </c>
      <c r="H38" s="25">
        <f t="shared" si="1"/>
        <v>1.4768</v>
      </c>
      <c r="S38" s="24">
        <v>1476800</v>
      </c>
    </row>
    <row r="39" spans="1:19" ht="12.75">
      <c r="A39">
        <v>0</v>
      </c>
      <c r="B39">
        <v>21</v>
      </c>
      <c r="C39" t="s">
        <v>162</v>
      </c>
      <c r="G39">
        <v>0</v>
      </c>
      <c r="H39" s="25">
        <f t="shared" si="1"/>
        <v>0.0416768</v>
      </c>
      <c r="S39" s="24">
        <v>41676.8</v>
      </c>
    </row>
    <row r="40" spans="1:19" ht="12.75">
      <c r="A40">
        <v>0</v>
      </c>
      <c r="B40">
        <v>22</v>
      </c>
      <c r="C40" t="s">
        <v>162</v>
      </c>
      <c r="G40">
        <v>0</v>
      </c>
      <c r="H40" s="25">
        <f t="shared" si="1"/>
        <v>0.0490752</v>
      </c>
      <c r="S40" s="24">
        <v>49075.2</v>
      </c>
    </row>
    <row r="41" spans="1:19" ht="12.75">
      <c r="A41">
        <v>0</v>
      </c>
      <c r="B41">
        <v>23</v>
      </c>
      <c r="C41" t="s">
        <v>162</v>
      </c>
      <c r="G41">
        <v>0</v>
      </c>
      <c r="H41" s="25">
        <f t="shared" si="1"/>
        <v>0.045568</v>
      </c>
      <c r="S41" s="24">
        <v>45568</v>
      </c>
    </row>
    <row r="42" spans="1:19" ht="12.75">
      <c r="A42">
        <v>0</v>
      </c>
      <c r="B42">
        <v>24</v>
      </c>
      <c r="C42" t="s">
        <v>162</v>
      </c>
      <c r="G42">
        <v>0</v>
      </c>
      <c r="H42" s="25">
        <f t="shared" si="1"/>
        <v>0.0444416</v>
      </c>
      <c r="S42" s="24">
        <v>44441.6</v>
      </c>
    </row>
    <row r="43" spans="1:19" ht="12.75">
      <c r="A43">
        <v>7</v>
      </c>
      <c r="B43">
        <v>0</v>
      </c>
      <c r="D43" t="s">
        <v>163</v>
      </c>
      <c r="E43">
        <v>100</v>
      </c>
      <c r="F43" s="18">
        <v>0.0001</v>
      </c>
      <c r="G43">
        <v>1</v>
      </c>
      <c r="H43" s="25">
        <f t="shared" si="1"/>
        <v>0.9890475</v>
      </c>
      <c r="K43" s="34">
        <v>0</v>
      </c>
      <c r="N43">
        <f aca="true" t="shared" si="2" ref="N43:N60">H43*(1-K43)</f>
        <v>0.9890475</v>
      </c>
      <c r="O43">
        <f aca="true" t="shared" si="3" ref="O43:O60">IF((K43&lt;F43),H43,0)</f>
        <v>0.9890475</v>
      </c>
      <c r="S43" s="24">
        <v>989047.5</v>
      </c>
    </row>
    <row r="44" spans="1:19" ht="12.75">
      <c r="A44">
        <v>8</v>
      </c>
      <c r="B44">
        <v>0</v>
      </c>
      <c r="D44" t="s">
        <v>163</v>
      </c>
      <c r="E44">
        <v>100</v>
      </c>
      <c r="F44" s="18">
        <v>0.0001</v>
      </c>
      <c r="G44">
        <v>1</v>
      </c>
      <c r="H44" s="25">
        <f t="shared" si="1"/>
        <v>0.9886379000000001</v>
      </c>
      <c r="K44" s="34">
        <v>0</v>
      </c>
      <c r="N44">
        <f t="shared" si="2"/>
        <v>0.9886379000000001</v>
      </c>
      <c r="O44">
        <f t="shared" si="3"/>
        <v>0.9886379000000001</v>
      </c>
      <c r="S44" s="24">
        <v>988637.9</v>
      </c>
    </row>
    <row r="45" spans="1:19" ht="12.75">
      <c r="A45">
        <v>25</v>
      </c>
      <c r="B45">
        <v>0</v>
      </c>
      <c r="D45" t="s">
        <v>164</v>
      </c>
      <c r="E45">
        <v>30</v>
      </c>
      <c r="F45" s="18">
        <v>0.05</v>
      </c>
      <c r="G45">
        <v>0.096</v>
      </c>
      <c r="H45" s="25">
        <f t="shared" si="1"/>
        <v>0.094752</v>
      </c>
      <c r="K45" s="34">
        <v>0</v>
      </c>
      <c r="N45">
        <f t="shared" si="2"/>
        <v>0.094752</v>
      </c>
      <c r="O45">
        <f t="shared" si="3"/>
        <v>0.094752</v>
      </c>
      <c r="S45" s="24">
        <v>94752</v>
      </c>
    </row>
    <row r="46" spans="1:19" ht="12.75">
      <c r="A46">
        <v>26</v>
      </c>
      <c r="B46">
        <v>0</v>
      </c>
      <c r="D46" t="s">
        <v>164</v>
      </c>
      <c r="E46">
        <v>30</v>
      </c>
      <c r="F46" s="18">
        <v>0.05</v>
      </c>
      <c r="G46">
        <v>0.096</v>
      </c>
      <c r="H46" s="25">
        <f t="shared" si="1"/>
        <v>0.09472</v>
      </c>
      <c r="K46" s="34">
        <v>0</v>
      </c>
      <c r="N46">
        <f t="shared" si="2"/>
        <v>0.09472</v>
      </c>
      <c r="O46">
        <f t="shared" si="3"/>
        <v>0.09472</v>
      </c>
      <c r="S46" s="24">
        <v>94720</v>
      </c>
    </row>
    <row r="47" spans="1:19" ht="12.75">
      <c r="A47">
        <v>27</v>
      </c>
      <c r="B47">
        <v>0</v>
      </c>
      <c r="D47" t="s">
        <v>164</v>
      </c>
      <c r="E47">
        <v>30</v>
      </c>
      <c r="F47" s="18">
        <v>0.05</v>
      </c>
      <c r="G47">
        <v>0.096</v>
      </c>
      <c r="H47" s="25">
        <f t="shared" si="1"/>
        <v>0.094688</v>
      </c>
      <c r="K47" s="34">
        <v>0</v>
      </c>
      <c r="N47">
        <f t="shared" si="2"/>
        <v>0.094688</v>
      </c>
      <c r="O47">
        <f t="shared" si="3"/>
        <v>0.094688</v>
      </c>
      <c r="S47" s="24">
        <v>94688</v>
      </c>
    </row>
    <row r="48" spans="1:19" ht="12.75">
      <c r="A48">
        <v>28</v>
      </c>
      <c r="B48">
        <v>0</v>
      </c>
      <c r="D48" t="s">
        <v>164</v>
      </c>
      <c r="E48">
        <v>30</v>
      </c>
      <c r="F48" s="18">
        <v>0.05</v>
      </c>
      <c r="G48">
        <v>0.096</v>
      </c>
      <c r="H48" s="25">
        <f t="shared" si="1"/>
        <v>0.094656</v>
      </c>
      <c r="K48" s="34">
        <v>0</v>
      </c>
      <c r="N48">
        <f t="shared" si="2"/>
        <v>0.094656</v>
      </c>
      <c r="O48">
        <f t="shared" si="3"/>
        <v>0.094656</v>
      </c>
      <c r="S48" s="24">
        <v>94656</v>
      </c>
    </row>
    <row r="49" spans="1:19" ht="12.75">
      <c r="A49">
        <v>29</v>
      </c>
      <c r="B49">
        <v>0</v>
      </c>
      <c r="D49" t="s">
        <v>164</v>
      </c>
      <c r="E49">
        <v>30</v>
      </c>
      <c r="F49" s="18">
        <v>0.05</v>
      </c>
      <c r="G49">
        <v>0.096</v>
      </c>
      <c r="H49" s="25">
        <f t="shared" si="1"/>
        <v>0.094624</v>
      </c>
      <c r="K49" s="34">
        <v>0</v>
      </c>
      <c r="N49">
        <f t="shared" si="2"/>
        <v>0.094624</v>
      </c>
      <c r="O49">
        <f t="shared" si="3"/>
        <v>0.094624</v>
      </c>
      <c r="S49" s="24">
        <v>94624</v>
      </c>
    </row>
    <row r="50" spans="1:19" ht="12.75">
      <c r="A50">
        <v>30</v>
      </c>
      <c r="B50">
        <v>0</v>
      </c>
      <c r="D50" t="s">
        <v>164</v>
      </c>
      <c r="E50">
        <v>30</v>
      </c>
      <c r="F50" s="18">
        <v>0.05</v>
      </c>
      <c r="G50">
        <v>0.096</v>
      </c>
      <c r="H50" s="25">
        <f t="shared" si="1"/>
        <v>0.094592</v>
      </c>
      <c r="K50" s="34">
        <v>0</v>
      </c>
      <c r="N50">
        <f t="shared" si="2"/>
        <v>0.094592</v>
      </c>
      <c r="O50">
        <f t="shared" si="3"/>
        <v>0.094592</v>
      </c>
      <c r="S50" s="24">
        <v>94592</v>
      </c>
    </row>
    <row r="51" spans="1:19" ht="12.75">
      <c r="A51">
        <v>0</v>
      </c>
      <c r="B51">
        <v>7</v>
      </c>
      <c r="D51" t="s">
        <v>163</v>
      </c>
      <c r="E51">
        <v>100</v>
      </c>
      <c r="F51" s="18">
        <v>0.0001</v>
      </c>
      <c r="G51">
        <v>1</v>
      </c>
      <c r="H51" s="25">
        <f t="shared" si="1"/>
        <v>0.9800363000000001</v>
      </c>
      <c r="K51" s="34">
        <v>0</v>
      </c>
      <c r="N51">
        <f t="shared" si="2"/>
        <v>0.9800363000000001</v>
      </c>
      <c r="O51">
        <f t="shared" si="3"/>
        <v>0.9800363000000001</v>
      </c>
      <c r="S51" s="24">
        <v>980036.3</v>
      </c>
    </row>
    <row r="52" spans="1:19" ht="12.75">
      <c r="A52">
        <v>0</v>
      </c>
      <c r="B52">
        <v>8</v>
      </c>
      <c r="D52" t="s">
        <v>163</v>
      </c>
      <c r="E52">
        <v>100</v>
      </c>
      <c r="F52" s="18">
        <v>0.0001</v>
      </c>
      <c r="G52">
        <v>1</v>
      </c>
      <c r="H52" s="25">
        <f t="shared" si="1"/>
        <v>0.9771691</v>
      </c>
      <c r="K52" s="34">
        <v>0</v>
      </c>
      <c r="N52">
        <f t="shared" si="2"/>
        <v>0.9771691</v>
      </c>
      <c r="O52">
        <f t="shared" si="3"/>
        <v>0.9771691</v>
      </c>
      <c r="S52" s="24">
        <v>977169.1</v>
      </c>
    </row>
    <row r="53" spans="1:19" ht="12.75">
      <c r="A53">
        <v>0</v>
      </c>
      <c r="B53">
        <v>9</v>
      </c>
      <c r="D53" t="s">
        <v>163</v>
      </c>
      <c r="E53">
        <v>200</v>
      </c>
      <c r="F53" s="18">
        <v>0.0001</v>
      </c>
      <c r="G53">
        <v>2</v>
      </c>
      <c r="H53" s="25">
        <f t="shared" si="1"/>
        <v>1.957478</v>
      </c>
      <c r="K53" s="34">
        <v>0</v>
      </c>
      <c r="N53">
        <f t="shared" si="2"/>
        <v>1.957478</v>
      </c>
      <c r="O53">
        <f t="shared" si="3"/>
        <v>1.957478</v>
      </c>
      <c r="S53" s="24">
        <v>1957478</v>
      </c>
    </row>
    <row r="54" spans="1:19" ht="12.75">
      <c r="A54">
        <v>0</v>
      </c>
      <c r="B54">
        <v>10</v>
      </c>
      <c r="D54" t="s">
        <v>163</v>
      </c>
      <c r="E54">
        <v>200</v>
      </c>
      <c r="F54" s="18">
        <v>0.0001</v>
      </c>
      <c r="G54">
        <v>2</v>
      </c>
      <c r="H54" s="25">
        <f t="shared" si="1"/>
        <v>1.95543</v>
      </c>
      <c r="K54" s="34">
        <v>0</v>
      </c>
      <c r="N54">
        <f t="shared" si="2"/>
        <v>1.95543</v>
      </c>
      <c r="O54">
        <f t="shared" si="3"/>
        <v>1.95543</v>
      </c>
      <c r="S54" s="24">
        <v>1955430</v>
      </c>
    </row>
    <row r="55" spans="1:19" ht="12.75">
      <c r="A55">
        <v>0</v>
      </c>
      <c r="B55">
        <v>25</v>
      </c>
      <c r="D55" t="s">
        <v>164</v>
      </c>
      <c r="E55">
        <v>30</v>
      </c>
      <c r="F55" s="18">
        <v>0.05</v>
      </c>
      <c r="G55">
        <v>0.096</v>
      </c>
      <c r="H55" s="25">
        <f aca="true" t="shared" si="4" ref="H55:H60">S45/1000000</f>
        <v>0.094752</v>
      </c>
      <c r="K55" s="34">
        <v>0</v>
      </c>
      <c r="N55">
        <f t="shared" si="2"/>
        <v>0.094752</v>
      </c>
      <c r="O55">
        <f t="shared" si="3"/>
        <v>0.094752</v>
      </c>
      <c r="S55" s="24">
        <v>91168</v>
      </c>
    </row>
    <row r="56" spans="1:19" ht="12.75">
      <c r="A56">
        <v>0</v>
      </c>
      <c r="B56">
        <v>26</v>
      </c>
      <c r="D56" t="s">
        <v>164</v>
      </c>
      <c r="E56">
        <v>30</v>
      </c>
      <c r="F56">
        <v>0.05</v>
      </c>
      <c r="G56">
        <v>0.096</v>
      </c>
      <c r="H56" s="25">
        <f t="shared" si="4"/>
        <v>0.09472</v>
      </c>
      <c r="K56" s="34">
        <v>0</v>
      </c>
      <c r="N56">
        <f t="shared" si="2"/>
        <v>0.09472</v>
      </c>
      <c r="O56">
        <f t="shared" si="3"/>
        <v>0.09472</v>
      </c>
      <c r="S56" s="24">
        <v>91520</v>
      </c>
    </row>
    <row r="57" spans="1:19" ht="12.75">
      <c r="A57">
        <v>0</v>
      </c>
      <c r="B57">
        <v>27</v>
      </c>
      <c r="D57" t="s">
        <v>164</v>
      </c>
      <c r="E57">
        <v>30</v>
      </c>
      <c r="F57">
        <v>0.05</v>
      </c>
      <c r="G57">
        <v>0.096</v>
      </c>
      <c r="H57" s="25">
        <f t="shared" si="4"/>
        <v>0.094688</v>
      </c>
      <c r="K57" s="34">
        <v>0</v>
      </c>
      <c r="N57">
        <f t="shared" si="2"/>
        <v>0.094688</v>
      </c>
      <c r="O57">
        <f t="shared" si="3"/>
        <v>0.094688</v>
      </c>
      <c r="S57" s="24">
        <v>90784</v>
      </c>
    </row>
    <row r="58" spans="1:19" ht="12.75">
      <c r="A58">
        <v>0</v>
      </c>
      <c r="B58">
        <v>28</v>
      </c>
      <c r="D58" t="s">
        <v>164</v>
      </c>
      <c r="E58">
        <v>30</v>
      </c>
      <c r="F58">
        <v>0.05</v>
      </c>
      <c r="G58">
        <v>0.096</v>
      </c>
      <c r="H58" s="25">
        <f t="shared" si="4"/>
        <v>0.094656</v>
      </c>
      <c r="K58" s="34">
        <v>0</v>
      </c>
      <c r="N58">
        <f t="shared" si="2"/>
        <v>0.094656</v>
      </c>
      <c r="O58">
        <f t="shared" si="3"/>
        <v>0.094656</v>
      </c>
      <c r="S58" s="24">
        <v>90976</v>
      </c>
    </row>
    <row r="59" spans="1:19" ht="12.75">
      <c r="A59">
        <v>0</v>
      </c>
      <c r="B59">
        <v>29</v>
      </c>
      <c r="D59" t="s">
        <v>164</v>
      </c>
      <c r="E59">
        <v>30</v>
      </c>
      <c r="F59">
        <v>0.05</v>
      </c>
      <c r="G59">
        <v>0.096</v>
      </c>
      <c r="H59" s="25">
        <f t="shared" si="4"/>
        <v>0.094624</v>
      </c>
      <c r="K59" s="34">
        <v>0</v>
      </c>
      <c r="N59">
        <f t="shared" si="2"/>
        <v>0.094624</v>
      </c>
      <c r="O59">
        <f t="shared" si="3"/>
        <v>0.094624</v>
      </c>
      <c r="S59" s="24">
        <v>91168</v>
      </c>
    </row>
    <row r="60" spans="1:19" ht="12.75">
      <c r="A60">
        <v>0</v>
      </c>
      <c r="B60">
        <v>30</v>
      </c>
      <c r="D60" t="s">
        <v>164</v>
      </c>
      <c r="E60">
        <v>30</v>
      </c>
      <c r="F60">
        <v>0.05</v>
      </c>
      <c r="G60">
        <v>0.096</v>
      </c>
      <c r="H60" s="25">
        <f t="shared" si="4"/>
        <v>0.094592</v>
      </c>
      <c r="K60" s="34">
        <v>0</v>
      </c>
      <c r="N60">
        <f t="shared" si="2"/>
        <v>0.094592</v>
      </c>
      <c r="O60">
        <f t="shared" si="3"/>
        <v>0.094592</v>
      </c>
      <c r="S60" s="24">
        <v>90592</v>
      </c>
    </row>
    <row r="61" spans="11:18" ht="13.5" thickBot="1">
      <c r="K61" s="34">
        <v>0</v>
      </c>
      <c r="R61" s="18"/>
    </row>
    <row r="62" spans="1:13" ht="13.5" thickBot="1">
      <c r="A62" s="73" t="s">
        <v>32</v>
      </c>
      <c r="B62" s="77"/>
      <c r="C62" s="77"/>
      <c r="D62" s="77"/>
      <c r="E62" s="74"/>
      <c r="G62" s="73" t="s">
        <v>22</v>
      </c>
      <c r="H62" s="77"/>
      <c r="I62" s="77"/>
      <c r="J62" s="77"/>
      <c r="K62" s="77"/>
      <c r="L62" s="77"/>
      <c r="M62" s="74"/>
    </row>
    <row r="63" spans="1:13" ht="13.5" thickBot="1">
      <c r="A63" s="13"/>
      <c r="B63" s="1" t="s">
        <v>14</v>
      </c>
      <c r="C63" s="1" t="s">
        <v>15</v>
      </c>
      <c r="D63" s="1" t="s">
        <v>16</v>
      </c>
      <c r="E63" s="2" t="s">
        <v>17</v>
      </c>
      <c r="G63" s="14" t="s">
        <v>358</v>
      </c>
      <c r="H63" s="73" t="s">
        <v>359</v>
      </c>
      <c r="I63" s="77"/>
      <c r="J63" s="77"/>
      <c r="K63" s="77"/>
      <c r="L63" s="77"/>
      <c r="M63" s="74"/>
    </row>
    <row r="64" spans="1:13" ht="12.75">
      <c r="A64" s="8" t="s">
        <v>166</v>
      </c>
      <c r="B64" s="9">
        <v>0.0032</v>
      </c>
      <c r="C64" s="9">
        <v>0.0032</v>
      </c>
      <c r="D64" s="9">
        <v>0.0032</v>
      </c>
      <c r="E64" s="10">
        <v>0.0032</v>
      </c>
      <c r="G64" s="107" t="s">
        <v>23</v>
      </c>
      <c r="H64" s="13"/>
      <c r="I64" s="1" t="s">
        <v>31</v>
      </c>
      <c r="J64" s="1" t="s">
        <v>26</v>
      </c>
      <c r="K64" s="1"/>
      <c r="L64" s="1"/>
      <c r="M64" s="2"/>
    </row>
    <row r="65" spans="1:13" ht="13.5" thickBot="1">
      <c r="A65" s="8" t="s">
        <v>49</v>
      </c>
      <c r="B65" s="9">
        <v>64</v>
      </c>
      <c r="C65" s="9">
        <v>64</v>
      </c>
      <c r="D65" s="9">
        <v>15</v>
      </c>
      <c r="E65" s="10">
        <v>15</v>
      </c>
      <c r="G65" s="108"/>
      <c r="H65" s="21" t="s">
        <v>24</v>
      </c>
      <c r="I65" s="11">
        <v>1</v>
      </c>
      <c r="J65" s="11">
        <v>64</v>
      </c>
      <c r="K65" s="11"/>
      <c r="L65" s="11"/>
      <c r="M65" s="12"/>
    </row>
    <row r="66" spans="1:13" ht="13.5" thickBot="1">
      <c r="A66" s="8" t="s">
        <v>50</v>
      </c>
      <c r="B66" s="9">
        <v>1023</v>
      </c>
      <c r="C66" s="9">
        <v>1023</v>
      </c>
      <c r="D66" s="9">
        <v>15</v>
      </c>
      <c r="E66" s="10">
        <v>15</v>
      </c>
      <c r="G66" s="22" t="s">
        <v>27</v>
      </c>
      <c r="H66" s="73" t="s">
        <v>168</v>
      </c>
      <c r="I66" s="77"/>
      <c r="J66" s="77"/>
      <c r="K66" s="77"/>
      <c r="L66" s="77"/>
      <c r="M66" s="74"/>
    </row>
    <row r="67" spans="1:13" ht="13.5" thickBot="1">
      <c r="A67" s="8" t="s">
        <v>167</v>
      </c>
      <c r="B67" s="9">
        <v>7</v>
      </c>
      <c r="C67" s="9">
        <v>3</v>
      </c>
      <c r="D67" s="9">
        <v>2</v>
      </c>
      <c r="E67" s="10">
        <v>2</v>
      </c>
      <c r="G67" s="22" t="s">
        <v>18</v>
      </c>
      <c r="H67" s="73" t="s">
        <v>165</v>
      </c>
      <c r="I67" s="77"/>
      <c r="J67" s="77"/>
      <c r="K67" s="77"/>
      <c r="L67" s="77"/>
      <c r="M67" s="74"/>
    </row>
    <row r="68" spans="1:13" ht="13.5" thickBot="1">
      <c r="A68" s="16" t="s">
        <v>19</v>
      </c>
      <c r="B68" s="86" t="s">
        <v>21</v>
      </c>
      <c r="C68" s="86"/>
      <c r="D68" s="86"/>
      <c r="E68" s="87"/>
      <c r="G68" s="15" t="s">
        <v>29</v>
      </c>
      <c r="H68" s="73" t="s">
        <v>28</v>
      </c>
      <c r="I68" s="77"/>
      <c r="J68" s="77"/>
      <c r="K68" s="77"/>
      <c r="L68" s="77"/>
      <c r="M68" s="74"/>
    </row>
    <row r="69" spans="1:13" ht="13.5" thickBot="1">
      <c r="A69" s="17" t="s">
        <v>20</v>
      </c>
      <c r="B69" s="86" t="s">
        <v>21</v>
      </c>
      <c r="C69" s="86"/>
      <c r="D69" s="86"/>
      <c r="E69" s="87"/>
      <c r="G69" s="22" t="s">
        <v>30</v>
      </c>
      <c r="H69" s="73" t="s">
        <v>28</v>
      </c>
      <c r="I69" s="77"/>
      <c r="J69" s="77"/>
      <c r="K69" s="77"/>
      <c r="L69" s="77"/>
      <c r="M69" s="74"/>
    </row>
    <row r="70" ht="13.5" thickBot="1"/>
    <row r="71" spans="7:13" ht="12.75">
      <c r="G71" s="79" t="s">
        <v>34</v>
      </c>
      <c r="H71" s="80"/>
      <c r="I71" s="80"/>
      <c r="J71" s="80"/>
      <c r="K71" s="80"/>
      <c r="L71" s="80"/>
      <c r="M71" s="81"/>
    </row>
    <row r="72" spans="7:13" ht="12.75" customHeight="1">
      <c r="G72" s="104" t="s">
        <v>35</v>
      </c>
      <c r="H72" s="105"/>
      <c r="I72" s="82" t="s">
        <v>304</v>
      </c>
      <c r="J72" s="83"/>
      <c r="K72" s="83"/>
      <c r="L72" s="83"/>
      <c r="M72" s="84"/>
    </row>
    <row r="73" spans="7:13" ht="12.75">
      <c r="G73" s="104" t="s">
        <v>36</v>
      </c>
      <c r="H73" s="105"/>
      <c r="I73" s="82" t="s">
        <v>37</v>
      </c>
      <c r="J73" s="106"/>
      <c r="K73" s="9"/>
      <c r="L73" s="9"/>
      <c r="M73" s="10"/>
    </row>
    <row r="74" spans="7:13" ht="12.75">
      <c r="G74" s="75" t="s">
        <v>305</v>
      </c>
      <c r="H74" s="76"/>
      <c r="I74" s="82" t="s">
        <v>313</v>
      </c>
      <c r="J74" s="83"/>
      <c r="K74" s="83"/>
      <c r="L74" s="83"/>
      <c r="M74" s="84"/>
    </row>
    <row r="75" spans="7:13" ht="12.75">
      <c r="G75" s="104" t="s">
        <v>38</v>
      </c>
      <c r="H75" s="105"/>
      <c r="I75" s="9" t="s">
        <v>39</v>
      </c>
      <c r="J75" s="9"/>
      <c r="K75" s="9"/>
      <c r="L75" s="9"/>
      <c r="M75" s="10"/>
    </row>
    <row r="76" spans="7:13" ht="12.75">
      <c r="G76" s="104" t="s">
        <v>40</v>
      </c>
      <c r="H76" s="105"/>
      <c r="I76" s="9">
        <v>20</v>
      </c>
      <c r="J76" s="9"/>
      <c r="K76" s="9"/>
      <c r="L76" s="9"/>
      <c r="M76" s="10"/>
    </row>
    <row r="77" spans="7:13" ht="12.75">
      <c r="G77" s="8" t="s">
        <v>41</v>
      </c>
      <c r="H77" s="9"/>
      <c r="I77" s="9" t="s">
        <v>42</v>
      </c>
      <c r="J77" s="9"/>
      <c r="K77" s="9"/>
      <c r="L77" s="9"/>
      <c r="M77" s="10"/>
    </row>
    <row r="78" spans="7:13" ht="12.75">
      <c r="G78" s="8" t="s">
        <v>43</v>
      </c>
      <c r="H78" s="9"/>
      <c r="I78" s="9" t="s">
        <v>44</v>
      </c>
      <c r="J78" s="9"/>
      <c r="K78" s="9"/>
      <c r="L78" s="9"/>
      <c r="M78" s="10"/>
    </row>
    <row r="79" spans="7:13" ht="12.75">
      <c r="G79" s="8" t="s">
        <v>45</v>
      </c>
      <c r="H79" s="9"/>
      <c r="I79" s="9" t="s">
        <v>208</v>
      </c>
      <c r="J79" s="9"/>
      <c r="K79" s="9"/>
      <c r="L79" s="9"/>
      <c r="M79" s="10"/>
    </row>
    <row r="80" spans="7:13" ht="13.5" thickBot="1">
      <c r="G80" s="17" t="s">
        <v>47</v>
      </c>
      <c r="H80" s="11"/>
      <c r="I80" s="11">
        <v>108</v>
      </c>
      <c r="J80" s="11"/>
      <c r="K80" s="11"/>
      <c r="L80" s="11"/>
      <c r="M80" s="12"/>
    </row>
  </sheetData>
  <mergeCells count="31">
    <mergeCell ref="E1:E2"/>
    <mergeCell ref="G62:M62"/>
    <mergeCell ref="A1:A2"/>
    <mergeCell ref="B1:B2"/>
    <mergeCell ref="C1:C2"/>
    <mergeCell ref="D1:D2"/>
    <mergeCell ref="I1:J1"/>
    <mergeCell ref="F1:F2"/>
    <mergeCell ref="G64:G65"/>
    <mergeCell ref="B68:E68"/>
    <mergeCell ref="H68:M68"/>
    <mergeCell ref="A62:E62"/>
    <mergeCell ref="H63:M63"/>
    <mergeCell ref="S1:S2"/>
    <mergeCell ref="G75:H75"/>
    <mergeCell ref="K1:L1"/>
    <mergeCell ref="M1:O1"/>
    <mergeCell ref="H66:M66"/>
    <mergeCell ref="H67:M67"/>
    <mergeCell ref="G1:G2"/>
    <mergeCell ref="H1:H2"/>
    <mergeCell ref="G74:H74"/>
    <mergeCell ref="I74:M74"/>
    <mergeCell ref="G76:H76"/>
    <mergeCell ref="B69:E69"/>
    <mergeCell ref="H69:M69"/>
    <mergeCell ref="G71:M71"/>
    <mergeCell ref="G72:H72"/>
    <mergeCell ref="I72:M72"/>
    <mergeCell ref="G73:H73"/>
    <mergeCell ref="I73:J73"/>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24"/>
  </sheetPr>
  <dimension ref="A1:S80"/>
  <sheetViews>
    <sheetView workbookViewId="0" topLeftCell="A1">
      <pane xSplit="2" ySplit="2" topLeftCell="M3" activePane="bottomRight" state="frozen"/>
      <selection pane="topLeft" activeCell="E41" sqref="E41"/>
      <selection pane="topRight" activeCell="E41" sqref="E41"/>
      <selection pane="bottomLeft" activeCell="E41" sqref="E41"/>
      <selection pane="bottomRight" activeCell="P5" sqref="P5"/>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96" t="s">
        <v>0</v>
      </c>
      <c r="B1" s="90" t="s">
        <v>1</v>
      </c>
      <c r="C1" s="90" t="s">
        <v>315</v>
      </c>
      <c r="D1" s="90" t="s">
        <v>2</v>
      </c>
      <c r="E1" s="90" t="s">
        <v>316</v>
      </c>
      <c r="F1" s="90" t="s">
        <v>317</v>
      </c>
      <c r="G1" s="90" t="s">
        <v>318</v>
      </c>
      <c r="H1" s="92" t="s">
        <v>319</v>
      </c>
      <c r="I1" s="101" t="s">
        <v>3</v>
      </c>
      <c r="J1" s="85"/>
      <c r="K1" s="98" t="s">
        <v>4</v>
      </c>
      <c r="L1" s="99"/>
      <c r="M1" s="85" t="s">
        <v>5</v>
      </c>
      <c r="N1" s="85"/>
      <c r="O1" s="85"/>
      <c r="P1" s="1" t="s">
        <v>6</v>
      </c>
      <c r="Q1" s="2"/>
      <c r="S1" s="92" t="s">
        <v>320</v>
      </c>
    </row>
    <row r="2" spans="1:19" ht="51.75" thickBot="1">
      <c r="A2" s="102"/>
      <c r="B2" s="103"/>
      <c r="C2" s="103"/>
      <c r="D2" s="103"/>
      <c r="E2" s="103"/>
      <c r="F2" s="103"/>
      <c r="G2" s="103"/>
      <c r="H2" s="93"/>
      <c r="I2" s="3" t="s">
        <v>321</v>
      </c>
      <c r="J2" s="4" t="s">
        <v>8</v>
      </c>
      <c r="K2" s="4" t="s">
        <v>322</v>
      </c>
      <c r="L2" s="5" t="s">
        <v>323</v>
      </c>
      <c r="M2" s="4" t="s">
        <v>9</v>
      </c>
      <c r="N2" s="4" t="s">
        <v>10</v>
      </c>
      <c r="O2" s="4" t="s">
        <v>11</v>
      </c>
      <c r="P2" s="5" t="s">
        <v>12</v>
      </c>
      <c r="Q2" s="6" t="s">
        <v>13</v>
      </c>
      <c r="S2" s="93"/>
    </row>
    <row r="3" spans="1:19" ht="12.75">
      <c r="A3">
        <v>1</v>
      </c>
      <c r="B3">
        <v>0</v>
      </c>
      <c r="C3" t="s">
        <v>324</v>
      </c>
      <c r="G3">
        <v>0.256</v>
      </c>
      <c r="H3" s="25">
        <f aca="true" t="shared" si="0" ref="H3:H34">S3/1000000</f>
        <v>0.30013870000000004</v>
      </c>
      <c r="I3" s="33">
        <f>SUM(H3:H42)</f>
        <v>35.72037319999999</v>
      </c>
      <c r="J3" s="33">
        <f>I3/SUM(G3:G42)</f>
        <v>0.07919838678207809</v>
      </c>
      <c r="K3" s="1"/>
      <c r="L3" s="35" t="s">
        <v>376</v>
      </c>
      <c r="M3" s="33">
        <f>SUM(H3:H60)</f>
        <v>44.709834399999984</v>
      </c>
      <c r="N3" s="33">
        <f>SUM(N43:N60)+SUM(H3:H42)</f>
        <v>44.70787501019999</v>
      </c>
      <c r="O3" s="33">
        <f>SUM(O43:O60)+SUM(H3:H42)</f>
        <v>42.75044459999999</v>
      </c>
      <c r="P3" s="33">
        <v>90.69004</v>
      </c>
      <c r="Q3" s="36">
        <f>N3/P3</f>
        <v>0.4929744766922585</v>
      </c>
      <c r="S3" s="24">
        <v>300138.7</v>
      </c>
    </row>
    <row r="4" spans="1:19" ht="12.75">
      <c r="A4">
        <v>2</v>
      </c>
      <c r="B4">
        <v>0</v>
      </c>
      <c r="C4" t="s">
        <v>324</v>
      </c>
      <c r="G4">
        <v>0.256</v>
      </c>
      <c r="H4" s="25">
        <f t="shared" si="0"/>
        <v>0.2851413</v>
      </c>
      <c r="S4" s="24">
        <v>285141.3</v>
      </c>
    </row>
    <row r="5" spans="1:19" ht="12.75">
      <c r="A5">
        <v>3</v>
      </c>
      <c r="B5">
        <v>0</v>
      </c>
      <c r="C5" t="s">
        <v>324</v>
      </c>
      <c r="G5">
        <v>0.256</v>
      </c>
      <c r="H5" s="25">
        <f t="shared" si="0"/>
        <v>0.2898048</v>
      </c>
      <c r="S5" s="24">
        <v>289804.8</v>
      </c>
    </row>
    <row r="6" spans="1:19" ht="12.75">
      <c r="A6">
        <v>4</v>
      </c>
      <c r="B6">
        <v>0</v>
      </c>
      <c r="C6" t="s">
        <v>324</v>
      </c>
      <c r="G6">
        <v>5</v>
      </c>
      <c r="H6" s="25">
        <f t="shared" si="0"/>
        <v>3.107394</v>
      </c>
      <c r="S6" s="24">
        <v>3107394</v>
      </c>
    </row>
    <row r="7" spans="1:19" ht="12.75">
      <c r="A7">
        <v>5</v>
      </c>
      <c r="B7">
        <v>0</v>
      </c>
      <c r="C7" t="s">
        <v>324</v>
      </c>
      <c r="G7">
        <v>10</v>
      </c>
      <c r="H7" s="25">
        <f t="shared" si="0"/>
        <v>3.442256</v>
      </c>
      <c r="S7" s="24">
        <v>3442256</v>
      </c>
    </row>
    <row r="8" spans="1:19" ht="12.75">
      <c r="A8">
        <v>6</v>
      </c>
      <c r="B8">
        <v>0</v>
      </c>
      <c r="C8" t="s">
        <v>324</v>
      </c>
      <c r="G8">
        <v>0.256</v>
      </c>
      <c r="H8" s="25">
        <f t="shared" si="0"/>
        <v>0.30626559999999997</v>
      </c>
      <c r="S8" s="24">
        <v>306265.6</v>
      </c>
    </row>
    <row r="9" spans="1:19" ht="12.75">
      <c r="A9">
        <v>11</v>
      </c>
      <c r="B9">
        <v>0</v>
      </c>
      <c r="C9" t="s">
        <v>324</v>
      </c>
      <c r="G9">
        <v>0</v>
      </c>
      <c r="H9" s="25">
        <f t="shared" si="0"/>
        <v>0.024934400000000002</v>
      </c>
      <c r="S9" s="24">
        <v>24934.4</v>
      </c>
    </row>
    <row r="10" spans="1:19" ht="12.75">
      <c r="A10">
        <v>12</v>
      </c>
      <c r="B10">
        <v>0</v>
      </c>
      <c r="C10" t="s">
        <v>324</v>
      </c>
      <c r="G10">
        <v>0</v>
      </c>
      <c r="H10" s="25">
        <f t="shared" si="0"/>
        <v>0.0227072</v>
      </c>
      <c r="S10" s="24">
        <v>22707.2</v>
      </c>
    </row>
    <row r="11" spans="1:19" ht="12.75">
      <c r="A11">
        <v>13</v>
      </c>
      <c r="B11">
        <v>0</v>
      </c>
      <c r="C11" t="s">
        <v>324</v>
      </c>
      <c r="G11">
        <v>0</v>
      </c>
      <c r="H11" s="25">
        <f t="shared" si="0"/>
        <v>0.024460799999999998</v>
      </c>
      <c r="S11" s="24">
        <v>24460.8</v>
      </c>
    </row>
    <row r="12" spans="1:19" ht="12.75">
      <c r="A12">
        <v>14</v>
      </c>
      <c r="B12">
        <v>0</v>
      </c>
      <c r="C12" t="s">
        <v>324</v>
      </c>
      <c r="G12">
        <v>0</v>
      </c>
      <c r="H12" s="25">
        <f t="shared" si="0"/>
        <v>0.0206592</v>
      </c>
      <c r="S12" s="24">
        <v>20659.2</v>
      </c>
    </row>
    <row r="13" spans="1:19" ht="12.75">
      <c r="A13">
        <v>15</v>
      </c>
      <c r="B13">
        <v>0</v>
      </c>
      <c r="C13" t="s">
        <v>324</v>
      </c>
      <c r="G13">
        <v>0</v>
      </c>
      <c r="H13" s="25">
        <f t="shared" si="0"/>
        <v>0.0246528</v>
      </c>
      <c r="S13" s="24">
        <v>24652.8</v>
      </c>
    </row>
    <row r="14" spans="1:19" ht="12.75">
      <c r="A14">
        <v>16</v>
      </c>
      <c r="B14">
        <v>0</v>
      </c>
      <c r="C14" t="s">
        <v>324</v>
      </c>
      <c r="G14">
        <v>0</v>
      </c>
      <c r="H14" s="25">
        <f t="shared" si="0"/>
        <v>0.0230656</v>
      </c>
      <c r="S14" s="24">
        <v>23065.6</v>
      </c>
    </row>
    <row r="15" spans="1:19" ht="12.75">
      <c r="A15">
        <v>17</v>
      </c>
      <c r="B15">
        <v>0</v>
      </c>
      <c r="C15" t="s">
        <v>324</v>
      </c>
      <c r="G15">
        <v>0</v>
      </c>
      <c r="H15" s="25">
        <f t="shared" si="0"/>
        <v>0.0218752</v>
      </c>
      <c r="S15" s="24">
        <v>21875.2</v>
      </c>
    </row>
    <row r="16" spans="1:19" ht="12.75">
      <c r="A16">
        <v>18</v>
      </c>
      <c r="B16">
        <v>0</v>
      </c>
      <c r="C16" t="s">
        <v>324</v>
      </c>
      <c r="G16">
        <v>0</v>
      </c>
      <c r="H16" s="25">
        <f t="shared" si="0"/>
        <v>0.025664</v>
      </c>
      <c r="S16" s="24">
        <v>25664</v>
      </c>
    </row>
    <row r="17" spans="1:19" ht="12.75">
      <c r="A17">
        <v>19</v>
      </c>
      <c r="B17">
        <v>0</v>
      </c>
      <c r="C17" t="s">
        <v>324</v>
      </c>
      <c r="G17">
        <v>0</v>
      </c>
      <c r="H17" s="25">
        <f t="shared" si="0"/>
        <v>0.0245248</v>
      </c>
      <c r="S17" s="24">
        <v>24524.8</v>
      </c>
    </row>
    <row r="18" spans="1:19" ht="12.75">
      <c r="A18">
        <v>20</v>
      </c>
      <c r="B18">
        <v>0</v>
      </c>
      <c r="C18" t="s">
        <v>324</v>
      </c>
      <c r="G18">
        <v>0</v>
      </c>
      <c r="H18" s="25">
        <f t="shared" si="0"/>
        <v>0.021939200000000002</v>
      </c>
      <c r="S18" s="24">
        <v>21939.2</v>
      </c>
    </row>
    <row r="19" spans="1:19" ht="12.75">
      <c r="A19">
        <v>21</v>
      </c>
      <c r="B19">
        <v>0</v>
      </c>
      <c r="C19" t="s">
        <v>324</v>
      </c>
      <c r="G19">
        <v>30</v>
      </c>
      <c r="H19" s="25">
        <f t="shared" si="0"/>
        <v>2.8508</v>
      </c>
      <c r="S19" s="24">
        <v>2850800</v>
      </c>
    </row>
    <row r="20" spans="1:19" ht="12.75">
      <c r="A20">
        <v>22</v>
      </c>
      <c r="B20">
        <v>0</v>
      </c>
      <c r="C20" t="s">
        <v>324</v>
      </c>
      <c r="G20">
        <v>30</v>
      </c>
      <c r="H20" s="25">
        <f t="shared" si="0"/>
        <v>3.1852</v>
      </c>
      <c r="S20" s="24">
        <v>3185200</v>
      </c>
    </row>
    <row r="21" spans="1:19" ht="12.75">
      <c r="A21">
        <v>23</v>
      </c>
      <c r="B21">
        <v>0</v>
      </c>
      <c r="C21" t="s">
        <v>324</v>
      </c>
      <c r="G21">
        <v>30</v>
      </c>
      <c r="H21" s="25">
        <f t="shared" si="0"/>
        <v>3.0188</v>
      </c>
      <c r="S21" s="24">
        <v>3018800</v>
      </c>
    </row>
    <row r="22" spans="1:19" ht="12.75">
      <c r="A22">
        <v>24</v>
      </c>
      <c r="B22">
        <v>0</v>
      </c>
      <c r="C22" t="s">
        <v>324</v>
      </c>
      <c r="G22">
        <v>30</v>
      </c>
      <c r="H22" s="25">
        <f t="shared" si="0"/>
        <v>2.9228</v>
      </c>
      <c r="S22" s="24">
        <v>2922800</v>
      </c>
    </row>
    <row r="23" spans="1:19" ht="12.75">
      <c r="A23">
        <v>0</v>
      </c>
      <c r="B23">
        <v>1</v>
      </c>
      <c r="C23" t="s">
        <v>324</v>
      </c>
      <c r="G23">
        <v>1</v>
      </c>
      <c r="H23" s="25">
        <f t="shared" si="0"/>
        <v>0.3161056</v>
      </c>
      <c r="S23" s="24">
        <v>316105.6</v>
      </c>
    </row>
    <row r="24" spans="1:19" ht="12.75">
      <c r="A24">
        <v>0</v>
      </c>
      <c r="B24">
        <v>2</v>
      </c>
      <c r="C24" t="s">
        <v>324</v>
      </c>
      <c r="G24">
        <v>1</v>
      </c>
      <c r="H24" s="25">
        <f t="shared" si="0"/>
        <v>0.2468704</v>
      </c>
      <c r="S24" s="24">
        <v>246870.4</v>
      </c>
    </row>
    <row r="25" spans="1:19" ht="12.75">
      <c r="A25">
        <v>0</v>
      </c>
      <c r="B25">
        <v>3</v>
      </c>
      <c r="C25" t="s">
        <v>324</v>
      </c>
      <c r="G25">
        <v>1</v>
      </c>
      <c r="H25" s="25">
        <f t="shared" si="0"/>
        <v>0.3058592</v>
      </c>
      <c r="S25" s="24">
        <v>305859.2</v>
      </c>
    </row>
    <row r="26" spans="1:19" ht="12.75">
      <c r="A26">
        <v>0</v>
      </c>
      <c r="B26">
        <v>4</v>
      </c>
      <c r="C26" t="s">
        <v>324</v>
      </c>
      <c r="G26">
        <v>1</v>
      </c>
      <c r="H26" s="25">
        <f t="shared" si="0"/>
        <v>0.223536</v>
      </c>
      <c r="S26" s="24">
        <v>223536</v>
      </c>
    </row>
    <row r="27" spans="1:19" ht="12.75">
      <c r="A27">
        <v>0</v>
      </c>
      <c r="B27">
        <v>5</v>
      </c>
      <c r="C27" t="s">
        <v>324</v>
      </c>
      <c r="G27">
        <v>1</v>
      </c>
      <c r="H27" s="25">
        <f t="shared" si="0"/>
        <v>0.2653472</v>
      </c>
      <c r="S27" s="24">
        <v>265347.2</v>
      </c>
    </row>
    <row r="28" spans="1:19" ht="12.75">
      <c r="A28">
        <v>0</v>
      </c>
      <c r="B28">
        <v>6</v>
      </c>
      <c r="C28" t="s">
        <v>324</v>
      </c>
      <c r="G28">
        <v>10</v>
      </c>
      <c r="H28" s="25">
        <f t="shared" si="0"/>
        <v>0.3580096</v>
      </c>
      <c r="S28" s="24">
        <v>358009.6</v>
      </c>
    </row>
    <row r="29" spans="1:19" ht="12.75">
      <c r="A29">
        <v>0</v>
      </c>
      <c r="B29">
        <v>11</v>
      </c>
      <c r="C29" t="s">
        <v>324</v>
      </c>
      <c r="G29">
        <v>30</v>
      </c>
      <c r="H29" s="25">
        <f t="shared" si="0"/>
        <v>1.452</v>
      </c>
      <c r="S29" s="24">
        <v>1452000</v>
      </c>
    </row>
    <row r="30" spans="1:19" ht="12.75">
      <c r="A30">
        <v>0</v>
      </c>
      <c r="B30">
        <v>12</v>
      </c>
      <c r="C30" t="s">
        <v>324</v>
      </c>
      <c r="G30">
        <v>30</v>
      </c>
      <c r="H30" s="25">
        <f t="shared" si="0"/>
        <v>1.3624</v>
      </c>
      <c r="S30" s="24">
        <v>1362400</v>
      </c>
    </row>
    <row r="31" spans="1:19" ht="12.75">
      <c r="A31">
        <v>0</v>
      </c>
      <c r="B31">
        <v>13</v>
      </c>
      <c r="C31" t="s">
        <v>324</v>
      </c>
      <c r="G31">
        <v>30</v>
      </c>
      <c r="H31" s="25">
        <f t="shared" si="0"/>
        <v>1.4252</v>
      </c>
      <c r="S31" s="24">
        <v>1425200</v>
      </c>
    </row>
    <row r="32" spans="1:19" ht="12.75">
      <c r="A32">
        <v>0</v>
      </c>
      <c r="B32">
        <v>14</v>
      </c>
      <c r="C32" t="s">
        <v>324</v>
      </c>
      <c r="G32">
        <v>30</v>
      </c>
      <c r="H32" s="25">
        <f t="shared" si="0"/>
        <v>1.2316</v>
      </c>
      <c r="S32" s="24">
        <v>1231600</v>
      </c>
    </row>
    <row r="33" spans="1:19" ht="12.75">
      <c r="A33">
        <v>0</v>
      </c>
      <c r="B33">
        <v>15</v>
      </c>
      <c r="C33" t="s">
        <v>324</v>
      </c>
      <c r="G33">
        <v>30</v>
      </c>
      <c r="H33" s="25">
        <f t="shared" si="0"/>
        <v>1.4696</v>
      </c>
      <c r="S33" s="24">
        <v>1469600</v>
      </c>
    </row>
    <row r="34" spans="1:19" ht="12.75">
      <c r="A34">
        <v>0</v>
      </c>
      <c r="B34">
        <v>16</v>
      </c>
      <c r="C34" t="s">
        <v>324</v>
      </c>
      <c r="G34">
        <v>30</v>
      </c>
      <c r="H34" s="25">
        <f t="shared" si="0"/>
        <v>1.3848</v>
      </c>
      <c r="S34" s="24">
        <v>1384800</v>
      </c>
    </row>
    <row r="35" spans="1:19" ht="12.75">
      <c r="A35">
        <v>0</v>
      </c>
      <c r="B35">
        <v>17</v>
      </c>
      <c r="C35" t="s">
        <v>324</v>
      </c>
      <c r="G35">
        <v>30</v>
      </c>
      <c r="H35" s="25">
        <f aca="true" t="shared" si="1" ref="H35:H54">S35/1000000</f>
        <v>1.2948</v>
      </c>
      <c r="S35" s="24">
        <v>1294800</v>
      </c>
    </row>
    <row r="36" spans="1:19" ht="12.75">
      <c r="A36">
        <v>0</v>
      </c>
      <c r="B36">
        <v>18</v>
      </c>
      <c r="C36" t="s">
        <v>324</v>
      </c>
      <c r="G36">
        <v>30</v>
      </c>
      <c r="H36" s="25">
        <f t="shared" si="1"/>
        <v>1.54</v>
      </c>
      <c r="S36" s="24">
        <v>1540000</v>
      </c>
    </row>
    <row r="37" spans="1:19" ht="12.75">
      <c r="A37">
        <v>0</v>
      </c>
      <c r="B37">
        <v>19</v>
      </c>
      <c r="C37" t="s">
        <v>324</v>
      </c>
      <c r="G37">
        <v>30</v>
      </c>
      <c r="H37" s="25">
        <f t="shared" si="1"/>
        <v>1.4476</v>
      </c>
      <c r="S37" s="24">
        <v>1447600</v>
      </c>
    </row>
    <row r="38" spans="1:19" ht="12.75">
      <c r="A38">
        <v>0</v>
      </c>
      <c r="B38">
        <v>20</v>
      </c>
      <c r="C38" t="s">
        <v>324</v>
      </c>
      <c r="G38">
        <v>30</v>
      </c>
      <c r="H38" s="25">
        <f t="shared" si="1"/>
        <v>1.3</v>
      </c>
      <c r="S38" s="24">
        <v>1300000</v>
      </c>
    </row>
    <row r="39" spans="1:19" ht="12.75">
      <c r="A39">
        <v>0</v>
      </c>
      <c r="B39">
        <v>21</v>
      </c>
      <c r="C39" t="s">
        <v>324</v>
      </c>
      <c r="G39">
        <v>0</v>
      </c>
      <c r="H39" s="25">
        <f t="shared" si="1"/>
        <v>0.035763199999999995</v>
      </c>
      <c r="S39" s="24">
        <v>35763.2</v>
      </c>
    </row>
    <row r="40" spans="1:19" ht="12.75">
      <c r="A40">
        <v>0</v>
      </c>
      <c r="B40">
        <v>22</v>
      </c>
      <c r="C40" t="s">
        <v>324</v>
      </c>
      <c r="G40">
        <v>0</v>
      </c>
      <c r="H40" s="25">
        <f t="shared" si="1"/>
        <v>0.0422016</v>
      </c>
      <c r="S40" s="24">
        <v>42201.6</v>
      </c>
    </row>
    <row r="41" spans="1:19" ht="12.75">
      <c r="A41">
        <v>0</v>
      </c>
      <c r="B41">
        <v>23</v>
      </c>
      <c r="C41" t="s">
        <v>324</v>
      </c>
      <c r="G41">
        <v>0</v>
      </c>
      <c r="H41" s="25">
        <f t="shared" si="1"/>
        <v>0.0368768</v>
      </c>
      <c r="S41" s="24">
        <v>36876.8</v>
      </c>
    </row>
    <row r="42" spans="1:19" ht="12.75">
      <c r="A42">
        <v>0</v>
      </c>
      <c r="B42">
        <v>24</v>
      </c>
      <c r="C42" t="s">
        <v>324</v>
      </c>
      <c r="G42">
        <v>0</v>
      </c>
      <c r="H42" s="25">
        <f t="shared" si="1"/>
        <v>0.03872</v>
      </c>
      <c r="S42" s="24">
        <v>38720</v>
      </c>
    </row>
    <row r="43" spans="1:19" ht="12.75">
      <c r="A43">
        <v>7</v>
      </c>
      <c r="B43">
        <v>0</v>
      </c>
      <c r="D43" t="s">
        <v>325</v>
      </c>
      <c r="E43">
        <v>100</v>
      </c>
      <c r="F43" s="18">
        <v>0.0001</v>
      </c>
      <c r="G43">
        <v>1</v>
      </c>
      <c r="H43" s="25">
        <f t="shared" si="1"/>
        <v>0.9890475</v>
      </c>
      <c r="K43" s="34">
        <v>0</v>
      </c>
      <c r="N43">
        <f aca="true" t="shared" si="2" ref="N43:N60">H43*(1-K43)</f>
        <v>0.9890475</v>
      </c>
      <c r="O43">
        <f aca="true" t="shared" si="3" ref="O43:O60">IF((K43&lt;F43),H43,0)</f>
        <v>0.9890475</v>
      </c>
      <c r="S43" s="24">
        <v>989047.5</v>
      </c>
    </row>
    <row r="44" spans="1:19" ht="12.75">
      <c r="A44">
        <v>8</v>
      </c>
      <c r="B44">
        <v>0</v>
      </c>
      <c r="D44" t="s">
        <v>325</v>
      </c>
      <c r="E44">
        <v>100</v>
      </c>
      <c r="F44" s="18">
        <v>0.0001</v>
      </c>
      <c r="G44">
        <v>1</v>
      </c>
      <c r="H44" s="25">
        <f t="shared" si="1"/>
        <v>0.9886379000000001</v>
      </c>
      <c r="K44" s="34">
        <v>0</v>
      </c>
      <c r="N44">
        <f t="shared" si="2"/>
        <v>0.9886379000000001</v>
      </c>
      <c r="O44">
        <f t="shared" si="3"/>
        <v>0.9886379000000001</v>
      </c>
      <c r="S44" s="24">
        <v>988637.9</v>
      </c>
    </row>
    <row r="45" spans="1:19" ht="12.75">
      <c r="A45">
        <v>25</v>
      </c>
      <c r="B45">
        <v>0</v>
      </c>
      <c r="D45" t="s">
        <v>326</v>
      </c>
      <c r="E45">
        <v>30</v>
      </c>
      <c r="F45" s="18">
        <v>0.05</v>
      </c>
      <c r="G45">
        <v>0.096</v>
      </c>
      <c r="H45" s="25">
        <f t="shared" si="1"/>
        <v>0.094752</v>
      </c>
      <c r="K45" s="34">
        <v>0</v>
      </c>
      <c r="N45">
        <f t="shared" si="2"/>
        <v>0.094752</v>
      </c>
      <c r="O45">
        <f t="shared" si="3"/>
        <v>0.094752</v>
      </c>
      <c r="S45" s="24">
        <v>94752</v>
      </c>
    </row>
    <row r="46" spans="1:19" ht="12.75">
      <c r="A46">
        <v>26</v>
      </c>
      <c r="B46">
        <v>0</v>
      </c>
      <c r="D46" t="s">
        <v>326</v>
      </c>
      <c r="E46">
        <v>30</v>
      </c>
      <c r="F46" s="18">
        <v>0.05</v>
      </c>
      <c r="G46">
        <v>0.096</v>
      </c>
      <c r="H46" s="25">
        <f t="shared" si="1"/>
        <v>0.09472</v>
      </c>
      <c r="K46" s="34">
        <v>0</v>
      </c>
      <c r="N46">
        <f t="shared" si="2"/>
        <v>0.09472</v>
      </c>
      <c r="O46">
        <f t="shared" si="3"/>
        <v>0.09472</v>
      </c>
      <c r="S46" s="24">
        <v>94720</v>
      </c>
    </row>
    <row r="47" spans="1:19" ht="12.75">
      <c r="A47">
        <v>27</v>
      </c>
      <c r="B47">
        <v>0</v>
      </c>
      <c r="D47" t="s">
        <v>326</v>
      </c>
      <c r="E47">
        <v>30</v>
      </c>
      <c r="F47" s="18">
        <v>0.05</v>
      </c>
      <c r="G47">
        <v>0.096</v>
      </c>
      <c r="H47" s="25">
        <f t="shared" si="1"/>
        <v>0.094688</v>
      </c>
      <c r="K47" s="34">
        <v>0</v>
      </c>
      <c r="N47">
        <f t="shared" si="2"/>
        <v>0.094688</v>
      </c>
      <c r="O47">
        <f t="shared" si="3"/>
        <v>0.094688</v>
      </c>
      <c r="S47" s="24">
        <v>94688</v>
      </c>
    </row>
    <row r="48" spans="1:19" ht="12.75">
      <c r="A48">
        <v>28</v>
      </c>
      <c r="B48">
        <v>0</v>
      </c>
      <c r="D48" t="s">
        <v>326</v>
      </c>
      <c r="E48">
        <v>30</v>
      </c>
      <c r="F48" s="18">
        <v>0.05</v>
      </c>
      <c r="G48">
        <v>0.096</v>
      </c>
      <c r="H48" s="25">
        <f t="shared" si="1"/>
        <v>0.094656</v>
      </c>
      <c r="K48" s="34">
        <v>0</v>
      </c>
      <c r="N48">
        <f t="shared" si="2"/>
        <v>0.094656</v>
      </c>
      <c r="O48">
        <f t="shared" si="3"/>
        <v>0.094656</v>
      </c>
      <c r="S48" s="24">
        <v>94656</v>
      </c>
    </row>
    <row r="49" spans="1:19" ht="12.75">
      <c r="A49">
        <v>29</v>
      </c>
      <c r="B49">
        <v>0</v>
      </c>
      <c r="D49" t="s">
        <v>326</v>
      </c>
      <c r="E49">
        <v>30</v>
      </c>
      <c r="F49" s="18">
        <v>0.05</v>
      </c>
      <c r="G49">
        <v>0.096</v>
      </c>
      <c r="H49" s="25">
        <f t="shared" si="1"/>
        <v>0.094624</v>
      </c>
      <c r="K49" s="34">
        <v>0</v>
      </c>
      <c r="N49">
        <f t="shared" si="2"/>
        <v>0.094624</v>
      </c>
      <c r="O49">
        <f t="shared" si="3"/>
        <v>0.094624</v>
      </c>
      <c r="S49" s="24">
        <v>94624</v>
      </c>
    </row>
    <row r="50" spans="1:19" ht="12.75">
      <c r="A50">
        <v>30</v>
      </c>
      <c r="B50">
        <v>0</v>
      </c>
      <c r="D50" t="s">
        <v>326</v>
      </c>
      <c r="E50">
        <v>30</v>
      </c>
      <c r="F50" s="18">
        <v>0.05</v>
      </c>
      <c r="G50">
        <v>0.096</v>
      </c>
      <c r="H50" s="25">
        <f t="shared" si="1"/>
        <v>0.094592</v>
      </c>
      <c r="K50" s="34">
        <v>0</v>
      </c>
      <c r="N50">
        <f t="shared" si="2"/>
        <v>0.094592</v>
      </c>
      <c r="O50">
        <f t="shared" si="3"/>
        <v>0.094592</v>
      </c>
      <c r="S50" s="24">
        <v>94592</v>
      </c>
    </row>
    <row r="51" spans="1:19" ht="12.75">
      <c r="A51">
        <v>0</v>
      </c>
      <c r="B51">
        <v>7</v>
      </c>
      <c r="D51" t="s">
        <v>325</v>
      </c>
      <c r="E51">
        <v>100</v>
      </c>
      <c r="F51" s="18">
        <v>0.0001</v>
      </c>
      <c r="G51">
        <v>1</v>
      </c>
      <c r="H51" s="25">
        <f t="shared" si="1"/>
        <v>0.9798996999999999</v>
      </c>
      <c r="K51" s="34">
        <v>0.001</v>
      </c>
      <c r="N51">
        <f t="shared" si="2"/>
        <v>0.9789198002999999</v>
      </c>
      <c r="O51">
        <f t="shared" si="3"/>
        <v>0</v>
      </c>
      <c r="S51" s="24">
        <v>979899.7</v>
      </c>
    </row>
    <row r="52" spans="1:19" ht="12.75">
      <c r="A52">
        <v>0</v>
      </c>
      <c r="B52">
        <v>8</v>
      </c>
      <c r="D52" t="s">
        <v>325</v>
      </c>
      <c r="E52">
        <v>100</v>
      </c>
      <c r="F52" s="18">
        <v>0.0001</v>
      </c>
      <c r="G52">
        <v>1</v>
      </c>
      <c r="H52" s="25">
        <f t="shared" si="1"/>
        <v>0.9794901</v>
      </c>
      <c r="K52" s="34">
        <v>0.001</v>
      </c>
      <c r="N52">
        <f t="shared" si="2"/>
        <v>0.9785106099</v>
      </c>
      <c r="O52">
        <f t="shared" si="3"/>
        <v>0</v>
      </c>
      <c r="S52" s="24">
        <v>979490.1</v>
      </c>
    </row>
    <row r="53" spans="1:19" ht="12.75">
      <c r="A53">
        <v>0</v>
      </c>
      <c r="B53">
        <v>9</v>
      </c>
      <c r="D53" t="s">
        <v>325</v>
      </c>
      <c r="E53">
        <v>200</v>
      </c>
      <c r="F53" s="18">
        <v>0.0001</v>
      </c>
      <c r="G53">
        <v>2</v>
      </c>
      <c r="H53" s="25">
        <f t="shared" si="1"/>
        <v>1.959799</v>
      </c>
      <c r="K53" s="34">
        <v>0</v>
      </c>
      <c r="N53">
        <f t="shared" si="2"/>
        <v>1.959799</v>
      </c>
      <c r="O53">
        <f t="shared" si="3"/>
        <v>1.959799</v>
      </c>
      <c r="S53" s="24">
        <v>1959799</v>
      </c>
    </row>
    <row r="54" spans="1:19" ht="12.75">
      <c r="A54">
        <v>0</v>
      </c>
      <c r="B54">
        <v>10</v>
      </c>
      <c r="D54" t="s">
        <v>325</v>
      </c>
      <c r="E54">
        <v>200</v>
      </c>
      <c r="F54" s="18">
        <v>0.0001</v>
      </c>
      <c r="G54">
        <v>2</v>
      </c>
      <c r="H54" s="25">
        <f t="shared" si="1"/>
        <v>1.956523</v>
      </c>
      <c r="K54" s="34">
        <v>0</v>
      </c>
      <c r="N54">
        <f t="shared" si="2"/>
        <v>1.956523</v>
      </c>
      <c r="O54">
        <f t="shared" si="3"/>
        <v>1.956523</v>
      </c>
      <c r="S54" s="24">
        <v>1956523</v>
      </c>
    </row>
    <row r="55" spans="1:19" ht="12.75">
      <c r="A55">
        <v>0</v>
      </c>
      <c r="B55">
        <v>25</v>
      </c>
      <c r="D55" t="s">
        <v>326</v>
      </c>
      <c r="E55">
        <v>30</v>
      </c>
      <c r="F55" s="18">
        <v>0.05</v>
      </c>
      <c r="G55">
        <v>0.096</v>
      </c>
      <c r="H55" s="25">
        <f aca="true" t="shared" si="4" ref="H55:H60">S45/1000000</f>
        <v>0.094752</v>
      </c>
      <c r="K55" s="34">
        <v>0</v>
      </c>
      <c r="N55">
        <f t="shared" si="2"/>
        <v>0.094752</v>
      </c>
      <c r="O55">
        <f t="shared" si="3"/>
        <v>0.094752</v>
      </c>
      <c r="S55" s="24">
        <v>91072</v>
      </c>
    </row>
    <row r="56" spans="1:19" ht="12.75">
      <c r="A56">
        <v>0</v>
      </c>
      <c r="B56">
        <v>26</v>
      </c>
      <c r="D56" t="s">
        <v>326</v>
      </c>
      <c r="E56">
        <v>30</v>
      </c>
      <c r="F56">
        <v>0.05</v>
      </c>
      <c r="G56">
        <v>0.096</v>
      </c>
      <c r="H56" s="25">
        <f t="shared" si="4"/>
        <v>0.09472</v>
      </c>
      <c r="K56" s="34">
        <v>0</v>
      </c>
      <c r="N56">
        <f t="shared" si="2"/>
        <v>0.09472</v>
      </c>
      <c r="O56">
        <f t="shared" si="3"/>
        <v>0.09472</v>
      </c>
      <c r="S56" s="24">
        <v>91232</v>
      </c>
    </row>
    <row r="57" spans="1:19" ht="12.75">
      <c r="A57">
        <v>0</v>
      </c>
      <c r="B57">
        <v>27</v>
      </c>
      <c r="D57" t="s">
        <v>326</v>
      </c>
      <c r="E57">
        <v>30</v>
      </c>
      <c r="F57">
        <v>0.05</v>
      </c>
      <c r="G57">
        <v>0.096</v>
      </c>
      <c r="H57" s="25">
        <f t="shared" si="4"/>
        <v>0.094688</v>
      </c>
      <c r="K57" s="34">
        <v>0</v>
      </c>
      <c r="N57">
        <f t="shared" si="2"/>
        <v>0.094688</v>
      </c>
      <c r="O57">
        <f t="shared" si="3"/>
        <v>0.094688</v>
      </c>
      <c r="S57" s="24">
        <v>91040</v>
      </c>
    </row>
    <row r="58" spans="1:19" ht="12.75">
      <c r="A58">
        <v>0</v>
      </c>
      <c r="B58">
        <v>28</v>
      </c>
      <c r="D58" t="s">
        <v>326</v>
      </c>
      <c r="E58">
        <v>30</v>
      </c>
      <c r="F58">
        <v>0.05</v>
      </c>
      <c r="G58">
        <v>0.096</v>
      </c>
      <c r="H58" s="25">
        <f t="shared" si="4"/>
        <v>0.094656</v>
      </c>
      <c r="K58" s="34">
        <v>0</v>
      </c>
      <c r="N58">
        <f t="shared" si="2"/>
        <v>0.094656</v>
      </c>
      <c r="O58">
        <f t="shared" si="3"/>
        <v>0.094656</v>
      </c>
      <c r="S58" s="24">
        <v>91072</v>
      </c>
    </row>
    <row r="59" spans="1:19" ht="12.75">
      <c r="A59">
        <v>0</v>
      </c>
      <c r="B59">
        <v>29</v>
      </c>
      <c r="D59" t="s">
        <v>326</v>
      </c>
      <c r="E59">
        <v>30</v>
      </c>
      <c r="F59">
        <v>0.05</v>
      </c>
      <c r="G59">
        <v>0.096</v>
      </c>
      <c r="H59" s="25">
        <f t="shared" si="4"/>
        <v>0.094624</v>
      </c>
      <c r="K59" s="34">
        <v>0</v>
      </c>
      <c r="N59">
        <f t="shared" si="2"/>
        <v>0.094624</v>
      </c>
      <c r="O59">
        <f t="shared" si="3"/>
        <v>0.094624</v>
      </c>
      <c r="S59" s="24">
        <v>91072</v>
      </c>
    </row>
    <row r="60" spans="1:19" ht="12.75">
      <c r="A60">
        <v>0</v>
      </c>
      <c r="B60">
        <v>30</v>
      </c>
      <c r="D60" t="s">
        <v>326</v>
      </c>
      <c r="E60">
        <v>30</v>
      </c>
      <c r="F60">
        <v>0.05</v>
      </c>
      <c r="G60">
        <v>0.096</v>
      </c>
      <c r="H60" s="25">
        <f t="shared" si="4"/>
        <v>0.094592</v>
      </c>
      <c r="K60" s="34">
        <v>0</v>
      </c>
      <c r="N60">
        <f t="shared" si="2"/>
        <v>0.094592</v>
      </c>
      <c r="O60">
        <f t="shared" si="3"/>
        <v>0.094592</v>
      </c>
      <c r="S60" s="24">
        <v>91008</v>
      </c>
    </row>
    <row r="61" ht="13.5" thickBot="1">
      <c r="R61" s="18"/>
    </row>
    <row r="62" spans="1:13" ht="13.5" thickBot="1">
      <c r="A62" s="73" t="s">
        <v>32</v>
      </c>
      <c r="B62" s="77"/>
      <c r="C62" s="77"/>
      <c r="D62" s="77"/>
      <c r="E62" s="74"/>
      <c r="G62" s="73" t="s">
        <v>22</v>
      </c>
      <c r="H62" s="77"/>
      <c r="I62" s="77"/>
      <c r="J62" s="77"/>
      <c r="K62" s="77"/>
      <c r="L62" s="77"/>
      <c r="M62" s="74"/>
    </row>
    <row r="63" spans="1:13" ht="13.5" thickBot="1">
      <c r="A63" s="13"/>
      <c r="B63" s="1" t="s">
        <v>14</v>
      </c>
      <c r="C63" s="1" t="s">
        <v>15</v>
      </c>
      <c r="D63" s="1" t="s">
        <v>16</v>
      </c>
      <c r="E63" s="2" t="s">
        <v>17</v>
      </c>
      <c r="G63" s="14" t="s">
        <v>358</v>
      </c>
      <c r="H63" s="73" t="s">
        <v>360</v>
      </c>
      <c r="I63" s="77"/>
      <c r="J63" s="77"/>
      <c r="K63" s="77"/>
      <c r="L63" s="77"/>
      <c r="M63" s="74"/>
    </row>
    <row r="64" spans="1:13" ht="12.75">
      <c r="A64" s="8" t="s">
        <v>327</v>
      </c>
      <c r="B64" s="9">
        <v>0.0032</v>
      </c>
      <c r="C64" s="9">
        <v>0.0032</v>
      </c>
      <c r="D64" s="9">
        <v>0.0032</v>
      </c>
      <c r="E64" s="10">
        <v>0.0032</v>
      </c>
      <c r="G64" s="107" t="s">
        <v>23</v>
      </c>
      <c r="H64" s="13"/>
      <c r="I64" s="1" t="s">
        <v>31</v>
      </c>
      <c r="J64" s="1" t="s">
        <v>26</v>
      </c>
      <c r="K64" s="1"/>
      <c r="L64" s="1"/>
      <c r="M64" s="2"/>
    </row>
    <row r="65" spans="1:13" ht="13.5" thickBot="1">
      <c r="A65" s="8" t="s">
        <v>328</v>
      </c>
      <c r="B65" s="9">
        <v>64</v>
      </c>
      <c r="C65" s="9">
        <v>64</v>
      </c>
      <c r="D65" s="9">
        <v>15</v>
      </c>
      <c r="E65" s="10">
        <v>15</v>
      </c>
      <c r="G65" s="108"/>
      <c r="H65" s="21" t="s">
        <v>24</v>
      </c>
      <c r="I65" s="11">
        <v>1</v>
      </c>
      <c r="J65" s="11">
        <v>64</v>
      </c>
      <c r="K65" s="11"/>
      <c r="L65" s="11"/>
      <c r="M65" s="12"/>
    </row>
    <row r="66" spans="1:13" ht="13.5" thickBot="1">
      <c r="A66" s="8" t="s">
        <v>329</v>
      </c>
      <c r="B66" s="9">
        <v>1023</v>
      </c>
      <c r="C66" s="9">
        <v>1023</v>
      </c>
      <c r="D66" s="9">
        <v>15</v>
      </c>
      <c r="E66" s="10">
        <v>15</v>
      </c>
      <c r="G66" s="22" t="s">
        <v>27</v>
      </c>
      <c r="H66" s="73" t="s">
        <v>330</v>
      </c>
      <c r="I66" s="77"/>
      <c r="J66" s="77"/>
      <c r="K66" s="77"/>
      <c r="L66" s="77"/>
      <c r="M66" s="74"/>
    </row>
    <row r="67" spans="1:13" ht="13.5" thickBot="1">
      <c r="A67" s="8" t="s">
        <v>331</v>
      </c>
      <c r="B67" s="9">
        <v>7</v>
      </c>
      <c r="C67" s="9">
        <v>3</v>
      </c>
      <c r="D67" s="9">
        <v>2</v>
      </c>
      <c r="E67" s="10">
        <v>2</v>
      </c>
      <c r="G67" s="22" t="s">
        <v>18</v>
      </c>
      <c r="H67" s="73" t="s">
        <v>332</v>
      </c>
      <c r="I67" s="77"/>
      <c r="J67" s="77"/>
      <c r="K67" s="77"/>
      <c r="L67" s="77"/>
      <c r="M67" s="74"/>
    </row>
    <row r="68" spans="1:13" ht="13.5" thickBot="1">
      <c r="A68" s="16" t="s">
        <v>19</v>
      </c>
      <c r="B68" s="86" t="s">
        <v>21</v>
      </c>
      <c r="C68" s="86"/>
      <c r="D68" s="86"/>
      <c r="E68" s="87"/>
      <c r="G68" s="15" t="s">
        <v>29</v>
      </c>
      <c r="H68" s="73" t="s">
        <v>28</v>
      </c>
      <c r="I68" s="77"/>
      <c r="J68" s="77"/>
      <c r="K68" s="77"/>
      <c r="L68" s="77"/>
      <c r="M68" s="74"/>
    </row>
    <row r="69" spans="1:13" ht="13.5" thickBot="1">
      <c r="A69" s="17" t="s">
        <v>20</v>
      </c>
      <c r="B69" s="86" t="s">
        <v>21</v>
      </c>
      <c r="C69" s="86"/>
      <c r="D69" s="86"/>
      <c r="E69" s="87"/>
      <c r="G69" s="22" t="s">
        <v>30</v>
      </c>
      <c r="H69" s="73" t="s">
        <v>28</v>
      </c>
      <c r="I69" s="77"/>
      <c r="J69" s="77"/>
      <c r="K69" s="77"/>
      <c r="L69" s="77"/>
      <c r="M69" s="74"/>
    </row>
    <row r="70" ht="13.5" thickBot="1"/>
    <row r="71" spans="7:13" ht="12.75">
      <c r="G71" s="79" t="s">
        <v>34</v>
      </c>
      <c r="H71" s="80"/>
      <c r="I71" s="80"/>
      <c r="J71" s="80"/>
      <c r="K71" s="80"/>
      <c r="L71" s="80"/>
      <c r="M71" s="81"/>
    </row>
    <row r="72" spans="7:13" ht="12.75" customHeight="1">
      <c r="G72" s="104" t="s">
        <v>35</v>
      </c>
      <c r="H72" s="105"/>
      <c r="I72" s="82" t="s">
        <v>333</v>
      </c>
      <c r="J72" s="83"/>
      <c r="K72" s="83"/>
      <c r="L72" s="83"/>
      <c r="M72" s="84"/>
    </row>
    <row r="73" spans="7:13" ht="12.75">
      <c r="G73" s="104" t="s">
        <v>36</v>
      </c>
      <c r="H73" s="105"/>
      <c r="I73" s="82" t="s">
        <v>37</v>
      </c>
      <c r="J73" s="106"/>
      <c r="K73" s="9"/>
      <c r="L73" s="9"/>
      <c r="M73" s="10"/>
    </row>
    <row r="74" spans="7:13" ht="12.75">
      <c r="G74" s="75" t="s">
        <v>334</v>
      </c>
      <c r="H74" s="76"/>
      <c r="I74" s="82" t="s">
        <v>335</v>
      </c>
      <c r="J74" s="83"/>
      <c r="K74" s="83"/>
      <c r="L74" s="83"/>
      <c r="M74" s="84"/>
    </row>
    <row r="75" spans="7:13" ht="12.75">
      <c r="G75" s="104" t="s">
        <v>38</v>
      </c>
      <c r="H75" s="105"/>
      <c r="I75" s="9" t="s">
        <v>39</v>
      </c>
      <c r="J75" s="9"/>
      <c r="K75" s="9"/>
      <c r="L75" s="9"/>
      <c r="M75" s="10"/>
    </row>
    <row r="76" spans="7:13" ht="12.75">
      <c r="G76" s="104" t="s">
        <v>40</v>
      </c>
      <c r="H76" s="105"/>
      <c r="I76" s="9">
        <v>20</v>
      </c>
      <c r="J76" s="9"/>
      <c r="K76" s="9"/>
      <c r="L76" s="9"/>
      <c r="M76" s="10"/>
    </row>
    <row r="77" spans="7:13" ht="12.75">
      <c r="G77" s="8" t="s">
        <v>41</v>
      </c>
      <c r="H77" s="9"/>
      <c r="I77" s="9" t="s">
        <v>42</v>
      </c>
      <c r="J77" s="9"/>
      <c r="K77" s="9"/>
      <c r="L77" s="9"/>
      <c r="M77" s="10"/>
    </row>
    <row r="78" spans="7:13" ht="12.75">
      <c r="G78" s="8" t="s">
        <v>43</v>
      </c>
      <c r="H78" s="9"/>
      <c r="I78" s="9" t="s">
        <v>44</v>
      </c>
      <c r="J78" s="9"/>
      <c r="K78" s="9"/>
      <c r="L78" s="9"/>
      <c r="M78" s="10"/>
    </row>
    <row r="79" spans="7:13" ht="12.75">
      <c r="G79" s="8" t="s">
        <v>45</v>
      </c>
      <c r="H79" s="9"/>
      <c r="I79" s="9" t="s">
        <v>336</v>
      </c>
      <c r="J79" s="9"/>
      <c r="K79" s="9"/>
      <c r="L79" s="9"/>
      <c r="M79" s="10"/>
    </row>
    <row r="80" spans="7:13" ht="13.5" thickBot="1">
      <c r="G80" s="17" t="s">
        <v>47</v>
      </c>
      <c r="H80" s="11"/>
      <c r="I80" s="11">
        <v>108</v>
      </c>
      <c r="J80" s="11"/>
      <c r="K80" s="11"/>
      <c r="L80" s="11"/>
      <c r="M80" s="12"/>
    </row>
  </sheetData>
  <mergeCells count="31">
    <mergeCell ref="G76:H76"/>
    <mergeCell ref="B69:E69"/>
    <mergeCell ref="H69:M69"/>
    <mergeCell ref="G71:M71"/>
    <mergeCell ref="G72:H72"/>
    <mergeCell ref="I72:M72"/>
    <mergeCell ref="G73:H73"/>
    <mergeCell ref="I73:J73"/>
    <mergeCell ref="S1:S2"/>
    <mergeCell ref="G75:H75"/>
    <mergeCell ref="K1:L1"/>
    <mergeCell ref="M1:O1"/>
    <mergeCell ref="H66:M66"/>
    <mergeCell ref="H67:M67"/>
    <mergeCell ref="G1:G2"/>
    <mergeCell ref="H1:H2"/>
    <mergeCell ref="G74:H74"/>
    <mergeCell ref="I74:M74"/>
    <mergeCell ref="G64:G65"/>
    <mergeCell ref="B68:E68"/>
    <mergeCell ref="H68:M68"/>
    <mergeCell ref="A62:E62"/>
    <mergeCell ref="H63:M63"/>
    <mergeCell ref="E1:E2"/>
    <mergeCell ref="G62:M62"/>
    <mergeCell ref="A1:A2"/>
    <mergeCell ref="B1:B2"/>
    <mergeCell ref="C1:C2"/>
    <mergeCell ref="D1:D2"/>
    <mergeCell ref="I1:J1"/>
    <mergeCell ref="F1:F2"/>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32"/>
  </sheetPr>
  <dimension ref="A1:U92"/>
  <sheetViews>
    <sheetView workbookViewId="0" topLeftCell="A1">
      <pane xSplit="2" ySplit="2" topLeftCell="I3" activePane="bottomRight" state="frozen"/>
      <selection pane="topLeft" activeCell="E41" sqref="E41"/>
      <selection pane="topRight" activeCell="E41" sqref="E41"/>
      <selection pane="bottomLeft" activeCell="E41" sqref="E41"/>
      <selection pane="bottomRight" activeCell="P8" sqref="P8"/>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96" t="s">
        <v>0</v>
      </c>
      <c r="B1" s="90" t="s">
        <v>1</v>
      </c>
      <c r="C1" s="90" t="s">
        <v>264</v>
      </c>
      <c r="D1" s="90" t="s">
        <v>265</v>
      </c>
      <c r="E1" s="90" t="s">
        <v>266</v>
      </c>
      <c r="F1" s="90" t="s">
        <v>267</v>
      </c>
      <c r="G1" s="90" t="s">
        <v>268</v>
      </c>
      <c r="H1" s="92" t="s">
        <v>269</v>
      </c>
      <c r="I1" s="101" t="s">
        <v>3</v>
      </c>
      <c r="J1" s="85"/>
      <c r="K1" s="98" t="s">
        <v>4</v>
      </c>
      <c r="L1" s="99"/>
      <c r="M1" s="85" t="s">
        <v>5</v>
      </c>
      <c r="N1" s="85"/>
      <c r="O1" s="85"/>
      <c r="P1" s="1" t="s">
        <v>6</v>
      </c>
      <c r="Q1" s="2"/>
      <c r="S1" s="92" t="s">
        <v>270</v>
      </c>
    </row>
    <row r="2" spans="1:19" ht="64.5" thickBot="1">
      <c r="A2" s="102"/>
      <c r="B2" s="103"/>
      <c r="C2" s="103"/>
      <c r="D2" s="103"/>
      <c r="E2" s="103"/>
      <c r="F2" s="103"/>
      <c r="G2" s="103"/>
      <c r="H2" s="93"/>
      <c r="I2" s="3" t="s">
        <v>7</v>
      </c>
      <c r="J2" s="4" t="s">
        <v>8</v>
      </c>
      <c r="K2" s="4" t="s">
        <v>33</v>
      </c>
      <c r="L2" s="5" t="s">
        <v>271</v>
      </c>
      <c r="M2" s="4" t="s">
        <v>9</v>
      </c>
      <c r="N2" s="4" t="s">
        <v>10</v>
      </c>
      <c r="O2" s="4" t="s">
        <v>11</v>
      </c>
      <c r="P2" s="5" t="s">
        <v>12</v>
      </c>
      <c r="Q2" s="6" t="s">
        <v>13</v>
      </c>
      <c r="S2" s="93"/>
    </row>
    <row r="3" spans="1:21" ht="12.75">
      <c r="A3">
        <v>0</v>
      </c>
      <c r="B3">
        <v>1</v>
      </c>
      <c r="C3" t="s">
        <v>272</v>
      </c>
      <c r="G3">
        <v>2</v>
      </c>
      <c r="H3" s="25">
        <f aca="true" t="shared" si="0" ref="H3:H34">S3/1000000</f>
        <v>0.07048</v>
      </c>
      <c r="I3" s="37">
        <f>SUM(H3:H22)</f>
        <v>0.5872864</v>
      </c>
      <c r="J3" s="37">
        <f>I3/SUM(G3:G22)</f>
        <v>0.02936432</v>
      </c>
      <c r="L3" s="38" t="s">
        <v>372</v>
      </c>
      <c r="M3" s="37">
        <f>SUM(H3:H61)</f>
        <v>39.87427440000001</v>
      </c>
      <c r="N3" s="37">
        <f>SUM(N23:N61)+SUM(H3:H22)</f>
        <v>39.874274400000004</v>
      </c>
      <c r="O3" s="37">
        <f>SUM(O23:O61)+SUM(H3:H22)</f>
        <v>39.874274400000004</v>
      </c>
      <c r="P3" s="39">
        <v>87.71798</v>
      </c>
      <c r="Q3" s="37">
        <f>N3/P3</f>
        <v>0.4545735594914521</v>
      </c>
      <c r="S3" s="24">
        <v>70480</v>
      </c>
      <c r="U3" s="24"/>
    </row>
    <row r="4" spans="1:21" ht="12.75">
      <c r="A4">
        <v>0</v>
      </c>
      <c r="B4">
        <v>2</v>
      </c>
      <c r="C4" t="s">
        <v>272</v>
      </c>
      <c r="G4">
        <v>2</v>
      </c>
      <c r="H4" s="25">
        <f t="shared" si="0"/>
        <v>0.07016</v>
      </c>
      <c r="S4" s="24">
        <v>70160</v>
      </c>
      <c r="U4" s="24"/>
    </row>
    <row r="5" spans="1:21" ht="12.75">
      <c r="A5">
        <v>0</v>
      </c>
      <c r="B5">
        <v>3</v>
      </c>
      <c r="C5" t="s">
        <v>272</v>
      </c>
      <c r="G5">
        <v>2</v>
      </c>
      <c r="H5" s="25">
        <f t="shared" si="0"/>
        <v>0.03752</v>
      </c>
      <c r="S5" s="24">
        <v>37520</v>
      </c>
      <c r="U5" s="24"/>
    </row>
    <row r="6" spans="1:21" ht="12.75">
      <c r="A6">
        <v>0</v>
      </c>
      <c r="B6">
        <v>4</v>
      </c>
      <c r="C6" t="s">
        <v>272</v>
      </c>
      <c r="G6">
        <v>2</v>
      </c>
      <c r="H6" s="25">
        <f t="shared" si="0"/>
        <v>0.06632</v>
      </c>
      <c r="S6" s="24">
        <v>66320</v>
      </c>
      <c r="U6" s="24"/>
    </row>
    <row r="7" spans="1:21" ht="12.75">
      <c r="A7">
        <v>0</v>
      </c>
      <c r="B7">
        <v>5</v>
      </c>
      <c r="C7" t="s">
        <v>272</v>
      </c>
      <c r="G7">
        <v>2</v>
      </c>
      <c r="H7" s="25">
        <f t="shared" si="0"/>
        <v>0.06936</v>
      </c>
      <c r="S7" s="24">
        <v>69360</v>
      </c>
      <c r="U7" s="24"/>
    </row>
    <row r="8" spans="1:21" ht="12.75">
      <c r="A8">
        <v>0</v>
      </c>
      <c r="B8">
        <v>6</v>
      </c>
      <c r="C8" t="s">
        <v>272</v>
      </c>
      <c r="G8">
        <v>2</v>
      </c>
      <c r="H8" s="25">
        <f t="shared" si="0"/>
        <v>0.04304</v>
      </c>
      <c r="S8" s="24">
        <v>43040</v>
      </c>
      <c r="U8" s="24"/>
    </row>
    <row r="9" spans="1:21" ht="12.75">
      <c r="A9">
        <v>0</v>
      </c>
      <c r="B9">
        <v>7</v>
      </c>
      <c r="C9" t="s">
        <v>272</v>
      </c>
      <c r="G9">
        <v>2</v>
      </c>
      <c r="H9" s="25">
        <f t="shared" si="0"/>
        <v>0.078</v>
      </c>
      <c r="S9" s="24">
        <v>78000</v>
      </c>
      <c r="U9" s="24"/>
    </row>
    <row r="10" spans="1:21" ht="12.75">
      <c r="A10">
        <v>0</v>
      </c>
      <c r="B10">
        <v>8</v>
      </c>
      <c r="C10" t="s">
        <v>272</v>
      </c>
      <c r="G10">
        <v>2</v>
      </c>
      <c r="H10" s="25">
        <f t="shared" si="0"/>
        <v>0.0388</v>
      </c>
      <c r="S10" s="24">
        <v>38800</v>
      </c>
      <c r="U10" s="24"/>
    </row>
    <row r="11" spans="1:21" ht="12.75">
      <c r="A11">
        <v>0</v>
      </c>
      <c r="B11">
        <v>9</v>
      </c>
      <c r="C11" t="s">
        <v>272</v>
      </c>
      <c r="G11">
        <v>2</v>
      </c>
      <c r="H11" s="25">
        <f t="shared" si="0"/>
        <v>0.02832</v>
      </c>
      <c r="S11" s="24">
        <v>28320</v>
      </c>
      <c r="U11" s="24"/>
    </row>
    <row r="12" spans="1:21" ht="12.75">
      <c r="A12">
        <v>0</v>
      </c>
      <c r="B12">
        <v>10</v>
      </c>
      <c r="C12" t="s">
        <v>272</v>
      </c>
      <c r="G12">
        <v>2</v>
      </c>
      <c r="H12" s="25">
        <f t="shared" si="0"/>
        <v>0.03232</v>
      </c>
      <c r="S12" s="24">
        <v>32320</v>
      </c>
      <c r="U12" s="24"/>
    </row>
    <row r="13" spans="1:19" ht="12.75">
      <c r="A13">
        <v>1</v>
      </c>
      <c r="B13">
        <v>0</v>
      </c>
      <c r="C13" t="s">
        <v>272</v>
      </c>
      <c r="G13">
        <v>0</v>
      </c>
      <c r="H13" s="25">
        <f t="shared" si="0"/>
        <v>0.0063872</v>
      </c>
      <c r="S13" s="24">
        <v>6387.2</v>
      </c>
    </row>
    <row r="14" spans="1:19" ht="12.75">
      <c r="A14">
        <v>2</v>
      </c>
      <c r="B14">
        <v>0</v>
      </c>
      <c r="C14" t="s">
        <v>272</v>
      </c>
      <c r="G14">
        <v>0</v>
      </c>
      <c r="H14" s="25">
        <f t="shared" si="0"/>
        <v>0.0070528000000000006</v>
      </c>
      <c r="S14" s="24">
        <v>7052.8</v>
      </c>
    </row>
    <row r="15" spans="1:19" ht="12.75">
      <c r="A15">
        <v>3</v>
      </c>
      <c r="B15">
        <v>0</v>
      </c>
      <c r="C15" t="s">
        <v>272</v>
      </c>
      <c r="G15">
        <v>0</v>
      </c>
      <c r="H15" s="25">
        <f t="shared" si="0"/>
        <v>0.0037248000000000003</v>
      </c>
      <c r="S15" s="24">
        <v>3724.8</v>
      </c>
    </row>
    <row r="16" spans="1:19" ht="12.75">
      <c r="A16">
        <v>4</v>
      </c>
      <c r="B16">
        <v>0</v>
      </c>
      <c r="C16" t="s">
        <v>272</v>
      </c>
      <c r="G16">
        <v>0</v>
      </c>
      <c r="H16" s="25">
        <f t="shared" si="0"/>
        <v>0.005363199999999999</v>
      </c>
      <c r="S16" s="24">
        <v>5363.2</v>
      </c>
    </row>
    <row r="17" spans="1:19" ht="12.75">
      <c r="A17">
        <v>5</v>
      </c>
      <c r="B17">
        <v>0</v>
      </c>
      <c r="C17" t="s">
        <v>272</v>
      </c>
      <c r="G17">
        <v>0</v>
      </c>
      <c r="H17" s="25">
        <f t="shared" si="0"/>
        <v>0.006899199999999999</v>
      </c>
      <c r="S17" s="24">
        <v>6899.2</v>
      </c>
    </row>
    <row r="18" spans="1:19" ht="12.75">
      <c r="A18">
        <v>6</v>
      </c>
      <c r="B18">
        <v>0</v>
      </c>
      <c r="C18" t="s">
        <v>272</v>
      </c>
      <c r="G18">
        <v>0</v>
      </c>
      <c r="H18" s="25">
        <f t="shared" si="0"/>
        <v>0.0045312</v>
      </c>
      <c r="S18" s="24">
        <v>4531.2</v>
      </c>
    </row>
    <row r="19" spans="1:19" ht="12.75">
      <c r="A19">
        <v>7</v>
      </c>
      <c r="B19">
        <v>0</v>
      </c>
      <c r="C19" t="s">
        <v>272</v>
      </c>
      <c r="G19">
        <v>0</v>
      </c>
      <c r="H19" s="25">
        <f t="shared" si="0"/>
        <v>0.0084608</v>
      </c>
      <c r="S19" s="24">
        <v>8460.8</v>
      </c>
    </row>
    <row r="20" spans="1:19" ht="12.75">
      <c r="A20">
        <v>8</v>
      </c>
      <c r="B20">
        <v>0</v>
      </c>
      <c r="C20" t="s">
        <v>272</v>
      </c>
      <c r="G20">
        <v>0</v>
      </c>
      <c r="H20" s="25">
        <f t="shared" si="0"/>
        <v>0.0042368</v>
      </c>
      <c r="S20" s="24">
        <v>4236.8</v>
      </c>
    </row>
    <row r="21" spans="1:19" ht="12.75">
      <c r="A21">
        <v>9</v>
      </c>
      <c r="B21">
        <v>0</v>
      </c>
      <c r="C21" t="s">
        <v>272</v>
      </c>
      <c r="G21">
        <v>0</v>
      </c>
      <c r="H21" s="25">
        <f t="shared" si="0"/>
        <v>0.002752</v>
      </c>
      <c r="S21" s="24">
        <v>2752</v>
      </c>
    </row>
    <row r="22" spans="1:19" ht="12.75">
      <c r="A22">
        <v>10</v>
      </c>
      <c r="B22">
        <v>0</v>
      </c>
      <c r="C22" t="s">
        <v>272</v>
      </c>
      <c r="G22">
        <v>0</v>
      </c>
      <c r="H22" s="25">
        <f t="shared" si="0"/>
        <v>0.0035584</v>
      </c>
      <c r="S22" s="24">
        <v>3558.4</v>
      </c>
    </row>
    <row r="23" spans="1:19" ht="12.75">
      <c r="A23">
        <v>0</v>
      </c>
      <c r="B23">
        <v>11</v>
      </c>
      <c r="D23" t="s">
        <v>273</v>
      </c>
      <c r="E23">
        <v>200</v>
      </c>
      <c r="F23">
        <v>0.0001</v>
      </c>
      <c r="G23">
        <v>2</v>
      </c>
      <c r="H23" s="25">
        <f t="shared" si="0"/>
        <v>1.749675</v>
      </c>
      <c r="K23" s="37">
        <v>0</v>
      </c>
      <c r="N23">
        <f aca="true" t="shared" si="1" ref="N23:N61">H23*(1-K23)</f>
        <v>1.749675</v>
      </c>
      <c r="O23">
        <f aca="true" t="shared" si="2" ref="O23:O61">IF((K23&lt;F23),H23,0)</f>
        <v>1.749675</v>
      </c>
      <c r="S23" s="24">
        <v>1749675</v>
      </c>
    </row>
    <row r="24" spans="1:19" ht="12.75">
      <c r="A24">
        <v>0</v>
      </c>
      <c r="B24">
        <v>12</v>
      </c>
      <c r="D24" t="s">
        <v>273</v>
      </c>
      <c r="E24">
        <v>200</v>
      </c>
      <c r="F24">
        <v>0.0001</v>
      </c>
      <c r="G24">
        <v>2</v>
      </c>
      <c r="H24" s="25">
        <f t="shared" si="0"/>
        <v>1.745442</v>
      </c>
      <c r="K24" s="37">
        <v>0</v>
      </c>
      <c r="N24">
        <f t="shared" si="1"/>
        <v>1.745442</v>
      </c>
      <c r="O24">
        <f t="shared" si="2"/>
        <v>1.745442</v>
      </c>
      <c r="S24" s="24">
        <v>1745442</v>
      </c>
    </row>
    <row r="25" spans="1:19" ht="12.75">
      <c r="A25">
        <v>0</v>
      </c>
      <c r="B25">
        <v>13</v>
      </c>
      <c r="D25" t="s">
        <v>273</v>
      </c>
      <c r="E25">
        <v>200</v>
      </c>
      <c r="F25">
        <v>0.0001</v>
      </c>
      <c r="G25">
        <v>2</v>
      </c>
      <c r="H25" s="25">
        <f t="shared" si="0"/>
        <v>1.753498</v>
      </c>
      <c r="K25" s="37">
        <v>0</v>
      </c>
      <c r="N25">
        <f t="shared" si="1"/>
        <v>1.753498</v>
      </c>
      <c r="O25">
        <f t="shared" si="2"/>
        <v>1.753498</v>
      </c>
      <c r="S25" s="24">
        <v>1753498</v>
      </c>
    </row>
    <row r="26" spans="1:19" ht="12.75">
      <c r="A26">
        <v>0</v>
      </c>
      <c r="B26">
        <v>14</v>
      </c>
      <c r="D26" t="s">
        <v>273</v>
      </c>
      <c r="E26">
        <v>200</v>
      </c>
      <c r="F26">
        <v>0.0001</v>
      </c>
      <c r="G26">
        <v>2</v>
      </c>
      <c r="H26" s="25">
        <f t="shared" si="0"/>
        <v>1.747627</v>
      </c>
      <c r="K26" s="37">
        <v>0</v>
      </c>
      <c r="N26">
        <f t="shared" si="1"/>
        <v>1.747627</v>
      </c>
      <c r="O26">
        <f t="shared" si="2"/>
        <v>1.747627</v>
      </c>
      <c r="S26" s="24">
        <v>1747627</v>
      </c>
    </row>
    <row r="27" spans="1:19" ht="12.75">
      <c r="A27">
        <v>0</v>
      </c>
      <c r="B27">
        <v>15</v>
      </c>
      <c r="D27" t="s">
        <v>273</v>
      </c>
      <c r="E27">
        <v>200</v>
      </c>
      <c r="F27">
        <v>0.0001</v>
      </c>
      <c r="G27">
        <v>8</v>
      </c>
      <c r="H27" s="25">
        <f t="shared" si="0"/>
        <v>6.99433</v>
      </c>
      <c r="K27" s="37">
        <v>0</v>
      </c>
      <c r="N27">
        <f t="shared" si="1"/>
        <v>6.99433</v>
      </c>
      <c r="O27">
        <f t="shared" si="2"/>
        <v>6.99433</v>
      </c>
      <c r="S27" s="24">
        <v>6994330</v>
      </c>
    </row>
    <row r="28" spans="1:19" ht="12.75">
      <c r="A28">
        <v>0</v>
      </c>
      <c r="B28">
        <v>16</v>
      </c>
      <c r="D28" t="s">
        <v>273</v>
      </c>
      <c r="E28">
        <v>200</v>
      </c>
      <c r="F28">
        <v>0.0001</v>
      </c>
      <c r="G28">
        <v>8</v>
      </c>
      <c r="H28" s="25">
        <f t="shared" si="0"/>
        <v>6.99037</v>
      </c>
      <c r="K28" s="37">
        <v>0</v>
      </c>
      <c r="N28">
        <f t="shared" si="1"/>
        <v>6.99037</v>
      </c>
      <c r="O28">
        <f t="shared" si="2"/>
        <v>6.99037</v>
      </c>
      <c r="S28" s="24">
        <v>6990370</v>
      </c>
    </row>
    <row r="29" spans="1:19" ht="12.75">
      <c r="A29">
        <v>0</v>
      </c>
      <c r="B29">
        <v>17</v>
      </c>
      <c r="D29" t="s">
        <v>273</v>
      </c>
      <c r="E29">
        <v>200</v>
      </c>
      <c r="F29">
        <v>0.0001</v>
      </c>
      <c r="G29">
        <v>8</v>
      </c>
      <c r="H29" s="25">
        <f t="shared" si="0"/>
        <v>6.972894</v>
      </c>
      <c r="K29" s="37">
        <v>0</v>
      </c>
      <c r="N29">
        <f t="shared" si="1"/>
        <v>6.972894</v>
      </c>
      <c r="O29">
        <f t="shared" si="2"/>
        <v>6.972894</v>
      </c>
      <c r="S29" s="24">
        <v>6972894</v>
      </c>
    </row>
    <row r="30" spans="1:19" ht="12.75">
      <c r="A30">
        <v>0</v>
      </c>
      <c r="B30">
        <v>18</v>
      </c>
      <c r="D30" t="s">
        <v>273</v>
      </c>
      <c r="E30">
        <v>200</v>
      </c>
      <c r="F30">
        <v>5E-07</v>
      </c>
      <c r="G30">
        <v>5</v>
      </c>
      <c r="H30" s="25">
        <f t="shared" si="0"/>
        <v>4.3188</v>
      </c>
      <c r="K30" s="37">
        <v>0</v>
      </c>
      <c r="N30">
        <f t="shared" si="1"/>
        <v>4.3188</v>
      </c>
      <c r="O30">
        <f t="shared" si="2"/>
        <v>4.3188</v>
      </c>
      <c r="S30" s="24">
        <v>4318800</v>
      </c>
    </row>
    <row r="31" spans="1:21" ht="12.75">
      <c r="A31">
        <v>0</v>
      </c>
      <c r="B31">
        <v>19</v>
      </c>
      <c r="D31" t="s">
        <v>273</v>
      </c>
      <c r="E31">
        <v>200</v>
      </c>
      <c r="F31">
        <v>5E-07</v>
      </c>
      <c r="G31">
        <v>5</v>
      </c>
      <c r="H31" s="25">
        <f t="shared" si="0"/>
        <v>4.354</v>
      </c>
      <c r="K31" s="37">
        <v>0</v>
      </c>
      <c r="N31">
        <f t="shared" si="1"/>
        <v>4.354</v>
      </c>
      <c r="O31">
        <f t="shared" si="2"/>
        <v>4.354</v>
      </c>
      <c r="S31" s="24">
        <v>4354000</v>
      </c>
      <c r="U31" s="24"/>
    </row>
    <row r="32" spans="1:21" ht="12.75">
      <c r="A32">
        <v>0</v>
      </c>
      <c r="B32">
        <v>20</v>
      </c>
      <c r="D32" t="s">
        <v>274</v>
      </c>
      <c r="E32">
        <v>30</v>
      </c>
      <c r="F32">
        <v>0.05</v>
      </c>
      <c r="G32">
        <v>0.096</v>
      </c>
      <c r="H32" s="25">
        <f t="shared" si="0"/>
        <v>0.08256</v>
      </c>
      <c r="K32" s="37">
        <v>0</v>
      </c>
      <c r="N32">
        <f t="shared" si="1"/>
        <v>0.08256</v>
      </c>
      <c r="O32">
        <f t="shared" si="2"/>
        <v>0.08256</v>
      </c>
      <c r="S32" s="24">
        <v>82560</v>
      </c>
      <c r="U32" s="24"/>
    </row>
    <row r="33" spans="1:21" ht="12.75">
      <c r="A33">
        <v>0</v>
      </c>
      <c r="B33">
        <v>21</v>
      </c>
      <c r="D33" t="s">
        <v>274</v>
      </c>
      <c r="E33">
        <v>30</v>
      </c>
      <c r="F33">
        <v>0.05</v>
      </c>
      <c r="G33">
        <v>0.096</v>
      </c>
      <c r="H33" s="25">
        <f t="shared" si="0"/>
        <v>0.083136</v>
      </c>
      <c r="K33" s="37">
        <v>0</v>
      </c>
      <c r="N33">
        <f t="shared" si="1"/>
        <v>0.083136</v>
      </c>
      <c r="O33">
        <f t="shared" si="2"/>
        <v>0.083136</v>
      </c>
      <c r="S33" s="24">
        <v>83136</v>
      </c>
      <c r="U33" s="24"/>
    </row>
    <row r="34" spans="1:21" ht="12.75">
      <c r="A34">
        <v>0</v>
      </c>
      <c r="B34">
        <v>22</v>
      </c>
      <c r="D34" t="s">
        <v>274</v>
      </c>
      <c r="E34">
        <v>30</v>
      </c>
      <c r="F34">
        <v>0.05</v>
      </c>
      <c r="G34">
        <v>0.096</v>
      </c>
      <c r="H34" s="25">
        <f t="shared" si="0"/>
        <v>0.08256</v>
      </c>
      <c r="K34" s="37">
        <v>0</v>
      </c>
      <c r="N34">
        <f t="shared" si="1"/>
        <v>0.08256</v>
      </c>
      <c r="O34">
        <f t="shared" si="2"/>
        <v>0.08256</v>
      </c>
      <c r="S34" s="24">
        <v>82560</v>
      </c>
      <c r="U34" s="24"/>
    </row>
    <row r="35" spans="1:21" ht="12.75">
      <c r="A35">
        <v>0</v>
      </c>
      <c r="B35">
        <v>23</v>
      </c>
      <c r="D35" t="s">
        <v>274</v>
      </c>
      <c r="E35">
        <v>30</v>
      </c>
      <c r="F35">
        <v>0.05</v>
      </c>
      <c r="G35">
        <v>0.096</v>
      </c>
      <c r="H35" s="25">
        <f aca="true" t="shared" si="3" ref="H35:H61">S35/1000000</f>
        <v>0.082432</v>
      </c>
      <c r="K35" s="37">
        <v>0</v>
      </c>
      <c r="N35">
        <f t="shared" si="1"/>
        <v>0.082432</v>
      </c>
      <c r="O35">
        <f t="shared" si="2"/>
        <v>0.082432</v>
      </c>
      <c r="S35" s="24">
        <v>82432</v>
      </c>
      <c r="U35" s="24"/>
    </row>
    <row r="36" spans="1:21" ht="12.75">
      <c r="A36">
        <v>0</v>
      </c>
      <c r="B36">
        <v>24</v>
      </c>
      <c r="D36" t="s">
        <v>274</v>
      </c>
      <c r="E36">
        <v>30</v>
      </c>
      <c r="F36">
        <v>0.05</v>
      </c>
      <c r="G36">
        <v>0.096</v>
      </c>
      <c r="H36" s="25">
        <f t="shared" si="3"/>
        <v>0.084192</v>
      </c>
      <c r="K36" s="37">
        <v>0</v>
      </c>
      <c r="N36">
        <f t="shared" si="1"/>
        <v>0.084192</v>
      </c>
      <c r="O36">
        <f t="shared" si="2"/>
        <v>0.084192</v>
      </c>
      <c r="S36" s="24">
        <v>84192</v>
      </c>
      <c r="U36" s="24"/>
    </row>
    <row r="37" spans="1:21" ht="12.75">
      <c r="A37">
        <v>0</v>
      </c>
      <c r="B37">
        <v>25</v>
      </c>
      <c r="D37" t="s">
        <v>274</v>
      </c>
      <c r="E37">
        <v>30</v>
      </c>
      <c r="F37">
        <v>0.05</v>
      </c>
      <c r="G37">
        <v>0.096</v>
      </c>
      <c r="H37" s="25">
        <f t="shared" si="3"/>
        <v>0.083072</v>
      </c>
      <c r="K37" s="37">
        <v>0</v>
      </c>
      <c r="N37">
        <f t="shared" si="1"/>
        <v>0.083072</v>
      </c>
      <c r="O37">
        <f t="shared" si="2"/>
        <v>0.083072</v>
      </c>
      <c r="S37" s="24">
        <v>83072</v>
      </c>
      <c r="U37" s="24"/>
    </row>
    <row r="38" spans="1:21" ht="12.75">
      <c r="A38">
        <v>0</v>
      </c>
      <c r="B38">
        <v>26</v>
      </c>
      <c r="D38" t="s">
        <v>274</v>
      </c>
      <c r="E38">
        <v>30</v>
      </c>
      <c r="F38">
        <v>0.05</v>
      </c>
      <c r="G38">
        <v>0.096</v>
      </c>
      <c r="H38" s="25">
        <f t="shared" si="3"/>
        <v>0.083232</v>
      </c>
      <c r="K38" s="37">
        <v>0</v>
      </c>
      <c r="N38">
        <f t="shared" si="1"/>
        <v>0.083232</v>
      </c>
      <c r="O38">
        <f t="shared" si="2"/>
        <v>0.083232</v>
      </c>
      <c r="S38" s="24">
        <v>83232</v>
      </c>
      <c r="U38" s="24"/>
    </row>
    <row r="39" spans="1:21" ht="12.75">
      <c r="A39">
        <v>0</v>
      </c>
      <c r="B39">
        <v>27</v>
      </c>
      <c r="D39" t="s">
        <v>274</v>
      </c>
      <c r="E39">
        <v>30</v>
      </c>
      <c r="F39">
        <v>0.05</v>
      </c>
      <c r="G39">
        <v>0.096</v>
      </c>
      <c r="H39" s="25">
        <f t="shared" si="3"/>
        <v>0.08256</v>
      </c>
      <c r="K39" s="37">
        <v>0</v>
      </c>
      <c r="N39">
        <f t="shared" si="1"/>
        <v>0.08256</v>
      </c>
      <c r="O39">
        <f t="shared" si="2"/>
        <v>0.08256</v>
      </c>
      <c r="S39" s="24">
        <v>82560</v>
      </c>
      <c r="U39" s="24"/>
    </row>
    <row r="40" spans="1:21" ht="12.75">
      <c r="A40">
        <v>0</v>
      </c>
      <c r="B40">
        <v>28</v>
      </c>
      <c r="D40" t="s">
        <v>274</v>
      </c>
      <c r="E40">
        <v>30</v>
      </c>
      <c r="F40">
        <v>0.05</v>
      </c>
      <c r="G40">
        <v>0.096</v>
      </c>
      <c r="H40" s="25">
        <f t="shared" si="3"/>
        <v>0.08256</v>
      </c>
      <c r="K40" s="37">
        <v>0</v>
      </c>
      <c r="N40">
        <f t="shared" si="1"/>
        <v>0.08256</v>
      </c>
      <c r="O40">
        <f t="shared" si="2"/>
        <v>0.08256</v>
      </c>
      <c r="S40" s="24">
        <v>82560</v>
      </c>
      <c r="U40" s="24"/>
    </row>
    <row r="41" spans="1:21" ht="12.75">
      <c r="A41">
        <v>0</v>
      </c>
      <c r="B41">
        <v>29</v>
      </c>
      <c r="D41" t="s">
        <v>274</v>
      </c>
      <c r="E41">
        <v>30</v>
      </c>
      <c r="F41">
        <v>0.05</v>
      </c>
      <c r="G41">
        <v>0.096</v>
      </c>
      <c r="H41" s="25">
        <f t="shared" si="3"/>
        <v>0.081408</v>
      </c>
      <c r="K41" s="37">
        <v>0</v>
      </c>
      <c r="N41">
        <f t="shared" si="1"/>
        <v>0.081408</v>
      </c>
      <c r="O41">
        <f t="shared" si="2"/>
        <v>0.081408</v>
      </c>
      <c r="S41" s="24">
        <v>81408</v>
      </c>
      <c r="U41" s="24"/>
    </row>
    <row r="42" spans="1:21" ht="12.75">
      <c r="A42">
        <v>0</v>
      </c>
      <c r="B42">
        <v>30</v>
      </c>
      <c r="D42" t="s">
        <v>274</v>
      </c>
      <c r="E42">
        <v>30</v>
      </c>
      <c r="F42">
        <v>0.05</v>
      </c>
      <c r="G42">
        <v>0.096</v>
      </c>
      <c r="H42" s="25">
        <f t="shared" si="3"/>
        <v>0.083232</v>
      </c>
      <c r="K42" s="37">
        <v>0</v>
      </c>
      <c r="N42">
        <f t="shared" si="1"/>
        <v>0.083232</v>
      </c>
      <c r="O42">
        <f t="shared" si="2"/>
        <v>0.083232</v>
      </c>
      <c r="S42" s="24">
        <v>83232</v>
      </c>
      <c r="U42" s="24"/>
    </row>
    <row r="43" spans="1:21" ht="12.75">
      <c r="A43">
        <v>0</v>
      </c>
      <c r="B43">
        <v>31</v>
      </c>
      <c r="D43" t="s">
        <v>274</v>
      </c>
      <c r="E43">
        <v>30</v>
      </c>
      <c r="F43">
        <v>0.05</v>
      </c>
      <c r="G43">
        <v>0.096</v>
      </c>
      <c r="H43" s="25">
        <f t="shared" si="3"/>
        <v>0.082432</v>
      </c>
      <c r="K43" s="37">
        <v>0</v>
      </c>
      <c r="N43">
        <f t="shared" si="1"/>
        <v>0.082432</v>
      </c>
      <c r="O43">
        <f t="shared" si="2"/>
        <v>0.082432</v>
      </c>
      <c r="S43" s="24">
        <v>82432</v>
      </c>
      <c r="U43" s="24"/>
    </row>
    <row r="44" spans="1:21" ht="12.75">
      <c r="A44">
        <v>0</v>
      </c>
      <c r="B44">
        <v>32</v>
      </c>
      <c r="D44" t="s">
        <v>274</v>
      </c>
      <c r="E44">
        <v>30</v>
      </c>
      <c r="F44">
        <v>0.05</v>
      </c>
      <c r="G44">
        <v>0.096</v>
      </c>
      <c r="H44" s="25">
        <f t="shared" si="3"/>
        <v>0.082464</v>
      </c>
      <c r="K44" s="37">
        <v>0</v>
      </c>
      <c r="N44">
        <f t="shared" si="1"/>
        <v>0.082464</v>
      </c>
      <c r="O44">
        <f t="shared" si="2"/>
        <v>0.082464</v>
      </c>
      <c r="S44" s="24">
        <v>82464</v>
      </c>
      <c r="U44" s="24"/>
    </row>
    <row r="45" spans="1:21" ht="12.75">
      <c r="A45">
        <v>0</v>
      </c>
      <c r="B45">
        <v>33</v>
      </c>
      <c r="D45" t="s">
        <v>274</v>
      </c>
      <c r="E45">
        <v>30</v>
      </c>
      <c r="F45">
        <v>0.05</v>
      </c>
      <c r="G45">
        <v>0.096</v>
      </c>
      <c r="H45" s="25">
        <f t="shared" si="3"/>
        <v>0.081728</v>
      </c>
      <c r="K45" s="37">
        <v>0</v>
      </c>
      <c r="N45">
        <f t="shared" si="1"/>
        <v>0.081728</v>
      </c>
      <c r="O45">
        <f t="shared" si="2"/>
        <v>0.081728</v>
      </c>
      <c r="S45" s="24">
        <v>81728</v>
      </c>
      <c r="U45" s="24"/>
    </row>
    <row r="46" spans="1:21" ht="12.75">
      <c r="A46">
        <v>0</v>
      </c>
      <c r="B46">
        <v>34</v>
      </c>
      <c r="D46" t="s">
        <v>274</v>
      </c>
      <c r="E46">
        <v>30</v>
      </c>
      <c r="F46">
        <v>0.05</v>
      </c>
      <c r="G46">
        <v>0.096</v>
      </c>
      <c r="H46" s="25">
        <f t="shared" si="3"/>
        <v>0.082944</v>
      </c>
      <c r="K46" s="37">
        <v>0</v>
      </c>
      <c r="N46">
        <f t="shared" si="1"/>
        <v>0.082944</v>
      </c>
      <c r="O46">
        <f t="shared" si="2"/>
        <v>0.082944</v>
      </c>
      <c r="S46" s="24">
        <v>82944</v>
      </c>
      <c r="U46" s="24"/>
    </row>
    <row r="47" spans="1:21" ht="12.75">
      <c r="A47">
        <v>20</v>
      </c>
      <c r="B47">
        <v>0</v>
      </c>
      <c r="D47" t="s">
        <v>274</v>
      </c>
      <c r="E47">
        <v>30</v>
      </c>
      <c r="F47">
        <v>0.05</v>
      </c>
      <c r="G47">
        <v>0.096</v>
      </c>
      <c r="H47" s="25">
        <f t="shared" si="3"/>
        <v>0.09488</v>
      </c>
      <c r="K47" s="37">
        <v>0</v>
      </c>
      <c r="N47">
        <f t="shared" si="1"/>
        <v>0.09488</v>
      </c>
      <c r="O47">
        <f t="shared" si="2"/>
        <v>0.09488</v>
      </c>
      <c r="S47" s="24">
        <v>94880</v>
      </c>
      <c r="U47" s="24"/>
    </row>
    <row r="48" spans="1:21" ht="12.75">
      <c r="A48">
        <v>21</v>
      </c>
      <c r="B48">
        <v>0</v>
      </c>
      <c r="D48" t="s">
        <v>274</v>
      </c>
      <c r="E48">
        <v>30</v>
      </c>
      <c r="F48">
        <v>0.05</v>
      </c>
      <c r="G48">
        <v>0.096</v>
      </c>
      <c r="H48" s="25">
        <f t="shared" si="3"/>
        <v>0.094848</v>
      </c>
      <c r="K48" s="37">
        <v>0</v>
      </c>
      <c r="N48">
        <f t="shared" si="1"/>
        <v>0.094848</v>
      </c>
      <c r="O48">
        <f t="shared" si="2"/>
        <v>0.094848</v>
      </c>
      <c r="S48" s="24">
        <v>94848</v>
      </c>
      <c r="U48" s="24"/>
    </row>
    <row r="49" spans="1:21" ht="12.75">
      <c r="A49">
        <v>22</v>
      </c>
      <c r="B49">
        <v>0</v>
      </c>
      <c r="D49" t="s">
        <v>274</v>
      </c>
      <c r="E49">
        <v>30</v>
      </c>
      <c r="F49">
        <v>0.05</v>
      </c>
      <c r="G49">
        <v>0.096</v>
      </c>
      <c r="H49" s="25">
        <f t="shared" si="3"/>
        <v>0.094816</v>
      </c>
      <c r="K49" s="37">
        <v>0</v>
      </c>
      <c r="N49">
        <f t="shared" si="1"/>
        <v>0.094816</v>
      </c>
      <c r="O49">
        <f t="shared" si="2"/>
        <v>0.094816</v>
      </c>
      <c r="S49" s="24">
        <v>94816</v>
      </c>
      <c r="U49" s="24"/>
    </row>
    <row r="50" spans="1:21" ht="12.75">
      <c r="A50">
        <v>23</v>
      </c>
      <c r="B50">
        <v>0</v>
      </c>
      <c r="D50" t="s">
        <v>274</v>
      </c>
      <c r="E50">
        <v>30</v>
      </c>
      <c r="F50">
        <v>0.05</v>
      </c>
      <c r="G50">
        <v>0.096</v>
      </c>
      <c r="H50" s="25">
        <f t="shared" si="3"/>
        <v>0.094784</v>
      </c>
      <c r="K50" s="37">
        <v>0</v>
      </c>
      <c r="N50">
        <f t="shared" si="1"/>
        <v>0.094784</v>
      </c>
      <c r="O50">
        <f t="shared" si="2"/>
        <v>0.094784</v>
      </c>
      <c r="S50" s="24">
        <v>94784</v>
      </c>
      <c r="U50" s="24"/>
    </row>
    <row r="51" spans="1:21" ht="12.75">
      <c r="A51">
        <v>24</v>
      </c>
      <c r="B51">
        <v>0</v>
      </c>
      <c r="D51" t="s">
        <v>274</v>
      </c>
      <c r="E51">
        <v>30</v>
      </c>
      <c r="F51">
        <v>0.05</v>
      </c>
      <c r="G51">
        <v>0.096</v>
      </c>
      <c r="H51" s="25">
        <f t="shared" si="3"/>
        <v>0.094752</v>
      </c>
      <c r="K51" s="37">
        <v>0</v>
      </c>
      <c r="N51">
        <f t="shared" si="1"/>
        <v>0.094752</v>
      </c>
      <c r="O51">
        <f t="shared" si="2"/>
        <v>0.094752</v>
      </c>
      <c r="S51" s="24">
        <v>94752</v>
      </c>
      <c r="U51" s="24"/>
    </row>
    <row r="52" spans="1:21" ht="12.75">
      <c r="A52">
        <v>25</v>
      </c>
      <c r="B52">
        <v>0</v>
      </c>
      <c r="D52" t="s">
        <v>274</v>
      </c>
      <c r="E52">
        <v>30</v>
      </c>
      <c r="F52">
        <v>0.05</v>
      </c>
      <c r="G52">
        <v>0.096</v>
      </c>
      <c r="H52" s="25">
        <f t="shared" si="3"/>
        <v>0.09472</v>
      </c>
      <c r="K52" s="37">
        <v>0</v>
      </c>
      <c r="N52">
        <f t="shared" si="1"/>
        <v>0.09472</v>
      </c>
      <c r="O52">
        <f t="shared" si="2"/>
        <v>0.09472</v>
      </c>
      <c r="S52" s="24">
        <v>94720</v>
      </c>
      <c r="U52" s="24"/>
    </row>
    <row r="53" spans="1:21" ht="12.75">
      <c r="A53">
        <v>26</v>
      </c>
      <c r="B53">
        <v>0</v>
      </c>
      <c r="D53" t="s">
        <v>274</v>
      </c>
      <c r="E53">
        <v>30</v>
      </c>
      <c r="F53">
        <v>0.05</v>
      </c>
      <c r="G53">
        <v>0.096</v>
      </c>
      <c r="H53" s="25">
        <f t="shared" si="3"/>
        <v>0.094688</v>
      </c>
      <c r="K53" s="37">
        <v>0</v>
      </c>
      <c r="N53">
        <f t="shared" si="1"/>
        <v>0.094688</v>
      </c>
      <c r="O53">
        <f t="shared" si="2"/>
        <v>0.094688</v>
      </c>
      <c r="S53" s="24">
        <v>94688</v>
      </c>
      <c r="U53" s="24"/>
    </row>
    <row r="54" spans="1:21" ht="12.75">
      <c r="A54">
        <v>27</v>
      </c>
      <c r="B54">
        <v>0</v>
      </c>
      <c r="D54" t="s">
        <v>274</v>
      </c>
      <c r="E54">
        <v>30</v>
      </c>
      <c r="F54">
        <v>0.05</v>
      </c>
      <c r="G54">
        <v>0.096</v>
      </c>
      <c r="H54" s="25">
        <f t="shared" si="3"/>
        <v>0.094656</v>
      </c>
      <c r="K54" s="37">
        <v>0</v>
      </c>
      <c r="N54">
        <f t="shared" si="1"/>
        <v>0.094656</v>
      </c>
      <c r="O54">
        <f t="shared" si="2"/>
        <v>0.094656</v>
      </c>
      <c r="S54" s="24">
        <v>94656</v>
      </c>
      <c r="U54" s="24"/>
    </row>
    <row r="55" spans="1:21" ht="12.75">
      <c r="A55">
        <v>28</v>
      </c>
      <c r="B55">
        <v>0</v>
      </c>
      <c r="D55" t="s">
        <v>274</v>
      </c>
      <c r="E55">
        <v>30</v>
      </c>
      <c r="F55">
        <v>0.05</v>
      </c>
      <c r="G55">
        <v>0.096</v>
      </c>
      <c r="H55" s="25">
        <f t="shared" si="3"/>
        <v>0.094624</v>
      </c>
      <c r="K55" s="37">
        <v>0</v>
      </c>
      <c r="N55">
        <f t="shared" si="1"/>
        <v>0.094624</v>
      </c>
      <c r="O55">
        <f t="shared" si="2"/>
        <v>0.094624</v>
      </c>
      <c r="S55" s="24">
        <v>94624</v>
      </c>
      <c r="U55" s="24"/>
    </row>
    <row r="56" spans="1:21" ht="12.75">
      <c r="A56">
        <v>29</v>
      </c>
      <c r="B56">
        <v>0</v>
      </c>
      <c r="D56" t="s">
        <v>274</v>
      </c>
      <c r="E56">
        <v>30</v>
      </c>
      <c r="F56">
        <v>0.05</v>
      </c>
      <c r="G56">
        <v>0.096</v>
      </c>
      <c r="H56" s="25">
        <f t="shared" si="3"/>
        <v>0.094592</v>
      </c>
      <c r="K56" s="37">
        <v>0</v>
      </c>
      <c r="N56">
        <f t="shared" si="1"/>
        <v>0.094592</v>
      </c>
      <c r="O56">
        <f t="shared" si="2"/>
        <v>0.094592</v>
      </c>
      <c r="S56" s="24">
        <v>94592</v>
      </c>
      <c r="U56" s="24"/>
    </row>
    <row r="57" spans="1:21" ht="12.75">
      <c r="A57">
        <v>30</v>
      </c>
      <c r="B57">
        <v>0</v>
      </c>
      <c r="D57" t="s">
        <v>274</v>
      </c>
      <c r="E57">
        <v>30</v>
      </c>
      <c r="F57">
        <v>0.05</v>
      </c>
      <c r="G57">
        <v>0.096</v>
      </c>
      <c r="H57" s="25">
        <f t="shared" si="3"/>
        <v>0.09456</v>
      </c>
      <c r="K57" s="37">
        <v>0</v>
      </c>
      <c r="N57">
        <f t="shared" si="1"/>
        <v>0.09456</v>
      </c>
      <c r="O57">
        <f t="shared" si="2"/>
        <v>0.09456</v>
      </c>
      <c r="S57" s="24">
        <v>94560</v>
      </c>
      <c r="U57" s="24"/>
    </row>
    <row r="58" spans="1:21" ht="12.75">
      <c r="A58">
        <v>31</v>
      </c>
      <c r="B58">
        <v>0</v>
      </c>
      <c r="D58" t="s">
        <v>274</v>
      </c>
      <c r="E58">
        <v>30</v>
      </c>
      <c r="F58">
        <v>0.05</v>
      </c>
      <c r="G58">
        <v>0.096</v>
      </c>
      <c r="H58" s="25">
        <f t="shared" si="3"/>
        <v>0.094528</v>
      </c>
      <c r="K58" s="37">
        <v>0</v>
      </c>
      <c r="N58">
        <f t="shared" si="1"/>
        <v>0.094528</v>
      </c>
      <c r="O58">
        <f t="shared" si="2"/>
        <v>0.094528</v>
      </c>
      <c r="S58" s="24">
        <v>94528</v>
      </c>
      <c r="U58" s="24"/>
    </row>
    <row r="59" spans="1:21" ht="12.75">
      <c r="A59">
        <v>32</v>
      </c>
      <c r="B59">
        <v>0</v>
      </c>
      <c r="D59" t="s">
        <v>274</v>
      </c>
      <c r="E59">
        <v>30</v>
      </c>
      <c r="F59">
        <v>0.05</v>
      </c>
      <c r="G59">
        <v>0.096</v>
      </c>
      <c r="H59" s="25">
        <f t="shared" si="3"/>
        <v>0.094496</v>
      </c>
      <c r="K59" s="37">
        <v>0</v>
      </c>
      <c r="N59">
        <f t="shared" si="1"/>
        <v>0.094496</v>
      </c>
      <c r="O59">
        <f t="shared" si="2"/>
        <v>0.094496</v>
      </c>
      <c r="S59" s="24">
        <v>94496</v>
      </c>
      <c r="U59" s="24"/>
    </row>
    <row r="60" spans="1:21" ht="12.75">
      <c r="A60">
        <v>33</v>
      </c>
      <c r="B60">
        <v>0</v>
      </c>
      <c r="D60" t="s">
        <v>274</v>
      </c>
      <c r="E60">
        <v>30</v>
      </c>
      <c r="F60">
        <v>0.05</v>
      </c>
      <c r="G60">
        <v>0.096</v>
      </c>
      <c r="H60" s="25">
        <f t="shared" si="3"/>
        <v>0.094464</v>
      </c>
      <c r="K60" s="37">
        <v>0</v>
      </c>
      <c r="N60">
        <f t="shared" si="1"/>
        <v>0.094464</v>
      </c>
      <c r="O60">
        <f t="shared" si="2"/>
        <v>0.094464</v>
      </c>
      <c r="S60" s="24">
        <v>94464</v>
      </c>
      <c r="U60" s="24"/>
    </row>
    <row r="61" spans="1:21" ht="12.75">
      <c r="A61">
        <v>34</v>
      </c>
      <c r="B61">
        <v>0</v>
      </c>
      <c r="D61" t="s">
        <v>274</v>
      </c>
      <c r="E61">
        <v>30</v>
      </c>
      <c r="F61">
        <v>0.05</v>
      </c>
      <c r="G61">
        <v>0.096</v>
      </c>
      <c r="H61" s="25">
        <f t="shared" si="3"/>
        <v>0.094432</v>
      </c>
      <c r="K61" s="37">
        <v>0</v>
      </c>
      <c r="N61">
        <f t="shared" si="1"/>
        <v>0.094432</v>
      </c>
      <c r="O61">
        <f t="shared" si="2"/>
        <v>0.094432</v>
      </c>
      <c r="S61" s="24">
        <v>94432</v>
      </c>
      <c r="U61" s="24"/>
    </row>
    <row r="62" ht="13.5" thickBot="1"/>
    <row r="63" spans="1:13" ht="13.5" thickBot="1">
      <c r="A63" s="73" t="s">
        <v>32</v>
      </c>
      <c r="B63" s="77"/>
      <c r="C63" s="77"/>
      <c r="D63" s="77"/>
      <c r="E63" s="74"/>
      <c r="G63" s="73" t="s">
        <v>22</v>
      </c>
      <c r="H63" s="77"/>
      <c r="I63" s="77"/>
      <c r="J63" s="77"/>
      <c r="K63" s="77"/>
      <c r="L63" s="77"/>
      <c r="M63" s="74"/>
    </row>
    <row r="64" spans="1:13" ht="13.5" thickBot="1">
      <c r="A64" s="13"/>
      <c r="B64" s="1" t="s">
        <v>14</v>
      </c>
      <c r="C64" s="1" t="s">
        <v>15</v>
      </c>
      <c r="D64" s="1" t="s">
        <v>16</v>
      </c>
      <c r="E64" s="2" t="s">
        <v>17</v>
      </c>
      <c r="G64" s="14" t="s">
        <v>358</v>
      </c>
      <c r="H64" s="73" t="s">
        <v>359</v>
      </c>
      <c r="I64" s="77"/>
      <c r="J64" s="77"/>
      <c r="K64" s="77"/>
      <c r="L64" s="77"/>
      <c r="M64" s="74"/>
    </row>
    <row r="65" spans="1:13" ht="12.75">
      <c r="A65" s="8" t="s">
        <v>275</v>
      </c>
      <c r="B65" s="9">
        <v>0.0032</v>
      </c>
      <c r="C65" s="9">
        <v>0.0032</v>
      </c>
      <c r="D65" s="9">
        <v>0.0032</v>
      </c>
      <c r="E65" s="10">
        <v>0.0032</v>
      </c>
      <c r="G65" s="88" t="s">
        <v>23</v>
      </c>
      <c r="H65" s="13"/>
      <c r="I65" s="1" t="s">
        <v>31</v>
      </c>
      <c r="J65" s="1" t="s">
        <v>26</v>
      </c>
      <c r="K65" s="1"/>
      <c r="L65" s="1"/>
      <c r="M65" s="2"/>
    </row>
    <row r="66" spans="1:13" ht="13.5" thickBot="1">
      <c r="A66" s="8" t="s">
        <v>276</v>
      </c>
      <c r="B66" s="9">
        <v>64</v>
      </c>
      <c r="C66" s="9">
        <v>64</v>
      </c>
      <c r="D66" s="9">
        <v>15</v>
      </c>
      <c r="E66" s="10">
        <v>15</v>
      </c>
      <c r="G66" s="89"/>
      <c r="H66" s="21" t="s">
        <v>24</v>
      </c>
      <c r="I66" s="11">
        <v>1</v>
      </c>
      <c r="J66" s="11">
        <v>64</v>
      </c>
      <c r="K66" s="11"/>
      <c r="L66" s="11"/>
      <c r="M66" s="12"/>
    </row>
    <row r="67" spans="1:13" ht="13.5" thickBot="1">
      <c r="A67" s="8" t="s">
        <v>277</v>
      </c>
      <c r="B67" s="9">
        <v>1023</v>
      </c>
      <c r="C67" s="9">
        <v>1023</v>
      </c>
      <c r="D67" s="9">
        <v>15</v>
      </c>
      <c r="E67" s="10">
        <v>15</v>
      </c>
      <c r="G67" s="22" t="s">
        <v>27</v>
      </c>
      <c r="H67" s="73" t="s">
        <v>28</v>
      </c>
      <c r="I67" s="77"/>
      <c r="J67" s="77"/>
      <c r="K67" s="77"/>
      <c r="L67" s="77"/>
      <c r="M67" s="74"/>
    </row>
    <row r="68" spans="1:13" ht="13.5" thickBot="1">
      <c r="A68" s="8" t="s">
        <v>278</v>
      </c>
      <c r="B68" s="9">
        <v>7</v>
      </c>
      <c r="C68" s="9">
        <v>3</v>
      </c>
      <c r="D68" s="9">
        <v>2</v>
      </c>
      <c r="E68" s="10">
        <v>2</v>
      </c>
      <c r="G68" s="22" t="s">
        <v>18</v>
      </c>
      <c r="H68" s="73" t="s">
        <v>279</v>
      </c>
      <c r="I68" s="77"/>
      <c r="J68" s="77"/>
      <c r="K68" s="77"/>
      <c r="L68" s="77"/>
      <c r="M68" s="74"/>
    </row>
    <row r="69" spans="1:13" ht="13.5" thickBot="1">
      <c r="A69" s="16" t="s">
        <v>19</v>
      </c>
      <c r="B69" s="86" t="s">
        <v>21</v>
      </c>
      <c r="C69" s="86"/>
      <c r="D69" s="86"/>
      <c r="E69" s="87"/>
      <c r="G69" s="15" t="s">
        <v>29</v>
      </c>
      <c r="H69" s="113" t="s">
        <v>28</v>
      </c>
      <c r="I69" s="114"/>
      <c r="J69" s="114"/>
      <c r="K69" s="114"/>
      <c r="L69" s="114"/>
      <c r="M69" s="115"/>
    </row>
    <row r="70" spans="1:13" ht="13.5" thickBot="1">
      <c r="A70" s="17" t="s">
        <v>20</v>
      </c>
      <c r="B70" s="86" t="s">
        <v>21</v>
      </c>
      <c r="C70" s="86"/>
      <c r="D70" s="86"/>
      <c r="E70" s="87"/>
      <c r="G70" s="22" t="s">
        <v>30</v>
      </c>
      <c r="H70" s="73" t="s">
        <v>28</v>
      </c>
      <c r="I70" s="77"/>
      <c r="J70" s="77"/>
      <c r="K70" s="77"/>
      <c r="L70" s="77"/>
      <c r="M70" s="74"/>
    </row>
    <row r="72" ht="13.5" thickBot="1"/>
    <row r="73" spans="1:13" ht="12.75" customHeight="1">
      <c r="A73" s="18"/>
      <c r="B73" s="18"/>
      <c r="C73" s="18"/>
      <c r="G73" s="109" t="s">
        <v>34</v>
      </c>
      <c r="H73" s="110"/>
      <c r="I73" s="110"/>
      <c r="J73" s="110"/>
      <c r="K73" s="110"/>
      <c r="L73" s="110"/>
      <c r="M73" s="111"/>
    </row>
    <row r="74" spans="1:13" ht="12.75">
      <c r="A74" s="18"/>
      <c r="B74" s="18"/>
      <c r="C74" s="18"/>
      <c r="G74" s="75" t="s">
        <v>35</v>
      </c>
      <c r="H74" s="76"/>
      <c r="I74" s="78" t="s">
        <v>304</v>
      </c>
      <c r="J74" s="78"/>
      <c r="K74" s="78"/>
      <c r="L74" s="78"/>
      <c r="M74" s="112"/>
    </row>
    <row r="75" spans="1:13" ht="12.75">
      <c r="A75" s="18"/>
      <c r="B75" s="18"/>
      <c r="C75" s="18"/>
      <c r="G75" s="75" t="s">
        <v>36</v>
      </c>
      <c r="H75" s="76"/>
      <c r="I75" s="78" t="s">
        <v>37</v>
      </c>
      <c r="J75" s="78"/>
      <c r="K75" s="9"/>
      <c r="L75" s="9"/>
      <c r="M75" s="10"/>
    </row>
    <row r="76" spans="7:13" ht="12.75">
      <c r="G76" s="75" t="s">
        <v>305</v>
      </c>
      <c r="H76" s="76"/>
      <c r="I76" s="82" t="s">
        <v>313</v>
      </c>
      <c r="J76" s="83"/>
      <c r="K76" s="83"/>
      <c r="L76" s="83"/>
      <c r="M76" s="84"/>
    </row>
    <row r="77" spans="7:13" ht="12.75">
      <c r="G77" s="75" t="s">
        <v>38</v>
      </c>
      <c r="H77" s="76"/>
      <c r="I77" s="9" t="s">
        <v>39</v>
      </c>
      <c r="J77" s="9"/>
      <c r="K77" s="9"/>
      <c r="L77" s="9"/>
      <c r="M77" s="10"/>
    </row>
    <row r="78" spans="7:13" ht="12.75">
      <c r="G78" s="75" t="s">
        <v>40</v>
      </c>
      <c r="H78" s="76"/>
      <c r="I78" s="9">
        <v>20</v>
      </c>
      <c r="J78" s="9"/>
      <c r="K78" s="9"/>
      <c r="L78" s="9"/>
      <c r="M78" s="10"/>
    </row>
    <row r="79" spans="7:13" ht="12.75">
      <c r="G79" s="8" t="s">
        <v>41</v>
      </c>
      <c r="H79" s="9"/>
      <c r="I79" s="9" t="s">
        <v>42</v>
      </c>
      <c r="J79" s="9"/>
      <c r="K79" s="9"/>
      <c r="L79" s="9"/>
      <c r="M79" s="10"/>
    </row>
    <row r="80" spans="7:13" ht="12.75">
      <c r="G80" s="8" t="s">
        <v>43</v>
      </c>
      <c r="H80" s="9"/>
      <c r="I80" s="9" t="s">
        <v>44</v>
      </c>
      <c r="J80" s="9"/>
      <c r="K80" s="9"/>
      <c r="L80" s="9"/>
      <c r="M80" s="10"/>
    </row>
    <row r="81" spans="7:13" ht="12.75">
      <c r="G81" s="8" t="s">
        <v>45</v>
      </c>
      <c r="H81" s="9"/>
      <c r="I81" s="9" t="s">
        <v>280</v>
      </c>
      <c r="J81" s="9"/>
      <c r="K81" s="9"/>
      <c r="L81" s="9"/>
      <c r="M81" s="10"/>
    </row>
    <row r="82" spans="7:13" ht="13.5" thickBot="1">
      <c r="G82" s="17" t="s">
        <v>47</v>
      </c>
      <c r="H82" s="11"/>
      <c r="I82" s="11">
        <v>108</v>
      </c>
      <c r="J82" s="11"/>
      <c r="K82" s="11"/>
      <c r="L82" s="11"/>
      <c r="M82" s="12"/>
    </row>
    <row r="90" ht="12.75">
      <c r="F90" s="18"/>
    </row>
    <row r="91" ht="12.75">
      <c r="F91" s="18"/>
    </row>
    <row r="92" ht="12.75">
      <c r="F92" s="18"/>
    </row>
  </sheetData>
  <mergeCells count="31">
    <mergeCell ref="G75:H75"/>
    <mergeCell ref="I75:J75"/>
    <mergeCell ref="G77:H77"/>
    <mergeCell ref="G78:H78"/>
    <mergeCell ref="G76:H76"/>
    <mergeCell ref="I76:M76"/>
    <mergeCell ref="B70:E70"/>
    <mergeCell ref="H70:M70"/>
    <mergeCell ref="G73:M73"/>
    <mergeCell ref="G74:H74"/>
    <mergeCell ref="I74:M74"/>
    <mergeCell ref="G65:G66"/>
    <mergeCell ref="H67:M67"/>
    <mergeCell ref="H68:M68"/>
    <mergeCell ref="B69:E69"/>
    <mergeCell ref="H69:M69"/>
    <mergeCell ref="G1:G2"/>
    <mergeCell ref="H1:H2"/>
    <mergeCell ref="I1:J1"/>
    <mergeCell ref="E1:E2"/>
    <mergeCell ref="F1:F2"/>
    <mergeCell ref="H64:M64"/>
    <mergeCell ref="S1:S2"/>
    <mergeCell ref="A1:A2"/>
    <mergeCell ref="B1:B2"/>
    <mergeCell ref="C1:C2"/>
    <mergeCell ref="D1:D2"/>
    <mergeCell ref="K1:L1"/>
    <mergeCell ref="M1:O1"/>
    <mergeCell ref="A63:E63"/>
    <mergeCell ref="G63:M6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24"/>
  </sheetPr>
  <dimension ref="A1:U92"/>
  <sheetViews>
    <sheetView workbookViewId="0" topLeftCell="A1">
      <pane xSplit="2" ySplit="2" topLeftCell="I3" activePane="bottomRight" state="frozen"/>
      <selection pane="topLeft" activeCell="E41" sqref="E41"/>
      <selection pane="topRight" activeCell="E41" sqref="E41"/>
      <selection pane="bottomLeft" activeCell="E41" sqref="E41"/>
      <selection pane="bottomRight" activeCell="Q3" sqref="Q3"/>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96" t="s">
        <v>0</v>
      </c>
      <c r="B1" s="90" t="s">
        <v>1</v>
      </c>
      <c r="C1" s="90" t="s">
        <v>211</v>
      </c>
      <c r="D1" s="90" t="s">
        <v>212</v>
      </c>
      <c r="E1" s="90" t="s">
        <v>337</v>
      </c>
      <c r="F1" s="90" t="s">
        <v>214</v>
      </c>
      <c r="G1" s="90" t="s">
        <v>215</v>
      </c>
      <c r="H1" s="92" t="s">
        <v>216</v>
      </c>
      <c r="I1" s="101" t="s">
        <v>3</v>
      </c>
      <c r="J1" s="85"/>
      <c r="K1" s="98" t="s">
        <v>4</v>
      </c>
      <c r="L1" s="99"/>
      <c r="M1" s="85" t="s">
        <v>5</v>
      </c>
      <c r="N1" s="85"/>
      <c r="O1" s="85"/>
      <c r="P1" s="1" t="s">
        <v>6</v>
      </c>
      <c r="Q1" s="2"/>
      <c r="S1" s="92" t="s">
        <v>217</v>
      </c>
    </row>
    <row r="2" spans="1:19" ht="64.5" thickBot="1">
      <c r="A2" s="102"/>
      <c r="B2" s="103"/>
      <c r="C2" s="103"/>
      <c r="D2" s="103"/>
      <c r="E2" s="103"/>
      <c r="F2" s="103"/>
      <c r="G2" s="103"/>
      <c r="H2" s="93"/>
      <c r="I2" s="3" t="s">
        <v>7</v>
      </c>
      <c r="J2" s="4" t="s">
        <v>8</v>
      </c>
      <c r="K2" s="4" t="s">
        <v>33</v>
      </c>
      <c r="L2" s="5" t="s">
        <v>219</v>
      </c>
      <c r="M2" s="4" t="s">
        <v>9</v>
      </c>
      <c r="N2" s="4" t="s">
        <v>10</v>
      </c>
      <c r="O2" s="4" t="s">
        <v>11</v>
      </c>
      <c r="P2" s="5" t="s">
        <v>12</v>
      </c>
      <c r="Q2" s="6" t="s">
        <v>13</v>
      </c>
      <c r="S2" s="93"/>
    </row>
    <row r="3" spans="1:21" ht="12.75">
      <c r="A3">
        <v>0</v>
      </c>
      <c r="B3">
        <v>1</v>
      </c>
      <c r="C3" t="s">
        <v>220</v>
      </c>
      <c r="G3">
        <v>2</v>
      </c>
      <c r="H3" s="25">
        <f aca="true" t="shared" si="0" ref="H3:H34">S3/1000000</f>
        <v>0.03728</v>
      </c>
      <c r="I3" s="37">
        <f>SUM(H3:H22)</f>
        <v>0.3841056</v>
      </c>
      <c r="J3" s="37">
        <f>I3/SUM(G3:G22)</f>
        <v>0.019205279999999998</v>
      </c>
      <c r="L3" s="38" t="s">
        <v>377</v>
      </c>
      <c r="M3" s="37">
        <f>SUM(H3:H61)</f>
        <v>38.4674746</v>
      </c>
      <c r="N3" s="37">
        <f>SUM(N23:N61)+SUM(H3:H22)</f>
        <v>18.403360268</v>
      </c>
      <c r="O3" s="37">
        <f>SUM(O23:O61)+SUM(H3:H22)</f>
        <v>1.8039456</v>
      </c>
      <c r="P3" s="39">
        <v>84.76627</v>
      </c>
      <c r="Q3" s="37">
        <f>N3/P3</f>
        <v>0.21710711428024376</v>
      </c>
      <c r="S3" s="24">
        <v>37280</v>
      </c>
      <c r="U3" s="24"/>
    </row>
    <row r="4" spans="1:21" ht="12.75">
      <c r="A4">
        <v>0</v>
      </c>
      <c r="B4">
        <v>2</v>
      </c>
      <c r="C4" t="s">
        <v>220</v>
      </c>
      <c r="G4">
        <v>2</v>
      </c>
      <c r="H4" s="25">
        <f t="shared" si="0"/>
        <v>0.03816</v>
      </c>
      <c r="S4" s="24">
        <v>38160</v>
      </c>
      <c r="U4" s="24"/>
    </row>
    <row r="5" spans="1:21" ht="12.75">
      <c r="A5">
        <v>0</v>
      </c>
      <c r="B5">
        <v>3</v>
      </c>
      <c r="C5" t="s">
        <v>220</v>
      </c>
      <c r="G5">
        <v>2</v>
      </c>
      <c r="H5" s="25">
        <f t="shared" si="0"/>
        <v>0.03528</v>
      </c>
      <c r="S5" s="24">
        <v>35280</v>
      </c>
      <c r="U5" s="24"/>
    </row>
    <row r="6" spans="1:21" ht="12.75">
      <c r="A6">
        <v>0</v>
      </c>
      <c r="B6">
        <v>4</v>
      </c>
      <c r="C6" t="s">
        <v>220</v>
      </c>
      <c r="G6">
        <v>2</v>
      </c>
      <c r="H6" s="25">
        <f t="shared" si="0"/>
        <v>0.04464</v>
      </c>
      <c r="S6" s="24">
        <v>44640</v>
      </c>
      <c r="U6" s="24"/>
    </row>
    <row r="7" spans="1:21" ht="12.75">
      <c r="A7">
        <v>0</v>
      </c>
      <c r="B7">
        <v>5</v>
      </c>
      <c r="C7" t="s">
        <v>220</v>
      </c>
      <c r="G7">
        <v>2</v>
      </c>
      <c r="H7" s="25">
        <f t="shared" si="0"/>
        <v>0.02896</v>
      </c>
      <c r="S7" s="24">
        <v>28960</v>
      </c>
      <c r="U7" s="24"/>
    </row>
    <row r="8" spans="1:21" ht="12.75">
      <c r="A8">
        <v>0</v>
      </c>
      <c r="B8">
        <v>6</v>
      </c>
      <c r="C8" t="s">
        <v>220</v>
      </c>
      <c r="G8">
        <v>2</v>
      </c>
      <c r="H8" s="25">
        <f t="shared" si="0"/>
        <v>0.03096</v>
      </c>
      <c r="S8" s="24">
        <v>30960</v>
      </c>
      <c r="U8" s="24"/>
    </row>
    <row r="9" spans="1:21" ht="12.75">
      <c r="A9">
        <v>0</v>
      </c>
      <c r="B9">
        <v>7</v>
      </c>
      <c r="C9" t="s">
        <v>220</v>
      </c>
      <c r="G9">
        <v>2</v>
      </c>
      <c r="H9" s="25">
        <f t="shared" si="0"/>
        <v>0.03104</v>
      </c>
      <c r="S9" s="24">
        <v>31040</v>
      </c>
      <c r="U9" s="24"/>
    </row>
    <row r="10" spans="1:21" ht="12.75">
      <c r="A10">
        <v>0</v>
      </c>
      <c r="B10">
        <v>8</v>
      </c>
      <c r="C10" t="s">
        <v>220</v>
      </c>
      <c r="G10">
        <v>2</v>
      </c>
      <c r="H10" s="25">
        <f t="shared" si="0"/>
        <v>0.04288</v>
      </c>
      <c r="S10" s="24">
        <v>42880</v>
      </c>
      <c r="U10" s="24"/>
    </row>
    <row r="11" spans="1:21" ht="12.75">
      <c r="A11">
        <v>0</v>
      </c>
      <c r="B11">
        <v>9</v>
      </c>
      <c r="C11" t="s">
        <v>220</v>
      </c>
      <c r="G11">
        <v>2</v>
      </c>
      <c r="H11" s="25">
        <f t="shared" si="0"/>
        <v>0.02672</v>
      </c>
      <c r="S11" s="24">
        <v>26720</v>
      </c>
      <c r="U11" s="24"/>
    </row>
    <row r="12" spans="1:21" ht="12.75">
      <c r="A12">
        <v>0</v>
      </c>
      <c r="B12">
        <v>10</v>
      </c>
      <c r="C12" t="s">
        <v>220</v>
      </c>
      <c r="G12">
        <v>2</v>
      </c>
      <c r="H12" s="25">
        <f t="shared" si="0"/>
        <v>0.0304</v>
      </c>
      <c r="S12" s="24">
        <v>30400</v>
      </c>
      <c r="U12" s="24"/>
    </row>
    <row r="13" spans="1:19" ht="12.75">
      <c r="A13">
        <v>1</v>
      </c>
      <c r="B13">
        <v>0</v>
      </c>
      <c r="C13" t="s">
        <v>220</v>
      </c>
      <c r="G13">
        <v>0</v>
      </c>
      <c r="H13" s="25">
        <f t="shared" si="0"/>
        <v>0.0038144</v>
      </c>
      <c r="S13" s="24">
        <v>3814.4</v>
      </c>
    </row>
    <row r="14" spans="1:19" ht="12.75">
      <c r="A14">
        <v>2</v>
      </c>
      <c r="B14">
        <v>0</v>
      </c>
      <c r="C14" t="s">
        <v>220</v>
      </c>
      <c r="G14">
        <v>0</v>
      </c>
      <c r="H14" s="25">
        <f t="shared" si="0"/>
        <v>0.0043392</v>
      </c>
      <c r="S14" s="24">
        <v>4339.2</v>
      </c>
    </row>
    <row r="15" spans="1:19" ht="12.75">
      <c r="A15">
        <v>3</v>
      </c>
      <c r="B15">
        <v>0</v>
      </c>
      <c r="C15" t="s">
        <v>220</v>
      </c>
      <c r="G15">
        <v>0</v>
      </c>
      <c r="H15" s="25">
        <f t="shared" si="0"/>
        <v>0.003456</v>
      </c>
      <c r="S15" s="24">
        <v>3456</v>
      </c>
    </row>
    <row r="16" spans="1:19" ht="12.75">
      <c r="A16">
        <v>4</v>
      </c>
      <c r="B16">
        <v>0</v>
      </c>
      <c r="C16" t="s">
        <v>220</v>
      </c>
      <c r="G16">
        <v>0</v>
      </c>
      <c r="H16" s="25">
        <f t="shared" si="0"/>
        <v>0.005542399999999999</v>
      </c>
      <c r="S16" s="24">
        <v>5542.4</v>
      </c>
    </row>
    <row r="17" spans="1:19" ht="12.75">
      <c r="A17">
        <v>5</v>
      </c>
      <c r="B17">
        <v>0</v>
      </c>
      <c r="C17" t="s">
        <v>220</v>
      </c>
      <c r="G17">
        <v>0</v>
      </c>
      <c r="H17" s="25">
        <f t="shared" si="0"/>
        <v>0.0031488</v>
      </c>
      <c r="S17" s="24">
        <v>3148.8</v>
      </c>
    </row>
    <row r="18" spans="1:19" ht="12.75">
      <c r="A18">
        <v>6</v>
      </c>
      <c r="B18">
        <v>0</v>
      </c>
      <c r="C18" t="s">
        <v>220</v>
      </c>
      <c r="G18">
        <v>0</v>
      </c>
      <c r="H18" s="25">
        <f t="shared" si="0"/>
        <v>0.0032895999999999997</v>
      </c>
      <c r="S18" s="24">
        <v>3289.6</v>
      </c>
    </row>
    <row r="19" spans="1:19" ht="12.75">
      <c r="A19">
        <v>7</v>
      </c>
      <c r="B19">
        <v>0</v>
      </c>
      <c r="C19" t="s">
        <v>220</v>
      </c>
      <c r="G19">
        <v>0</v>
      </c>
      <c r="H19" s="25">
        <f t="shared" si="0"/>
        <v>0.0033536</v>
      </c>
      <c r="S19" s="24">
        <v>3353.6</v>
      </c>
    </row>
    <row r="20" spans="1:19" ht="12.75">
      <c r="A20">
        <v>8</v>
      </c>
      <c r="B20">
        <v>0</v>
      </c>
      <c r="C20" t="s">
        <v>220</v>
      </c>
      <c r="G20">
        <v>0</v>
      </c>
      <c r="H20" s="25">
        <f t="shared" si="0"/>
        <v>0.0047616</v>
      </c>
      <c r="S20" s="24">
        <v>4761.6</v>
      </c>
    </row>
    <row r="21" spans="1:19" ht="12.75">
      <c r="A21">
        <v>9</v>
      </c>
      <c r="B21">
        <v>0</v>
      </c>
      <c r="C21" t="s">
        <v>220</v>
      </c>
      <c r="G21">
        <v>0</v>
      </c>
      <c r="H21" s="25">
        <f t="shared" si="0"/>
        <v>0.002752</v>
      </c>
      <c r="S21" s="24">
        <v>2752</v>
      </c>
    </row>
    <row r="22" spans="1:19" ht="12.75">
      <c r="A22">
        <v>10</v>
      </c>
      <c r="B22">
        <v>0</v>
      </c>
      <c r="C22" t="s">
        <v>220</v>
      </c>
      <c r="G22">
        <v>0</v>
      </c>
      <c r="H22" s="25">
        <f t="shared" si="0"/>
        <v>0.003328</v>
      </c>
      <c r="S22" s="24">
        <v>3328</v>
      </c>
    </row>
    <row r="23" spans="1:19" ht="12.75">
      <c r="A23">
        <v>0</v>
      </c>
      <c r="B23">
        <v>11</v>
      </c>
      <c r="D23" t="s">
        <v>221</v>
      </c>
      <c r="E23">
        <v>200</v>
      </c>
      <c r="F23">
        <v>0.0001</v>
      </c>
      <c r="G23">
        <v>2</v>
      </c>
      <c r="H23" s="25">
        <f t="shared" si="0"/>
        <v>1.69629</v>
      </c>
      <c r="K23" s="37">
        <v>0.326</v>
      </c>
      <c r="N23">
        <f aca="true" t="shared" si="1" ref="N23:N61">H23*(1-K23)</f>
        <v>1.14329946</v>
      </c>
      <c r="O23">
        <f aca="true" t="shared" si="2" ref="O23:O61">IF((K23&lt;F23),H23,0)</f>
        <v>0</v>
      </c>
      <c r="S23" s="24">
        <v>1696290</v>
      </c>
    </row>
    <row r="24" spans="1:19" ht="12.75">
      <c r="A24">
        <v>0</v>
      </c>
      <c r="B24">
        <v>12</v>
      </c>
      <c r="D24" t="s">
        <v>221</v>
      </c>
      <c r="E24">
        <v>200</v>
      </c>
      <c r="F24">
        <v>0.0001</v>
      </c>
      <c r="G24">
        <v>2</v>
      </c>
      <c r="H24" s="25">
        <f t="shared" si="0"/>
        <v>1.690283</v>
      </c>
      <c r="K24" s="37">
        <v>0.316</v>
      </c>
      <c r="N24">
        <f t="shared" si="1"/>
        <v>1.1561535719999998</v>
      </c>
      <c r="O24">
        <f t="shared" si="2"/>
        <v>0</v>
      </c>
      <c r="S24" s="24">
        <v>1690283</v>
      </c>
    </row>
    <row r="25" spans="1:19" ht="12.75">
      <c r="A25">
        <v>0</v>
      </c>
      <c r="B25">
        <v>13</v>
      </c>
      <c r="D25" t="s">
        <v>221</v>
      </c>
      <c r="E25">
        <v>200</v>
      </c>
      <c r="F25">
        <v>0.0001</v>
      </c>
      <c r="G25">
        <v>2</v>
      </c>
      <c r="H25" s="25">
        <f t="shared" si="0"/>
        <v>1.689463</v>
      </c>
      <c r="K25" s="37">
        <v>0.325</v>
      </c>
      <c r="N25">
        <f t="shared" si="1"/>
        <v>1.140387525</v>
      </c>
      <c r="O25">
        <f t="shared" si="2"/>
        <v>0</v>
      </c>
      <c r="S25" s="24">
        <v>1689463</v>
      </c>
    </row>
    <row r="26" spans="1:19" ht="12.75">
      <c r="A26">
        <v>0</v>
      </c>
      <c r="B26">
        <v>14</v>
      </c>
      <c r="D26" t="s">
        <v>221</v>
      </c>
      <c r="E26">
        <v>200</v>
      </c>
      <c r="F26">
        <v>0.0001</v>
      </c>
      <c r="G26">
        <v>2</v>
      </c>
      <c r="H26" s="25">
        <f t="shared" si="0"/>
        <v>1.695334</v>
      </c>
      <c r="K26" s="37">
        <v>0.323</v>
      </c>
      <c r="N26">
        <f t="shared" si="1"/>
        <v>1.1477411180000001</v>
      </c>
      <c r="O26">
        <f t="shared" si="2"/>
        <v>0</v>
      </c>
      <c r="S26" s="24">
        <v>1695334</v>
      </c>
    </row>
    <row r="27" spans="1:19" ht="12.75">
      <c r="A27">
        <v>0</v>
      </c>
      <c r="B27">
        <v>15</v>
      </c>
      <c r="D27" t="s">
        <v>221</v>
      </c>
      <c r="E27">
        <v>200</v>
      </c>
      <c r="F27">
        <v>0.0001</v>
      </c>
      <c r="G27">
        <v>8</v>
      </c>
      <c r="H27" s="25">
        <f t="shared" si="0"/>
        <v>6.785843</v>
      </c>
      <c r="K27" s="37">
        <v>0.699</v>
      </c>
      <c r="N27">
        <f t="shared" si="1"/>
        <v>2.042538743</v>
      </c>
      <c r="O27">
        <f t="shared" si="2"/>
        <v>0</v>
      </c>
      <c r="S27" s="24">
        <v>6785843</v>
      </c>
    </row>
    <row r="28" spans="1:19" ht="12.75">
      <c r="A28">
        <v>0</v>
      </c>
      <c r="B28">
        <v>16</v>
      </c>
      <c r="D28" t="s">
        <v>221</v>
      </c>
      <c r="E28">
        <v>200</v>
      </c>
      <c r="F28">
        <v>0.0001</v>
      </c>
      <c r="G28">
        <v>8</v>
      </c>
      <c r="H28" s="25">
        <f t="shared" si="0"/>
        <v>6.76823</v>
      </c>
      <c r="K28" s="37">
        <v>0.711</v>
      </c>
      <c r="N28">
        <f t="shared" si="1"/>
        <v>1.9560184700000003</v>
      </c>
      <c r="O28">
        <f t="shared" si="2"/>
        <v>0</v>
      </c>
      <c r="S28" s="24">
        <v>6768230</v>
      </c>
    </row>
    <row r="29" spans="1:19" ht="12.75">
      <c r="A29">
        <v>0</v>
      </c>
      <c r="B29">
        <v>17</v>
      </c>
      <c r="D29" t="s">
        <v>221</v>
      </c>
      <c r="E29">
        <v>200</v>
      </c>
      <c r="F29">
        <v>0.0001</v>
      </c>
      <c r="G29">
        <v>8</v>
      </c>
      <c r="H29" s="25">
        <f t="shared" si="0"/>
        <v>6.74775</v>
      </c>
      <c r="K29" s="37">
        <v>0.706</v>
      </c>
      <c r="N29">
        <f t="shared" si="1"/>
        <v>1.9838385000000003</v>
      </c>
      <c r="O29">
        <f t="shared" si="2"/>
        <v>0</v>
      </c>
      <c r="S29" s="24">
        <v>6747750</v>
      </c>
    </row>
    <row r="30" spans="1:19" ht="12.75">
      <c r="A30">
        <v>0</v>
      </c>
      <c r="B30">
        <v>18</v>
      </c>
      <c r="D30" t="s">
        <v>221</v>
      </c>
      <c r="E30">
        <v>200</v>
      </c>
      <c r="F30">
        <v>5E-07</v>
      </c>
      <c r="G30">
        <v>5</v>
      </c>
      <c r="H30" s="25">
        <f t="shared" si="0"/>
        <v>4.188</v>
      </c>
      <c r="K30" s="37">
        <v>0.411</v>
      </c>
      <c r="N30">
        <f t="shared" si="1"/>
        <v>2.466732</v>
      </c>
      <c r="O30">
        <f t="shared" si="2"/>
        <v>0</v>
      </c>
      <c r="S30" s="24">
        <v>4188000</v>
      </c>
    </row>
    <row r="31" spans="1:21" ht="12.75">
      <c r="A31">
        <v>0</v>
      </c>
      <c r="B31">
        <v>19</v>
      </c>
      <c r="D31" t="s">
        <v>221</v>
      </c>
      <c r="E31">
        <v>200</v>
      </c>
      <c r="F31">
        <v>5E-07</v>
      </c>
      <c r="G31">
        <v>5</v>
      </c>
      <c r="H31" s="25">
        <f t="shared" si="0"/>
        <v>4.204</v>
      </c>
      <c r="K31" s="37">
        <v>0.401</v>
      </c>
      <c r="N31">
        <f t="shared" si="1"/>
        <v>2.5181959999999997</v>
      </c>
      <c r="O31">
        <f t="shared" si="2"/>
        <v>0</v>
      </c>
      <c r="S31" s="24">
        <v>4204000</v>
      </c>
      <c r="U31" s="24"/>
    </row>
    <row r="32" spans="1:21" ht="12.75">
      <c r="A32">
        <v>0</v>
      </c>
      <c r="B32">
        <v>20</v>
      </c>
      <c r="D32" t="s">
        <v>222</v>
      </c>
      <c r="E32">
        <v>30</v>
      </c>
      <c r="F32">
        <v>0.05</v>
      </c>
      <c r="G32">
        <v>0.096</v>
      </c>
      <c r="H32" s="25">
        <f t="shared" si="0"/>
        <v>0.080352</v>
      </c>
      <c r="K32" s="37">
        <v>0.128</v>
      </c>
      <c r="N32">
        <f t="shared" si="1"/>
        <v>0.070066944</v>
      </c>
      <c r="O32">
        <f t="shared" si="2"/>
        <v>0</v>
      </c>
      <c r="S32" s="24">
        <v>80352</v>
      </c>
      <c r="U32" s="24"/>
    </row>
    <row r="33" spans="1:21" ht="12.75">
      <c r="A33">
        <v>0</v>
      </c>
      <c r="B33">
        <v>21</v>
      </c>
      <c r="D33" t="s">
        <v>222</v>
      </c>
      <c r="E33">
        <v>30</v>
      </c>
      <c r="F33">
        <v>0.05</v>
      </c>
      <c r="G33">
        <v>0.096</v>
      </c>
      <c r="H33" s="25">
        <f t="shared" si="0"/>
        <v>0.08016</v>
      </c>
      <c r="K33" s="37">
        <v>0.127</v>
      </c>
      <c r="N33">
        <f t="shared" si="1"/>
        <v>0.06997968</v>
      </c>
      <c r="O33">
        <f t="shared" si="2"/>
        <v>0</v>
      </c>
      <c r="S33" s="24">
        <v>80160</v>
      </c>
      <c r="U33" s="24"/>
    </row>
    <row r="34" spans="1:21" ht="12.75">
      <c r="A34">
        <v>0</v>
      </c>
      <c r="B34">
        <v>22</v>
      </c>
      <c r="D34" t="s">
        <v>222</v>
      </c>
      <c r="E34">
        <v>30</v>
      </c>
      <c r="F34">
        <v>0.05</v>
      </c>
      <c r="G34">
        <v>0.096</v>
      </c>
      <c r="H34" s="25">
        <f t="shared" si="0"/>
        <v>0.07904</v>
      </c>
      <c r="K34" s="37">
        <v>0.138</v>
      </c>
      <c r="N34">
        <f t="shared" si="1"/>
        <v>0.06813248</v>
      </c>
      <c r="O34">
        <f t="shared" si="2"/>
        <v>0</v>
      </c>
      <c r="S34" s="24">
        <v>79040</v>
      </c>
      <c r="U34" s="24"/>
    </row>
    <row r="35" spans="1:21" ht="12.75">
      <c r="A35">
        <v>0</v>
      </c>
      <c r="B35">
        <v>23</v>
      </c>
      <c r="D35" t="s">
        <v>222</v>
      </c>
      <c r="E35">
        <v>30</v>
      </c>
      <c r="F35">
        <v>0.05</v>
      </c>
      <c r="G35">
        <v>0.096</v>
      </c>
      <c r="H35" s="25">
        <f aca="true" t="shared" si="3" ref="H35:H61">S35/1000000</f>
        <v>0.08048</v>
      </c>
      <c r="K35" s="37">
        <v>0.126</v>
      </c>
      <c r="N35">
        <f t="shared" si="1"/>
        <v>0.07033952</v>
      </c>
      <c r="O35">
        <f t="shared" si="2"/>
        <v>0</v>
      </c>
      <c r="S35" s="24">
        <v>80480</v>
      </c>
      <c r="U35" s="24"/>
    </row>
    <row r="36" spans="1:21" ht="12.75">
      <c r="A36">
        <v>0</v>
      </c>
      <c r="B36">
        <v>24</v>
      </c>
      <c r="D36" t="s">
        <v>222</v>
      </c>
      <c r="E36">
        <v>30</v>
      </c>
      <c r="F36">
        <v>0.05</v>
      </c>
      <c r="G36">
        <v>0.096</v>
      </c>
      <c r="H36" s="25">
        <f t="shared" si="3"/>
        <v>0.080224</v>
      </c>
      <c r="K36" s="37">
        <v>0.128</v>
      </c>
      <c r="N36">
        <f t="shared" si="1"/>
        <v>0.069955328</v>
      </c>
      <c r="O36">
        <f t="shared" si="2"/>
        <v>0</v>
      </c>
      <c r="S36" s="24">
        <v>80224</v>
      </c>
      <c r="U36" s="24"/>
    </row>
    <row r="37" spans="1:21" ht="12.75">
      <c r="A37">
        <v>0</v>
      </c>
      <c r="B37">
        <v>25</v>
      </c>
      <c r="D37" t="s">
        <v>222</v>
      </c>
      <c r="E37">
        <v>30</v>
      </c>
      <c r="F37">
        <v>0.05</v>
      </c>
      <c r="G37">
        <v>0.096</v>
      </c>
      <c r="H37" s="25">
        <f t="shared" si="3"/>
        <v>0.079616</v>
      </c>
      <c r="K37" s="37">
        <v>0.13</v>
      </c>
      <c r="N37">
        <f t="shared" si="1"/>
        <v>0.06926592000000001</v>
      </c>
      <c r="O37">
        <f t="shared" si="2"/>
        <v>0</v>
      </c>
      <c r="S37" s="24">
        <v>79616</v>
      </c>
      <c r="U37" s="24"/>
    </row>
    <row r="38" spans="1:21" ht="12.75">
      <c r="A38">
        <v>0</v>
      </c>
      <c r="B38">
        <v>26</v>
      </c>
      <c r="D38" t="s">
        <v>222</v>
      </c>
      <c r="E38">
        <v>30</v>
      </c>
      <c r="F38">
        <v>0.05</v>
      </c>
      <c r="G38">
        <v>0.096</v>
      </c>
      <c r="H38" s="25">
        <f t="shared" si="3"/>
        <v>0.08048</v>
      </c>
      <c r="K38" s="37">
        <v>0.125</v>
      </c>
      <c r="N38">
        <f t="shared" si="1"/>
        <v>0.07042</v>
      </c>
      <c r="O38">
        <f t="shared" si="2"/>
        <v>0</v>
      </c>
      <c r="S38" s="24">
        <v>80480</v>
      </c>
      <c r="U38" s="24"/>
    </row>
    <row r="39" spans="1:21" ht="12.75">
      <c r="A39">
        <v>0</v>
      </c>
      <c r="B39">
        <v>27</v>
      </c>
      <c r="D39" t="s">
        <v>222</v>
      </c>
      <c r="E39">
        <v>30</v>
      </c>
      <c r="F39">
        <v>0.05</v>
      </c>
      <c r="G39">
        <v>0.096</v>
      </c>
      <c r="H39" s="25">
        <f t="shared" si="3"/>
        <v>0.080448</v>
      </c>
      <c r="K39" s="37">
        <v>0.124</v>
      </c>
      <c r="N39">
        <f t="shared" si="1"/>
        <v>0.07047244800000001</v>
      </c>
      <c r="O39">
        <f t="shared" si="2"/>
        <v>0</v>
      </c>
      <c r="S39" s="24">
        <v>80448</v>
      </c>
      <c r="U39" s="24"/>
    </row>
    <row r="40" spans="1:21" ht="12.75">
      <c r="A40">
        <v>0</v>
      </c>
      <c r="B40">
        <v>28</v>
      </c>
      <c r="D40" t="s">
        <v>222</v>
      </c>
      <c r="E40">
        <v>30</v>
      </c>
      <c r="F40">
        <v>0.05</v>
      </c>
      <c r="G40">
        <v>0.096</v>
      </c>
      <c r="H40" s="25">
        <f t="shared" si="3"/>
        <v>0.078976</v>
      </c>
      <c r="K40" s="37">
        <v>0.137</v>
      </c>
      <c r="N40">
        <f t="shared" si="1"/>
        <v>0.06815628800000001</v>
      </c>
      <c r="O40">
        <f t="shared" si="2"/>
        <v>0</v>
      </c>
      <c r="S40" s="24">
        <v>78976</v>
      </c>
      <c r="U40" s="24"/>
    </row>
    <row r="41" spans="1:21" ht="12.75">
      <c r="A41">
        <v>0</v>
      </c>
      <c r="B41">
        <v>29</v>
      </c>
      <c r="D41" t="s">
        <v>222</v>
      </c>
      <c r="E41">
        <v>30</v>
      </c>
      <c r="F41">
        <v>0.05</v>
      </c>
      <c r="G41">
        <v>0.096</v>
      </c>
      <c r="H41" s="25">
        <f t="shared" si="3"/>
        <v>0.079008</v>
      </c>
      <c r="K41" s="37">
        <v>0.13</v>
      </c>
      <c r="N41">
        <f t="shared" si="1"/>
        <v>0.06873696</v>
      </c>
      <c r="O41">
        <f t="shared" si="2"/>
        <v>0</v>
      </c>
      <c r="S41" s="24">
        <v>79008</v>
      </c>
      <c r="U41" s="24"/>
    </row>
    <row r="42" spans="1:21" ht="12.75">
      <c r="A42">
        <v>0</v>
      </c>
      <c r="B42">
        <v>30</v>
      </c>
      <c r="D42" t="s">
        <v>222</v>
      </c>
      <c r="E42">
        <v>30</v>
      </c>
      <c r="F42">
        <v>0.05</v>
      </c>
      <c r="G42">
        <v>0.096</v>
      </c>
      <c r="H42" s="25">
        <f t="shared" si="3"/>
        <v>0.080384</v>
      </c>
      <c r="K42" s="37">
        <v>0.124</v>
      </c>
      <c r="N42">
        <f t="shared" si="1"/>
        <v>0.070416384</v>
      </c>
      <c r="O42">
        <f t="shared" si="2"/>
        <v>0</v>
      </c>
      <c r="S42" s="24">
        <v>80384</v>
      </c>
      <c r="U42" s="24"/>
    </row>
    <row r="43" spans="1:21" ht="12.75">
      <c r="A43">
        <v>0</v>
      </c>
      <c r="B43">
        <v>31</v>
      </c>
      <c r="D43" t="s">
        <v>222</v>
      </c>
      <c r="E43">
        <v>30</v>
      </c>
      <c r="F43">
        <v>0.05</v>
      </c>
      <c r="G43">
        <v>0.096</v>
      </c>
      <c r="H43" s="25">
        <f t="shared" si="3"/>
        <v>0.080224</v>
      </c>
      <c r="K43" s="37">
        <v>0.123</v>
      </c>
      <c r="N43">
        <f t="shared" si="1"/>
        <v>0.070356448</v>
      </c>
      <c r="O43">
        <f t="shared" si="2"/>
        <v>0</v>
      </c>
      <c r="S43" s="24">
        <v>80224</v>
      </c>
      <c r="U43" s="24"/>
    </row>
    <row r="44" spans="1:21" ht="12.75">
      <c r="A44">
        <v>0</v>
      </c>
      <c r="B44">
        <v>32</v>
      </c>
      <c r="D44" t="s">
        <v>222</v>
      </c>
      <c r="E44">
        <v>30</v>
      </c>
      <c r="F44">
        <v>0.05</v>
      </c>
      <c r="G44">
        <v>0.096</v>
      </c>
      <c r="H44" s="25">
        <f t="shared" si="3"/>
        <v>0.08048</v>
      </c>
      <c r="K44" s="37">
        <v>0.12</v>
      </c>
      <c r="N44">
        <f t="shared" si="1"/>
        <v>0.0708224</v>
      </c>
      <c r="O44">
        <f t="shared" si="2"/>
        <v>0</v>
      </c>
      <c r="S44" s="24">
        <v>80480</v>
      </c>
      <c r="U44" s="24"/>
    </row>
    <row r="45" spans="1:21" ht="12.75">
      <c r="A45">
        <v>0</v>
      </c>
      <c r="B45">
        <v>33</v>
      </c>
      <c r="D45" t="s">
        <v>222</v>
      </c>
      <c r="E45">
        <v>30</v>
      </c>
      <c r="F45">
        <v>0.05</v>
      </c>
      <c r="G45">
        <v>0.096</v>
      </c>
      <c r="H45" s="25">
        <f t="shared" si="3"/>
        <v>0.0792</v>
      </c>
      <c r="K45" s="37">
        <v>0.136</v>
      </c>
      <c r="N45">
        <f t="shared" si="1"/>
        <v>0.0684288</v>
      </c>
      <c r="O45">
        <f t="shared" si="2"/>
        <v>0</v>
      </c>
      <c r="S45" s="24">
        <v>79200</v>
      </c>
      <c r="U45" s="24"/>
    </row>
    <row r="46" spans="1:21" ht="12.75">
      <c r="A46">
        <v>0</v>
      </c>
      <c r="B46">
        <v>34</v>
      </c>
      <c r="D46" t="s">
        <v>222</v>
      </c>
      <c r="E46">
        <v>30</v>
      </c>
      <c r="F46">
        <v>0.05</v>
      </c>
      <c r="G46">
        <v>0.096</v>
      </c>
      <c r="H46" s="25">
        <f t="shared" si="3"/>
        <v>0.079264</v>
      </c>
      <c r="K46" s="37">
        <v>0.13</v>
      </c>
      <c r="N46">
        <f t="shared" si="1"/>
        <v>0.06895968</v>
      </c>
      <c r="O46">
        <f t="shared" si="2"/>
        <v>0</v>
      </c>
      <c r="S46" s="24">
        <v>79264</v>
      </c>
      <c r="U46" s="24"/>
    </row>
    <row r="47" spans="1:21" ht="12.75">
      <c r="A47">
        <v>20</v>
      </c>
      <c r="B47">
        <v>0</v>
      </c>
      <c r="D47" t="s">
        <v>222</v>
      </c>
      <c r="E47">
        <v>30</v>
      </c>
      <c r="F47">
        <v>0.05</v>
      </c>
      <c r="G47">
        <v>0.096</v>
      </c>
      <c r="H47" s="25">
        <f t="shared" si="3"/>
        <v>0.09488</v>
      </c>
      <c r="K47" s="37">
        <v>0</v>
      </c>
      <c r="N47">
        <f t="shared" si="1"/>
        <v>0.09488</v>
      </c>
      <c r="O47">
        <f t="shared" si="2"/>
        <v>0.09488</v>
      </c>
      <c r="S47" s="24">
        <v>94880</v>
      </c>
      <c r="U47" s="24"/>
    </row>
    <row r="48" spans="1:21" ht="12.75">
      <c r="A48">
        <v>21</v>
      </c>
      <c r="B48">
        <v>0</v>
      </c>
      <c r="D48" t="s">
        <v>222</v>
      </c>
      <c r="E48">
        <v>30</v>
      </c>
      <c r="F48">
        <v>0.05</v>
      </c>
      <c r="G48">
        <v>0.096</v>
      </c>
      <c r="H48" s="25">
        <f t="shared" si="3"/>
        <v>0.094848</v>
      </c>
      <c r="K48" s="37">
        <v>0</v>
      </c>
      <c r="N48">
        <f t="shared" si="1"/>
        <v>0.094848</v>
      </c>
      <c r="O48">
        <f t="shared" si="2"/>
        <v>0.094848</v>
      </c>
      <c r="S48" s="24">
        <v>94848</v>
      </c>
      <c r="U48" s="24"/>
    </row>
    <row r="49" spans="1:21" ht="12.75">
      <c r="A49">
        <v>22</v>
      </c>
      <c r="B49">
        <v>0</v>
      </c>
      <c r="D49" t="s">
        <v>222</v>
      </c>
      <c r="E49">
        <v>30</v>
      </c>
      <c r="F49">
        <v>0.05</v>
      </c>
      <c r="G49">
        <v>0.096</v>
      </c>
      <c r="H49" s="25">
        <f t="shared" si="3"/>
        <v>0.094816</v>
      </c>
      <c r="K49" s="37">
        <v>0</v>
      </c>
      <c r="N49">
        <f t="shared" si="1"/>
        <v>0.094816</v>
      </c>
      <c r="O49">
        <f t="shared" si="2"/>
        <v>0.094816</v>
      </c>
      <c r="S49" s="24">
        <v>94816</v>
      </c>
      <c r="U49" s="24"/>
    </row>
    <row r="50" spans="1:21" ht="12.75">
      <c r="A50">
        <v>23</v>
      </c>
      <c r="B50">
        <v>0</v>
      </c>
      <c r="D50" t="s">
        <v>222</v>
      </c>
      <c r="E50">
        <v>30</v>
      </c>
      <c r="F50">
        <v>0.05</v>
      </c>
      <c r="G50">
        <v>0.096</v>
      </c>
      <c r="H50" s="25">
        <f t="shared" si="3"/>
        <v>0.094784</v>
      </c>
      <c r="K50" s="37">
        <v>0</v>
      </c>
      <c r="N50">
        <f t="shared" si="1"/>
        <v>0.094784</v>
      </c>
      <c r="O50">
        <f t="shared" si="2"/>
        <v>0.094784</v>
      </c>
      <c r="S50" s="24">
        <v>94784</v>
      </c>
      <c r="U50" s="24"/>
    </row>
    <row r="51" spans="1:21" ht="12.75">
      <c r="A51">
        <v>24</v>
      </c>
      <c r="B51">
        <v>0</v>
      </c>
      <c r="D51" t="s">
        <v>222</v>
      </c>
      <c r="E51">
        <v>30</v>
      </c>
      <c r="F51">
        <v>0.05</v>
      </c>
      <c r="G51">
        <v>0.096</v>
      </c>
      <c r="H51" s="25">
        <f t="shared" si="3"/>
        <v>0.094752</v>
      </c>
      <c r="K51" s="37">
        <v>0</v>
      </c>
      <c r="N51">
        <f t="shared" si="1"/>
        <v>0.094752</v>
      </c>
      <c r="O51">
        <f t="shared" si="2"/>
        <v>0.094752</v>
      </c>
      <c r="S51" s="24">
        <v>94752</v>
      </c>
      <c r="U51" s="24"/>
    </row>
    <row r="52" spans="1:21" ht="12.75">
      <c r="A52">
        <v>25</v>
      </c>
      <c r="B52">
        <v>0</v>
      </c>
      <c r="D52" t="s">
        <v>222</v>
      </c>
      <c r="E52">
        <v>30</v>
      </c>
      <c r="F52">
        <v>0.05</v>
      </c>
      <c r="G52">
        <v>0.096</v>
      </c>
      <c r="H52" s="25">
        <f t="shared" si="3"/>
        <v>0.09472</v>
      </c>
      <c r="K52" s="37">
        <v>0</v>
      </c>
      <c r="N52">
        <f t="shared" si="1"/>
        <v>0.09472</v>
      </c>
      <c r="O52">
        <f t="shared" si="2"/>
        <v>0.09472</v>
      </c>
      <c r="S52" s="24">
        <v>94720</v>
      </c>
      <c r="U52" s="24"/>
    </row>
    <row r="53" spans="1:21" ht="12.75">
      <c r="A53">
        <v>26</v>
      </c>
      <c r="B53">
        <v>0</v>
      </c>
      <c r="D53" t="s">
        <v>222</v>
      </c>
      <c r="E53">
        <v>30</v>
      </c>
      <c r="F53">
        <v>0.05</v>
      </c>
      <c r="G53">
        <v>0.096</v>
      </c>
      <c r="H53" s="25">
        <f t="shared" si="3"/>
        <v>0.094688</v>
      </c>
      <c r="K53" s="37">
        <v>0</v>
      </c>
      <c r="N53">
        <f t="shared" si="1"/>
        <v>0.094688</v>
      </c>
      <c r="O53">
        <f t="shared" si="2"/>
        <v>0.094688</v>
      </c>
      <c r="S53" s="24">
        <v>94688</v>
      </c>
      <c r="U53" s="24"/>
    </row>
    <row r="54" spans="1:21" ht="12.75">
      <c r="A54">
        <v>27</v>
      </c>
      <c r="B54">
        <v>0</v>
      </c>
      <c r="D54" t="s">
        <v>222</v>
      </c>
      <c r="E54">
        <v>30</v>
      </c>
      <c r="F54">
        <v>0.05</v>
      </c>
      <c r="G54">
        <v>0.096</v>
      </c>
      <c r="H54" s="25">
        <f t="shared" si="3"/>
        <v>0.094656</v>
      </c>
      <c r="K54" s="37">
        <v>0</v>
      </c>
      <c r="N54">
        <f t="shared" si="1"/>
        <v>0.094656</v>
      </c>
      <c r="O54">
        <f t="shared" si="2"/>
        <v>0.094656</v>
      </c>
      <c r="S54" s="24">
        <v>94656</v>
      </c>
      <c r="U54" s="24"/>
    </row>
    <row r="55" spans="1:21" ht="12.75">
      <c r="A55">
        <v>28</v>
      </c>
      <c r="B55">
        <v>0</v>
      </c>
      <c r="D55" t="s">
        <v>222</v>
      </c>
      <c r="E55">
        <v>30</v>
      </c>
      <c r="F55">
        <v>0.05</v>
      </c>
      <c r="G55">
        <v>0.096</v>
      </c>
      <c r="H55" s="25">
        <f t="shared" si="3"/>
        <v>0.094624</v>
      </c>
      <c r="K55" s="37">
        <v>0</v>
      </c>
      <c r="N55">
        <f t="shared" si="1"/>
        <v>0.094624</v>
      </c>
      <c r="O55">
        <f t="shared" si="2"/>
        <v>0.094624</v>
      </c>
      <c r="S55" s="24">
        <v>94624</v>
      </c>
      <c r="U55" s="24"/>
    </row>
    <row r="56" spans="1:21" ht="12.75">
      <c r="A56">
        <v>29</v>
      </c>
      <c r="B56">
        <v>0</v>
      </c>
      <c r="D56" t="s">
        <v>222</v>
      </c>
      <c r="E56">
        <v>30</v>
      </c>
      <c r="F56">
        <v>0.05</v>
      </c>
      <c r="G56">
        <v>0.096</v>
      </c>
      <c r="H56" s="25">
        <f t="shared" si="3"/>
        <v>0.094592</v>
      </c>
      <c r="K56" s="37">
        <v>0</v>
      </c>
      <c r="N56">
        <f t="shared" si="1"/>
        <v>0.094592</v>
      </c>
      <c r="O56">
        <f t="shared" si="2"/>
        <v>0.094592</v>
      </c>
      <c r="S56" s="24">
        <v>94592</v>
      </c>
      <c r="U56" s="24"/>
    </row>
    <row r="57" spans="1:21" ht="12.75">
      <c r="A57">
        <v>30</v>
      </c>
      <c r="B57">
        <v>0</v>
      </c>
      <c r="D57" t="s">
        <v>222</v>
      </c>
      <c r="E57">
        <v>30</v>
      </c>
      <c r="F57">
        <v>0.05</v>
      </c>
      <c r="G57">
        <v>0.096</v>
      </c>
      <c r="H57" s="25">
        <f t="shared" si="3"/>
        <v>0.09456</v>
      </c>
      <c r="K57" s="37">
        <v>0</v>
      </c>
      <c r="N57">
        <f t="shared" si="1"/>
        <v>0.09456</v>
      </c>
      <c r="O57">
        <f t="shared" si="2"/>
        <v>0.09456</v>
      </c>
      <c r="S57" s="24">
        <v>94560</v>
      </c>
      <c r="U57" s="24"/>
    </row>
    <row r="58" spans="1:21" ht="12.75">
      <c r="A58">
        <v>31</v>
      </c>
      <c r="B58">
        <v>0</v>
      </c>
      <c r="D58" t="s">
        <v>222</v>
      </c>
      <c r="E58">
        <v>30</v>
      </c>
      <c r="F58">
        <v>0.05</v>
      </c>
      <c r="G58">
        <v>0.096</v>
      </c>
      <c r="H58" s="25">
        <f t="shared" si="3"/>
        <v>0.094528</v>
      </c>
      <c r="K58" s="37">
        <v>0</v>
      </c>
      <c r="N58">
        <f t="shared" si="1"/>
        <v>0.094528</v>
      </c>
      <c r="O58">
        <f t="shared" si="2"/>
        <v>0.094528</v>
      </c>
      <c r="S58" s="24">
        <v>94528</v>
      </c>
      <c r="U58" s="24"/>
    </row>
    <row r="59" spans="1:21" ht="12.75">
      <c r="A59">
        <v>32</v>
      </c>
      <c r="B59">
        <v>0</v>
      </c>
      <c r="D59" t="s">
        <v>222</v>
      </c>
      <c r="E59">
        <v>30</v>
      </c>
      <c r="F59">
        <v>0.05</v>
      </c>
      <c r="G59">
        <v>0.096</v>
      </c>
      <c r="H59" s="25">
        <f t="shared" si="3"/>
        <v>0.094496</v>
      </c>
      <c r="K59" s="37">
        <v>0</v>
      </c>
      <c r="N59">
        <f t="shared" si="1"/>
        <v>0.094496</v>
      </c>
      <c r="O59">
        <f t="shared" si="2"/>
        <v>0.094496</v>
      </c>
      <c r="S59" s="24">
        <v>94496</v>
      </c>
      <c r="U59" s="24"/>
    </row>
    <row r="60" spans="1:21" ht="12.75">
      <c r="A60">
        <v>33</v>
      </c>
      <c r="B60">
        <v>0</v>
      </c>
      <c r="D60" t="s">
        <v>222</v>
      </c>
      <c r="E60">
        <v>30</v>
      </c>
      <c r="F60">
        <v>0.05</v>
      </c>
      <c r="G60">
        <v>0.096</v>
      </c>
      <c r="H60" s="25">
        <f t="shared" si="3"/>
        <v>0.094464</v>
      </c>
      <c r="K60" s="37">
        <v>0</v>
      </c>
      <c r="N60">
        <f t="shared" si="1"/>
        <v>0.094464</v>
      </c>
      <c r="O60">
        <f t="shared" si="2"/>
        <v>0.094464</v>
      </c>
      <c r="S60" s="24">
        <v>94464</v>
      </c>
      <c r="U60" s="24"/>
    </row>
    <row r="61" spans="1:21" ht="12.75">
      <c r="A61">
        <v>34</v>
      </c>
      <c r="B61">
        <v>0</v>
      </c>
      <c r="D61" t="s">
        <v>222</v>
      </c>
      <c r="E61">
        <v>30</v>
      </c>
      <c r="F61">
        <v>0.05</v>
      </c>
      <c r="G61">
        <v>0.096</v>
      </c>
      <c r="H61" s="25">
        <f t="shared" si="3"/>
        <v>0.094432</v>
      </c>
      <c r="K61" s="37">
        <v>0</v>
      </c>
      <c r="N61">
        <f t="shared" si="1"/>
        <v>0.094432</v>
      </c>
      <c r="O61">
        <f t="shared" si="2"/>
        <v>0.094432</v>
      </c>
      <c r="S61" s="24">
        <v>94432</v>
      </c>
      <c r="U61" s="24"/>
    </row>
    <row r="62" ht="13.5" thickBot="1"/>
    <row r="63" spans="1:13" ht="13.5" thickBot="1">
      <c r="A63" s="73" t="s">
        <v>32</v>
      </c>
      <c r="B63" s="77"/>
      <c r="C63" s="77"/>
      <c r="D63" s="77"/>
      <c r="E63" s="74"/>
      <c r="G63" s="73" t="s">
        <v>22</v>
      </c>
      <c r="H63" s="77"/>
      <c r="I63" s="77"/>
      <c r="J63" s="77"/>
      <c r="K63" s="77"/>
      <c r="L63" s="77"/>
      <c r="M63" s="74"/>
    </row>
    <row r="64" spans="1:13" ht="13.5" thickBot="1">
      <c r="A64" s="13"/>
      <c r="B64" s="1" t="s">
        <v>14</v>
      </c>
      <c r="C64" s="1" t="s">
        <v>15</v>
      </c>
      <c r="D64" s="1" t="s">
        <v>16</v>
      </c>
      <c r="E64" s="2" t="s">
        <v>17</v>
      </c>
      <c r="G64" s="14" t="s">
        <v>358</v>
      </c>
      <c r="H64" s="73" t="s">
        <v>360</v>
      </c>
      <c r="I64" s="77"/>
      <c r="J64" s="77"/>
      <c r="K64" s="77"/>
      <c r="L64" s="77"/>
      <c r="M64" s="74"/>
    </row>
    <row r="65" spans="1:13" ht="12.75">
      <c r="A65" s="8" t="s">
        <v>223</v>
      </c>
      <c r="B65" s="9">
        <v>0.0032</v>
      </c>
      <c r="C65" s="9">
        <v>0.0032</v>
      </c>
      <c r="D65" s="9">
        <v>0.0032</v>
      </c>
      <c r="E65" s="10">
        <v>0.0032</v>
      </c>
      <c r="G65" s="88" t="s">
        <v>23</v>
      </c>
      <c r="H65" s="13"/>
      <c r="I65" s="1" t="s">
        <v>31</v>
      </c>
      <c r="J65" s="1" t="s">
        <v>26</v>
      </c>
      <c r="K65" s="1"/>
      <c r="L65" s="1"/>
      <c r="M65" s="2"/>
    </row>
    <row r="66" spans="1:13" ht="13.5" thickBot="1">
      <c r="A66" s="8" t="s">
        <v>224</v>
      </c>
      <c r="B66" s="9">
        <v>64</v>
      </c>
      <c r="C66" s="9">
        <v>64</v>
      </c>
      <c r="D66" s="9">
        <v>15</v>
      </c>
      <c r="E66" s="10">
        <v>15</v>
      </c>
      <c r="G66" s="89"/>
      <c r="H66" s="21" t="s">
        <v>24</v>
      </c>
      <c r="I66" s="11">
        <v>1</v>
      </c>
      <c r="J66" s="11">
        <v>64</v>
      </c>
      <c r="K66" s="11"/>
      <c r="L66" s="11"/>
      <c r="M66" s="12"/>
    </row>
    <row r="67" spans="1:13" ht="13.5" thickBot="1">
      <c r="A67" s="8" t="s">
        <v>225</v>
      </c>
      <c r="B67" s="9">
        <v>1023</v>
      </c>
      <c r="C67" s="9">
        <v>1023</v>
      </c>
      <c r="D67" s="9">
        <v>15</v>
      </c>
      <c r="E67" s="10">
        <v>15</v>
      </c>
      <c r="G67" s="22" t="s">
        <v>27</v>
      </c>
      <c r="H67" s="73" t="s">
        <v>28</v>
      </c>
      <c r="I67" s="77"/>
      <c r="J67" s="77"/>
      <c r="K67" s="77"/>
      <c r="L67" s="77"/>
      <c r="M67" s="74"/>
    </row>
    <row r="68" spans="1:13" ht="13.5" thickBot="1">
      <c r="A68" s="8" t="s">
        <v>226</v>
      </c>
      <c r="B68" s="9">
        <v>7</v>
      </c>
      <c r="C68" s="9">
        <v>3</v>
      </c>
      <c r="D68" s="9">
        <v>2</v>
      </c>
      <c r="E68" s="10">
        <v>2</v>
      </c>
      <c r="G68" s="22" t="s">
        <v>18</v>
      </c>
      <c r="H68" s="73" t="s">
        <v>227</v>
      </c>
      <c r="I68" s="77"/>
      <c r="J68" s="77"/>
      <c r="K68" s="77"/>
      <c r="L68" s="77"/>
      <c r="M68" s="74"/>
    </row>
    <row r="69" spans="1:13" ht="13.5" thickBot="1">
      <c r="A69" s="16" t="s">
        <v>19</v>
      </c>
      <c r="B69" s="86" t="s">
        <v>21</v>
      </c>
      <c r="C69" s="86"/>
      <c r="D69" s="86"/>
      <c r="E69" s="87"/>
      <c r="G69" s="15" t="s">
        <v>29</v>
      </c>
      <c r="H69" s="113" t="s">
        <v>28</v>
      </c>
      <c r="I69" s="114"/>
      <c r="J69" s="114"/>
      <c r="K69" s="114"/>
      <c r="L69" s="114"/>
      <c r="M69" s="115"/>
    </row>
    <row r="70" spans="1:13" ht="13.5" thickBot="1">
      <c r="A70" s="17" t="s">
        <v>20</v>
      </c>
      <c r="B70" s="86" t="s">
        <v>21</v>
      </c>
      <c r="C70" s="86"/>
      <c r="D70" s="86"/>
      <c r="E70" s="87"/>
      <c r="G70" s="22" t="s">
        <v>30</v>
      </c>
      <c r="H70" s="73" t="s">
        <v>28</v>
      </c>
      <c r="I70" s="77"/>
      <c r="J70" s="77"/>
      <c r="K70" s="77"/>
      <c r="L70" s="77"/>
      <c r="M70" s="74"/>
    </row>
    <row r="72" ht="13.5" thickBot="1"/>
    <row r="73" spans="1:13" ht="12.75" customHeight="1">
      <c r="A73" s="18"/>
      <c r="B73" s="18"/>
      <c r="C73" s="18"/>
      <c r="G73" s="109" t="s">
        <v>34</v>
      </c>
      <c r="H73" s="110"/>
      <c r="I73" s="110"/>
      <c r="J73" s="110"/>
      <c r="K73" s="110"/>
      <c r="L73" s="110"/>
      <c r="M73" s="111"/>
    </row>
    <row r="74" spans="1:13" ht="12.75">
      <c r="A74" s="18"/>
      <c r="B74" s="18"/>
      <c r="C74" s="18"/>
      <c r="G74" s="75" t="s">
        <v>35</v>
      </c>
      <c r="H74" s="76"/>
      <c r="I74" s="78" t="s">
        <v>338</v>
      </c>
      <c r="J74" s="78"/>
      <c r="K74" s="78"/>
      <c r="L74" s="78"/>
      <c r="M74" s="112"/>
    </row>
    <row r="75" spans="1:13" ht="12.75">
      <c r="A75" s="18"/>
      <c r="B75" s="18"/>
      <c r="C75" s="18"/>
      <c r="G75" s="75" t="s">
        <v>36</v>
      </c>
      <c r="H75" s="76"/>
      <c r="I75" s="78" t="s">
        <v>37</v>
      </c>
      <c r="J75" s="78"/>
      <c r="K75" s="9"/>
      <c r="L75" s="9"/>
      <c r="M75" s="10"/>
    </row>
    <row r="76" spans="7:13" ht="12.75">
      <c r="G76" s="75" t="s">
        <v>339</v>
      </c>
      <c r="H76" s="76"/>
      <c r="I76" s="82" t="s">
        <v>340</v>
      </c>
      <c r="J76" s="83"/>
      <c r="K76" s="83"/>
      <c r="L76" s="83"/>
      <c r="M76" s="84"/>
    </row>
    <row r="77" spans="7:13" ht="12.75">
      <c r="G77" s="75" t="s">
        <v>38</v>
      </c>
      <c r="H77" s="76"/>
      <c r="I77" s="9" t="s">
        <v>39</v>
      </c>
      <c r="J77" s="9"/>
      <c r="K77" s="9"/>
      <c r="L77" s="9"/>
      <c r="M77" s="10"/>
    </row>
    <row r="78" spans="7:13" ht="12.75">
      <c r="G78" s="75" t="s">
        <v>40</v>
      </c>
      <c r="H78" s="76"/>
      <c r="I78" s="9">
        <v>20</v>
      </c>
      <c r="J78" s="9"/>
      <c r="K78" s="9"/>
      <c r="L78" s="9"/>
      <c r="M78" s="10"/>
    </row>
    <row r="79" spans="7:13" ht="12.75">
      <c r="G79" s="8" t="s">
        <v>41</v>
      </c>
      <c r="H79" s="9"/>
      <c r="I79" s="9" t="s">
        <v>42</v>
      </c>
      <c r="J79" s="9"/>
      <c r="K79" s="9"/>
      <c r="L79" s="9"/>
      <c r="M79" s="10"/>
    </row>
    <row r="80" spans="7:13" ht="12.75">
      <c r="G80" s="8" t="s">
        <v>43</v>
      </c>
      <c r="H80" s="9"/>
      <c r="I80" s="9" t="s">
        <v>44</v>
      </c>
      <c r="J80" s="9"/>
      <c r="K80" s="9"/>
      <c r="L80" s="9"/>
      <c r="M80" s="10"/>
    </row>
    <row r="81" spans="7:13" ht="12.75">
      <c r="G81" s="8" t="s">
        <v>45</v>
      </c>
      <c r="H81" s="9"/>
      <c r="I81" s="9" t="s">
        <v>341</v>
      </c>
      <c r="J81" s="9"/>
      <c r="K81" s="9"/>
      <c r="L81" s="9"/>
      <c r="M81" s="10"/>
    </row>
    <row r="82" spans="7:13" ht="13.5" thickBot="1">
      <c r="G82" s="17" t="s">
        <v>47</v>
      </c>
      <c r="H82" s="11"/>
      <c r="I82" s="11">
        <v>108</v>
      </c>
      <c r="J82" s="11"/>
      <c r="K82" s="11"/>
      <c r="L82" s="11"/>
      <c r="M82" s="12"/>
    </row>
    <row r="90" ht="12.75">
      <c r="F90" s="18"/>
    </row>
    <row r="91" ht="12.75">
      <c r="F91" s="18"/>
    </row>
    <row r="92" ht="12.75">
      <c r="F92" s="18"/>
    </row>
  </sheetData>
  <mergeCells count="31">
    <mergeCell ref="S1:S2"/>
    <mergeCell ref="A1:A2"/>
    <mergeCell ref="B1:B2"/>
    <mergeCell ref="C1:C2"/>
    <mergeCell ref="D1:D2"/>
    <mergeCell ref="K1:L1"/>
    <mergeCell ref="M1:O1"/>
    <mergeCell ref="G1:G2"/>
    <mergeCell ref="H1:H2"/>
    <mergeCell ref="I1:J1"/>
    <mergeCell ref="E1:E2"/>
    <mergeCell ref="F1:F2"/>
    <mergeCell ref="B69:E69"/>
    <mergeCell ref="H69:M69"/>
    <mergeCell ref="A63:E63"/>
    <mergeCell ref="G63:M63"/>
    <mergeCell ref="H64:M64"/>
    <mergeCell ref="G78:H78"/>
    <mergeCell ref="G76:H76"/>
    <mergeCell ref="I76:M76"/>
    <mergeCell ref="B70:E70"/>
    <mergeCell ref="H70:M70"/>
    <mergeCell ref="G73:M73"/>
    <mergeCell ref="G74:H74"/>
    <mergeCell ref="I74:M74"/>
    <mergeCell ref="G75:H75"/>
    <mergeCell ref="I75:J75"/>
    <mergeCell ref="G77:H77"/>
    <mergeCell ref="G65:G66"/>
    <mergeCell ref="H67:M67"/>
    <mergeCell ref="H68:M6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34"/>
  </sheetPr>
  <dimension ref="A1:W49"/>
  <sheetViews>
    <sheetView workbookViewId="0" topLeftCell="A1">
      <pane xSplit="2" ySplit="2" topLeftCell="I3" activePane="bottomRight" state="frozen"/>
      <selection pane="topLeft" activeCell="E41" sqref="E41"/>
      <selection pane="topRight" activeCell="E41" sqref="E41"/>
      <selection pane="bottomLeft" activeCell="E41" sqref="E41"/>
      <selection pane="bottomRight" activeCell="Q5" sqref="Q5"/>
    </sheetView>
  </sheetViews>
  <sheetFormatPr defaultColWidth="9.140625" defaultRowHeight="12.75"/>
  <cols>
    <col min="6" max="6" width="10.7109375" style="0" bestFit="1" customWidth="1"/>
    <col min="12" max="12" width="11.140625" style="0" customWidth="1"/>
    <col min="16" max="16" width="9.7109375" style="0" bestFit="1" customWidth="1"/>
    <col min="19" max="19" width="10.00390625" style="0" bestFit="1" customWidth="1"/>
  </cols>
  <sheetData>
    <row r="1" spans="1:19" ht="12.75" customHeight="1">
      <c r="A1" s="96" t="s">
        <v>0</v>
      </c>
      <c r="B1" s="90" t="s">
        <v>1</v>
      </c>
      <c r="C1" s="90" t="s">
        <v>169</v>
      </c>
      <c r="D1" s="90" t="s">
        <v>170</v>
      </c>
      <c r="E1" s="94" t="s">
        <v>171</v>
      </c>
      <c r="F1" s="90" t="s">
        <v>172</v>
      </c>
      <c r="G1" s="90" t="s">
        <v>173</v>
      </c>
      <c r="H1" s="92" t="s">
        <v>174</v>
      </c>
      <c r="I1" s="101" t="s">
        <v>3</v>
      </c>
      <c r="J1" s="85"/>
      <c r="K1" s="98" t="s">
        <v>4</v>
      </c>
      <c r="L1" s="99"/>
      <c r="M1" s="85" t="s">
        <v>5</v>
      </c>
      <c r="N1" s="85"/>
      <c r="O1" s="85"/>
      <c r="P1" s="1" t="s">
        <v>6</v>
      </c>
      <c r="Q1" s="2"/>
      <c r="S1" s="92" t="s">
        <v>175</v>
      </c>
    </row>
    <row r="2" spans="1:19" ht="64.5" thickBot="1">
      <c r="A2" s="97"/>
      <c r="B2" s="91"/>
      <c r="C2" s="91"/>
      <c r="D2" s="91"/>
      <c r="E2" s="95"/>
      <c r="F2" s="91"/>
      <c r="G2" s="91"/>
      <c r="H2" s="100"/>
      <c r="I2" s="3" t="s">
        <v>176</v>
      </c>
      <c r="J2" s="4" t="s">
        <v>8</v>
      </c>
      <c r="K2" s="4" t="s">
        <v>177</v>
      </c>
      <c r="L2" s="5" t="s">
        <v>178</v>
      </c>
      <c r="M2" s="4" t="s">
        <v>9</v>
      </c>
      <c r="N2" s="4" t="s">
        <v>10</v>
      </c>
      <c r="O2" s="4" t="s">
        <v>11</v>
      </c>
      <c r="P2" s="5" t="s">
        <v>12</v>
      </c>
      <c r="Q2" s="6" t="s">
        <v>13</v>
      </c>
      <c r="S2" s="93"/>
    </row>
    <row r="3" spans="1:19" ht="13.5" thickBot="1">
      <c r="A3">
        <v>4</v>
      </c>
      <c r="B3">
        <v>0</v>
      </c>
      <c r="C3" t="s">
        <v>179</v>
      </c>
      <c r="G3">
        <v>0</v>
      </c>
      <c r="H3">
        <f aca="true" t="shared" si="0" ref="H3:H23">S3/1000000</f>
        <v>0.1032448</v>
      </c>
      <c r="I3" s="26">
        <f>SUM(H3:H6)</f>
        <v>3.2036768</v>
      </c>
      <c r="J3" s="27">
        <f>I3/SUM(G3:G6)</f>
        <v>0.10334441290322581</v>
      </c>
      <c r="K3" s="7"/>
      <c r="L3" s="29" t="s">
        <v>369</v>
      </c>
      <c r="M3" s="27">
        <f>SUM(H3:H23)</f>
        <v>55.25569793000001</v>
      </c>
      <c r="N3" s="27">
        <f>SUM(N7:N23)+SUM(H3:H6)</f>
        <v>55.25569793000001</v>
      </c>
      <c r="O3" s="30">
        <f>SUM(O7:O23)+SUM(H3:H6)</f>
        <v>55.25569793000001</v>
      </c>
      <c r="P3" s="31">
        <v>130.5825</v>
      </c>
      <c r="Q3" s="68">
        <f>N3/P3</f>
        <v>0.42314780257691503</v>
      </c>
      <c r="S3" s="24">
        <v>103244.8</v>
      </c>
    </row>
    <row r="4" spans="1:19" ht="12.75">
      <c r="A4">
        <v>0</v>
      </c>
      <c r="B4">
        <v>4</v>
      </c>
      <c r="C4" t="s">
        <v>179</v>
      </c>
      <c r="G4">
        <v>1</v>
      </c>
      <c r="H4">
        <f t="shared" si="0"/>
        <v>1.16552</v>
      </c>
      <c r="S4" s="24">
        <v>1165520</v>
      </c>
    </row>
    <row r="5" spans="1:19" ht="12.75">
      <c r="A5">
        <v>10</v>
      </c>
      <c r="B5">
        <v>4</v>
      </c>
      <c r="C5" t="s">
        <v>179</v>
      </c>
      <c r="G5">
        <v>0</v>
      </c>
      <c r="H5">
        <f t="shared" si="0"/>
        <v>0.032512</v>
      </c>
      <c r="S5" s="24">
        <v>32512</v>
      </c>
    </row>
    <row r="6" spans="1:19" ht="12.75">
      <c r="A6">
        <v>4</v>
      </c>
      <c r="B6">
        <v>10</v>
      </c>
      <c r="C6" t="s">
        <v>179</v>
      </c>
      <c r="G6">
        <v>30</v>
      </c>
      <c r="H6">
        <f t="shared" si="0"/>
        <v>1.9024</v>
      </c>
      <c r="S6" s="24">
        <v>1902400</v>
      </c>
    </row>
    <row r="7" spans="1:19" ht="12.75">
      <c r="A7">
        <v>0</v>
      </c>
      <c r="B7">
        <v>1</v>
      </c>
      <c r="D7" t="s">
        <v>180</v>
      </c>
      <c r="E7">
        <v>200</v>
      </c>
      <c r="F7">
        <v>1E-07</v>
      </c>
      <c r="G7">
        <v>19.200001</v>
      </c>
      <c r="H7">
        <f t="shared" si="0"/>
        <v>19.1356</v>
      </c>
      <c r="K7" s="28">
        <v>0</v>
      </c>
      <c r="N7">
        <f aca="true" t="shared" si="1" ref="N7:N23">H7*(1-K7)</f>
        <v>19.1356</v>
      </c>
      <c r="O7">
        <f aca="true" t="shared" si="2" ref="O7:O23">IF((K7&lt;F7),H7,0)</f>
        <v>19.1356</v>
      </c>
      <c r="S7" s="24">
        <v>19135600</v>
      </c>
    </row>
    <row r="8" spans="1:19" ht="12.75">
      <c r="A8">
        <v>0</v>
      </c>
      <c r="B8">
        <v>3</v>
      </c>
      <c r="D8" t="s">
        <v>180</v>
      </c>
      <c r="E8">
        <v>200</v>
      </c>
      <c r="F8">
        <v>1E-07</v>
      </c>
      <c r="G8">
        <v>24</v>
      </c>
      <c r="H8">
        <f t="shared" si="0"/>
        <v>23.708</v>
      </c>
      <c r="K8" s="28">
        <v>0</v>
      </c>
      <c r="N8">
        <f t="shared" si="1"/>
        <v>23.708</v>
      </c>
      <c r="O8">
        <f t="shared" si="2"/>
        <v>23.708</v>
      </c>
      <c r="S8" s="24">
        <v>23708000</v>
      </c>
    </row>
    <row r="9" spans="1:19" ht="12.75">
      <c r="A9">
        <v>0</v>
      </c>
      <c r="B9">
        <v>4</v>
      </c>
      <c r="D9" t="s">
        <v>180</v>
      </c>
      <c r="E9">
        <v>200</v>
      </c>
      <c r="F9">
        <v>0.0001</v>
      </c>
      <c r="G9">
        <v>4</v>
      </c>
      <c r="H9">
        <f t="shared" si="0"/>
        <v>3.9408</v>
      </c>
      <c r="K9" s="28">
        <v>0</v>
      </c>
      <c r="N9">
        <f t="shared" si="1"/>
        <v>3.9408</v>
      </c>
      <c r="O9">
        <f t="shared" si="2"/>
        <v>3.9408</v>
      </c>
      <c r="S9" s="24">
        <v>3940800</v>
      </c>
    </row>
    <row r="10" spans="1:19" ht="12.75">
      <c r="A10">
        <v>0</v>
      </c>
      <c r="B10">
        <v>7</v>
      </c>
      <c r="D10" t="s">
        <v>181</v>
      </c>
      <c r="E10">
        <v>30</v>
      </c>
      <c r="F10">
        <v>0.05</v>
      </c>
      <c r="G10">
        <v>0.096</v>
      </c>
      <c r="H10">
        <f t="shared" si="0"/>
        <v>0.094336</v>
      </c>
      <c r="K10" s="28">
        <v>0</v>
      </c>
      <c r="N10">
        <f t="shared" si="1"/>
        <v>0.094336</v>
      </c>
      <c r="O10">
        <f t="shared" si="2"/>
        <v>0.094336</v>
      </c>
      <c r="S10" s="24">
        <v>94336</v>
      </c>
    </row>
    <row r="11" spans="1:19" ht="12.75">
      <c r="A11">
        <v>0</v>
      </c>
      <c r="B11">
        <v>8</v>
      </c>
      <c r="D11" t="s">
        <v>181</v>
      </c>
      <c r="E11">
        <v>30</v>
      </c>
      <c r="F11">
        <v>0.05</v>
      </c>
      <c r="G11">
        <v>0.096</v>
      </c>
      <c r="H11">
        <f t="shared" si="0"/>
        <v>0.094464</v>
      </c>
      <c r="K11" s="28">
        <v>0</v>
      </c>
      <c r="N11">
        <f t="shared" si="1"/>
        <v>0.094464</v>
      </c>
      <c r="O11">
        <f t="shared" si="2"/>
        <v>0.094464</v>
      </c>
      <c r="S11" s="24">
        <v>94464</v>
      </c>
    </row>
    <row r="12" spans="1:19" ht="12.75">
      <c r="A12">
        <v>0</v>
      </c>
      <c r="B12">
        <v>9</v>
      </c>
      <c r="D12" t="s">
        <v>181</v>
      </c>
      <c r="E12">
        <v>30</v>
      </c>
      <c r="F12">
        <v>0.05</v>
      </c>
      <c r="G12">
        <v>0.096</v>
      </c>
      <c r="H12">
        <f t="shared" si="0"/>
        <v>0.094304</v>
      </c>
      <c r="K12" s="28">
        <v>0</v>
      </c>
      <c r="N12">
        <f t="shared" si="1"/>
        <v>0.094304</v>
      </c>
      <c r="O12">
        <f t="shared" si="2"/>
        <v>0.094304</v>
      </c>
      <c r="S12" s="24">
        <v>94304</v>
      </c>
    </row>
    <row r="13" spans="1:19" ht="12.75">
      <c r="A13">
        <v>0</v>
      </c>
      <c r="B13">
        <v>10</v>
      </c>
      <c r="D13" t="s">
        <v>180</v>
      </c>
      <c r="E13">
        <v>30</v>
      </c>
      <c r="F13">
        <v>0.0001</v>
      </c>
      <c r="G13">
        <v>2</v>
      </c>
      <c r="H13">
        <f t="shared" si="0"/>
        <v>1.967036</v>
      </c>
      <c r="K13" s="28">
        <v>0</v>
      </c>
      <c r="N13">
        <f t="shared" si="1"/>
        <v>1.967036</v>
      </c>
      <c r="O13">
        <f t="shared" si="2"/>
        <v>1.967036</v>
      </c>
      <c r="S13" s="24">
        <v>1967036</v>
      </c>
    </row>
    <row r="14" spans="1:19" ht="12.75">
      <c r="A14">
        <v>0</v>
      </c>
      <c r="B14">
        <v>11</v>
      </c>
      <c r="D14" t="s">
        <v>180</v>
      </c>
      <c r="E14">
        <v>200</v>
      </c>
      <c r="F14">
        <v>0.0001</v>
      </c>
      <c r="G14">
        <v>0.128</v>
      </c>
      <c r="H14">
        <f t="shared" si="0"/>
        <v>0.1251771</v>
      </c>
      <c r="K14" s="28">
        <v>0</v>
      </c>
      <c r="N14">
        <f t="shared" si="1"/>
        <v>0.1251771</v>
      </c>
      <c r="O14">
        <f t="shared" si="2"/>
        <v>0.1251771</v>
      </c>
      <c r="S14" s="24">
        <v>125177.1</v>
      </c>
    </row>
    <row r="15" spans="1:19" ht="12.75">
      <c r="A15">
        <v>1</v>
      </c>
      <c r="B15">
        <v>0</v>
      </c>
      <c r="D15" t="s">
        <v>180</v>
      </c>
      <c r="E15">
        <v>100</v>
      </c>
      <c r="F15">
        <v>0.01</v>
      </c>
      <c r="G15">
        <v>0.06</v>
      </c>
      <c r="H15">
        <f t="shared" si="0"/>
        <v>0.059801599999999996</v>
      </c>
      <c r="K15" s="28">
        <v>0</v>
      </c>
      <c r="N15">
        <f t="shared" si="1"/>
        <v>0.059801599999999996</v>
      </c>
      <c r="O15">
        <f t="shared" si="2"/>
        <v>0.059801599999999996</v>
      </c>
      <c r="S15" s="24">
        <v>59801.6</v>
      </c>
    </row>
    <row r="16" spans="1:19" ht="12.75">
      <c r="A16">
        <v>3</v>
      </c>
      <c r="B16">
        <v>0</v>
      </c>
      <c r="D16" t="s">
        <v>180</v>
      </c>
      <c r="E16">
        <v>100</v>
      </c>
      <c r="F16">
        <v>0.01</v>
      </c>
      <c r="G16">
        <v>0.06</v>
      </c>
      <c r="H16">
        <f t="shared" si="0"/>
        <v>0.059784529999999995</v>
      </c>
      <c r="K16" s="28">
        <v>0</v>
      </c>
      <c r="N16">
        <f t="shared" si="1"/>
        <v>0.059784529999999995</v>
      </c>
      <c r="O16">
        <f t="shared" si="2"/>
        <v>0.059784529999999995</v>
      </c>
      <c r="S16" s="24">
        <v>59784.53</v>
      </c>
    </row>
    <row r="17" spans="1:19" ht="12.75">
      <c r="A17">
        <v>7</v>
      </c>
      <c r="B17">
        <v>0</v>
      </c>
      <c r="D17" t="s">
        <v>181</v>
      </c>
      <c r="E17">
        <v>30</v>
      </c>
      <c r="F17">
        <v>0.05</v>
      </c>
      <c r="G17">
        <v>0.096</v>
      </c>
      <c r="H17">
        <f t="shared" si="0"/>
        <v>0.09552</v>
      </c>
      <c r="K17" s="28">
        <v>0</v>
      </c>
      <c r="N17">
        <f t="shared" si="1"/>
        <v>0.09552</v>
      </c>
      <c r="O17">
        <f t="shared" si="2"/>
        <v>0.09552</v>
      </c>
      <c r="S17" s="24">
        <v>95520</v>
      </c>
    </row>
    <row r="18" spans="1:19" ht="12.75">
      <c r="A18">
        <v>8</v>
      </c>
      <c r="B18">
        <v>0</v>
      </c>
      <c r="D18" t="s">
        <v>181</v>
      </c>
      <c r="E18">
        <v>30</v>
      </c>
      <c r="F18">
        <v>0.05</v>
      </c>
      <c r="G18">
        <v>0.096</v>
      </c>
      <c r="H18">
        <f t="shared" si="0"/>
        <v>0.095488</v>
      </c>
      <c r="K18" s="28">
        <v>0</v>
      </c>
      <c r="N18">
        <f t="shared" si="1"/>
        <v>0.095488</v>
      </c>
      <c r="O18">
        <f t="shared" si="2"/>
        <v>0.095488</v>
      </c>
      <c r="S18" s="24">
        <v>95488</v>
      </c>
    </row>
    <row r="19" spans="1:19" ht="12.75">
      <c r="A19">
        <v>9</v>
      </c>
      <c r="B19">
        <v>0</v>
      </c>
      <c r="D19" t="s">
        <v>181</v>
      </c>
      <c r="E19">
        <v>30</v>
      </c>
      <c r="F19">
        <v>0.05</v>
      </c>
      <c r="G19">
        <v>0.096</v>
      </c>
      <c r="H19">
        <f t="shared" si="0"/>
        <v>0.095456</v>
      </c>
      <c r="K19" s="28">
        <v>0</v>
      </c>
      <c r="N19">
        <f t="shared" si="1"/>
        <v>0.095456</v>
      </c>
      <c r="O19">
        <f t="shared" si="2"/>
        <v>0.095456</v>
      </c>
      <c r="S19" s="24">
        <v>95456</v>
      </c>
    </row>
    <row r="20" spans="1:19" ht="12.75">
      <c r="A20">
        <v>10</v>
      </c>
      <c r="B20">
        <v>0</v>
      </c>
      <c r="D20" t="s">
        <v>180</v>
      </c>
      <c r="E20">
        <v>50</v>
      </c>
      <c r="F20">
        <v>0.0001</v>
      </c>
      <c r="G20">
        <v>1</v>
      </c>
      <c r="H20">
        <f t="shared" si="0"/>
        <v>0.9938260999999999</v>
      </c>
      <c r="K20" s="28">
        <v>0</v>
      </c>
      <c r="N20">
        <f t="shared" si="1"/>
        <v>0.9938260999999999</v>
      </c>
      <c r="O20">
        <f t="shared" si="2"/>
        <v>0.9938260999999999</v>
      </c>
      <c r="S20" s="24">
        <v>993826.1</v>
      </c>
    </row>
    <row r="21" spans="1:19" ht="12.75">
      <c r="A21">
        <v>6</v>
      </c>
      <c r="B21">
        <v>5</v>
      </c>
      <c r="D21" t="s">
        <v>180</v>
      </c>
      <c r="E21">
        <v>100</v>
      </c>
      <c r="F21">
        <v>0.0001</v>
      </c>
      <c r="G21">
        <v>0.5</v>
      </c>
      <c r="H21">
        <f t="shared" si="0"/>
        <v>0.497664</v>
      </c>
      <c r="K21" s="28">
        <v>0</v>
      </c>
      <c r="N21">
        <f t="shared" si="1"/>
        <v>0.497664</v>
      </c>
      <c r="O21">
        <f t="shared" si="2"/>
        <v>0.497664</v>
      </c>
      <c r="S21" s="24">
        <v>497664</v>
      </c>
    </row>
    <row r="22" spans="1:19" ht="12.75">
      <c r="A22">
        <v>5</v>
      </c>
      <c r="B22">
        <v>6</v>
      </c>
      <c r="D22" t="s">
        <v>180</v>
      </c>
      <c r="E22">
        <v>100</v>
      </c>
      <c r="F22">
        <v>0.0001</v>
      </c>
      <c r="G22">
        <v>0.5</v>
      </c>
      <c r="H22">
        <f t="shared" si="0"/>
        <v>0.49793709999999997</v>
      </c>
      <c r="K22" s="28">
        <v>0</v>
      </c>
      <c r="N22">
        <f t="shared" si="1"/>
        <v>0.49793709999999997</v>
      </c>
      <c r="O22">
        <f t="shared" si="2"/>
        <v>0.49793709999999997</v>
      </c>
      <c r="S22" s="24">
        <v>497937.1</v>
      </c>
    </row>
    <row r="23" spans="1:19" ht="12.75">
      <c r="A23">
        <v>11</v>
      </c>
      <c r="B23">
        <v>10</v>
      </c>
      <c r="D23" t="s">
        <v>180</v>
      </c>
      <c r="E23">
        <v>16</v>
      </c>
      <c r="F23">
        <v>0.0001</v>
      </c>
      <c r="G23">
        <v>0.5</v>
      </c>
      <c r="H23">
        <f t="shared" si="0"/>
        <v>0.4968267</v>
      </c>
      <c r="K23" s="28">
        <v>0</v>
      </c>
      <c r="N23">
        <f t="shared" si="1"/>
        <v>0.4968267</v>
      </c>
      <c r="O23">
        <f t="shared" si="2"/>
        <v>0.4968267</v>
      </c>
      <c r="S23" s="24">
        <v>496826.7</v>
      </c>
    </row>
    <row r="25" ht="13.5" thickBot="1"/>
    <row r="26" spans="1:22" ht="13.5" customHeight="1" thickBot="1">
      <c r="A26" s="73" t="s">
        <v>32</v>
      </c>
      <c r="B26" s="77"/>
      <c r="C26" s="77"/>
      <c r="D26" s="77"/>
      <c r="E26" s="74"/>
      <c r="G26" s="73" t="s">
        <v>22</v>
      </c>
      <c r="H26" s="77"/>
      <c r="I26" s="77"/>
      <c r="J26" s="77"/>
      <c r="K26" s="77"/>
      <c r="L26" s="77"/>
      <c r="M26" s="74"/>
      <c r="O26" s="23"/>
      <c r="P26" s="19"/>
      <c r="Q26" s="19"/>
      <c r="R26" s="18"/>
      <c r="S26" s="18"/>
      <c r="T26" s="18"/>
      <c r="U26" s="18"/>
      <c r="V26" s="18"/>
    </row>
    <row r="27" spans="1:22" ht="13.5" thickBot="1">
      <c r="A27" s="13"/>
      <c r="B27" s="1" t="s">
        <v>14</v>
      </c>
      <c r="C27" s="1" t="s">
        <v>15</v>
      </c>
      <c r="D27" s="1" t="s">
        <v>16</v>
      </c>
      <c r="E27" s="2" t="s">
        <v>17</v>
      </c>
      <c r="G27" s="14" t="s">
        <v>358</v>
      </c>
      <c r="H27" s="73" t="s">
        <v>359</v>
      </c>
      <c r="I27" s="77"/>
      <c r="J27" s="77"/>
      <c r="K27" s="77"/>
      <c r="L27" s="77"/>
      <c r="M27" s="74"/>
      <c r="O27" s="19"/>
      <c r="P27" s="19"/>
      <c r="Q27" s="19"/>
      <c r="R27" s="18"/>
      <c r="S27" s="18"/>
      <c r="T27" s="18"/>
      <c r="U27" s="18"/>
      <c r="V27" s="18"/>
    </row>
    <row r="28" spans="1:22" ht="12.75">
      <c r="A28" s="8" t="s">
        <v>182</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183</v>
      </c>
      <c r="B29" s="9">
        <v>15</v>
      </c>
      <c r="C29" s="9">
        <v>15</v>
      </c>
      <c r="D29" s="9">
        <v>7</v>
      </c>
      <c r="E29" s="10">
        <v>3</v>
      </c>
      <c r="G29" s="89"/>
      <c r="H29" s="21" t="s">
        <v>24</v>
      </c>
      <c r="I29" s="11">
        <v>1</v>
      </c>
      <c r="J29" s="11">
        <v>64</v>
      </c>
      <c r="K29" s="11"/>
      <c r="L29" s="11"/>
      <c r="M29" s="12"/>
      <c r="O29" s="18"/>
      <c r="P29" s="18"/>
      <c r="Q29" s="18"/>
      <c r="R29" s="18"/>
      <c r="S29" s="18"/>
      <c r="T29" s="18"/>
      <c r="U29" s="18"/>
      <c r="V29" s="18"/>
    </row>
    <row r="30" spans="1:22" ht="13.5" thickBot="1">
      <c r="A30" s="8" t="s">
        <v>184</v>
      </c>
      <c r="B30" s="9">
        <v>1023</v>
      </c>
      <c r="C30" s="9">
        <v>1023</v>
      </c>
      <c r="D30" s="9">
        <v>15</v>
      </c>
      <c r="E30" s="10">
        <v>7</v>
      </c>
      <c r="G30" s="22" t="s">
        <v>27</v>
      </c>
      <c r="H30" s="73" t="s">
        <v>28</v>
      </c>
      <c r="I30" s="77"/>
      <c r="J30" s="77"/>
      <c r="K30" s="77"/>
      <c r="L30" s="77"/>
      <c r="M30" s="74"/>
      <c r="O30" s="18"/>
      <c r="P30" s="18"/>
      <c r="Q30" s="18"/>
      <c r="R30" s="18"/>
      <c r="S30" s="18"/>
      <c r="T30" s="18"/>
      <c r="U30" s="18"/>
      <c r="V30" s="18"/>
    </row>
    <row r="31" spans="1:22" ht="13.5" thickBot="1">
      <c r="A31" s="8" t="s">
        <v>185</v>
      </c>
      <c r="B31" s="9">
        <v>7</v>
      </c>
      <c r="C31" s="9">
        <v>3</v>
      </c>
      <c r="D31" s="9">
        <v>2</v>
      </c>
      <c r="E31" s="10">
        <v>2</v>
      </c>
      <c r="G31" s="22" t="s">
        <v>18</v>
      </c>
      <c r="H31" s="73" t="s">
        <v>186</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2" t="s">
        <v>30</v>
      </c>
      <c r="H33" s="73" t="s">
        <v>28</v>
      </c>
      <c r="I33" s="77"/>
      <c r="J33" s="77"/>
      <c r="K33" s="77"/>
      <c r="L33" s="77"/>
      <c r="M33" s="74"/>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304</v>
      </c>
      <c r="J36" s="83"/>
      <c r="K36" s="83"/>
      <c r="L36" s="83"/>
      <c r="M36" s="84"/>
      <c r="O36" s="18"/>
      <c r="P36" s="18"/>
      <c r="Q36" s="18"/>
      <c r="R36" s="20"/>
      <c r="S36" s="20"/>
      <c r="T36" s="20"/>
      <c r="U36" s="20"/>
      <c r="V36" s="20"/>
      <c r="W36" s="20"/>
    </row>
    <row r="37" spans="7:23" ht="12.75">
      <c r="G37" s="75" t="s">
        <v>36</v>
      </c>
      <c r="H37" s="76"/>
      <c r="I37" s="78" t="s">
        <v>37</v>
      </c>
      <c r="J37" s="78"/>
      <c r="K37" s="9"/>
      <c r="L37" s="9"/>
      <c r="M37" s="10"/>
      <c r="O37" s="18"/>
      <c r="P37" s="18"/>
      <c r="Q37" s="18"/>
      <c r="R37" s="20"/>
      <c r="S37" s="20"/>
      <c r="T37" s="20"/>
      <c r="U37" s="20"/>
      <c r="V37" s="20"/>
      <c r="W37" s="20"/>
    </row>
    <row r="38" spans="7:22" ht="12.75">
      <c r="G38" s="75" t="s">
        <v>38</v>
      </c>
      <c r="H38" s="76"/>
      <c r="I38" s="9" t="s">
        <v>39</v>
      </c>
      <c r="J38" s="9"/>
      <c r="K38" s="9"/>
      <c r="L38" s="9"/>
      <c r="M38" s="10"/>
      <c r="O38" s="18"/>
      <c r="P38" s="18"/>
      <c r="Q38" s="18"/>
      <c r="R38" s="20"/>
      <c r="S38" s="20"/>
      <c r="T38" s="20"/>
      <c r="U38" s="18"/>
      <c r="V38" s="18"/>
    </row>
    <row r="39" spans="7:22" ht="12.75">
      <c r="G39" s="75" t="s">
        <v>40</v>
      </c>
      <c r="H39" s="7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G38:H38"/>
    <mergeCell ref="A26:E26"/>
    <mergeCell ref="G37:H37"/>
    <mergeCell ref="H33:M33"/>
    <mergeCell ref="I37:J37"/>
    <mergeCell ref="G35:M35"/>
    <mergeCell ref="G36:H36"/>
    <mergeCell ref="I36:M36"/>
    <mergeCell ref="H27:M27"/>
    <mergeCell ref="G39:H39"/>
    <mergeCell ref="M1:O1"/>
    <mergeCell ref="B32:E32"/>
    <mergeCell ref="B33:E33"/>
    <mergeCell ref="G26:M26"/>
    <mergeCell ref="G28:G29"/>
    <mergeCell ref="H30:M30"/>
    <mergeCell ref="H31:M31"/>
    <mergeCell ref="H32:M32"/>
    <mergeCell ref="G1:G2"/>
    <mergeCell ref="S1:S2"/>
    <mergeCell ref="F1:F2"/>
    <mergeCell ref="E1:E2"/>
    <mergeCell ref="A1:A2"/>
    <mergeCell ref="B1:B2"/>
    <mergeCell ref="C1:C2"/>
    <mergeCell ref="D1:D2"/>
    <mergeCell ref="K1:L1"/>
    <mergeCell ref="H1:H2"/>
    <mergeCell ref="I1:J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6"/>
  <sheetViews>
    <sheetView workbookViewId="0" topLeftCell="A1">
      <selection activeCell="E41" sqref="E41"/>
    </sheetView>
  </sheetViews>
  <sheetFormatPr defaultColWidth="9.140625" defaultRowHeight="12.75"/>
  <cols>
    <col min="1" max="2" width="27.7109375" style="0" bestFit="1" customWidth="1"/>
    <col min="3" max="3" width="25.140625" style="0" bestFit="1" customWidth="1"/>
    <col min="4" max="4" width="14.57421875" style="0" bestFit="1" customWidth="1"/>
  </cols>
  <sheetData>
    <row r="1" spans="1:3" ht="13.5" thickBot="1">
      <c r="A1" s="18"/>
      <c r="B1" s="18"/>
      <c r="C1" s="18"/>
    </row>
    <row r="2" spans="1:2" ht="13.5" thickBot="1">
      <c r="A2" s="73" t="s">
        <v>143</v>
      </c>
      <c r="B2" s="74"/>
    </row>
    <row r="3" spans="1:2" ht="12.75">
      <c r="A3" s="53" t="s">
        <v>110</v>
      </c>
      <c r="B3" s="50" t="s">
        <v>111</v>
      </c>
    </row>
    <row r="4" spans="1:2" ht="12.75">
      <c r="A4" s="54" t="s">
        <v>112</v>
      </c>
      <c r="B4" s="49">
        <v>128</v>
      </c>
    </row>
    <row r="5" spans="1:2" ht="12.75">
      <c r="A5" s="54" t="s">
        <v>113</v>
      </c>
      <c r="B5" s="49" t="s">
        <v>114</v>
      </c>
    </row>
    <row r="6" spans="1:2" ht="12.75">
      <c r="A6" s="54" t="s">
        <v>115</v>
      </c>
      <c r="B6" s="49" t="s">
        <v>116</v>
      </c>
    </row>
    <row r="7" spans="1:2" ht="12.75">
      <c r="A7" s="54" t="s">
        <v>117</v>
      </c>
      <c r="B7" s="49">
        <v>0.5</v>
      </c>
    </row>
    <row r="8" spans="1:2" ht="12.75">
      <c r="A8" s="54" t="s">
        <v>118</v>
      </c>
      <c r="B8" s="49">
        <v>1</v>
      </c>
    </row>
    <row r="9" spans="1:2" ht="12.75">
      <c r="A9" s="54" t="s">
        <v>119</v>
      </c>
      <c r="B9" s="49" t="s">
        <v>120</v>
      </c>
    </row>
    <row r="10" spans="1:2" ht="12.75">
      <c r="A10" s="54" t="s">
        <v>121</v>
      </c>
      <c r="B10" s="49">
        <v>3</v>
      </c>
    </row>
    <row r="11" spans="1:2" ht="12.75">
      <c r="A11" s="54" t="s">
        <v>122</v>
      </c>
      <c r="B11" s="49" t="s">
        <v>123</v>
      </c>
    </row>
    <row r="12" spans="1:2" ht="12.75">
      <c r="A12" s="55" t="s">
        <v>124</v>
      </c>
      <c r="B12" s="49" t="s">
        <v>125</v>
      </c>
    </row>
    <row r="13" spans="1:2" ht="12.75">
      <c r="A13" s="54" t="s">
        <v>126</v>
      </c>
      <c r="B13" s="49" t="s">
        <v>125</v>
      </c>
    </row>
    <row r="14" spans="1:2" ht="12.75">
      <c r="A14" s="55" t="s">
        <v>127</v>
      </c>
      <c r="B14" s="49" t="s">
        <v>125</v>
      </c>
    </row>
    <row r="15" spans="1:2" ht="12.75">
      <c r="A15" s="54" t="s">
        <v>128</v>
      </c>
      <c r="B15" s="49" t="s">
        <v>129</v>
      </c>
    </row>
    <row r="16" spans="1:2" ht="12.75">
      <c r="A16" s="55" t="s">
        <v>130</v>
      </c>
      <c r="B16" s="51" t="s">
        <v>142</v>
      </c>
    </row>
    <row r="17" spans="1:2" ht="12.75">
      <c r="A17" s="54" t="s">
        <v>131</v>
      </c>
      <c r="B17" s="49" t="s">
        <v>120</v>
      </c>
    </row>
    <row r="18" spans="1:2" ht="12.75">
      <c r="A18" s="55" t="s">
        <v>132</v>
      </c>
      <c r="B18" s="49" t="s">
        <v>125</v>
      </c>
    </row>
    <row r="19" spans="1:2" ht="12.75">
      <c r="A19" s="54" t="s">
        <v>133</v>
      </c>
      <c r="B19" s="49" t="s">
        <v>134</v>
      </c>
    </row>
    <row r="20" spans="1:2" ht="12.75">
      <c r="A20" s="56" t="s">
        <v>135</v>
      </c>
      <c r="B20" s="50">
        <v>1</v>
      </c>
    </row>
    <row r="21" spans="1:2" ht="12.75">
      <c r="A21" s="54" t="s">
        <v>141</v>
      </c>
      <c r="B21" s="49">
        <v>0.2</v>
      </c>
    </row>
    <row r="22" spans="1:2" ht="12.75">
      <c r="A22" s="54" t="s">
        <v>136</v>
      </c>
      <c r="B22" s="49">
        <v>1</v>
      </c>
    </row>
    <row r="23" spans="1:2" ht="12.75">
      <c r="A23" s="54" t="s">
        <v>137</v>
      </c>
      <c r="B23" s="49">
        <v>0.125</v>
      </c>
    </row>
    <row r="24" spans="1:2" ht="12.75">
      <c r="A24" s="54" t="s">
        <v>138</v>
      </c>
      <c r="B24" s="49">
        <v>0.25</v>
      </c>
    </row>
    <row r="25" spans="1:2" ht="12.75">
      <c r="A25" s="54" t="s">
        <v>139</v>
      </c>
      <c r="B25" s="49">
        <v>4</v>
      </c>
    </row>
    <row r="26" spans="1:2" ht="13.5" thickBot="1">
      <c r="A26" s="57" t="s">
        <v>140</v>
      </c>
      <c r="B26" s="52">
        <v>1E-06</v>
      </c>
    </row>
  </sheetData>
  <mergeCells count="1">
    <mergeCell ref="A2:B2"/>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A1:W49"/>
  <sheetViews>
    <sheetView workbookViewId="0" topLeftCell="A1">
      <pane xSplit="2" ySplit="2" topLeftCell="G3" activePane="bottomRight" state="frozen"/>
      <selection pane="topLeft" activeCell="E41" sqref="E41"/>
      <selection pane="topRight" activeCell="E41" sqref="E41"/>
      <selection pane="bottomLeft" activeCell="E41" sqref="E41"/>
      <selection pane="bottomRight" activeCell="P9" sqref="P9"/>
    </sheetView>
  </sheetViews>
  <sheetFormatPr defaultColWidth="9.140625" defaultRowHeight="12.75"/>
  <cols>
    <col min="6" max="6" width="10.7109375" style="0" bestFit="1" customWidth="1"/>
    <col min="12" max="12" width="11.140625" style="0" customWidth="1"/>
    <col min="16" max="16" width="9.7109375" style="0" bestFit="1" customWidth="1"/>
    <col min="19" max="19" width="10.00390625" style="0" bestFit="1" customWidth="1"/>
  </cols>
  <sheetData>
    <row r="1" spans="1:19" ht="12.75" customHeight="1">
      <c r="A1" s="96" t="s">
        <v>0</v>
      </c>
      <c r="B1" s="90" t="s">
        <v>1</v>
      </c>
      <c r="C1" s="90" t="s">
        <v>187</v>
      </c>
      <c r="D1" s="90" t="s">
        <v>188</v>
      </c>
      <c r="E1" s="94" t="s">
        <v>189</v>
      </c>
      <c r="F1" s="90" t="s">
        <v>190</v>
      </c>
      <c r="G1" s="90" t="s">
        <v>191</v>
      </c>
      <c r="H1" s="92" t="s">
        <v>192</v>
      </c>
      <c r="I1" s="101" t="s">
        <v>3</v>
      </c>
      <c r="J1" s="85"/>
      <c r="K1" s="98" t="s">
        <v>4</v>
      </c>
      <c r="L1" s="99"/>
      <c r="M1" s="85" t="s">
        <v>5</v>
      </c>
      <c r="N1" s="85"/>
      <c r="O1" s="85"/>
      <c r="P1" s="1" t="s">
        <v>6</v>
      </c>
      <c r="Q1" s="2"/>
      <c r="S1" s="92" t="s">
        <v>193</v>
      </c>
    </row>
    <row r="2" spans="1:19" ht="64.5" thickBot="1">
      <c r="A2" s="97"/>
      <c r="B2" s="91"/>
      <c r="C2" s="91"/>
      <c r="D2" s="91"/>
      <c r="E2" s="95"/>
      <c r="F2" s="91"/>
      <c r="G2" s="91"/>
      <c r="H2" s="100"/>
      <c r="I2" s="3" t="s">
        <v>194</v>
      </c>
      <c r="J2" s="4" t="s">
        <v>8</v>
      </c>
      <c r="K2" s="4" t="s">
        <v>195</v>
      </c>
      <c r="L2" s="5" t="s">
        <v>196</v>
      </c>
      <c r="M2" s="4" t="s">
        <v>9</v>
      </c>
      <c r="N2" s="4" t="s">
        <v>10</v>
      </c>
      <c r="O2" s="4" t="s">
        <v>11</v>
      </c>
      <c r="P2" s="5" t="s">
        <v>12</v>
      </c>
      <c r="Q2" s="6" t="s">
        <v>13</v>
      </c>
      <c r="S2" s="93"/>
    </row>
    <row r="3" spans="1:19" ht="13.5" thickBot="1">
      <c r="A3">
        <v>4</v>
      </c>
      <c r="B3">
        <v>0</v>
      </c>
      <c r="C3" t="s">
        <v>197</v>
      </c>
      <c r="G3">
        <v>0</v>
      </c>
      <c r="H3">
        <f aca="true" t="shared" si="0" ref="H3:H23">S3/1000000</f>
        <v>0.0966784</v>
      </c>
      <c r="I3" s="26">
        <f>SUM(H3:H6)</f>
        <v>1.7106624</v>
      </c>
      <c r="J3" s="27">
        <f>I3/SUM(G3:G6)</f>
        <v>0.055182658064516124</v>
      </c>
      <c r="K3" s="7"/>
      <c r="L3" s="29" t="s">
        <v>373</v>
      </c>
      <c r="M3" s="27">
        <f>SUM(H3:H23)</f>
        <v>53.77648313</v>
      </c>
      <c r="N3" s="27">
        <f>SUM(N7:N23)+SUM(H3:H6)</f>
        <v>53.76874423350001</v>
      </c>
      <c r="O3" s="30">
        <f>SUM(O7:O23)+SUM(H3:H6)</f>
        <v>53.27965643</v>
      </c>
      <c r="P3" s="31">
        <v>130.8291</v>
      </c>
      <c r="Q3" s="68">
        <f>N3/P3</f>
        <v>0.4109845916046201</v>
      </c>
      <c r="S3" s="24">
        <v>96678.4</v>
      </c>
    </row>
    <row r="4" spans="1:19" ht="12.75">
      <c r="A4">
        <v>0</v>
      </c>
      <c r="B4">
        <v>4</v>
      </c>
      <c r="C4" t="s">
        <v>197</v>
      </c>
      <c r="G4">
        <v>1</v>
      </c>
      <c r="H4">
        <f t="shared" si="0"/>
        <v>1.05992</v>
      </c>
      <c r="S4" s="24">
        <v>1059920</v>
      </c>
    </row>
    <row r="5" spans="1:19" ht="12.75">
      <c r="A5">
        <v>10</v>
      </c>
      <c r="B5">
        <v>4</v>
      </c>
      <c r="C5" t="s">
        <v>197</v>
      </c>
      <c r="G5">
        <v>0</v>
      </c>
      <c r="H5">
        <f t="shared" si="0"/>
        <v>0.009664</v>
      </c>
      <c r="S5" s="24">
        <v>9664</v>
      </c>
    </row>
    <row r="6" spans="1:19" ht="12.75">
      <c r="A6">
        <v>4</v>
      </c>
      <c r="B6">
        <v>10</v>
      </c>
      <c r="C6" t="s">
        <v>197</v>
      </c>
      <c r="G6">
        <v>30</v>
      </c>
      <c r="H6">
        <f t="shared" si="0"/>
        <v>0.5444</v>
      </c>
      <c r="S6" s="24">
        <v>544400</v>
      </c>
    </row>
    <row r="7" spans="1:19" ht="12.75">
      <c r="A7">
        <v>0</v>
      </c>
      <c r="B7">
        <v>1</v>
      </c>
      <c r="D7" t="s">
        <v>198</v>
      </c>
      <c r="E7">
        <v>200</v>
      </c>
      <c r="F7">
        <v>1E-07</v>
      </c>
      <c r="G7">
        <v>19.200001</v>
      </c>
      <c r="H7">
        <f t="shared" si="0"/>
        <v>19.1404</v>
      </c>
      <c r="K7" s="28">
        <v>0</v>
      </c>
      <c r="N7">
        <f aca="true" t="shared" si="1" ref="N7:N23">H7*(1-K7)</f>
        <v>19.1404</v>
      </c>
      <c r="O7">
        <f aca="true" t="shared" si="2" ref="O7:O23">IF((K7&lt;F7),H7,0)</f>
        <v>19.1404</v>
      </c>
      <c r="S7" s="24">
        <v>19140400</v>
      </c>
    </row>
    <row r="8" spans="1:19" ht="12.75">
      <c r="A8">
        <v>0</v>
      </c>
      <c r="B8">
        <v>3</v>
      </c>
      <c r="D8" t="s">
        <v>198</v>
      </c>
      <c r="E8">
        <v>200</v>
      </c>
      <c r="F8">
        <v>1E-07</v>
      </c>
      <c r="G8">
        <v>24</v>
      </c>
      <c r="H8">
        <f t="shared" si="0"/>
        <v>23.716</v>
      </c>
      <c r="K8" s="28">
        <v>0</v>
      </c>
      <c r="N8">
        <f t="shared" si="1"/>
        <v>23.716</v>
      </c>
      <c r="O8">
        <f t="shared" si="2"/>
        <v>23.716</v>
      </c>
      <c r="S8" s="24">
        <v>23716000</v>
      </c>
    </row>
    <row r="9" spans="1:19" ht="12.75">
      <c r="A9">
        <v>0</v>
      </c>
      <c r="B9">
        <v>4</v>
      </c>
      <c r="D9" t="s">
        <v>198</v>
      </c>
      <c r="E9">
        <v>200</v>
      </c>
      <c r="F9">
        <v>0.0001</v>
      </c>
      <c r="G9">
        <v>4</v>
      </c>
      <c r="H9">
        <f t="shared" si="0"/>
        <v>3.942</v>
      </c>
      <c r="K9" s="28">
        <v>0</v>
      </c>
      <c r="N9">
        <f t="shared" si="1"/>
        <v>3.942</v>
      </c>
      <c r="O9">
        <f t="shared" si="2"/>
        <v>3.942</v>
      </c>
      <c r="S9" s="24">
        <v>3942000</v>
      </c>
    </row>
    <row r="10" spans="1:19" ht="12.75">
      <c r="A10">
        <v>0</v>
      </c>
      <c r="B10">
        <v>7</v>
      </c>
      <c r="D10" t="s">
        <v>199</v>
      </c>
      <c r="E10">
        <v>30</v>
      </c>
      <c r="F10">
        <v>0.05</v>
      </c>
      <c r="G10">
        <v>0.096</v>
      </c>
      <c r="H10">
        <f t="shared" si="0"/>
        <v>0.094272</v>
      </c>
      <c r="K10" s="28">
        <v>0</v>
      </c>
      <c r="N10">
        <f t="shared" si="1"/>
        <v>0.094272</v>
      </c>
      <c r="O10">
        <f t="shared" si="2"/>
        <v>0.094272</v>
      </c>
      <c r="S10" s="24">
        <v>94272</v>
      </c>
    </row>
    <row r="11" spans="1:19" ht="12.75">
      <c r="A11">
        <v>0</v>
      </c>
      <c r="B11">
        <v>8</v>
      </c>
      <c r="D11" t="s">
        <v>199</v>
      </c>
      <c r="E11">
        <v>30</v>
      </c>
      <c r="F11">
        <v>0.05</v>
      </c>
      <c r="G11">
        <v>0.096</v>
      </c>
      <c r="H11">
        <f t="shared" si="0"/>
        <v>0.094464</v>
      </c>
      <c r="K11" s="28">
        <v>0</v>
      </c>
      <c r="N11">
        <f t="shared" si="1"/>
        <v>0.094464</v>
      </c>
      <c r="O11">
        <f t="shared" si="2"/>
        <v>0.094464</v>
      </c>
      <c r="S11" s="24">
        <v>94464</v>
      </c>
    </row>
    <row r="12" spans="1:19" ht="12.75">
      <c r="A12">
        <v>0</v>
      </c>
      <c r="B12">
        <v>9</v>
      </c>
      <c r="D12" t="s">
        <v>199</v>
      </c>
      <c r="E12">
        <v>30</v>
      </c>
      <c r="F12">
        <v>0.05</v>
      </c>
      <c r="G12">
        <v>0.096</v>
      </c>
      <c r="H12">
        <f t="shared" si="0"/>
        <v>0.094304</v>
      </c>
      <c r="K12" s="28">
        <v>0</v>
      </c>
      <c r="N12">
        <f t="shared" si="1"/>
        <v>0.094304</v>
      </c>
      <c r="O12">
        <f t="shared" si="2"/>
        <v>0.094304</v>
      </c>
      <c r="S12" s="24">
        <v>94304</v>
      </c>
    </row>
    <row r="13" spans="1:19" ht="12.75">
      <c r="A13">
        <v>0</v>
      </c>
      <c r="B13">
        <v>10</v>
      </c>
      <c r="D13" t="s">
        <v>198</v>
      </c>
      <c r="E13">
        <v>30</v>
      </c>
      <c r="F13">
        <v>0.0001</v>
      </c>
      <c r="G13">
        <v>2</v>
      </c>
      <c r="H13">
        <f t="shared" si="0"/>
        <v>1.966763</v>
      </c>
      <c r="K13" s="28">
        <v>0</v>
      </c>
      <c r="N13">
        <f t="shared" si="1"/>
        <v>1.966763</v>
      </c>
      <c r="O13">
        <f t="shared" si="2"/>
        <v>1.966763</v>
      </c>
      <c r="S13" s="24">
        <v>1966763</v>
      </c>
    </row>
    <row r="14" spans="1:19" ht="12.75">
      <c r="A14">
        <v>0</v>
      </c>
      <c r="B14">
        <v>11</v>
      </c>
      <c r="D14" t="s">
        <v>198</v>
      </c>
      <c r="E14">
        <v>200</v>
      </c>
      <c r="F14">
        <v>0.0001</v>
      </c>
      <c r="G14">
        <v>0.128</v>
      </c>
      <c r="H14">
        <f t="shared" si="0"/>
        <v>0.1251771</v>
      </c>
      <c r="K14" s="28">
        <v>0</v>
      </c>
      <c r="N14">
        <f t="shared" si="1"/>
        <v>0.1251771</v>
      </c>
      <c r="O14">
        <f t="shared" si="2"/>
        <v>0.1251771</v>
      </c>
      <c r="S14" s="24">
        <v>125177.1</v>
      </c>
    </row>
    <row r="15" spans="1:19" ht="12.75">
      <c r="A15">
        <v>1</v>
      </c>
      <c r="B15">
        <v>0</v>
      </c>
      <c r="D15" t="s">
        <v>198</v>
      </c>
      <c r="E15">
        <v>100</v>
      </c>
      <c r="F15">
        <v>0.01</v>
      </c>
      <c r="G15">
        <v>0.06</v>
      </c>
      <c r="H15">
        <f t="shared" si="0"/>
        <v>0.059801599999999996</v>
      </c>
      <c r="K15" s="28">
        <v>0</v>
      </c>
      <c r="N15">
        <f t="shared" si="1"/>
        <v>0.059801599999999996</v>
      </c>
      <c r="O15">
        <f t="shared" si="2"/>
        <v>0.059801599999999996</v>
      </c>
      <c r="S15" s="24">
        <v>59801.6</v>
      </c>
    </row>
    <row r="16" spans="1:19" ht="12.75">
      <c r="A16">
        <v>3</v>
      </c>
      <c r="B16">
        <v>0</v>
      </c>
      <c r="D16" t="s">
        <v>198</v>
      </c>
      <c r="E16">
        <v>100</v>
      </c>
      <c r="F16">
        <v>0.01</v>
      </c>
      <c r="G16">
        <v>0.06</v>
      </c>
      <c r="H16">
        <f t="shared" si="0"/>
        <v>0.059784529999999995</v>
      </c>
      <c r="K16" s="28">
        <v>0</v>
      </c>
      <c r="N16">
        <f t="shared" si="1"/>
        <v>0.059784529999999995</v>
      </c>
      <c r="O16">
        <f t="shared" si="2"/>
        <v>0.059784529999999995</v>
      </c>
      <c r="S16" s="24">
        <v>59784.53</v>
      </c>
    </row>
    <row r="17" spans="1:19" ht="12.75">
      <c r="A17">
        <v>7</v>
      </c>
      <c r="B17">
        <v>0</v>
      </c>
      <c r="D17" t="s">
        <v>199</v>
      </c>
      <c r="E17">
        <v>30</v>
      </c>
      <c r="F17">
        <v>0.05</v>
      </c>
      <c r="G17">
        <v>0.096</v>
      </c>
      <c r="H17">
        <f t="shared" si="0"/>
        <v>0.09552</v>
      </c>
      <c r="K17" s="28">
        <v>0.002</v>
      </c>
      <c r="N17">
        <f t="shared" si="1"/>
        <v>0.09532895999999999</v>
      </c>
      <c r="O17">
        <f t="shared" si="2"/>
        <v>0.09552</v>
      </c>
      <c r="S17" s="24">
        <v>95520</v>
      </c>
    </row>
    <row r="18" spans="1:19" ht="12.75">
      <c r="A18">
        <v>8</v>
      </c>
      <c r="B18">
        <v>0</v>
      </c>
      <c r="D18" t="s">
        <v>199</v>
      </c>
      <c r="E18">
        <v>30</v>
      </c>
      <c r="F18">
        <v>0.05</v>
      </c>
      <c r="G18">
        <v>0.096</v>
      </c>
      <c r="H18">
        <f t="shared" si="0"/>
        <v>0.095488</v>
      </c>
      <c r="K18" s="28">
        <v>0</v>
      </c>
      <c r="N18">
        <f t="shared" si="1"/>
        <v>0.095488</v>
      </c>
      <c r="O18">
        <f t="shared" si="2"/>
        <v>0.095488</v>
      </c>
      <c r="S18" s="24">
        <v>95488</v>
      </c>
    </row>
    <row r="19" spans="1:19" ht="12.75">
      <c r="A19">
        <v>9</v>
      </c>
      <c r="B19">
        <v>0</v>
      </c>
      <c r="D19" t="s">
        <v>199</v>
      </c>
      <c r="E19">
        <v>30</v>
      </c>
      <c r="F19">
        <v>0.05</v>
      </c>
      <c r="G19">
        <v>0.096</v>
      </c>
      <c r="H19">
        <f t="shared" si="0"/>
        <v>0.095456</v>
      </c>
      <c r="K19" s="28">
        <v>0.001</v>
      </c>
      <c r="N19">
        <f t="shared" si="1"/>
        <v>0.095360544</v>
      </c>
      <c r="O19">
        <f t="shared" si="2"/>
        <v>0.095456</v>
      </c>
      <c r="S19" s="24">
        <v>95456</v>
      </c>
    </row>
    <row r="20" spans="1:19" ht="12.75">
      <c r="A20">
        <v>10</v>
      </c>
      <c r="B20">
        <v>0</v>
      </c>
      <c r="D20" t="s">
        <v>198</v>
      </c>
      <c r="E20">
        <v>50</v>
      </c>
      <c r="F20">
        <v>0.0001</v>
      </c>
      <c r="G20">
        <v>1</v>
      </c>
      <c r="H20">
        <f t="shared" si="0"/>
        <v>0.9939627</v>
      </c>
      <c r="K20" s="28">
        <v>0</v>
      </c>
      <c r="N20">
        <f t="shared" si="1"/>
        <v>0.9939627</v>
      </c>
      <c r="O20">
        <f t="shared" si="2"/>
        <v>0.9939627</v>
      </c>
      <c r="S20" s="24">
        <v>993962.7</v>
      </c>
    </row>
    <row r="21" spans="1:19" ht="12.75">
      <c r="A21">
        <v>6</v>
      </c>
      <c r="B21">
        <v>5</v>
      </c>
      <c r="D21" t="s">
        <v>198</v>
      </c>
      <c r="E21">
        <v>100</v>
      </c>
      <c r="F21">
        <v>0.0001</v>
      </c>
      <c r="G21">
        <v>0.5</v>
      </c>
      <c r="H21">
        <f t="shared" si="0"/>
        <v>0.497664</v>
      </c>
      <c r="K21" s="28">
        <v>0</v>
      </c>
      <c r="N21">
        <f t="shared" si="1"/>
        <v>0.497664</v>
      </c>
      <c r="O21">
        <f t="shared" si="2"/>
        <v>0.497664</v>
      </c>
      <c r="S21" s="24">
        <v>497664</v>
      </c>
    </row>
    <row r="22" spans="1:19" ht="12.75">
      <c r="A22">
        <v>5</v>
      </c>
      <c r="B22">
        <v>6</v>
      </c>
      <c r="D22" t="s">
        <v>198</v>
      </c>
      <c r="E22">
        <v>100</v>
      </c>
      <c r="F22">
        <v>0.0001</v>
      </c>
      <c r="G22">
        <v>0.5</v>
      </c>
      <c r="H22">
        <f t="shared" si="0"/>
        <v>0.49793709999999997</v>
      </c>
      <c r="K22" s="28">
        <v>0</v>
      </c>
      <c r="N22">
        <f t="shared" si="1"/>
        <v>0.49793709999999997</v>
      </c>
      <c r="O22">
        <f t="shared" si="2"/>
        <v>0.49793709999999997</v>
      </c>
      <c r="S22" s="24">
        <v>497937.1</v>
      </c>
    </row>
    <row r="23" spans="1:19" ht="12.75">
      <c r="A23">
        <v>11</v>
      </c>
      <c r="B23">
        <v>10</v>
      </c>
      <c r="D23" t="s">
        <v>198</v>
      </c>
      <c r="E23">
        <v>16</v>
      </c>
      <c r="F23">
        <v>0.0001</v>
      </c>
      <c r="G23">
        <v>0.5</v>
      </c>
      <c r="H23">
        <f t="shared" si="0"/>
        <v>0.4968267</v>
      </c>
      <c r="K23" s="28">
        <v>0.015</v>
      </c>
      <c r="N23">
        <f t="shared" si="1"/>
        <v>0.4893742995</v>
      </c>
      <c r="O23">
        <f t="shared" si="2"/>
        <v>0</v>
      </c>
      <c r="S23" s="24">
        <v>496826.7</v>
      </c>
    </row>
    <row r="25" ht="13.5" thickBot="1"/>
    <row r="26" spans="1:22" ht="13.5" customHeight="1" thickBot="1">
      <c r="A26" s="73" t="s">
        <v>32</v>
      </c>
      <c r="B26" s="77"/>
      <c r="C26" s="77"/>
      <c r="D26" s="77"/>
      <c r="E26" s="74"/>
      <c r="G26" s="73" t="s">
        <v>22</v>
      </c>
      <c r="H26" s="77"/>
      <c r="I26" s="77"/>
      <c r="J26" s="77"/>
      <c r="K26" s="77"/>
      <c r="L26" s="77"/>
      <c r="M26" s="74"/>
      <c r="O26" s="23"/>
      <c r="P26" s="19"/>
      <c r="Q26" s="19"/>
      <c r="R26" s="18"/>
      <c r="S26" s="18"/>
      <c r="T26" s="18"/>
      <c r="U26" s="18"/>
      <c r="V26" s="18"/>
    </row>
    <row r="27" spans="1:22" ht="13.5" thickBot="1">
      <c r="A27" s="13"/>
      <c r="B27" s="1" t="s">
        <v>14</v>
      </c>
      <c r="C27" s="1" t="s">
        <v>15</v>
      </c>
      <c r="D27" s="1" t="s">
        <v>16</v>
      </c>
      <c r="E27" s="2" t="s">
        <v>17</v>
      </c>
      <c r="G27" s="14" t="s">
        <v>358</v>
      </c>
      <c r="H27" s="73" t="s">
        <v>360</v>
      </c>
      <c r="I27" s="77"/>
      <c r="J27" s="77"/>
      <c r="K27" s="77"/>
      <c r="L27" s="77"/>
      <c r="M27" s="74"/>
      <c r="O27" s="19"/>
      <c r="P27" s="19"/>
      <c r="Q27" s="19"/>
      <c r="R27" s="18"/>
      <c r="S27" s="18"/>
      <c r="T27" s="18"/>
      <c r="U27" s="18"/>
      <c r="V27" s="18"/>
    </row>
    <row r="28" spans="1:22" ht="12.75">
      <c r="A28" s="8" t="s">
        <v>200</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201</v>
      </c>
      <c r="B29" s="9">
        <v>15</v>
      </c>
      <c r="C29" s="9">
        <v>15</v>
      </c>
      <c r="D29" s="9">
        <v>7</v>
      </c>
      <c r="E29" s="10">
        <v>3</v>
      </c>
      <c r="G29" s="89"/>
      <c r="H29" s="21" t="s">
        <v>24</v>
      </c>
      <c r="I29" s="11">
        <v>1</v>
      </c>
      <c r="J29" s="11">
        <v>64</v>
      </c>
      <c r="K29" s="11"/>
      <c r="L29" s="11"/>
      <c r="M29" s="12"/>
      <c r="O29" s="18"/>
      <c r="P29" s="18"/>
      <c r="Q29" s="18"/>
      <c r="R29" s="18"/>
      <c r="S29" s="18"/>
      <c r="T29" s="18"/>
      <c r="U29" s="18"/>
      <c r="V29" s="18"/>
    </row>
    <row r="30" spans="1:22" ht="13.5" thickBot="1">
      <c r="A30" s="8" t="s">
        <v>202</v>
      </c>
      <c r="B30" s="9">
        <v>1023</v>
      </c>
      <c r="C30" s="9">
        <v>1023</v>
      </c>
      <c r="D30" s="9">
        <v>15</v>
      </c>
      <c r="E30" s="10">
        <v>7</v>
      </c>
      <c r="G30" s="22" t="s">
        <v>27</v>
      </c>
      <c r="H30" s="73" t="s">
        <v>28</v>
      </c>
      <c r="I30" s="77"/>
      <c r="J30" s="77"/>
      <c r="K30" s="77"/>
      <c r="L30" s="77"/>
      <c r="M30" s="74"/>
      <c r="O30" s="18"/>
      <c r="P30" s="18"/>
      <c r="Q30" s="18"/>
      <c r="R30" s="18"/>
      <c r="S30" s="18"/>
      <c r="T30" s="18"/>
      <c r="U30" s="18"/>
      <c r="V30" s="18"/>
    </row>
    <row r="31" spans="1:22" ht="13.5" thickBot="1">
      <c r="A31" s="8" t="s">
        <v>203</v>
      </c>
      <c r="B31" s="9">
        <v>7</v>
      </c>
      <c r="C31" s="9">
        <v>3</v>
      </c>
      <c r="D31" s="9">
        <v>2</v>
      </c>
      <c r="E31" s="10">
        <v>2</v>
      </c>
      <c r="G31" s="22" t="s">
        <v>18</v>
      </c>
      <c r="H31" s="73" t="s">
        <v>204</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2" t="s">
        <v>30</v>
      </c>
      <c r="H33" s="73" t="s">
        <v>28</v>
      </c>
      <c r="I33" s="77"/>
      <c r="J33" s="77"/>
      <c r="K33" s="77"/>
      <c r="L33" s="77"/>
      <c r="M33" s="74"/>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304</v>
      </c>
      <c r="J36" s="83"/>
      <c r="K36" s="83"/>
      <c r="L36" s="83"/>
      <c r="M36" s="84"/>
      <c r="O36" s="18"/>
      <c r="P36" s="18"/>
      <c r="Q36" s="18"/>
      <c r="R36" s="20"/>
      <c r="S36" s="20"/>
      <c r="T36" s="20"/>
      <c r="U36" s="20"/>
      <c r="V36" s="20"/>
      <c r="W36" s="20"/>
    </row>
    <row r="37" spans="7:23" ht="12.75">
      <c r="G37" s="75" t="s">
        <v>36</v>
      </c>
      <c r="H37" s="76"/>
      <c r="I37" s="78" t="s">
        <v>37</v>
      </c>
      <c r="J37" s="78"/>
      <c r="K37" s="9"/>
      <c r="L37" s="9"/>
      <c r="M37" s="10"/>
      <c r="O37" s="18"/>
      <c r="P37" s="18"/>
      <c r="Q37" s="18"/>
      <c r="R37" s="20"/>
      <c r="S37" s="20"/>
      <c r="T37" s="20"/>
      <c r="U37" s="20"/>
      <c r="V37" s="20"/>
      <c r="W37" s="20"/>
    </row>
    <row r="38" spans="7:22" ht="12.75">
      <c r="G38" s="75" t="s">
        <v>38</v>
      </c>
      <c r="H38" s="76"/>
      <c r="I38" s="9" t="s">
        <v>39</v>
      </c>
      <c r="J38" s="9"/>
      <c r="K38" s="9"/>
      <c r="L38" s="9"/>
      <c r="M38" s="10"/>
      <c r="O38" s="18"/>
      <c r="P38" s="18"/>
      <c r="Q38" s="18"/>
      <c r="R38" s="20"/>
      <c r="S38" s="20"/>
      <c r="T38" s="20"/>
      <c r="U38" s="18"/>
      <c r="V38" s="18"/>
    </row>
    <row r="39" spans="7:22" ht="12.75">
      <c r="G39" s="75" t="s">
        <v>40</v>
      </c>
      <c r="H39" s="7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S1:S2"/>
    <mergeCell ref="F1:F2"/>
    <mergeCell ref="E1:E2"/>
    <mergeCell ref="A1:A2"/>
    <mergeCell ref="B1:B2"/>
    <mergeCell ref="C1:C2"/>
    <mergeCell ref="D1:D2"/>
    <mergeCell ref="K1:L1"/>
    <mergeCell ref="H1:H2"/>
    <mergeCell ref="I1:J1"/>
    <mergeCell ref="G39:H39"/>
    <mergeCell ref="M1:O1"/>
    <mergeCell ref="B32:E32"/>
    <mergeCell ref="B33:E33"/>
    <mergeCell ref="G26:M26"/>
    <mergeCell ref="G28:G29"/>
    <mergeCell ref="H30:M30"/>
    <mergeCell ref="H31:M31"/>
    <mergeCell ref="H32:M32"/>
    <mergeCell ref="G1:G2"/>
    <mergeCell ref="G38:H38"/>
    <mergeCell ref="A26:E26"/>
    <mergeCell ref="G37:H37"/>
    <mergeCell ref="H33:M33"/>
    <mergeCell ref="I37:J37"/>
    <mergeCell ref="G35:M35"/>
    <mergeCell ref="G36:H36"/>
    <mergeCell ref="I36:M36"/>
    <mergeCell ref="H27:M2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34"/>
  </sheetPr>
  <dimension ref="A1:W49"/>
  <sheetViews>
    <sheetView workbookViewId="0" topLeftCell="A1">
      <pane xSplit="2" ySplit="2" topLeftCell="J3" activePane="bottomRight" state="frozen"/>
      <selection pane="topLeft" activeCell="E41" sqref="E41"/>
      <selection pane="topRight" activeCell="E41" sqref="E41"/>
      <selection pane="bottomLeft" activeCell="E41" sqref="E41"/>
      <selection pane="bottomRight" activeCell="Q3" sqref="Q3"/>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96" t="s">
        <v>0</v>
      </c>
      <c r="B1" s="90" t="s">
        <v>1</v>
      </c>
      <c r="C1" s="90" t="s">
        <v>160</v>
      </c>
      <c r="D1" s="90" t="s">
        <v>161</v>
      </c>
      <c r="E1" s="94" t="s">
        <v>53</v>
      </c>
      <c r="F1" s="90" t="s">
        <v>65</v>
      </c>
      <c r="G1" s="90" t="s">
        <v>75</v>
      </c>
      <c r="H1" s="92" t="s">
        <v>52</v>
      </c>
      <c r="I1" s="101" t="s">
        <v>3</v>
      </c>
      <c r="J1" s="85"/>
      <c r="K1" s="98" t="s">
        <v>4</v>
      </c>
      <c r="L1" s="99"/>
      <c r="M1" s="85" t="s">
        <v>5</v>
      </c>
      <c r="N1" s="85"/>
      <c r="O1" s="85"/>
      <c r="P1" s="1" t="s">
        <v>6</v>
      </c>
      <c r="Q1" s="2"/>
      <c r="S1" s="92" t="s">
        <v>158</v>
      </c>
    </row>
    <row r="2" spans="1:19" ht="64.5" thickBot="1">
      <c r="A2" s="102"/>
      <c r="B2" s="103"/>
      <c r="C2" s="103"/>
      <c r="D2" s="91"/>
      <c r="E2" s="95"/>
      <c r="F2" s="91"/>
      <c r="G2" s="103"/>
      <c r="H2" s="100"/>
      <c r="I2" s="3" t="s">
        <v>7</v>
      </c>
      <c r="J2" s="4" t="s">
        <v>8</v>
      </c>
      <c r="K2" s="4" t="s">
        <v>70</v>
      </c>
      <c r="L2" s="5" t="s">
        <v>85</v>
      </c>
      <c r="M2" s="4" t="s">
        <v>9</v>
      </c>
      <c r="N2" s="4" t="s">
        <v>10</v>
      </c>
      <c r="O2" s="4" t="s">
        <v>11</v>
      </c>
      <c r="P2" s="5" t="s">
        <v>12</v>
      </c>
      <c r="Q2" s="6" t="s">
        <v>13</v>
      </c>
      <c r="S2" s="93"/>
    </row>
    <row r="3" spans="1:19" ht="13.5" thickBot="1">
      <c r="A3" s="18">
        <v>3</v>
      </c>
      <c r="B3" s="18">
        <v>2</v>
      </c>
      <c r="C3" t="s">
        <v>162</v>
      </c>
      <c r="G3" s="18">
        <v>0</v>
      </c>
      <c r="H3" s="25">
        <f aca="true" t="shared" si="0" ref="H3:H15">S3/1000000</f>
        <v>0.009984</v>
      </c>
      <c r="I3" s="61">
        <f>SUM(H3:H6)</f>
        <v>1.0384448</v>
      </c>
      <c r="J3" s="62">
        <f>I3/SUM(G3:G6)</f>
        <v>0.02532792195121951</v>
      </c>
      <c r="K3" s="7"/>
      <c r="L3" s="64" t="s">
        <v>378</v>
      </c>
      <c r="M3" s="62">
        <f>SUM(H3:H23)</f>
        <v>33.7696466</v>
      </c>
      <c r="N3" s="62">
        <f>SUM(N7:N15)+SUM(H3:H6)</f>
        <v>33.7696466</v>
      </c>
      <c r="O3" s="65">
        <f>SUM(O7:O15)+SUM(H3:H6)</f>
        <v>33.7696466</v>
      </c>
      <c r="P3" s="66">
        <v>114.2942</v>
      </c>
      <c r="Q3" s="67">
        <f>N3/P3</f>
        <v>0.29546246966162765</v>
      </c>
      <c r="S3" s="24">
        <v>9984</v>
      </c>
    </row>
    <row r="4" spans="1:19" ht="12.75">
      <c r="A4" s="18">
        <v>2</v>
      </c>
      <c r="B4" s="18">
        <v>3</v>
      </c>
      <c r="C4" t="s">
        <v>162</v>
      </c>
      <c r="G4" s="18">
        <v>30</v>
      </c>
      <c r="H4" s="25">
        <f t="shared" si="0"/>
        <v>0.5484</v>
      </c>
      <c r="S4" s="24">
        <v>548400</v>
      </c>
    </row>
    <row r="5" spans="1:19" ht="12.75">
      <c r="A5" s="18">
        <v>15</v>
      </c>
      <c r="B5" s="18">
        <v>9</v>
      </c>
      <c r="C5" t="s">
        <v>162</v>
      </c>
      <c r="G5" s="18">
        <v>11</v>
      </c>
      <c r="H5" s="25">
        <f t="shared" si="0"/>
        <v>0.4716</v>
      </c>
      <c r="S5" s="24">
        <v>471600</v>
      </c>
    </row>
    <row r="6" spans="1:19" ht="12.75">
      <c r="A6" s="18">
        <v>9</v>
      </c>
      <c r="B6" s="18">
        <v>15</v>
      </c>
      <c r="C6" t="s">
        <v>162</v>
      </c>
      <c r="G6" s="18">
        <v>0</v>
      </c>
      <c r="H6" s="25">
        <f t="shared" si="0"/>
        <v>0.0084608</v>
      </c>
      <c r="S6" s="24">
        <v>8460.8</v>
      </c>
    </row>
    <row r="7" spans="1:19" ht="12.75">
      <c r="A7" s="18">
        <v>10</v>
      </c>
      <c r="B7" s="18">
        <v>1</v>
      </c>
      <c r="C7" s="18"/>
      <c r="D7" t="s">
        <v>163</v>
      </c>
      <c r="E7">
        <v>200</v>
      </c>
      <c r="F7" s="60">
        <v>1E-07</v>
      </c>
      <c r="G7" s="18">
        <v>28.799999</v>
      </c>
      <c r="H7" s="25">
        <f t="shared" si="0"/>
        <v>28.74245</v>
      </c>
      <c r="K7" s="63">
        <v>0</v>
      </c>
      <c r="N7">
        <f aca="true" t="shared" si="1" ref="N7:N15">H7*(1-K7)</f>
        <v>28.74245</v>
      </c>
      <c r="O7">
        <f aca="true" t="shared" si="2" ref="O7:O15">IF((K7&lt;F7),H7,0)</f>
        <v>28.74245</v>
      </c>
      <c r="S7" s="24">
        <v>28742450</v>
      </c>
    </row>
    <row r="8" spans="1:19" ht="12.75">
      <c r="A8" s="18">
        <v>5</v>
      </c>
      <c r="B8" s="18">
        <v>4</v>
      </c>
      <c r="C8" s="18"/>
      <c r="D8" t="s">
        <v>163</v>
      </c>
      <c r="E8">
        <v>100</v>
      </c>
      <c r="F8" s="60">
        <v>0.0001</v>
      </c>
      <c r="G8" s="18">
        <v>0.5</v>
      </c>
      <c r="H8" s="25">
        <f t="shared" si="0"/>
        <v>0.498687</v>
      </c>
      <c r="K8" s="63">
        <v>0</v>
      </c>
      <c r="N8">
        <f t="shared" si="1"/>
        <v>0.498687</v>
      </c>
      <c r="O8">
        <f t="shared" si="2"/>
        <v>0.498687</v>
      </c>
      <c r="S8" s="24">
        <v>498687</v>
      </c>
    </row>
    <row r="9" spans="1:19" ht="12.75">
      <c r="A9" s="18">
        <v>4</v>
      </c>
      <c r="B9" s="18">
        <v>5</v>
      </c>
      <c r="C9" s="18"/>
      <c r="D9" t="s">
        <v>163</v>
      </c>
      <c r="E9">
        <v>100</v>
      </c>
      <c r="F9" s="60">
        <v>0.0001</v>
      </c>
      <c r="G9" s="18">
        <v>0.5</v>
      </c>
      <c r="H9" s="25">
        <f t="shared" si="0"/>
        <v>0.4988413</v>
      </c>
      <c r="K9" s="63">
        <v>0</v>
      </c>
      <c r="N9">
        <f t="shared" si="1"/>
        <v>0.4988413</v>
      </c>
      <c r="O9">
        <f t="shared" si="2"/>
        <v>0.4988413</v>
      </c>
      <c r="S9" s="24">
        <v>498841.3</v>
      </c>
    </row>
    <row r="10" spans="1:19" ht="12.75">
      <c r="A10" s="18">
        <v>7</v>
      </c>
      <c r="B10" s="18">
        <v>6</v>
      </c>
      <c r="C10" s="18"/>
      <c r="D10" t="s">
        <v>163</v>
      </c>
      <c r="E10">
        <v>100</v>
      </c>
      <c r="F10" s="60">
        <v>0.0001</v>
      </c>
      <c r="G10" s="18">
        <v>0.5</v>
      </c>
      <c r="H10" s="25">
        <f t="shared" si="0"/>
        <v>0.4983276</v>
      </c>
      <c r="K10" s="63">
        <v>0</v>
      </c>
      <c r="N10">
        <f t="shared" si="1"/>
        <v>0.4983276</v>
      </c>
      <c r="O10">
        <f t="shared" si="2"/>
        <v>0.4983276</v>
      </c>
      <c r="S10" s="24">
        <v>498327.6</v>
      </c>
    </row>
    <row r="11" spans="1:19" ht="12.75">
      <c r="A11" s="18">
        <v>6</v>
      </c>
      <c r="B11" s="18">
        <v>7</v>
      </c>
      <c r="C11" s="18"/>
      <c r="D11" t="s">
        <v>163</v>
      </c>
      <c r="E11">
        <v>100</v>
      </c>
      <c r="F11" s="60">
        <v>0.0001</v>
      </c>
      <c r="G11" s="18">
        <v>0.5</v>
      </c>
      <c r="H11" s="25">
        <f t="shared" si="0"/>
        <v>0.49856259999999997</v>
      </c>
      <c r="K11" s="63">
        <v>0</v>
      </c>
      <c r="N11">
        <f t="shared" si="1"/>
        <v>0.49856259999999997</v>
      </c>
      <c r="O11">
        <f t="shared" si="2"/>
        <v>0.49856259999999997</v>
      </c>
      <c r="S11" s="24">
        <v>498562.6</v>
      </c>
    </row>
    <row r="12" spans="1:19" ht="12.75">
      <c r="A12" s="18">
        <v>11</v>
      </c>
      <c r="B12" s="18">
        <v>8</v>
      </c>
      <c r="C12" s="18"/>
      <c r="D12" t="s">
        <v>164</v>
      </c>
      <c r="E12">
        <v>16</v>
      </c>
      <c r="F12" s="60">
        <v>0.0001</v>
      </c>
      <c r="G12" s="18">
        <v>0.5</v>
      </c>
      <c r="H12" s="25">
        <f t="shared" si="0"/>
        <v>0.49884</v>
      </c>
      <c r="K12" s="63">
        <v>0</v>
      </c>
      <c r="N12">
        <f t="shared" si="1"/>
        <v>0.49884</v>
      </c>
      <c r="O12">
        <f t="shared" si="2"/>
        <v>0.49884</v>
      </c>
      <c r="S12" s="24">
        <v>498840</v>
      </c>
    </row>
    <row r="13" spans="1:19" ht="12.75">
      <c r="A13" s="18">
        <v>12</v>
      </c>
      <c r="B13" s="18">
        <v>8</v>
      </c>
      <c r="C13" s="18"/>
      <c r="D13" t="s">
        <v>164</v>
      </c>
      <c r="E13">
        <v>16</v>
      </c>
      <c r="F13" s="60">
        <v>0.0001</v>
      </c>
      <c r="G13" s="18">
        <v>0.5</v>
      </c>
      <c r="H13" s="25">
        <f t="shared" si="0"/>
        <v>0.4986667</v>
      </c>
      <c r="K13" s="63">
        <v>0</v>
      </c>
      <c r="N13">
        <f t="shared" si="1"/>
        <v>0.4986667</v>
      </c>
      <c r="O13">
        <f t="shared" si="2"/>
        <v>0.4986667</v>
      </c>
      <c r="S13" s="24">
        <v>498666.7</v>
      </c>
    </row>
    <row r="14" spans="1:19" ht="12.75">
      <c r="A14" s="18">
        <v>13</v>
      </c>
      <c r="B14" s="18">
        <v>8</v>
      </c>
      <c r="C14" s="18"/>
      <c r="D14" t="s">
        <v>164</v>
      </c>
      <c r="E14">
        <v>16</v>
      </c>
      <c r="F14" s="60">
        <v>0.0001</v>
      </c>
      <c r="G14" s="18">
        <v>0.5</v>
      </c>
      <c r="H14" s="25">
        <f t="shared" si="0"/>
        <v>0.4984933</v>
      </c>
      <c r="K14" s="63">
        <v>0</v>
      </c>
      <c r="N14">
        <f t="shared" si="1"/>
        <v>0.4984933</v>
      </c>
      <c r="O14">
        <f t="shared" si="2"/>
        <v>0.4984933</v>
      </c>
      <c r="S14" s="24">
        <v>498493.3</v>
      </c>
    </row>
    <row r="15" spans="1:19" ht="12.75">
      <c r="A15" s="18">
        <v>14</v>
      </c>
      <c r="B15" s="18">
        <v>8</v>
      </c>
      <c r="C15" s="18"/>
      <c r="D15" t="s">
        <v>164</v>
      </c>
      <c r="E15">
        <v>16</v>
      </c>
      <c r="F15" s="60">
        <v>0.0001</v>
      </c>
      <c r="G15" s="18">
        <v>0.5</v>
      </c>
      <c r="H15" s="25">
        <f t="shared" si="0"/>
        <v>0.4983333</v>
      </c>
      <c r="K15" s="63">
        <v>0</v>
      </c>
      <c r="N15">
        <f t="shared" si="1"/>
        <v>0.4983333</v>
      </c>
      <c r="O15">
        <f t="shared" si="2"/>
        <v>0.4983333</v>
      </c>
      <c r="S15" s="24">
        <v>498333.3</v>
      </c>
    </row>
    <row r="16" spans="11:19" ht="12.75">
      <c r="K16" s="60"/>
      <c r="S16" s="24"/>
    </row>
    <row r="17" spans="11:19" ht="12.75">
      <c r="K17" s="60"/>
      <c r="S17" s="24"/>
    </row>
    <row r="18" spans="11:19" ht="12.75">
      <c r="K18" s="60"/>
      <c r="S18" s="24"/>
    </row>
    <row r="19" spans="11:19" ht="12.75">
      <c r="K19" s="60"/>
      <c r="S19" s="24"/>
    </row>
    <row r="20" spans="11:19" ht="12.75">
      <c r="K20" s="60"/>
      <c r="S20" s="24"/>
    </row>
    <row r="21" spans="11:19" ht="12.75">
      <c r="K21" s="60"/>
      <c r="S21" s="24"/>
    </row>
    <row r="22" spans="11:19" ht="12.75">
      <c r="K22" s="60"/>
      <c r="S22" s="24"/>
    </row>
    <row r="23" spans="11:19" ht="12.75">
      <c r="K23" s="60"/>
      <c r="S23" s="24"/>
    </row>
    <row r="25" ht="13.5" thickBot="1"/>
    <row r="26" spans="1:22" ht="13.5" customHeight="1" thickBot="1">
      <c r="A26" s="73" t="s">
        <v>32</v>
      </c>
      <c r="B26" s="77"/>
      <c r="C26" s="77"/>
      <c r="D26" s="77"/>
      <c r="E26" s="74"/>
      <c r="G26" s="73" t="s">
        <v>22</v>
      </c>
      <c r="H26" s="77"/>
      <c r="I26" s="77"/>
      <c r="J26" s="77"/>
      <c r="K26" s="77"/>
      <c r="L26" s="77"/>
      <c r="M26" s="74"/>
      <c r="O26" s="23"/>
      <c r="P26" s="19"/>
      <c r="Q26" s="19"/>
      <c r="R26" s="18"/>
      <c r="S26" s="18"/>
      <c r="T26" s="18"/>
      <c r="U26" s="18"/>
      <c r="V26" s="18"/>
    </row>
    <row r="27" spans="1:22" ht="13.5" thickBot="1">
      <c r="A27" s="13"/>
      <c r="B27" s="1" t="s">
        <v>14</v>
      </c>
      <c r="C27" s="1" t="s">
        <v>15</v>
      </c>
      <c r="D27" s="1" t="s">
        <v>16</v>
      </c>
      <c r="E27" s="2" t="s">
        <v>17</v>
      </c>
      <c r="G27" s="14" t="s">
        <v>358</v>
      </c>
      <c r="H27" s="73" t="s">
        <v>359</v>
      </c>
      <c r="I27" s="77"/>
      <c r="J27" s="77"/>
      <c r="K27" s="77"/>
      <c r="L27" s="77"/>
      <c r="M27" s="74"/>
      <c r="O27" s="19"/>
      <c r="P27" s="19"/>
      <c r="Q27" s="19"/>
      <c r="R27" s="18"/>
      <c r="S27" s="18"/>
      <c r="T27" s="18"/>
      <c r="U27" s="18"/>
      <c r="V27" s="18"/>
    </row>
    <row r="28" spans="1:22" ht="12.75">
      <c r="A28" s="8" t="s">
        <v>166</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49</v>
      </c>
      <c r="B29" s="9">
        <v>15</v>
      </c>
      <c r="C29" s="9">
        <v>15</v>
      </c>
      <c r="D29" s="9">
        <v>7</v>
      </c>
      <c r="E29" s="10">
        <v>3</v>
      </c>
      <c r="G29" s="89"/>
      <c r="H29" s="21" t="s">
        <v>24</v>
      </c>
      <c r="I29" s="11">
        <v>1</v>
      </c>
      <c r="J29" s="11">
        <v>64</v>
      </c>
      <c r="K29" s="11"/>
      <c r="L29" s="11"/>
      <c r="M29" s="12"/>
      <c r="O29" s="18"/>
      <c r="P29" s="18"/>
      <c r="Q29" s="18"/>
      <c r="R29" s="18"/>
      <c r="S29" s="18"/>
      <c r="T29" s="18"/>
      <c r="U29" s="18"/>
      <c r="V29" s="18"/>
    </row>
    <row r="30" spans="1:22" ht="13.5" thickBot="1">
      <c r="A30" s="8" t="s">
        <v>50</v>
      </c>
      <c r="B30" s="9">
        <v>1023</v>
      </c>
      <c r="C30" s="9">
        <v>1023</v>
      </c>
      <c r="D30" s="9">
        <v>15</v>
      </c>
      <c r="E30" s="10">
        <v>7</v>
      </c>
      <c r="G30" s="22" t="s">
        <v>27</v>
      </c>
      <c r="H30" s="73" t="s">
        <v>28</v>
      </c>
      <c r="I30" s="77"/>
      <c r="J30" s="77"/>
      <c r="K30" s="77"/>
      <c r="L30" s="77"/>
      <c r="M30" s="74"/>
      <c r="O30" s="18"/>
      <c r="P30" s="18"/>
      <c r="Q30" s="18"/>
      <c r="R30" s="18"/>
      <c r="S30" s="18"/>
      <c r="T30" s="18"/>
      <c r="U30" s="18"/>
      <c r="V30" s="18"/>
    </row>
    <row r="31" spans="1:22" ht="13.5" thickBot="1">
      <c r="A31" s="8" t="s">
        <v>167</v>
      </c>
      <c r="B31" s="9">
        <v>7</v>
      </c>
      <c r="C31" s="9">
        <v>3</v>
      </c>
      <c r="D31" s="9">
        <v>2</v>
      </c>
      <c r="E31" s="10">
        <v>2</v>
      </c>
      <c r="G31" s="22" t="s">
        <v>18</v>
      </c>
      <c r="H31" s="73" t="s">
        <v>165</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2" t="s">
        <v>30</v>
      </c>
      <c r="H33" s="73" t="s">
        <v>28</v>
      </c>
      <c r="I33" s="77"/>
      <c r="J33" s="77"/>
      <c r="K33" s="77"/>
      <c r="L33" s="77"/>
      <c r="M33" s="74"/>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304</v>
      </c>
      <c r="J36" s="83"/>
      <c r="K36" s="83"/>
      <c r="L36" s="83"/>
      <c r="M36" s="84"/>
      <c r="O36" s="18"/>
      <c r="P36" s="18"/>
      <c r="Q36" s="18"/>
      <c r="R36" s="20"/>
      <c r="S36" s="20"/>
      <c r="T36" s="20"/>
      <c r="U36" s="20"/>
      <c r="V36" s="20"/>
      <c r="W36" s="20"/>
    </row>
    <row r="37" spans="7:23" ht="12.75">
      <c r="G37" s="75" t="s">
        <v>36</v>
      </c>
      <c r="H37" s="76"/>
      <c r="I37" s="78" t="s">
        <v>37</v>
      </c>
      <c r="J37" s="78"/>
      <c r="K37" s="9"/>
      <c r="L37" s="9"/>
      <c r="M37" s="10"/>
      <c r="O37" s="18"/>
      <c r="P37" s="18"/>
      <c r="Q37" s="18"/>
      <c r="R37" s="20"/>
      <c r="S37" s="20"/>
      <c r="T37" s="20"/>
      <c r="U37" s="20"/>
      <c r="V37" s="20"/>
      <c r="W37" s="20"/>
    </row>
    <row r="38" spans="7:22" ht="12.75">
      <c r="G38" s="75" t="s">
        <v>38</v>
      </c>
      <c r="H38" s="76"/>
      <c r="I38" s="9" t="s">
        <v>39</v>
      </c>
      <c r="J38" s="9"/>
      <c r="K38" s="9"/>
      <c r="L38" s="9"/>
      <c r="M38" s="10"/>
      <c r="O38" s="18"/>
      <c r="P38" s="18"/>
      <c r="Q38" s="18"/>
      <c r="R38" s="20"/>
      <c r="S38" s="20"/>
      <c r="T38" s="20"/>
      <c r="U38" s="18"/>
      <c r="V38" s="18"/>
    </row>
    <row r="39" spans="7:22" ht="12.75">
      <c r="G39" s="75" t="s">
        <v>40</v>
      </c>
      <c r="H39" s="7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F1:F2"/>
    <mergeCell ref="E1:E2"/>
    <mergeCell ref="A1:A2"/>
    <mergeCell ref="B1:B2"/>
    <mergeCell ref="C1:C2"/>
    <mergeCell ref="D1:D2"/>
    <mergeCell ref="B32:E32"/>
    <mergeCell ref="B33:E33"/>
    <mergeCell ref="G26:M26"/>
    <mergeCell ref="G28:G29"/>
    <mergeCell ref="H30:M30"/>
    <mergeCell ref="H31:M31"/>
    <mergeCell ref="H32:M32"/>
    <mergeCell ref="H1:H2"/>
    <mergeCell ref="I1:J1"/>
    <mergeCell ref="G38:H38"/>
    <mergeCell ref="G39:H39"/>
    <mergeCell ref="H27:M27"/>
    <mergeCell ref="M1:O1"/>
    <mergeCell ref="S1:S2"/>
    <mergeCell ref="A26:E26"/>
    <mergeCell ref="G37:H37"/>
    <mergeCell ref="H33:M33"/>
    <mergeCell ref="I37:J37"/>
    <mergeCell ref="K1:L1"/>
    <mergeCell ref="G35:M35"/>
    <mergeCell ref="G36:H36"/>
    <mergeCell ref="I36:M36"/>
    <mergeCell ref="G1:G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26"/>
  </sheetPr>
  <dimension ref="A1:W49"/>
  <sheetViews>
    <sheetView workbookViewId="0" topLeftCell="A1">
      <pane xSplit="2" ySplit="2" topLeftCell="K3" activePane="bottomRight" state="frozen"/>
      <selection pane="topLeft" activeCell="E41" sqref="E41"/>
      <selection pane="topRight" activeCell="E41" sqref="E41"/>
      <selection pane="bottomLeft" activeCell="E41" sqref="E41"/>
      <selection pane="bottomRight" activeCell="P7" sqref="P7"/>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96" t="s">
        <v>0</v>
      </c>
      <c r="B1" s="90" t="s">
        <v>1</v>
      </c>
      <c r="C1" s="90" t="s">
        <v>211</v>
      </c>
      <c r="D1" s="90" t="s">
        <v>212</v>
      </c>
      <c r="E1" s="94" t="s">
        <v>213</v>
      </c>
      <c r="F1" s="90" t="s">
        <v>214</v>
      </c>
      <c r="G1" s="90" t="s">
        <v>215</v>
      </c>
      <c r="H1" s="92" t="s">
        <v>216</v>
      </c>
      <c r="I1" s="101" t="s">
        <v>3</v>
      </c>
      <c r="J1" s="85"/>
      <c r="K1" s="98" t="s">
        <v>4</v>
      </c>
      <c r="L1" s="99"/>
      <c r="M1" s="85" t="s">
        <v>5</v>
      </c>
      <c r="N1" s="85"/>
      <c r="O1" s="85"/>
      <c r="P1" s="1" t="s">
        <v>6</v>
      </c>
      <c r="Q1" s="2"/>
      <c r="S1" s="92" t="s">
        <v>217</v>
      </c>
    </row>
    <row r="2" spans="1:19" ht="64.5" thickBot="1">
      <c r="A2" s="102"/>
      <c r="B2" s="103"/>
      <c r="C2" s="103"/>
      <c r="D2" s="91"/>
      <c r="E2" s="95"/>
      <c r="F2" s="91"/>
      <c r="G2" s="103"/>
      <c r="H2" s="100"/>
      <c r="I2" s="3" t="s">
        <v>7</v>
      </c>
      <c r="J2" s="4" t="s">
        <v>8</v>
      </c>
      <c r="K2" s="4" t="s">
        <v>218</v>
      </c>
      <c r="L2" s="5" t="s">
        <v>219</v>
      </c>
      <c r="M2" s="4" t="s">
        <v>9</v>
      </c>
      <c r="N2" s="4" t="s">
        <v>10</v>
      </c>
      <c r="O2" s="4" t="s">
        <v>11</v>
      </c>
      <c r="P2" s="5" t="s">
        <v>12</v>
      </c>
      <c r="Q2" s="6" t="s">
        <v>13</v>
      </c>
      <c r="S2" s="93"/>
    </row>
    <row r="3" spans="1:19" ht="13.5" thickBot="1">
      <c r="A3" s="18">
        <v>3</v>
      </c>
      <c r="B3" s="18">
        <v>2</v>
      </c>
      <c r="C3" t="s">
        <v>220</v>
      </c>
      <c r="G3" s="18">
        <v>0</v>
      </c>
      <c r="H3" s="25">
        <f aca="true" t="shared" si="0" ref="H3:H15">S3/1000000</f>
        <v>0.0070912</v>
      </c>
      <c r="I3" s="61">
        <f>SUM(H3:H6)</f>
        <v>1.1910752</v>
      </c>
      <c r="J3" s="62">
        <f>I3/SUM(G3:G6)</f>
        <v>0.029050614634146342</v>
      </c>
      <c r="K3" s="7"/>
      <c r="L3" s="64" t="s">
        <v>378</v>
      </c>
      <c r="M3" s="62">
        <f>SUM(H3:H23)</f>
        <v>33.922277</v>
      </c>
      <c r="N3" s="62">
        <f>SUM(N7:N15)+SUM(H3:H6)</f>
        <v>33.922277</v>
      </c>
      <c r="O3" s="65">
        <f>SUM(O7:O15)+SUM(H3:H6)</f>
        <v>33.922277</v>
      </c>
      <c r="P3" s="66">
        <v>116.3799</v>
      </c>
      <c r="Q3" s="67">
        <f>N3/P3</f>
        <v>0.2914788292480059</v>
      </c>
      <c r="S3" s="24">
        <v>7091.2</v>
      </c>
    </row>
    <row r="4" spans="1:19" ht="12.75">
      <c r="A4" s="18">
        <v>2</v>
      </c>
      <c r="B4" s="18">
        <v>3</v>
      </c>
      <c r="C4" t="s">
        <v>220</v>
      </c>
      <c r="G4" s="18">
        <v>30</v>
      </c>
      <c r="H4" s="25">
        <f t="shared" si="0"/>
        <v>0.3988</v>
      </c>
      <c r="S4" s="24">
        <v>398800</v>
      </c>
    </row>
    <row r="5" spans="1:19" ht="12.75">
      <c r="A5" s="18">
        <v>15</v>
      </c>
      <c r="B5" s="18">
        <v>9</v>
      </c>
      <c r="C5" t="s">
        <v>220</v>
      </c>
      <c r="G5" s="18">
        <v>11</v>
      </c>
      <c r="H5" s="25">
        <f t="shared" si="0"/>
        <v>0.772</v>
      </c>
      <c r="S5" s="24">
        <v>772000</v>
      </c>
    </row>
    <row r="6" spans="1:19" ht="12.75">
      <c r="A6" s="18">
        <v>9</v>
      </c>
      <c r="B6" s="18">
        <v>15</v>
      </c>
      <c r="C6" t="s">
        <v>220</v>
      </c>
      <c r="G6" s="18">
        <v>0</v>
      </c>
      <c r="H6" s="25">
        <f t="shared" si="0"/>
        <v>0.013184</v>
      </c>
      <c r="S6" s="24">
        <v>13184</v>
      </c>
    </row>
    <row r="7" spans="1:19" ht="12.75">
      <c r="A7" s="18">
        <v>10</v>
      </c>
      <c r="B7" s="18">
        <v>1</v>
      </c>
      <c r="C7" s="18"/>
      <c r="D7" t="s">
        <v>221</v>
      </c>
      <c r="E7">
        <v>200</v>
      </c>
      <c r="F7" s="60">
        <v>1E-07</v>
      </c>
      <c r="G7" s="18">
        <v>28.799999</v>
      </c>
      <c r="H7" s="25">
        <f t="shared" si="0"/>
        <v>28.74245</v>
      </c>
      <c r="K7" s="63">
        <v>0</v>
      </c>
      <c r="N7">
        <f aca="true" t="shared" si="1" ref="N7:N15">H7*(1-K7)</f>
        <v>28.74245</v>
      </c>
      <c r="O7">
        <f aca="true" t="shared" si="2" ref="O7:O15">IF((K7&lt;F7),H7,0)</f>
        <v>28.74245</v>
      </c>
      <c r="S7" s="24">
        <v>28742450</v>
      </c>
    </row>
    <row r="8" spans="1:19" ht="12.75">
      <c r="A8" s="18">
        <v>5</v>
      </c>
      <c r="B8" s="18">
        <v>4</v>
      </c>
      <c r="C8" s="18"/>
      <c r="D8" t="s">
        <v>221</v>
      </c>
      <c r="E8">
        <v>100</v>
      </c>
      <c r="F8" s="60">
        <v>0.0001</v>
      </c>
      <c r="G8" s="18">
        <v>0.5</v>
      </c>
      <c r="H8" s="25">
        <f t="shared" si="0"/>
        <v>0.498687</v>
      </c>
      <c r="K8" s="63">
        <v>0</v>
      </c>
      <c r="N8">
        <f t="shared" si="1"/>
        <v>0.498687</v>
      </c>
      <c r="O8">
        <f t="shared" si="2"/>
        <v>0.498687</v>
      </c>
      <c r="S8" s="24">
        <v>498687</v>
      </c>
    </row>
    <row r="9" spans="1:19" ht="12.75">
      <c r="A9" s="18">
        <v>4</v>
      </c>
      <c r="B9" s="18">
        <v>5</v>
      </c>
      <c r="C9" s="18"/>
      <c r="D9" t="s">
        <v>221</v>
      </c>
      <c r="E9">
        <v>100</v>
      </c>
      <c r="F9" s="60">
        <v>0.0001</v>
      </c>
      <c r="G9" s="18">
        <v>0.5</v>
      </c>
      <c r="H9" s="25">
        <f t="shared" si="0"/>
        <v>0.4988413</v>
      </c>
      <c r="K9" s="63">
        <v>0</v>
      </c>
      <c r="N9">
        <f t="shared" si="1"/>
        <v>0.4988413</v>
      </c>
      <c r="O9">
        <f t="shared" si="2"/>
        <v>0.4988413</v>
      </c>
      <c r="S9" s="24">
        <v>498841.3</v>
      </c>
    </row>
    <row r="10" spans="1:19" ht="12.75">
      <c r="A10" s="18">
        <v>7</v>
      </c>
      <c r="B10" s="18">
        <v>6</v>
      </c>
      <c r="C10" s="18"/>
      <c r="D10" t="s">
        <v>221</v>
      </c>
      <c r="E10">
        <v>100</v>
      </c>
      <c r="F10" s="60">
        <v>0.0001</v>
      </c>
      <c r="G10" s="18">
        <v>0.5</v>
      </c>
      <c r="H10" s="25">
        <f t="shared" si="0"/>
        <v>0.4983276</v>
      </c>
      <c r="K10" s="63">
        <v>0</v>
      </c>
      <c r="N10">
        <f t="shared" si="1"/>
        <v>0.4983276</v>
      </c>
      <c r="O10">
        <f t="shared" si="2"/>
        <v>0.4983276</v>
      </c>
      <c r="S10" s="24">
        <v>498327.6</v>
      </c>
    </row>
    <row r="11" spans="1:19" ht="12.75">
      <c r="A11" s="18">
        <v>6</v>
      </c>
      <c r="B11" s="18">
        <v>7</v>
      </c>
      <c r="C11" s="18"/>
      <c r="D11" t="s">
        <v>221</v>
      </c>
      <c r="E11">
        <v>100</v>
      </c>
      <c r="F11" s="60">
        <v>0.0001</v>
      </c>
      <c r="G11" s="18">
        <v>0.5</v>
      </c>
      <c r="H11" s="25">
        <f t="shared" si="0"/>
        <v>0.49856259999999997</v>
      </c>
      <c r="K11" s="63">
        <v>0</v>
      </c>
      <c r="N11">
        <f t="shared" si="1"/>
        <v>0.49856259999999997</v>
      </c>
      <c r="O11">
        <f t="shared" si="2"/>
        <v>0.49856259999999997</v>
      </c>
      <c r="S11" s="24">
        <v>498562.6</v>
      </c>
    </row>
    <row r="12" spans="1:19" ht="12.75">
      <c r="A12" s="18">
        <v>11</v>
      </c>
      <c r="B12" s="18">
        <v>8</v>
      </c>
      <c r="C12" s="18"/>
      <c r="D12" t="s">
        <v>222</v>
      </c>
      <c r="E12">
        <v>16</v>
      </c>
      <c r="F12" s="60">
        <v>0.0001</v>
      </c>
      <c r="G12" s="18">
        <v>0.5</v>
      </c>
      <c r="H12" s="25">
        <f t="shared" si="0"/>
        <v>0.49884</v>
      </c>
      <c r="K12" s="63">
        <v>0</v>
      </c>
      <c r="N12">
        <f t="shared" si="1"/>
        <v>0.49884</v>
      </c>
      <c r="O12">
        <f t="shared" si="2"/>
        <v>0.49884</v>
      </c>
      <c r="S12" s="24">
        <v>498840</v>
      </c>
    </row>
    <row r="13" spans="1:19" ht="12.75">
      <c r="A13" s="18">
        <v>12</v>
      </c>
      <c r="B13" s="18">
        <v>8</v>
      </c>
      <c r="C13" s="18"/>
      <c r="D13" t="s">
        <v>222</v>
      </c>
      <c r="E13">
        <v>16</v>
      </c>
      <c r="F13" s="60">
        <v>0.0001</v>
      </c>
      <c r="G13" s="18">
        <v>0.5</v>
      </c>
      <c r="H13" s="25">
        <f t="shared" si="0"/>
        <v>0.4986667</v>
      </c>
      <c r="K13" s="63">
        <v>0</v>
      </c>
      <c r="N13">
        <f t="shared" si="1"/>
        <v>0.4986667</v>
      </c>
      <c r="O13">
        <f t="shared" si="2"/>
        <v>0.4986667</v>
      </c>
      <c r="S13" s="24">
        <v>498666.7</v>
      </c>
    </row>
    <row r="14" spans="1:19" ht="12.75">
      <c r="A14" s="18">
        <v>13</v>
      </c>
      <c r="B14" s="18">
        <v>8</v>
      </c>
      <c r="C14" s="18"/>
      <c r="D14" t="s">
        <v>222</v>
      </c>
      <c r="E14">
        <v>16</v>
      </c>
      <c r="F14" s="60">
        <v>0.0001</v>
      </c>
      <c r="G14" s="18">
        <v>0.5</v>
      </c>
      <c r="H14" s="25">
        <f t="shared" si="0"/>
        <v>0.4984933</v>
      </c>
      <c r="K14" s="63">
        <v>0</v>
      </c>
      <c r="N14">
        <f t="shared" si="1"/>
        <v>0.4984933</v>
      </c>
      <c r="O14">
        <f t="shared" si="2"/>
        <v>0.4984933</v>
      </c>
      <c r="S14" s="24">
        <v>498493.3</v>
      </c>
    </row>
    <row r="15" spans="1:19" ht="12.75">
      <c r="A15" s="18">
        <v>14</v>
      </c>
      <c r="B15" s="18">
        <v>8</v>
      </c>
      <c r="C15" s="18"/>
      <c r="D15" t="s">
        <v>222</v>
      </c>
      <c r="E15">
        <v>16</v>
      </c>
      <c r="F15" s="60">
        <v>0.0001</v>
      </c>
      <c r="G15" s="18">
        <v>0.5</v>
      </c>
      <c r="H15" s="25">
        <f t="shared" si="0"/>
        <v>0.4983333</v>
      </c>
      <c r="K15" s="63">
        <v>0</v>
      </c>
      <c r="N15">
        <f t="shared" si="1"/>
        <v>0.4983333</v>
      </c>
      <c r="O15">
        <f t="shared" si="2"/>
        <v>0.4983333</v>
      </c>
      <c r="S15" s="24">
        <v>498333.3</v>
      </c>
    </row>
    <row r="16" spans="11:19" ht="12.75">
      <c r="K16" s="60"/>
      <c r="S16" s="24"/>
    </row>
    <row r="17" spans="11:19" ht="12.75">
      <c r="K17" s="60"/>
      <c r="S17" s="24"/>
    </row>
    <row r="18" spans="11:19" ht="12.75">
      <c r="K18" s="60"/>
      <c r="S18" s="24"/>
    </row>
    <row r="19" spans="11:19" ht="12.75">
      <c r="K19" s="60"/>
      <c r="S19" s="24"/>
    </row>
    <row r="20" spans="11:19" ht="12.75">
      <c r="K20" s="60"/>
      <c r="S20" s="24"/>
    </row>
    <row r="21" spans="11:19" ht="12.75">
      <c r="K21" s="60"/>
      <c r="S21" s="24"/>
    </row>
    <row r="22" spans="11:19" ht="12.75">
      <c r="K22" s="60"/>
      <c r="S22" s="24"/>
    </row>
    <row r="23" spans="11:19" ht="12.75">
      <c r="K23" s="60"/>
      <c r="S23" s="24"/>
    </row>
    <row r="25" ht="13.5" thickBot="1"/>
    <row r="26" spans="1:22" ht="13.5" customHeight="1" thickBot="1">
      <c r="A26" s="73" t="s">
        <v>32</v>
      </c>
      <c r="B26" s="77"/>
      <c r="C26" s="77"/>
      <c r="D26" s="77"/>
      <c r="E26" s="74"/>
      <c r="G26" s="73" t="s">
        <v>22</v>
      </c>
      <c r="H26" s="77"/>
      <c r="I26" s="77"/>
      <c r="J26" s="77"/>
      <c r="K26" s="77"/>
      <c r="L26" s="77"/>
      <c r="M26" s="74"/>
      <c r="O26" s="23"/>
      <c r="P26" s="19"/>
      <c r="Q26" s="19"/>
      <c r="R26" s="18"/>
      <c r="S26" s="18"/>
      <c r="T26" s="18"/>
      <c r="U26" s="18"/>
      <c r="V26" s="18"/>
    </row>
    <row r="27" spans="1:22" ht="13.5" thickBot="1">
      <c r="A27" s="13"/>
      <c r="B27" s="1" t="s">
        <v>14</v>
      </c>
      <c r="C27" s="1" t="s">
        <v>15</v>
      </c>
      <c r="D27" s="1" t="s">
        <v>16</v>
      </c>
      <c r="E27" s="2" t="s">
        <v>17</v>
      </c>
      <c r="G27" s="14" t="s">
        <v>358</v>
      </c>
      <c r="H27" s="73" t="s">
        <v>360</v>
      </c>
      <c r="I27" s="77"/>
      <c r="J27" s="77"/>
      <c r="K27" s="77"/>
      <c r="L27" s="77"/>
      <c r="M27" s="74"/>
      <c r="O27" s="19"/>
      <c r="P27" s="19"/>
      <c r="Q27" s="19"/>
      <c r="R27" s="18"/>
      <c r="S27" s="18"/>
      <c r="T27" s="18"/>
      <c r="U27" s="18"/>
      <c r="V27" s="18"/>
    </row>
    <row r="28" spans="1:22" ht="12.75">
      <c r="A28" s="8" t="s">
        <v>223</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224</v>
      </c>
      <c r="B29" s="9">
        <v>15</v>
      </c>
      <c r="C29" s="9">
        <v>15</v>
      </c>
      <c r="D29" s="9">
        <v>7</v>
      </c>
      <c r="E29" s="10">
        <v>3</v>
      </c>
      <c r="G29" s="89"/>
      <c r="H29" s="21" t="s">
        <v>24</v>
      </c>
      <c r="I29" s="11">
        <v>1</v>
      </c>
      <c r="J29" s="11">
        <v>64</v>
      </c>
      <c r="K29" s="11"/>
      <c r="L29" s="11"/>
      <c r="M29" s="12"/>
      <c r="O29" s="18"/>
      <c r="P29" s="18"/>
      <c r="Q29" s="18"/>
      <c r="R29" s="18"/>
      <c r="S29" s="18"/>
      <c r="T29" s="18"/>
      <c r="U29" s="18"/>
      <c r="V29" s="18"/>
    </row>
    <row r="30" spans="1:22" ht="13.5" thickBot="1">
      <c r="A30" s="8" t="s">
        <v>225</v>
      </c>
      <c r="B30" s="9">
        <v>1023</v>
      </c>
      <c r="C30" s="9">
        <v>1023</v>
      </c>
      <c r="D30" s="9">
        <v>15</v>
      </c>
      <c r="E30" s="10">
        <v>7</v>
      </c>
      <c r="G30" s="22" t="s">
        <v>27</v>
      </c>
      <c r="H30" s="73" t="s">
        <v>28</v>
      </c>
      <c r="I30" s="77"/>
      <c r="J30" s="77"/>
      <c r="K30" s="77"/>
      <c r="L30" s="77"/>
      <c r="M30" s="74"/>
      <c r="O30" s="18"/>
      <c r="P30" s="18"/>
      <c r="Q30" s="18"/>
      <c r="R30" s="18"/>
      <c r="S30" s="18"/>
      <c r="T30" s="18"/>
      <c r="U30" s="18"/>
      <c r="V30" s="18"/>
    </row>
    <row r="31" spans="1:22" ht="13.5" thickBot="1">
      <c r="A31" s="8" t="s">
        <v>226</v>
      </c>
      <c r="B31" s="9">
        <v>7</v>
      </c>
      <c r="C31" s="9">
        <v>3</v>
      </c>
      <c r="D31" s="9">
        <v>2</v>
      </c>
      <c r="E31" s="10">
        <v>2</v>
      </c>
      <c r="G31" s="22" t="s">
        <v>18</v>
      </c>
      <c r="H31" s="73" t="s">
        <v>227</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2" t="s">
        <v>30</v>
      </c>
      <c r="H33" s="73" t="s">
        <v>28</v>
      </c>
      <c r="I33" s="77"/>
      <c r="J33" s="77"/>
      <c r="K33" s="77"/>
      <c r="L33" s="77"/>
      <c r="M33" s="74"/>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304</v>
      </c>
      <c r="J36" s="83"/>
      <c r="K36" s="83"/>
      <c r="L36" s="83"/>
      <c r="M36" s="84"/>
      <c r="O36" s="18"/>
      <c r="P36" s="18"/>
      <c r="Q36" s="18"/>
      <c r="R36" s="20"/>
      <c r="S36" s="20"/>
      <c r="T36" s="20"/>
      <c r="U36" s="20"/>
      <c r="V36" s="20"/>
      <c r="W36" s="20"/>
    </row>
    <row r="37" spans="7:23" ht="12.75">
      <c r="G37" s="75" t="s">
        <v>36</v>
      </c>
      <c r="H37" s="76"/>
      <c r="I37" s="78" t="s">
        <v>37</v>
      </c>
      <c r="J37" s="78"/>
      <c r="K37" s="9"/>
      <c r="L37" s="9"/>
      <c r="M37" s="10"/>
      <c r="O37" s="18"/>
      <c r="P37" s="18"/>
      <c r="Q37" s="18"/>
      <c r="R37" s="20"/>
      <c r="S37" s="20"/>
      <c r="T37" s="20"/>
      <c r="U37" s="20"/>
      <c r="V37" s="20"/>
      <c r="W37" s="20"/>
    </row>
    <row r="38" spans="7:22" ht="12.75">
      <c r="G38" s="75" t="s">
        <v>38</v>
      </c>
      <c r="H38" s="76"/>
      <c r="I38" s="9" t="s">
        <v>39</v>
      </c>
      <c r="J38" s="9"/>
      <c r="K38" s="9"/>
      <c r="L38" s="9"/>
      <c r="M38" s="10"/>
      <c r="O38" s="18"/>
      <c r="P38" s="18"/>
      <c r="Q38" s="18"/>
      <c r="R38" s="20"/>
      <c r="S38" s="20"/>
      <c r="T38" s="20"/>
      <c r="U38" s="18"/>
      <c r="V38" s="18"/>
    </row>
    <row r="39" spans="7:22" ht="12.75">
      <c r="G39" s="75" t="s">
        <v>40</v>
      </c>
      <c r="H39" s="7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S1:S2"/>
    <mergeCell ref="A26:E26"/>
    <mergeCell ref="G37:H37"/>
    <mergeCell ref="H33:M33"/>
    <mergeCell ref="I37:J37"/>
    <mergeCell ref="K1:L1"/>
    <mergeCell ref="G35:M35"/>
    <mergeCell ref="G36:H36"/>
    <mergeCell ref="I36:M36"/>
    <mergeCell ref="G1:G2"/>
    <mergeCell ref="H1:H2"/>
    <mergeCell ref="I1:J1"/>
    <mergeCell ref="G38:H38"/>
    <mergeCell ref="G39:H39"/>
    <mergeCell ref="H27:M27"/>
    <mergeCell ref="M1:O1"/>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34"/>
  </sheetPr>
  <dimension ref="A1:S79"/>
  <sheetViews>
    <sheetView workbookViewId="0" topLeftCell="A1">
      <pane xSplit="2" ySplit="2" topLeftCell="K3" activePane="bottomRight" state="frozen"/>
      <selection pane="topLeft" activeCell="E41" sqref="E41"/>
      <selection pane="topRight" activeCell="E41" sqref="E41"/>
      <selection pane="bottomLeft" activeCell="E41" sqref="E41"/>
      <selection pane="bottomRight" activeCell="Q6" sqref="Q6"/>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96" t="s">
        <v>0</v>
      </c>
      <c r="B1" s="90" t="s">
        <v>1</v>
      </c>
      <c r="C1" s="90" t="s">
        <v>228</v>
      </c>
      <c r="D1" s="90" t="s">
        <v>2</v>
      </c>
      <c r="E1" s="90" t="s">
        <v>229</v>
      </c>
      <c r="F1" s="90" t="s">
        <v>230</v>
      </c>
      <c r="G1" s="90" t="s">
        <v>231</v>
      </c>
      <c r="H1" s="92" t="s">
        <v>232</v>
      </c>
      <c r="I1" s="101" t="s">
        <v>3</v>
      </c>
      <c r="J1" s="85"/>
      <c r="K1" s="98" t="s">
        <v>4</v>
      </c>
      <c r="L1" s="99"/>
      <c r="M1" s="85" t="s">
        <v>5</v>
      </c>
      <c r="N1" s="85"/>
      <c r="O1" s="85"/>
      <c r="P1" s="1" t="s">
        <v>6</v>
      </c>
      <c r="Q1" s="2"/>
      <c r="S1" s="92" t="s">
        <v>233</v>
      </c>
    </row>
    <row r="2" spans="1:19" ht="51.75" thickBot="1">
      <c r="A2" s="102"/>
      <c r="B2" s="103"/>
      <c r="C2" s="103"/>
      <c r="D2" s="103"/>
      <c r="E2" s="103"/>
      <c r="F2" s="103"/>
      <c r="G2" s="103"/>
      <c r="H2" s="93"/>
      <c r="I2" s="3" t="s">
        <v>234</v>
      </c>
      <c r="J2" s="4" t="s">
        <v>8</v>
      </c>
      <c r="K2" s="4" t="s">
        <v>235</v>
      </c>
      <c r="L2" s="5" t="s">
        <v>236</v>
      </c>
      <c r="M2" s="4" t="s">
        <v>9</v>
      </c>
      <c r="N2" s="4" t="s">
        <v>10</v>
      </c>
      <c r="O2" s="4" t="s">
        <v>11</v>
      </c>
      <c r="P2" s="5" t="s">
        <v>12</v>
      </c>
      <c r="Q2" s="6" t="s">
        <v>13</v>
      </c>
      <c r="S2" s="93"/>
    </row>
    <row r="3" spans="1:19" ht="12.75">
      <c r="A3">
        <v>1</v>
      </c>
      <c r="B3">
        <v>0</v>
      </c>
      <c r="C3" t="s">
        <v>237</v>
      </c>
      <c r="G3">
        <v>0.256</v>
      </c>
      <c r="H3" s="25">
        <f aca="true" t="shared" si="0" ref="H3:H34">S3/1000000</f>
        <v>0.3163435</v>
      </c>
      <c r="I3" s="33">
        <f>SUM(H3:H42)</f>
        <v>68.5781227</v>
      </c>
      <c r="J3" s="33">
        <f>I3/SUM(G3:G42)</f>
        <v>0.15204983038596614</v>
      </c>
      <c r="K3" s="1"/>
      <c r="L3" s="35" t="s">
        <v>371</v>
      </c>
      <c r="M3" s="33">
        <f>SUM(H3:H60)</f>
        <v>77.54218870000001</v>
      </c>
      <c r="N3" s="33">
        <f>SUM(N43:N60)+SUM(H3:H42)</f>
        <v>77.5421887</v>
      </c>
      <c r="O3" s="33">
        <f>SUM(O43:O60)+SUM(H3:H42)</f>
        <v>77.5421887</v>
      </c>
      <c r="P3" s="33">
        <v>176.0387</v>
      </c>
      <c r="Q3" s="36">
        <f>N3/P3</f>
        <v>0.44048376124113614</v>
      </c>
      <c r="S3" s="24">
        <v>316343.5</v>
      </c>
    </row>
    <row r="4" spans="1:19" ht="12.75">
      <c r="A4">
        <v>2</v>
      </c>
      <c r="B4">
        <v>0</v>
      </c>
      <c r="C4" t="s">
        <v>237</v>
      </c>
      <c r="G4">
        <v>0.256</v>
      </c>
      <c r="H4" s="25">
        <f t="shared" si="0"/>
        <v>0.3123712</v>
      </c>
      <c r="S4" s="24">
        <v>312371.2</v>
      </c>
    </row>
    <row r="5" spans="1:19" ht="12.75">
      <c r="A5">
        <v>3</v>
      </c>
      <c r="B5">
        <v>0</v>
      </c>
      <c r="C5" t="s">
        <v>237</v>
      </c>
      <c r="G5">
        <v>0.256</v>
      </c>
      <c r="H5" s="25">
        <f t="shared" si="0"/>
        <v>0.32599890000000004</v>
      </c>
      <c r="S5" s="24">
        <v>325998.9</v>
      </c>
    </row>
    <row r="6" spans="1:19" ht="12.75">
      <c r="A6">
        <v>4</v>
      </c>
      <c r="B6">
        <v>0</v>
      </c>
      <c r="C6" t="s">
        <v>237</v>
      </c>
      <c r="G6">
        <v>5</v>
      </c>
      <c r="H6" s="25">
        <f t="shared" si="0"/>
        <v>4.618906</v>
      </c>
      <c r="S6" s="24">
        <v>4618906</v>
      </c>
    </row>
    <row r="7" spans="1:19" ht="12.75">
      <c r="A7">
        <v>5</v>
      </c>
      <c r="B7">
        <v>0</v>
      </c>
      <c r="C7" t="s">
        <v>237</v>
      </c>
      <c r="G7">
        <v>10</v>
      </c>
      <c r="H7" s="25">
        <f t="shared" si="0"/>
        <v>8.042838</v>
      </c>
      <c r="S7" s="24">
        <v>8042838</v>
      </c>
    </row>
    <row r="8" spans="1:19" ht="12.75">
      <c r="A8">
        <v>6</v>
      </c>
      <c r="B8">
        <v>0</v>
      </c>
      <c r="C8" t="s">
        <v>237</v>
      </c>
      <c r="G8">
        <v>0.256</v>
      </c>
      <c r="H8" s="25">
        <f t="shared" si="0"/>
        <v>0.3370283</v>
      </c>
      <c r="S8" s="24">
        <v>337028.3</v>
      </c>
    </row>
    <row r="9" spans="1:19" ht="12.75">
      <c r="A9">
        <v>11</v>
      </c>
      <c r="B9">
        <v>0</v>
      </c>
      <c r="C9" t="s">
        <v>237</v>
      </c>
      <c r="G9">
        <v>0</v>
      </c>
      <c r="H9" s="25">
        <f t="shared" si="0"/>
        <v>0.0516096</v>
      </c>
      <c r="S9" s="24">
        <v>51609.6</v>
      </c>
    </row>
    <row r="10" spans="1:19" ht="12.75">
      <c r="A10">
        <v>12</v>
      </c>
      <c r="B10">
        <v>0</v>
      </c>
      <c r="C10" t="s">
        <v>237</v>
      </c>
      <c r="G10">
        <v>0</v>
      </c>
      <c r="H10" s="25">
        <f t="shared" si="0"/>
        <v>0.0386816</v>
      </c>
      <c r="S10" s="24">
        <v>38681.6</v>
      </c>
    </row>
    <row r="11" spans="1:19" ht="12.75">
      <c r="A11">
        <v>13</v>
      </c>
      <c r="B11">
        <v>0</v>
      </c>
      <c r="C11" t="s">
        <v>237</v>
      </c>
      <c r="G11">
        <v>0</v>
      </c>
      <c r="H11" s="25">
        <f t="shared" si="0"/>
        <v>0.038144</v>
      </c>
      <c r="S11" s="24">
        <v>38144</v>
      </c>
    </row>
    <row r="12" spans="1:19" ht="12.75">
      <c r="A12">
        <v>14</v>
      </c>
      <c r="B12">
        <v>0</v>
      </c>
      <c r="C12" t="s">
        <v>237</v>
      </c>
      <c r="G12">
        <v>0</v>
      </c>
      <c r="H12" s="25">
        <f t="shared" si="0"/>
        <v>0.040716800000000004</v>
      </c>
      <c r="S12" s="24">
        <v>40716.8</v>
      </c>
    </row>
    <row r="13" spans="1:19" ht="12.75">
      <c r="A13">
        <v>15</v>
      </c>
      <c r="B13">
        <v>0</v>
      </c>
      <c r="C13" t="s">
        <v>237</v>
      </c>
      <c r="G13">
        <v>0</v>
      </c>
      <c r="H13" s="25">
        <f t="shared" si="0"/>
        <v>0.0480384</v>
      </c>
      <c r="S13" s="24">
        <v>48038.4</v>
      </c>
    </row>
    <row r="14" spans="1:19" ht="12.75">
      <c r="A14">
        <v>16</v>
      </c>
      <c r="B14">
        <v>0</v>
      </c>
      <c r="C14" t="s">
        <v>237</v>
      </c>
      <c r="G14">
        <v>0</v>
      </c>
      <c r="H14" s="25">
        <f t="shared" si="0"/>
        <v>0.0404736</v>
      </c>
      <c r="S14" s="24">
        <v>40473.6</v>
      </c>
    </row>
    <row r="15" spans="1:19" ht="12.75">
      <c r="A15">
        <v>17</v>
      </c>
      <c r="B15">
        <v>0</v>
      </c>
      <c r="C15" t="s">
        <v>237</v>
      </c>
      <c r="G15">
        <v>0</v>
      </c>
      <c r="H15" s="25">
        <f t="shared" si="0"/>
        <v>0.041612800000000005</v>
      </c>
      <c r="S15" s="24">
        <v>41612.8</v>
      </c>
    </row>
    <row r="16" spans="1:19" ht="12.75">
      <c r="A16">
        <v>18</v>
      </c>
      <c r="B16">
        <v>0</v>
      </c>
      <c r="C16" t="s">
        <v>237</v>
      </c>
      <c r="G16">
        <v>0</v>
      </c>
      <c r="H16" s="25">
        <f t="shared" si="0"/>
        <v>0.03808</v>
      </c>
      <c r="S16" s="24">
        <v>38080</v>
      </c>
    </row>
    <row r="17" spans="1:19" ht="12.75">
      <c r="A17">
        <v>19</v>
      </c>
      <c r="B17">
        <v>0</v>
      </c>
      <c r="C17" t="s">
        <v>237</v>
      </c>
      <c r="G17">
        <v>0</v>
      </c>
      <c r="H17" s="25">
        <f t="shared" si="0"/>
        <v>0.042150400000000005</v>
      </c>
      <c r="S17" s="24">
        <v>42150.4</v>
      </c>
    </row>
    <row r="18" spans="1:19" ht="12.75">
      <c r="A18">
        <v>20</v>
      </c>
      <c r="B18">
        <v>0</v>
      </c>
      <c r="C18" t="s">
        <v>237</v>
      </c>
      <c r="G18">
        <v>0</v>
      </c>
      <c r="H18" s="25">
        <f t="shared" si="0"/>
        <v>0.043904</v>
      </c>
      <c r="S18" s="24">
        <v>43904</v>
      </c>
    </row>
    <row r="19" spans="1:19" ht="12.75">
      <c r="A19">
        <v>21</v>
      </c>
      <c r="B19">
        <v>0</v>
      </c>
      <c r="C19" t="s">
        <v>237</v>
      </c>
      <c r="G19">
        <v>30</v>
      </c>
      <c r="H19" s="25">
        <f t="shared" si="0"/>
        <v>5.4904</v>
      </c>
      <c r="S19" s="24">
        <v>5490400</v>
      </c>
    </row>
    <row r="20" spans="1:19" ht="12.75">
      <c r="A20">
        <v>22</v>
      </c>
      <c r="B20">
        <v>0</v>
      </c>
      <c r="C20" t="s">
        <v>237</v>
      </c>
      <c r="G20">
        <v>30</v>
      </c>
      <c r="H20" s="25">
        <f t="shared" si="0"/>
        <v>7.064</v>
      </c>
      <c r="S20" s="24">
        <v>7064000</v>
      </c>
    </row>
    <row r="21" spans="1:19" ht="12.75">
      <c r="A21">
        <v>23</v>
      </c>
      <c r="B21">
        <v>0</v>
      </c>
      <c r="C21" t="s">
        <v>237</v>
      </c>
      <c r="G21">
        <v>30</v>
      </c>
      <c r="H21" s="25">
        <f t="shared" si="0"/>
        <v>6.4464</v>
      </c>
      <c r="S21" s="24">
        <v>6446400</v>
      </c>
    </row>
    <row r="22" spans="1:19" ht="12.75">
      <c r="A22">
        <v>24</v>
      </c>
      <c r="B22">
        <v>0</v>
      </c>
      <c r="C22" t="s">
        <v>237</v>
      </c>
      <c r="G22">
        <v>30</v>
      </c>
      <c r="H22" s="25">
        <f t="shared" si="0"/>
        <v>6.6248</v>
      </c>
      <c r="S22" s="24">
        <v>6624800</v>
      </c>
    </row>
    <row r="23" spans="1:19" ht="12.75">
      <c r="A23">
        <v>0</v>
      </c>
      <c r="B23">
        <v>1</v>
      </c>
      <c r="C23" t="s">
        <v>237</v>
      </c>
      <c r="G23">
        <v>1</v>
      </c>
      <c r="H23" s="25">
        <f t="shared" si="0"/>
        <v>0.4769248</v>
      </c>
      <c r="S23" s="24">
        <v>476924.8</v>
      </c>
    </row>
    <row r="24" spans="1:19" ht="12.75">
      <c r="A24">
        <v>0</v>
      </c>
      <c r="B24">
        <v>2</v>
      </c>
      <c r="C24" t="s">
        <v>237</v>
      </c>
      <c r="G24">
        <v>1</v>
      </c>
      <c r="H24" s="25">
        <f t="shared" si="0"/>
        <v>0.434544</v>
      </c>
      <c r="S24" s="24">
        <v>434544</v>
      </c>
    </row>
    <row r="25" spans="1:19" ht="12.75">
      <c r="A25">
        <v>0</v>
      </c>
      <c r="B25">
        <v>3</v>
      </c>
      <c r="C25" t="s">
        <v>237</v>
      </c>
      <c r="G25">
        <v>1</v>
      </c>
      <c r="H25" s="25">
        <f t="shared" si="0"/>
        <v>0.47493440000000003</v>
      </c>
      <c r="S25" s="24">
        <v>474934.4</v>
      </c>
    </row>
    <row r="26" spans="1:19" ht="12.75">
      <c r="A26">
        <v>0</v>
      </c>
      <c r="B26">
        <v>4</v>
      </c>
      <c r="C26" t="s">
        <v>237</v>
      </c>
      <c r="G26">
        <v>1</v>
      </c>
      <c r="H26" s="25">
        <f t="shared" si="0"/>
        <v>0.473888</v>
      </c>
      <c r="S26" s="24">
        <v>473888</v>
      </c>
    </row>
    <row r="27" spans="1:19" ht="12.75">
      <c r="A27">
        <v>0</v>
      </c>
      <c r="B27">
        <v>5</v>
      </c>
      <c r="C27" t="s">
        <v>237</v>
      </c>
      <c r="G27">
        <v>1</v>
      </c>
      <c r="H27" s="25">
        <f t="shared" si="0"/>
        <v>0.5136064</v>
      </c>
      <c r="S27" s="24">
        <v>513606.4</v>
      </c>
    </row>
    <row r="28" spans="1:19" ht="12.75">
      <c r="A28">
        <v>0</v>
      </c>
      <c r="B28">
        <v>6</v>
      </c>
      <c r="C28" t="s">
        <v>237</v>
      </c>
      <c r="G28">
        <v>10</v>
      </c>
      <c r="H28" s="25">
        <f t="shared" si="0"/>
        <v>0.6715488000000001</v>
      </c>
      <c r="S28" s="24">
        <v>671548.8</v>
      </c>
    </row>
    <row r="29" spans="1:19" ht="12.75">
      <c r="A29">
        <v>0</v>
      </c>
      <c r="B29">
        <v>11</v>
      </c>
      <c r="C29" t="s">
        <v>237</v>
      </c>
      <c r="G29">
        <v>30</v>
      </c>
      <c r="H29" s="25">
        <f t="shared" si="0"/>
        <v>3.0544</v>
      </c>
      <c r="S29" s="24">
        <v>3054400</v>
      </c>
    </row>
    <row r="30" spans="1:19" ht="12.75">
      <c r="A30">
        <v>0</v>
      </c>
      <c r="B30">
        <v>12</v>
      </c>
      <c r="C30" t="s">
        <v>237</v>
      </c>
      <c r="G30">
        <v>30</v>
      </c>
      <c r="H30" s="25">
        <f t="shared" si="0"/>
        <v>2.3124</v>
      </c>
      <c r="S30" s="24">
        <v>2312400</v>
      </c>
    </row>
    <row r="31" spans="1:19" ht="12.75">
      <c r="A31">
        <v>0</v>
      </c>
      <c r="B31">
        <v>13</v>
      </c>
      <c r="C31" t="s">
        <v>237</v>
      </c>
      <c r="G31">
        <v>30</v>
      </c>
      <c r="H31" s="25">
        <f t="shared" si="0"/>
        <v>2.3136</v>
      </c>
      <c r="S31" s="24">
        <v>2313600</v>
      </c>
    </row>
    <row r="32" spans="1:19" ht="12.75">
      <c r="A32">
        <v>0</v>
      </c>
      <c r="B32">
        <v>14</v>
      </c>
      <c r="C32" t="s">
        <v>237</v>
      </c>
      <c r="G32">
        <v>30</v>
      </c>
      <c r="H32" s="25">
        <f t="shared" si="0"/>
        <v>2.4336</v>
      </c>
      <c r="S32" s="24">
        <v>2433600</v>
      </c>
    </row>
    <row r="33" spans="1:19" ht="12.75">
      <c r="A33">
        <v>0</v>
      </c>
      <c r="B33">
        <v>15</v>
      </c>
      <c r="C33" t="s">
        <v>237</v>
      </c>
      <c r="G33">
        <v>30</v>
      </c>
      <c r="H33" s="25">
        <f t="shared" si="0"/>
        <v>2.864</v>
      </c>
      <c r="S33" s="24">
        <v>2864000</v>
      </c>
    </row>
    <row r="34" spans="1:19" ht="12.75">
      <c r="A34">
        <v>0</v>
      </c>
      <c r="B34">
        <v>16</v>
      </c>
      <c r="C34" t="s">
        <v>237</v>
      </c>
      <c r="G34">
        <v>30</v>
      </c>
      <c r="H34" s="25">
        <f t="shared" si="0"/>
        <v>2.3984</v>
      </c>
      <c r="S34" s="24">
        <v>2398400</v>
      </c>
    </row>
    <row r="35" spans="1:19" ht="12.75">
      <c r="A35">
        <v>0</v>
      </c>
      <c r="B35">
        <v>17</v>
      </c>
      <c r="C35" t="s">
        <v>237</v>
      </c>
      <c r="G35">
        <v>30</v>
      </c>
      <c r="H35" s="25">
        <f aca="true" t="shared" si="1" ref="H35:H54">S35/1000000</f>
        <v>2.4916</v>
      </c>
      <c r="S35" s="24">
        <v>2491600</v>
      </c>
    </row>
    <row r="36" spans="1:19" ht="12.75">
      <c r="A36">
        <v>0</v>
      </c>
      <c r="B36">
        <v>18</v>
      </c>
      <c r="C36" t="s">
        <v>237</v>
      </c>
      <c r="G36">
        <v>30</v>
      </c>
      <c r="H36" s="25">
        <f t="shared" si="1"/>
        <v>2.2544</v>
      </c>
      <c r="S36" s="24">
        <v>2254400</v>
      </c>
    </row>
    <row r="37" spans="1:19" ht="12.75">
      <c r="A37">
        <v>0</v>
      </c>
      <c r="B37">
        <v>19</v>
      </c>
      <c r="C37" t="s">
        <v>237</v>
      </c>
      <c r="G37">
        <v>30</v>
      </c>
      <c r="H37" s="25">
        <f t="shared" si="1"/>
        <v>2.5224</v>
      </c>
      <c r="S37" s="24">
        <v>2522400</v>
      </c>
    </row>
    <row r="38" spans="1:19" ht="12.75">
      <c r="A38">
        <v>0</v>
      </c>
      <c r="B38">
        <v>20</v>
      </c>
      <c r="C38" t="s">
        <v>237</v>
      </c>
      <c r="G38">
        <v>30</v>
      </c>
      <c r="H38" s="25">
        <f t="shared" si="1"/>
        <v>2.586</v>
      </c>
      <c r="S38" s="24">
        <v>2586000</v>
      </c>
    </row>
    <row r="39" spans="1:19" ht="12.75">
      <c r="A39">
        <v>0</v>
      </c>
      <c r="B39">
        <v>21</v>
      </c>
      <c r="C39" t="s">
        <v>237</v>
      </c>
      <c r="G39">
        <v>0</v>
      </c>
      <c r="H39" s="25">
        <f t="shared" si="1"/>
        <v>0.0648192</v>
      </c>
      <c r="S39" s="24">
        <v>64819.2</v>
      </c>
    </row>
    <row r="40" spans="1:19" ht="12.75">
      <c r="A40">
        <v>0</v>
      </c>
      <c r="B40">
        <v>22</v>
      </c>
      <c r="C40" t="s">
        <v>237</v>
      </c>
      <c r="G40">
        <v>0</v>
      </c>
      <c r="H40" s="25">
        <f t="shared" si="1"/>
        <v>0.08017919999999999</v>
      </c>
      <c r="S40" s="24">
        <v>80179.2</v>
      </c>
    </row>
    <row r="41" spans="1:19" ht="12.75">
      <c r="A41">
        <v>0</v>
      </c>
      <c r="B41">
        <v>23</v>
      </c>
      <c r="C41" t="s">
        <v>237</v>
      </c>
      <c r="G41">
        <v>0</v>
      </c>
      <c r="H41" s="25">
        <f t="shared" si="1"/>
        <v>0.0752384</v>
      </c>
      <c r="S41" s="24">
        <v>75238.4</v>
      </c>
    </row>
    <row r="42" spans="1:19" ht="12.75">
      <c r="A42">
        <v>0</v>
      </c>
      <c r="B42">
        <v>24</v>
      </c>
      <c r="C42" t="s">
        <v>237</v>
      </c>
      <c r="G42">
        <v>0</v>
      </c>
      <c r="H42" s="25">
        <f t="shared" si="1"/>
        <v>0.07914239999999999</v>
      </c>
      <c r="S42" s="24">
        <v>79142.4</v>
      </c>
    </row>
    <row r="43" spans="1:19" ht="12.75">
      <c r="A43">
        <v>7</v>
      </c>
      <c r="B43">
        <v>0</v>
      </c>
      <c r="D43" t="s">
        <v>238</v>
      </c>
      <c r="E43">
        <v>100</v>
      </c>
      <c r="F43" s="18">
        <v>0.0001</v>
      </c>
      <c r="G43">
        <v>1</v>
      </c>
      <c r="H43" s="25">
        <f t="shared" si="1"/>
        <v>0.9890475</v>
      </c>
      <c r="K43" s="34">
        <v>0</v>
      </c>
      <c r="N43">
        <f aca="true" t="shared" si="2" ref="N43:N60">H43*(1-K43)</f>
        <v>0.9890475</v>
      </c>
      <c r="O43">
        <f aca="true" t="shared" si="3" ref="O43:O60">IF((K43&lt;F43),H43,0)</f>
        <v>0.9890475</v>
      </c>
      <c r="S43" s="24">
        <v>989047.5</v>
      </c>
    </row>
    <row r="44" spans="1:19" ht="12.75">
      <c r="A44">
        <v>8</v>
      </c>
      <c r="B44">
        <v>0</v>
      </c>
      <c r="D44" t="s">
        <v>238</v>
      </c>
      <c r="E44">
        <v>100</v>
      </c>
      <c r="F44" s="18">
        <v>0.0001</v>
      </c>
      <c r="G44">
        <v>1</v>
      </c>
      <c r="H44" s="25">
        <f t="shared" si="1"/>
        <v>0.9886379000000001</v>
      </c>
      <c r="K44" s="34">
        <v>0</v>
      </c>
      <c r="N44">
        <f t="shared" si="2"/>
        <v>0.9886379000000001</v>
      </c>
      <c r="O44">
        <f t="shared" si="3"/>
        <v>0.9886379000000001</v>
      </c>
      <c r="S44" s="24">
        <v>988637.9</v>
      </c>
    </row>
    <row r="45" spans="1:19" ht="12.75">
      <c r="A45">
        <v>25</v>
      </c>
      <c r="B45">
        <v>0</v>
      </c>
      <c r="D45" t="s">
        <v>239</v>
      </c>
      <c r="E45">
        <v>30</v>
      </c>
      <c r="F45" s="18">
        <v>0.05</v>
      </c>
      <c r="G45">
        <v>0.096</v>
      </c>
      <c r="H45" s="25">
        <f t="shared" si="1"/>
        <v>0.094752</v>
      </c>
      <c r="K45" s="34">
        <v>0</v>
      </c>
      <c r="N45">
        <f t="shared" si="2"/>
        <v>0.094752</v>
      </c>
      <c r="O45">
        <f t="shared" si="3"/>
        <v>0.094752</v>
      </c>
      <c r="S45" s="24">
        <v>94752</v>
      </c>
    </row>
    <row r="46" spans="1:19" ht="12.75">
      <c r="A46">
        <v>26</v>
      </c>
      <c r="B46">
        <v>0</v>
      </c>
      <c r="D46" t="s">
        <v>239</v>
      </c>
      <c r="E46">
        <v>30</v>
      </c>
      <c r="F46" s="18">
        <v>0.05</v>
      </c>
      <c r="G46">
        <v>0.096</v>
      </c>
      <c r="H46" s="25">
        <f t="shared" si="1"/>
        <v>0.09472</v>
      </c>
      <c r="K46" s="34">
        <v>0</v>
      </c>
      <c r="N46">
        <f t="shared" si="2"/>
        <v>0.09472</v>
      </c>
      <c r="O46">
        <f t="shared" si="3"/>
        <v>0.09472</v>
      </c>
      <c r="S46" s="24">
        <v>94720</v>
      </c>
    </row>
    <row r="47" spans="1:19" ht="12.75">
      <c r="A47">
        <v>27</v>
      </c>
      <c r="B47">
        <v>0</v>
      </c>
      <c r="D47" t="s">
        <v>239</v>
      </c>
      <c r="E47">
        <v>30</v>
      </c>
      <c r="F47" s="18">
        <v>0.05</v>
      </c>
      <c r="G47">
        <v>0.096</v>
      </c>
      <c r="H47" s="25">
        <f t="shared" si="1"/>
        <v>0.094688</v>
      </c>
      <c r="K47" s="34">
        <v>0</v>
      </c>
      <c r="N47">
        <f t="shared" si="2"/>
        <v>0.094688</v>
      </c>
      <c r="O47">
        <f t="shared" si="3"/>
        <v>0.094688</v>
      </c>
      <c r="S47" s="24">
        <v>94688</v>
      </c>
    </row>
    <row r="48" spans="1:19" ht="12.75">
      <c r="A48">
        <v>28</v>
      </c>
      <c r="B48">
        <v>0</v>
      </c>
      <c r="D48" t="s">
        <v>239</v>
      </c>
      <c r="E48">
        <v>30</v>
      </c>
      <c r="F48" s="18">
        <v>0.05</v>
      </c>
      <c r="G48">
        <v>0.096</v>
      </c>
      <c r="H48" s="25">
        <f t="shared" si="1"/>
        <v>0.094656</v>
      </c>
      <c r="K48" s="34">
        <v>0</v>
      </c>
      <c r="N48">
        <f t="shared" si="2"/>
        <v>0.094656</v>
      </c>
      <c r="O48">
        <f t="shared" si="3"/>
        <v>0.094656</v>
      </c>
      <c r="S48" s="24">
        <v>94656</v>
      </c>
    </row>
    <row r="49" spans="1:19" ht="12.75">
      <c r="A49">
        <v>29</v>
      </c>
      <c r="B49">
        <v>0</v>
      </c>
      <c r="D49" t="s">
        <v>239</v>
      </c>
      <c r="E49">
        <v>30</v>
      </c>
      <c r="F49" s="18">
        <v>0.05</v>
      </c>
      <c r="G49">
        <v>0.096</v>
      </c>
      <c r="H49" s="25">
        <f t="shared" si="1"/>
        <v>0.094624</v>
      </c>
      <c r="K49" s="34">
        <v>0</v>
      </c>
      <c r="N49">
        <f t="shared" si="2"/>
        <v>0.094624</v>
      </c>
      <c r="O49">
        <f t="shared" si="3"/>
        <v>0.094624</v>
      </c>
      <c r="S49" s="24">
        <v>94624</v>
      </c>
    </row>
    <row r="50" spans="1:19" ht="12.75">
      <c r="A50">
        <v>30</v>
      </c>
      <c r="B50">
        <v>0</v>
      </c>
      <c r="D50" t="s">
        <v>239</v>
      </c>
      <c r="E50">
        <v>30</v>
      </c>
      <c r="F50" s="18">
        <v>0.05</v>
      </c>
      <c r="G50">
        <v>0.096</v>
      </c>
      <c r="H50" s="25">
        <f t="shared" si="1"/>
        <v>0.094592</v>
      </c>
      <c r="K50" s="34">
        <v>0</v>
      </c>
      <c r="N50">
        <f t="shared" si="2"/>
        <v>0.094592</v>
      </c>
      <c r="O50">
        <f t="shared" si="3"/>
        <v>0.094592</v>
      </c>
      <c r="S50" s="24">
        <v>94592</v>
      </c>
    </row>
    <row r="51" spans="1:19" ht="12.75">
      <c r="A51">
        <v>0</v>
      </c>
      <c r="B51">
        <v>7</v>
      </c>
      <c r="D51" t="s">
        <v>238</v>
      </c>
      <c r="E51">
        <v>100</v>
      </c>
      <c r="F51" s="18">
        <v>0.0001</v>
      </c>
      <c r="G51">
        <v>1</v>
      </c>
      <c r="H51" s="25">
        <f t="shared" si="1"/>
        <v>0.9781248</v>
      </c>
      <c r="K51" s="34">
        <v>0</v>
      </c>
      <c r="N51">
        <f t="shared" si="2"/>
        <v>0.9781248</v>
      </c>
      <c r="O51">
        <f t="shared" si="3"/>
        <v>0.9781248</v>
      </c>
      <c r="S51" s="24">
        <v>978124.8</v>
      </c>
    </row>
    <row r="52" spans="1:19" ht="12.75">
      <c r="A52">
        <v>0</v>
      </c>
      <c r="B52">
        <v>8</v>
      </c>
      <c r="D52" t="s">
        <v>238</v>
      </c>
      <c r="E52">
        <v>100</v>
      </c>
      <c r="F52" s="18">
        <v>0.0001</v>
      </c>
      <c r="G52">
        <v>1</v>
      </c>
      <c r="H52" s="25">
        <f t="shared" si="1"/>
        <v>0.9740288</v>
      </c>
      <c r="K52" s="34">
        <v>0</v>
      </c>
      <c r="N52">
        <f t="shared" si="2"/>
        <v>0.9740288</v>
      </c>
      <c r="O52">
        <f t="shared" si="3"/>
        <v>0.9740288</v>
      </c>
      <c r="S52" s="24">
        <v>974028.8</v>
      </c>
    </row>
    <row r="53" spans="1:19" ht="12.75">
      <c r="A53">
        <v>0</v>
      </c>
      <c r="B53">
        <v>9</v>
      </c>
      <c r="D53" t="s">
        <v>238</v>
      </c>
      <c r="E53">
        <v>200</v>
      </c>
      <c r="F53" s="18">
        <v>0.0001</v>
      </c>
      <c r="G53">
        <v>2</v>
      </c>
      <c r="H53" s="25">
        <f t="shared" si="1"/>
        <v>1.953382</v>
      </c>
      <c r="K53" s="34">
        <v>0</v>
      </c>
      <c r="N53">
        <f t="shared" si="2"/>
        <v>1.953382</v>
      </c>
      <c r="O53">
        <f t="shared" si="3"/>
        <v>1.953382</v>
      </c>
      <c r="S53" s="24">
        <v>1953382</v>
      </c>
    </row>
    <row r="54" spans="1:19" ht="12.75">
      <c r="A54">
        <v>0</v>
      </c>
      <c r="B54">
        <v>10</v>
      </c>
      <c r="D54" t="s">
        <v>238</v>
      </c>
      <c r="E54">
        <v>200</v>
      </c>
      <c r="F54" s="18">
        <v>0.0001</v>
      </c>
      <c r="G54">
        <v>2</v>
      </c>
      <c r="H54" s="25">
        <f t="shared" si="1"/>
        <v>1.944781</v>
      </c>
      <c r="K54" s="34">
        <v>0</v>
      </c>
      <c r="N54">
        <f t="shared" si="2"/>
        <v>1.944781</v>
      </c>
      <c r="O54">
        <f t="shared" si="3"/>
        <v>1.944781</v>
      </c>
      <c r="S54" s="24">
        <v>1944781</v>
      </c>
    </row>
    <row r="55" spans="1:19" ht="12.75">
      <c r="A55">
        <v>0</v>
      </c>
      <c r="B55">
        <v>25</v>
      </c>
      <c r="D55" t="s">
        <v>239</v>
      </c>
      <c r="E55">
        <v>30</v>
      </c>
      <c r="F55" s="18">
        <v>0.05</v>
      </c>
      <c r="G55">
        <v>0.096</v>
      </c>
      <c r="H55" s="25">
        <f aca="true" t="shared" si="4" ref="H55:H60">S45/1000000</f>
        <v>0.094752</v>
      </c>
      <c r="K55" s="34">
        <v>0</v>
      </c>
      <c r="N55">
        <f t="shared" si="2"/>
        <v>0.094752</v>
      </c>
      <c r="O55">
        <f t="shared" si="3"/>
        <v>0.094752</v>
      </c>
      <c r="S55" s="24">
        <v>90560</v>
      </c>
    </row>
    <row r="56" spans="1:19" ht="12.75">
      <c r="A56">
        <v>0</v>
      </c>
      <c r="B56">
        <v>26</v>
      </c>
      <c r="D56" t="s">
        <v>239</v>
      </c>
      <c r="E56">
        <v>30</v>
      </c>
      <c r="F56">
        <v>0.05</v>
      </c>
      <c r="G56">
        <v>0.096</v>
      </c>
      <c r="H56" s="25">
        <f t="shared" si="4"/>
        <v>0.09472</v>
      </c>
      <c r="K56" s="34">
        <v>0</v>
      </c>
      <c r="N56">
        <f t="shared" si="2"/>
        <v>0.09472</v>
      </c>
      <c r="O56">
        <f t="shared" si="3"/>
        <v>0.09472</v>
      </c>
      <c r="S56" s="24">
        <v>91200</v>
      </c>
    </row>
    <row r="57" spans="1:19" ht="12.75">
      <c r="A57">
        <v>0</v>
      </c>
      <c r="B57">
        <v>27</v>
      </c>
      <c r="D57" t="s">
        <v>239</v>
      </c>
      <c r="E57">
        <v>30</v>
      </c>
      <c r="F57">
        <v>0.05</v>
      </c>
      <c r="G57">
        <v>0.096</v>
      </c>
      <c r="H57" s="25">
        <f t="shared" si="4"/>
        <v>0.094688</v>
      </c>
      <c r="K57" s="34">
        <v>0</v>
      </c>
      <c r="N57">
        <f t="shared" si="2"/>
        <v>0.094688</v>
      </c>
      <c r="O57">
        <f t="shared" si="3"/>
        <v>0.094688</v>
      </c>
      <c r="S57" s="24">
        <v>90592</v>
      </c>
    </row>
    <row r="58" spans="1:19" ht="12.75">
      <c r="A58">
        <v>0</v>
      </c>
      <c r="B58">
        <v>28</v>
      </c>
      <c r="D58" t="s">
        <v>239</v>
      </c>
      <c r="E58">
        <v>30</v>
      </c>
      <c r="F58">
        <v>0.05</v>
      </c>
      <c r="G58">
        <v>0.096</v>
      </c>
      <c r="H58" s="25">
        <f t="shared" si="4"/>
        <v>0.094656</v>
      </c>
      <c r="K58" s="34">
        <v>0</v>
      </c>
      <c r="N58">
        <f t="shared" si="2"/>
        <v>0.094656</v>
      </c>
      <c r="O58">
        <f t="shared" si="3"/>
        <v>0.094656</v>
      </c>
      <c r="S58" s="24">
        <v>90688</v>
      </c>
    </row>
    <row r="59" spans="1:19" ht="12.75">
      <c r="A59">
        <v>0</v>
      </c>
      <c r="B59">
        <v>29</v>
      </c>
      <c r="D59" t="s">
        <v>239</v>
      </c>
      <c r="E59">
        <v>30</v>
      </c>
      <c r="F59">
        <v>0.05</v>
      </c>
      <c r="G59">
        <v>0.096</v>
      </c>
      <c r="H59" s="25">
        <f t="shared" si="4"/>
        <v>0.094624</v>
      </c>
      <c r="K59" s="34">
        <v>0</v>
      </c>
      <c r="N59">
        <f t="shared" si="2"/>
        <v>0.094624</v>
      </c>
      <c r="O59">
        <f t="shared" si="3"/>
        <v>0.094624</v>
      </c>
      <c r="S59" s="24">
        <v>91168</v>
      </c>
    </row>
    <row r="60" spans="1:19" ht="12.75">
      <c r="A60">
        <v>0</v>
      </c>
      <c r="B60">
        <v>30</v>
      </c>
      <c r="D60" t="s">
        <v>239</v>
      </c>
      <c r="E60">
        <v>30</v>
      </c>
      <c r="F60">
        <v>0.05</v>
      </c>
      <c r="G60">
        <v>0.096</v>
      </c>
      <c r="H60" s="25">
        <f t="shared" si="4"/>
        <v>0.094592</v>
      </c>
      <c r="K60" s="34">
        <v>0</v>
      </c>
      <c r="N60">
        <f t="shared" si="2"/>
        <v>0.094592</v>
      </c>
      <c r="O60">
        <f t="shared" si="3"/>
        <v>0.094592</v>
      </c>
      <c r="S60" s="24">
        <v>90912</v>
      </c>
    </row>
    <row r="61" ht="13.5" thickBot="1">
      <c r="R61" s="18"/>
    </row>
    <row r="62" spans="1:13" ht="13.5" thickBot="1">
      <c r="A62" s="73" t="s">
        <v>32</v>
      </c>
      <c r="B62" s="77"/>
      <c r="C62" s="77"/>
      <c r="D62" s="77"/>
      <c r="E62" s="74"/>
      <c r="G62" s="73" t="s">
        <v>22</v>
      </c>
      <c r="H62" s="77"/>
      <c r="I62" s="77"/>
      <c r="J62" s="77"/>
      <c r="K62" s="77"/>
      <c r="L62" s="77"/>
      <c r="M62" s="74"/>
    </row>
    <row r="63" spans="1:13" ht="13.5" thickBot="1">
      <c r="A63" s="13"/>
      <c r="B63" s="1" t="s">
        <v>14</v>
      </c>
      <c r="C63" s="1" t="s">
        <v>15</v>
      </c>
      <c r="D63" s="1" t="s">
        <v>16</v>
      </c>
      <c r="E63" s="2" t="s">
        <v>17</v>
      </c>
      <c r="G63" s="14" t="s">
        <v>358</v>
      </c>
      <c r="H63" s="73" t="s">
        <v>359</v>
      </c>
      <c r="I63" s="77"/>
      <c r="J63" s="77"/>
      <c r="K63" s="77"/>
      <c r="L63" s="77"/>
      <c r="M63" s="74"/>
    </row>
    <row r="64" spans="1:13" ht="12.75">
      <c r="A64" s="8" t="s">
        <v>240</v>
      </c>
      <c r="B64" s="9">
        <v>0.0032</v>
      </c>
      <c r="C64" s="9">
        <v>0.0032</v>
      </c>
      <c r="D64" s="9">
        <v>0.0032</v>
      </c>
      <c r="E64" s="10">
        <v>0.0032</v>
      </c>
      <c r="G64" s="107" t="s">
        <v>23</v>
      </c>
      <c r="H64" s="13"/>
      <c r="I64" s="1" t="s">
        <v>31</v>
      </c>
      <c r="J64" s="1" t="s">
        <v>26</v>
      </c>
      <c r="K64" s="1"/>
      <c r="L64" s="1"/>
      <c r="M64" s="2"/>
    </row>
    <row r="65" spans="1:13" ht="13.5" thickBot="1">
      <c r="A65" s="8" t="s">
        <v>241</v>
      </c>
      <c r="B65" s="9">
        <v>15</v>
      </c>
      <c r="C65" s="9">
        <v>15</v>
      </c>
      <c r="D65" s="9">
        <v>7</v>
      </c>
      <c r="E65" s="10">
        <v>3</v>
      </c>
      <c r="G65" s="108"/>
      <c r="H65" s="21" t="s">
        <v>24</v>
      </c>
      <c r="I65" s="11">
        <v>1</v>
      </c>
      <c r="J65" s="11">
        <v>64</v>
      </c>
      <c r="K65" s="11"/>
      <c r="L65" s="11"/>
      <c r="M65" s="12"/>
    </row>
    <row r="66" spans="1:13" ht="13.5" thickBot="1">
      <c r="A66" s="8" t="s">
        <v>242</v>
      </c>
      <c r="B66" s="9">
        <v>1023</v>
      </c>
      <c r="C66" s="9">
        <v>1023</v>
      </c>
      <c r="D66" s="9">
        <v>15</v>
      </c>
      <c r="E66" s="10">
        <v>7</v>
      </c>
      <c r="G66" s="22" t="s">
        <v>27</v>
      </c>
      <c r="H66" s="73" t="s">
        <v>243</v>
      </c>
      <c r="I66" s="77"/>
      <c r="J66" s="77"/>
      <c r="K66" s="77"/>
      <c r="L66" s="77"/>
      <c r="M66" s="74"/>
    </row>
    <row r="67" spans="1:13" ht="13.5" thickBot="1">
      <c r="A67" s="8" t="s">
        <v>244</v>
      </c>
      <c r="B67" s="9">
        <v>7</v>
      </c>
      <c r="C67" s="9">
        <v>3</v>
      </c>
      <c r="D67" s="9">
        <v>2</v>
      </c>
      <c r="E67" s="10">
        <v>2</v>
      </c>
      <c r="G67" s="22" t="s">
        <v>18</v>
      </c>
      <c r="H67" s="73" t="s">
        <v>245</v>
      </c>
      <c r="I67" s="77"/>
      <c r="J67" s="77"/>
      <c r="K67" s="77"/>
      <c r="L67" s="77"/>
      <c r="M67" s="74"/>
    </row>
    <row r="68" spans="1:13" ht="13.5" thickBot="1">
      <c r="A68" s="16" t="s">
        <v>19</v>
      </c>
      <c r="B68" s="86" t="s">
        <v>21</v>
      </c>
      <c r="C68" s="86"/>
      <c r="D68" s="86"/>
      <c r="E68" s="87"/>
      <c r="G68" s="15" t="s">
        <v>29</v>
      </c>
      <c r="H68" s="73" t="s">
        <v>28</v>
      </c>
      <c r="I68" s="77"/>
      <c r="J68" s="77"/>
      <c r="K68" s="77"/>
      <c r="L68" s="77"/>
      <c r="M68" s="74"/>
    </row>
    <row r="69" spans="1:13" ht="13.5" thickBot="1">
      <c r="A69" s="17" t="s">
        <v>20</v>
      </c>
      <c r="B69" s="86" t="s">
        <v>21</v>
      </c>
      <c r="C69" s="86"/>
      <c r="D69" s="86"/>
      <c r="E69" s="87"/>
      <c r="G69" s="22" t="s">
        <v>30</v>
      </c>
      <c r="H69" s="73" t="s">
        <v>28</v>
      </c>
      <c r="I69" s="77"/>
      <c r="J69" s="77"/>
      <c r="K69" s="77"/>
      <c r="L69" s="77"/>
      <c r="M69" s="74"/>
    </row>
    <row r="70" ht="13.5" thickBot="1"/>
    <row r="71" spans="7:13" ht="12.75">
      <c r="G71" s="79" t="s">
        <v>34</v>
      </c>
      <c r="H71" s="80"/>
      <c r="I71" s="80"/>
      <c r="J71" s="80"/>
      <c r="K71" s="80"/>
      <c r="L71" s="80"/>
      <c r="M71" s="81"/>
    </row>
    <row r="72" spans="7:13" ht="12.75" customHeight="1">
      <c r="G72" s="104" t="s">
        <v>35</v>
      </c>
      <c r="H72" s="105"/>
      <c r="I72" s="82" t="s">
        <v>304</v>
      </c>
      <c r="J72" s="83"/>
      <c r="K72" s="83"/>
      <c r="L72" s="83"/>
      <c r="M72" s="84"/>
    </row>
    <row r="73" spans="7:13" ht="12.75">
      <c r="G73" s="104" t="s">
        <v>36</v>
      </c>
      <c r="H73" s="105"/>
      <c r="I73" s="82" t="s">
        <v>37</v>
      </c>
      <c r="J73" s="106"/>
      <c r="K73" s="9"/>
      <c r="L73" s="9"/>
      <c r="M73" s="10"/>
    </row>
    <row r="74" spans="7:13" ht="12.75">
      <c r="G74" s="104" t="s">
        <v>38</v>
      </c>
      <c r="H74" s="105"/>
      <c r="I74" s="9" t="s">
        <v>39</v>
      </c>
      <c r="J74" s="9"/>
      <c r="K74" s="9"/>
      <c r="L74" s="9"/>
      <c r="M74" s="10"/>
    </row>
    <row r="75" spans="7:13" ht="12.75">
      <c r="G75" s="104" t="s">
        <v>40</v>
      </c>
      <c r="H75" s="105"/>
      <c r="I75" s="9">
        <v>40</v>
      </c>
      <c r="J75" s="9"/>
      <c r="K75" s="9"/>
      <c r="L75" s="9"/>
      <c r="M75" s="10"/>
    </row>
    <row r="76" spans="7:13" ht="12.75">
      <c r="G76" s="8" t="s">
        <v>41</v>
      </c>
      <c r="H76" s="9"/>
      <c r="I76" s="9" t="s">
        <v>42</v>
      </c>
      <c r="J76" s="9"/>
      <c r="K76" s="9"/>
      <c r="L76" s="9"/>
      <c r="M76" s="10"/>
    </row>
    <row r="77" spans="7:13" ht="12.75">
      <c r="G77" s="8" t="s">
        <v>43</v>
      </c>
      <c r="H77" s="9"/>
      <c r="I77" s="9" t="s">
        <v>44</v>
      </c>
      <c r="J77" s="9"/>
      <c r="K77" s="9"/>
      <c r="L77" s="9"/>
      <c r="M77" s="10"/>
    </row>
    <row r="78" spans="7:13" ht="12.75">
      <c r="G78" s="8" t="s">
        <v>45</v>
      </c>
      <c r="H78" s="9"/>
      <c r="I78" s="9" t="s">
        <v>246</v>
      </c>
      <c r="J78" s="9"/>
      <c r="K78" s="9"/>
      <c r="L78" s="9"/>
      <c r="M78" s="10"/>
    </row>
    <row r="79" spans="7:13" ht="13.5" thickBot="1">
      <c r="G79" s="17" t="s">
        <v>47</v>
      </c>
      <c r="H79" s="11"/>
      <c r="I79" s="11">
        <v>108</v>
      </c>
      <c r="J79" s="11"/>
      <c r="K79" s="11"/>
      <c r="L79" s="11"/>
      <c r="M79" s="12"/>
    </row>
  </sheetData>
  <mergeCells count="29">
    <mergeCell ref="S1:S2"/>
    <mergeCell ref="G74:H74"/>
    <mergeCell ref="G75:H75"/>
    <mergeCell ref="B69:E69"/>
    <mergeCell ref="H69:M69"/>
    <mergeCell ref="G71:M71"/>
    <mergeCell ref="G72:H72"/>
    <mergeCell ref="I72:M72"/>
    <mergeCell ref="G73:H73"/>
    <mergeCell ref="I73:J73"/>
    <mergeCell ref="H66:M66"/>
    <mergeCell ref="H67:M67"/>
    <mergeCell ref="B68:E68"/>
    <mergeCell ref="H68:M68"/>
    <mergeCell ref="G64:G65"/>
    <mergeCell ref="A62:E62"/>
    <mergeCell ref="E1:E2"/>
    <mergeCell ref="G62:M62"/>
    <mergeCell ref="G1:G2"/>
    <mergeCell ref="H1:H2"/>
    <mergeCell ref="I1:J1"/>
    <mergeCell ref="F1:F2"/>
    <mergeCell ref="K1:L1"/>
    <mergeCell ref="M1:O1"/>
    <mergeCell ref="H63:M63"/>
    <mergeCell ref="A1:A2"/>
    <mergeCell ref="B1:B2"/>
    <mergeCell ref="C1:C2"/>
    <mergeCell ref="D1:D2"/>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26"/>
  </sheetPr>
  <dimension ref="A1:S79"/>
  <sheetViews>
    <sheetView workbookViewId="0" topLeftCell="A1">
      <pane xSplit="2" ySplit="2" topLeftCell="N3" activePane="bottomRight" state="frozen"/>
      <selection pane="topLeft" activeCell="E41" sqref="E41"/>
      <selection pane="topRight" activeCell="E41" sqref="E41"/>
      <selection pane="bottomLeft" activeCell="E41" sqref="E41"/>
      <selection pane="bottomRight" activeCell="Q4" sqref="Q4"/>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96" t="s">
        <v>281</v>
      </c>
      <c r="B1" s="90" t="s">
        <v>1</v>
      </c>
      <c r="C1" s="90" t="s">
        <v>160</v>
      </c>
      <c r="D1" s="90" t="s">
        <v>2</v>
      </c>
      <c r="E1" s="90" t="s">
        <v>64</v>
      </c>
      <c r="F1" s="90" t="s">
        <v>65</v>
      </c>
      <c r="G1" s="90" t="s">
        <v>75</v>
      </c>
      <c r="H1" s="92" t="s">
        <v>52</v>
      </c>
      <c r="I1" s="101" t="s">
        <v>3</v>
      </c>
      <c r="J1" s="85"/>
      <c r="K1" s="98" t="s">
        <v>4</v>
      </c>
      <c r="L1" s="99"/>
      <c r="M1" s="85" t="s">
        <v>5</v>
      </c>
      <c r="N1" s="85"/>
      <c r="O1" s="85"/>
      <c r="P1" s="1" t="s">
        <v>6</v>
      </c>
      <c r="Q1" s="2"/>
      <c r="S1" s="92" t="s">
        <v>158</v>
      </c>
    </row>
    <row r="2" spans="1:19" ht="51.75" thickBot="1">
      <c r="A2" s="102"/>
      <c r="B2" s="103"/>
      <c r="C2" s="103"/>
      <c r="D2" s="103"/>
      <c r="E2" s="103"/>
      <c r="F2" s="103"/>
      <c r="G2" s="103"/>
      <c r="H2" s="93"/>
      <c r="I2" s="3" t="s">
        <v>159</v>
      </c>
      <c r="J2" s="4" t="s">
        <v>8</v>
      </c>
      <c r="K2" s="4" t="s">
        <v>70</v>
      </c>
      <c r="L2" s="5" t="s">
        <v>85</v>
      </c>
      <c r="M2" s="4" t="s">
        <v>9</v>
      </c>
      <c r="N2" s="4" t="s">
        <v>10</v>
      </c>
      <c r="O2" s="4" t="s">
        <v>11</v>
      </c>
      <c r="P2" s="5" t="s">
        <v>12</v>
      </c>
      <c r="Q2" s="6" t="s">
        <v>13</v>
      </c>
      <c r="S2" s="93"/>
    </row>
    <row r="3" spans="1:19" ht="12.75">
      <c r="A3">
        <v>1</v>
      </c>
      <c r="B3">
        <v>0</v>
      </c>
      <c r="C3" t="s">
        <v>162</v>
      </c>
      <c r="G3">
        <v>0.256</v>
      </c>
      <c r="H3" s="25">
        <f aca="true" t="shared" si="0" ref="H3:H34">S3/1000000</f>
        <v>0.3116288</v>
      </c>
      <c r="I3" s="33">
        <f>SUM(H3:H42)</f>
        <v>55.94470369999999</v>
      </c>
      <c r="J3" s="33">
        <f>I3/SUM(G3:G42)</f>
        <v>0.12403930544716021</v>
      </c>
      <c r="K3" s="1"/>
      <c r="L3" s="35" t="s">
        <v>371</v>
      </c>
      <c r="M3" s="33">
        <f>SUM(H3:H60)</f>
        <v>64.92174049999998</v>
      </c>
      <c r="N3" s="33">
        <f>SUM(N43:N60)+SUM(H3:H42)</f>
        <v>64.9217405</v>
      </c>
      <c r="O3" s="33">
        <f>SUM(O43:O60)+SUM(H3:H42)</f>
        <v>64.9217405</v>
      </c>
      <c r="P3" s="33">
        <v>153.1411</v>
      </c>
      <c r="Q3" s="36">
        <f>N3/P3</f>
        <v>0.4239341398226864</v>
      </c>
      <c r="S3" s="24">
        <v>311628.8</v>
      </c>
    </row>
    <row r="4" spans="1:19" ht="12.75">
      <c r="A4">
        <v>2</v>
      </c>
      <c r="B4">
        <v>0</v>
      </c>
      <c r="C4" t="s">
        <v>162</v>
      </c>
      <c r="G4">
        <v>0.256</v>
      </c>
      <c r="H4" s="25">
        <f t="shared" si="0"/>
        <v>0.2688512</v>
      </c>
      <c r="S4" s="24">
        <v>268851.2</v>
      </c>
    </row>
    <row r="5" spans="1:19" ht="12.75">
      <c r="A5">
        <v>3</v>
      </c>
      <c r="B5">
        <v>0</v>
      </c>
      <c r="C5" t="s">
        <v>162</v>
      </c>
      <c r="G5">
        <v>0.256</v>
      </c>
      <c r="H5" s="25">
        <f t="shared" si="0"/>
        <v>0.31836590000000003</v>
      </c>
      <c r="S5" s="24">
        <v>318365.9</v>
      </c>
    </row>
    <row r="6" spans="1:19" ht="12.75">
      <c r="A6">
        <v>4</v>
      </c>
      <c r="B6">
        <v>0</v>
      </c>
      <c r="C6" t="s">
        <v>162</v>
      </c>
      <c r="G6">
        <v>5</v>
      </c>
      <c r="H6" s="25">
        <f t="shared" si="0"/>
        <v>4.957397</v>
      </c>
      <c r="S6" s="24">
        <v>4957397</v>
      </c>
    </row>
    <row r="7" spans="1:19" ht="12.75">
      <c r="A7">
        <v>5</v>
      </c>
      <c r="B7">
        <v>0</v>
      </c>
      <c r="C7" t="s">
        <v>162</v>
      </c>
      <c r="G7">
        <v>10</v>
      </c>
      <c r="H7" s="25">
        <f t="shared" si="0"/>
        <v>6.118832</v>
      </c>
      <c r="S7" s="24">
        <v>6118832</v>
      </c>
    </row>
    <row r="8" spans="1:19" ht="12.75">
      <c r="A8">
        <v>6</v>
      </c>
      <c r="B8">
        <v>0</v>
      </c>
      <c r="C8" t="s">
        <v>162</v>
      </c>
      <c r="G8">
        <v>0.256</v>
      </c>
      <c r="H8" s="25">
        <f t="shared" si="0"/>
        <v>0.31572479999999997</v>
      </c>
      <c r="S8" s="24">
        <v>315724.8</v>
      </c>
    </row>
    <row r="9" spans="1:19" ht="12.75">
      <c r="A9">
        <v>11</v>
      </c>
      <c r="B9">
        <v>0</v>
      </c>
      <c r="C9" t="s">
        <v>162</v>
      </c>
      <c r="G9">
        <v>0</v>
      </c>
      <c r="H9" s="25">
        <f t="shared" si="0"/>
        <v>0.0450176</v>
      </c>
      <c r="S9" s="24">
        <v>45017.6</v>
      </c>
    </row>
    <row r="10" spans="1:19" ht="12.75">
      <c r="A10">
        <v>12</v>
      </c>
      <c r="B10">
        <v>0</v>
      </c>
      <c r="C10" t="s">
        <v>162</v>
      </c>
      <c r="G10">
        <v>0</v>
      </c>
      <c r="H10" s="25">
        <f t="shared" si="0"/>
        <v>0.035392</v>
      </c>
      <c r="S10" s="24">
        <v>35392</v>
      </c>
    </row>
    <row r="11" spans="1:19" ht="12.75">
      <c r="A11">
        <v>13</v>
      </c>
      <c r="B11">
        <v>0</v>
      </c>
      <c r="C11" t="s">
        <v>162</v>
      </c>
      <c r="G11">
        <v>0</v>
      </c>
      <c r="H11" s="25">
        <f t="shared" si="0"/>
        <v>0.042368</v>
      </c>
      <c r="S11" s="24">
        <v>42368</v>
      </c>
    </row>
    <row r="12" spans="1:19" ht="12.75">
      <c r="A12">
        <v>14</v>
      </c>
      <c r="B12">
        <v>0</v>
      </c>
      <c r="C12" t="s">
        <v>162</v>
      </c>
      <c r="G12">
        <v>0</v>
      </c>
      <c r="H12" s="25">
        <f t="shared" si="0"/>
        <v>0.041574400000000004</v>
      </c>
      <c r="S12" s="24">
        <v>41574.4</v>
      </c>
    </row>
    <row r="13" spans="1:19" ht="12.75">
      <c r="A13">
        <v>15</v>
      </c>
      <c r="B13">
        <v>0</v>
      </c>
      <c r="C13" t="s">
        <v>162</v>
      </c>
      <c r="G13">
        <v>0</v>
      </c>
      <c r="H13" s="25">
        <f t="shared" si="0"/>
        <v>0.039104</v>
      </c>
      <c r="S13" s="24">
        <v>39104</v>
      </c>
    </row>
    <row r="14" spans="1:19" ht="12.75">
      <c r="A14">
        <v>16</v>
      </c>
      <c r="B14">
        <v>0</v>
      </c>
      <c r="C14" t="s">
        <v>162</v>
      </c>
      <c r="G14">
        <v>0</v>
      </c>
      <c r="H14" s="25">
        <f t="shared" si="0"/>
        <v>0.0388224</v>
      </c>
      <c r="S14" s="24">
        <v>38822.4</v>
      </c>
    </row>
    <row r="15" spans="1:19" ht="12.75">
      <c r="A15">
        <v>17</v>
      </c>
      <c r="B15">
        <v>0</v>
      </c>
      <c r="C15" t="s">
        <v>162</v>
      </c>
      <c r="G15">
        <v>0</v>
      </c>
      <c r="H15" s="25">
        <f t="shared" si="0"/>
        <v>0.0345728</v>
      </c>
      <c r="S15" s="24">
        <v>34572.8</v>
      </c>
    </row>
    <row r="16" spans="1:19" ht="12.75">
      <c r="A16">
        <v>18</v>
      </c>
      <c r="B16">
        <v>0</v>
      </c>
      <c r="C16" t="s">
        <v>162</v>
      </c>
      <c r="G16">
        <v>0</v>
      </c>
      <c r="H16" s="25">
        <f t="shared" si="0"/>
        <v>0.0347904</v>
      </c>
      <c r="S16" s="24">
        <v>34790.4</v>
      </c>
    </row>
    <row r="17" spans="1:19" ht="12.75">
      <c r="A17">
        <v>19</v>
      </c>
      <c r="B17">
        <v>0</v>
      </c>
      <c r="C17" t="s">
        <v>162</v>
      </c>
      <c r="G17">
        <v>0</v>
      </c>
      <c r="H17" s="25">
        <f t="shared" si="0"/>
        <v>0.0313088</v>
      </c>
      <c r="S17" s="24">
        <v>31308.8</v>
      </c>
    </row>
    <row r="18" spans="1:19" ht="12.75">
      <c r="A18">
        <v>20</v>
      </c>
      <c r="B18">
        <v>0</v>
      </c>
      <c r="C18" t="s">
        <v>162</v>
      </c>
      <c r="G18">
        <v>0</v>
      </c>
      <c r="H18" s="25">
        <f t="shared" si="0"/>
        <v>0.031616</v>
      </c>
      <c r="S18" s="24">
        <v>31616</v>
      </c>
    </row>
    <row r="19" spans="1:19" ht="12.75">
      <c r="A19">
        <v>21</v>
      </c>
      <c r="B19">
        <v>0</v>
      </c>
      <c r="C19" t="s">
        <v>162</v>
      </c>
      <c r="G19">
        <v>30</v>
      </c>
      <c r="H19" s="25">
        <f t="shared" si="0"/>
        <v>4.8452</v>
      </c>
      <c r="S19" s="24">
        <v>4845200</v>
      </c>
    </row>
    <row r="20" spans="1:19" ht="12.75">
      <c r="A20">
        <v>22</v>
      </c>
      <c r="B20">
        <v>0</v>
      </c>
      <c r="C20" t="s">
        <v>162</v>
      </c>
      <c r="G20">
        <v>30</v>
      </c>
      <c r="H20" s="25">
        <f t="shared" si="0"/>
        <v>5.0052</v>
      </c>
      <c r="S20" s="24">
        <v>5005200</v>
      </c>
    </row>
    <row r="21" spans="1:19" ht="12.75">
      <c r="A21">
        <v>23</v>
      </c>
      <c r="B21">
        <v>0</v>
      </c>
      <c r="C21" t="s">
        <v>162</v>
      </c>
      <c r="G21">
        <v>30</v>
      </c>
      <c r="H21" s="25">
        <f t="shared" si="0"/>
        <v>4.2288</v>
      </c>
      <c r="S21" s="24">
        <v>4228800</v>
      </c>
    </row>
    <row r="22" spans="1:19" ht="12.75">
      <c r="A22">
        <v>24</v>
      </c>
      <c r="B22">
        <v>0</v>
      </c>
      <c r="C22" t="s">
        <v>162</v>
      </c>
      <c r="G22">
        <v>30</v>
      </c>
      <c r="H22" s="25">
        <f t="shared" si="0"/>
        <v>4.3372</v>
      </c>
      <c r="S22" s="24">
        <v>4337200</v>
      </c>
    </row>
    <row r="23" spans="1:19" ht="12.75">
      <c r="A23">
        <v>0</v>
      </c>
      <c r="B23">
        <v>1</v>
      </c>
      <c r="C23" t="s">
        <v>162</v>
      </c>
      <c r="G23">
        <v>1</v>
      </c>
      <c r="H23" s="25">
        <f t="shared" si="0"/>
        <v>0.4140608</v>
      </c>
      <c r="S23" s="24">
        <v>414060.8</v>
      </c>
    </row>
    <row r="24" spans="1:19" ht="12.75">
      <c r="A24">
        <v>0</v>
      </c>
      <c r="B24">
        <v>2</v>
      </c>
      <c r="C24" t="s">
        <v>162</v>
      </c>
      <c r="G24">
        <v>1</v>
      </c>
      <c r="H24" s="25">
        <f t="shared" si="0"/>
        <v>0.1592448</v>
      </c>
      <c r="S24" s="24">
        <v>159244.8</v>
      </c>
    </row>
    <row r="25" spans="1:19" ht="12.75">
      <c r="A25">
        <v>0</v>
      </c>
      <c r="B25">
        <v>3</v>
      </c>
      <c r="C25" t="s">
        <v>162</v>
      </c>
      <c r="G25">
        <v>1</v>
      </c>
      <c r="H25" s="25">
        <f t="shared" si="0"/>
        <v>0.45189440000000003</v>
      </c>
      <c r="S25" s="24">
        <v>451894.4</v>
      </c>
    </row>
    <row r="26" spans="1:19" ht="12.75">
      <c r="A26">
        <v>0</v>
      </c>
      <c r="B26">
        <v>4</v>
      </c>
      <c r="C26" t="s">
        <v>162</v>
      </c>
      <c r="G26">
        <v>1</v>
      </c>
      <c r="H26" s="25">
        <f t="shared" si="0"/>
        <v>0.5068576</v>
      </c>
      <c r="S26" s="24">
        <v>506857.6</v>
      </c>
    </row>
    <row r="27" spans="1:19" ht="12.75">
      <c r="A27">
        <v>0</v>
      </c>
      <c r="B27">
        <v>5</v>
      </c>
      <c r="C27" t="s">
        <v>162</v>
      </c>
      <c r="G27">
        <v>1</v>
      </c>
      <c r="H27" s="25">
        <f t="shared" si="0"/>
        <v>0.37317120000000004</v>
      </c>
      <c r="S27" s="24">
        <v>373171.2</v>
      </c>
    </row>
    <row r="28" spans="1:19" ht="12.75">
      <c r="A28">
        <v>0</v>
      </c>
      <c r="B28">
        <v>6</v>
      </c>
      <c r="C28" t="s">
        <v>162</v>
      </c>
      <c r="G28">
        <v>10</v>
      </c>
      <c r="H28" s="25">
        <f t="shared" si="0"/>
        <v>0.49139520000000003</v>
      </c>
      <c r="S28" s="24">
        <v>491395.2</v>
      </c>
    </row>
    <row r="29" spans="1:19" ht="12.75">
      <c r="A29">
        <v>0</v>
      </c>
      <c r="B29">
        <v>11</v>
      </c>
      <c r="C29" t="s">
        <v>162</v>
      </c>
      <c r="G29">
        <v>30</v>
      </c>
      <c r="H29" s="25">
        <f t="shared" si="0"/>
        <v>2.6508</v>
      </c>
      <c r="S29" s="24">
        <v>2650800</v>
      </c>
    </row>
    <row r="30" spans="1:19" ht="12.75">
      <c r="A30">
        <v>0</v>
      </c>
      <c r="B30">
        <v>12</v>
      </c>
      <c r="C30" t="s">
        <v>162</v>
      </c>
      <c r="G30">
        <v>30</v>
      </c>
      <c r="H30" s="25">
        <f t="shared" si="0"/>
        <v>2.1064</v>
      </c>
      <c r="S30" s="24">
        <v>2106400</v>
      </c>
    </row>
    <row r="31" spans="1:19" ht="12.75">
      <c r="A31">
        <v>0</v>
      </c>
      <c r="B31">
        <v>13</v>
      </c>
      <c r="C31" t="s">
        <v>162</v>
      </c>
      <c r="G31">
        <v>30</v>
      </c>
      <c r="H31" s="25">
        <f t="shared" si="0"/>
        <v>2.5016</v>
      </c>
      <c r="S31" s="24">
        <v>2501600</v>
      </c>
    </row>
    <row r="32" spans="1:19" ht="12.75">
      <c r="A32">
        <v>0</v>
      </c>
      <c r="B32">
        <v>14</v>
      </c>
      <c r="C32" t="s">
        <v>162</v>
      </c>
      <c r="G32">
        <v>30</v>
      </c>
      <c r="H32" s="25">
        <f t="shared" si="0"/>
        <v>2.4756</v>
      </c>
      <c r="S32" s="24">
        <v>2475600</v>
      </c>
    </row>
    <row r="33" spans="1:19" ht="12.75">
      <c r="A33">
        <v>0</v>
      </c>
      <c r="B33">
        <v>15</v>
      </c>
      <c r="C33" t="s">
        <v>162</v>
      </c>
      <c r="G33">
        <v>30</v>
      </c>
      <c r="H33" s="25">
        <f t="shared" si="0"/>
        <v>2.3164</v>
      </c>
      <c r="S33" s="24">
        <v>2316400</v>
      </c>
    </row>
    <row r="34" spans="1:19" ht="12.75">
      <c r="A34">
        <v>0</v>
      </c>
      <c r="B34">
        <v>16</v>
      </c>
      <c r="C34" t="s">
        <v>162</v>
      </c>
      <c r="G34">
        <v>30</v>
      </c>
      <c r="H34" s="25">
        <f t="shared" si="0"/>
        <v>2.2892</v>
      </c>
      <c r="S34" s="24">
        <v>2289200</v>
      </c>
    </row>
    <row r="35" spans="1:19" ht="12.75">
      <c r="A35">
        <v>0</v>
      </c>
      <c r="B35">
        <v>17</v>
      </c>
      <c r="C35" t="s">
        <v>162</v>
      </c>
      <c r="G35">
        <v>30</v>
      </c>
      <c r="H35" s="25">
        <f aca="true" t="shared" si="1" ref="H35:H54">S35/1000000</f>
        <v>2.068</v>
      </c>
      <c r="S35" s="24">
        <v>2068000</v>
      </c>
    </row>
    <row r="36" spans="1:19" ht="12.75">
      <c r="A36">
        <v>0</v>
      </c>
      <c r="B36">
        <v>18</v>
      </c>
      <c r="C36" t="s">
        <v>162</v>
      </c>
      <c r="G36">
        <v>30</v>
      </c>
      <c r="H36" s="25">
        <f t="shared" si="1"/>
        <v>2.0772</v>
      </c>
      <c r="S36" s="24">
        <v>2077200</v>
      </c>
    </row>
    <row r="37" spans="1:19" ht="12.75">
      <c r="A37">
        <v>0</v>
      </c>
      <c r="B37">
        <v>19</v>
      </c>
      <c r="C37" t="s">
        <v>162</v>
      </c>
      <c r="G37">
        <v>30</v>
      </c>
      <c r="H37" s="25">
        <f t="shared" si="1"/>
        <v>1.8936</v>
      </c>
      <c r="S37" s="24">
        <v>1893600</v>
      </c>
    </row>
    <row r="38" spans="1:19" ht="12.75">
      <c r="A38">
        <v>0</v>
      </c>
      <c r="B38">
        <v>20</v>
      </c>
      <c r="C38" t="s">
        <v>162</v>
      </c>
      <c r="G38">
        <v>30</v>
      </c>
      <c r="H38" s="25">
        <f t="shared" si="1"/>
        <v>1.872</v>
      </c>
      <c r="S38" s="24">
        <v>1872000</v>
      </c>
    </row>
    <row r="39" spans="1:19" ht="12.75">
      <c r="A39">
        <v>0</v>
      </c>
      <c r="B39">
        <v>21</v>
      </c>
      <c r="C39" t="s">
        <v>162</v>
      </c>
      <c r="G39">
        <v>0</v>
      </c>
      <c r="H39" s="25">
        <f t="shared" si="1"/>
        <v>0.05504</v>
      </c>
      <c r="S39" s="24">
        <v>55040</v>
      </c>
    </row>
    <row r="40" spans="1:19" ht="12.75">
      <c r="A40">
        <v>0</v>
      </c>
      <c r="B40">
        <v>22</v>
      </c>
      <c r="C40" t="s">
        <v>162</v>
      </c>
      <c r="G40">
        <v>0</v>
      </c>
      <c r="H40" s="25">
        <f t="shared" si="1"/>
        <v>0.0596608</v>
      </c>
      <c r="S40" s="24">
        <v>59660.8</v>
      </c>
    </row>
    <row r="41" spans="1:19" ht="12.75">
      <c r="A41">
        <v>0</v>
      </c>
      <c r="B41">
        <v>23</v>
      </c>
      <c r="C41" t="s">
        <v>162</v>
      </c>
      <c r="G41">
        <v>0</v>
      </c>
      <c r="H41" s="25">
        <f t="shared" si="1"/>
        <v>0.050368</v>
      </c>
      <c r="S41" s="24">
        <v>50368</v>
      </c>
    </row>
    <row r="42" spans="1:19" ht="12.75">
      <c r="A42">
        <v>0</v>
      </c>
      <c r="B42">
        <v>24</v>
      </c>
      <c r="C42" t="s">
        <v>162</v>
      </c>
      <c r="G42">
        <v>0</v>
      </c>
      <c r="H42" s="25">
        <f t="shared" si="1"/>
        <v>0.050444800000000005</v>
      </c>
      <c r="S42" s="24">
        <v>50444.8</v>
      </c>
    </row>
    <row r="43" spans="1:19" ht="12.75">
      <c r="A43">
        <v>7</v>
      </c>
      <c r="B43">
        <v>0</v>
      </c>
      <c r="D43" t="s">
        <v>163</v>
      </c>
      <c r="E43">
        <v>100</v>
      </c>
      <c r="F43" s="18">
        <v>0.0001</v>
      </c>
      <c r="G43">
        <v>1</v>
      </c>
      <c r="H43" s="25">
        <f t="shared" si="1"/>
        <v>0.9890475</v>
      </c>
      <c r="K43" s="34">
        <v>0</v>
      </c>
      <c r="N43">
        <f aca="true" t="shared" si="2" ref="N43:N60">H43*(1-K43)</f>
        <v>0.9890475</v>
      </c>
      <c r="O43">
        <f aca="true" t="shared" si="3" ref="O43:O60">IF((K43&lt;F43),H43,0)</f>
        <v>0.9890475</v>
      </c>
      <c r="S43" s="24">
        <v>989047.5</v>
      </c>
    </row>
    <row r="44" spans="1:19" ht="12.75">
      <c r="A44">
        <v>8</v>
      </c>
      <c r="B44">
        <v>0</v>
      </c>
      <c r="D44" t="s">
        <v>163</v>
      </c>
      <c r="E44">
        <v>100</v>
      </c>
      <c r="F44" s="18">
        <v>0.0001</v>
      </c>
      <c r="G44">
        <v>1</v>
      </c>
      <c r="H44" s="25">
        <f t="shared" si="1"/>
        <v>0.9886379000000001</v>
      </c>
      <c r="K44" s="34">
        <v>0</v>
      </c>
      <c r="N44">
        <f t="shared" si="2"/>
        <v>0.9886379000000001</v>
      </c>
      <c r="O44">
        <f t="shared" si="3"/>
        <v>0.9886379000000001</v>
      </c>
      <c r="S44" s="24">
        <v>988637.9</v>
      </c>
    </row>
    <row r="45" spans="1:19" ht="12.75">
      <c r="A45">
        <v>25</v>
      </c>
      <c r="B45">
        <v>0</v>
      </c>
      <c r="D45" t="s">
        <v>164</v>
      </c>
      <c r="E45">
        <v>30</v>
      </c>
      <c r="F45" s="18">
        <v>0.05</v>
      </c>
      <c r="G45">
        <v>0.096</v>
      </c>
      <c r="H45" s="25">
        <f t="shared" si="1"/>
        <v>0.094752</v>
      </c>
      <c r="K45" s="34">
        <v>0</v>
      </c>
      <c r="N45">
        <f t="shared" si="2"/>
        <v>0.094752</v>
      </c>
      <c r="O45">
        <f t="shared" si="3"/>
        <v>0.094752</v>
      </c>
      <c r="S45" s="24">
        <v>94752</v>
      </c>
    </row>
    <row r="46" spans="1:19" ht="12.75">
      <c r="A46">
        <v>26</v>
      </c>
      <c r="B46">
        <v>0</v>
      </c>
      <c r="D46" t="s">
        <v>164</v>
      </c>
      <c r="E46">
        <v>30</v>
      </c>
      <c r="F46" s="18">
        <v>0.05</v>
      </c>
      <c r="G46">
        <v>0.096</v>
      </c>
      <c r="H46" s="25">
        <f t="shared" si="1"/>
        <v>0.09472</v>
      </c>
      <c r="K46" s="34">
        <v>0</v>
      </c>
      <c r="N46">
        <f t="shared" si="2"/>
        <v>0.09472</v>
      </c>
      <c r="O46">
        <f t="shared" si="3"/>
        <v>0.09472</v>
      </c>
      <c r="S46" s="24">
        <v>94720</v>
      </c>
    </row>
    <row r="47" spans="1:19" ht="12.75">
      <c r="A47">
        <v>27</v>
      </c>
      <c r="B47">
        <v>0</v>
      </c>
      <c r="D47" t="s">
        <v>164</v>
      </c>
      <c r="E47">
        <v>30</v>
      </c>
      <c r="F47" s="18">
        <v>0.05</v>
      </c>
      <c r="G47">
        <v>0.096</v>
      </c>
      <c r="H47" s="25">
        <f t="shared" si="1"/>
        <v>0.094688</v>
      </c>
      <c r="K47" s="34">
        <v>0</v>
      </c>
      <c r="N47">
        <f t="shared" si="2"/>
        <v>0.094688</v>
      </c>
      <c r="O47">
        <f t="shared" si="3"/>
        <v>0.094688</v>
      </c>
      <c r="S47" s="24">
        <v>94688</v>
      </c>
    </row>
    <row r="48" spans="1:19" ht="12.75">
      <c r="A48">
        <v>28</v>
      </c>
      <c r="B48">
        <v>0</v>
      </c>
      <c r="D48" t="s">
        <v>164</v>
      </c>
      <c r="E48">
        <v>30</v>
      </c>
      <c r="F48" s="18">
        <v>0.05</v>
      </c>
      <c r="G48">
        <v>0.096</v>
      </c>
      <c r="H48" s="25">
        <f t="shared" si="1"/>
        <v>0.094656</v>
      </c>
      <c r="K48" s="34">
        <v>0</v>
      </c>
      <c r="N48">
        <f t="shared" si="2"/>
        <v>0.094656</v>
      </c>
      <c r="O48">
        <f t="shared" si="3"/>
        <v>0.094656</v>
      </c>
      <c r="S48" s="24">
        <v>94656</v>
      </c>
    </row>
    <row r="49" spans="1:19" ht="12.75">
      <c r="A49">
        <v>29</v>
      </c>
      <c r="B49">
        <v>0</v>
      </c>
      <c r="D49" t="s">
        <v>164</v>
      </c>
      <c r="E49">
        <v>30</v>
      </c>
      <c r="F49" s="18">
        <v>0.05</v>
      </c>
      <c r="G49">
        <v>0.096</v>
      </c>
      <c r="H49" s="25">
        <f t="shared" si="1"/>
        <v>0.094624</v>
      </c>
      <c r="K49" s="34">
        <v>0</v>
      </c>
      <c r="N49">
        <f t="shared" si="2"/>
        <v>0.094624</v>
      </c>
      <c r="O49">
        <f t="shared" si="3"/>
        <v>0.094624</v>
      </c>
      <c r="S49" s="24">
        <v>94624</v>
      </c>
    </row>
    <row r="50" spans="1:19" ht="12.75">
      <c r="A50">
        <v>30</v>
      </c>
      <c r="B50">
        <v>0</v>
      </c>
      <c r="D50" t="s">
        <v>164</v>
      </c>
      <c r="E50">
        <v>30</v>
      </c>
      <c r="F50" s="18">
        <v>0.05</v>
      </c>
      <c r="G50">
        <v>0.096</v>
      </c>
      <c r="H50" s="25">
        <f t="shared" si="1"/>
        <v>0.094592</v>
      </c>
      <c r="K50" s="34">
        <v>0</v>
      </c>
      <c r="N50">
        <f t="shared" si="2"/>
        <v>0.094592</v>
      </c>
      <c r="O50">
        <f t="shared" si="3"/>
        <v>0.094592</v>
      </c>
      <c r="S50" s="24">
        <v>94592</v>
      </c>
    </row>
    <row r="51" spans="1:19" ht="12.75">
      <c r="A51">
        <v>0</v>
      </c>
      <c r="B51">
        <v>7</v>
      </c>
      <c r="D51" t="s">
        <v>163</v>
      </c>
      <c r="E51">
        <v>100</v>
      </c>
      <c r="F51" s="18">
        <v>0.0001</v>
      </c>
      <c r="G51">
        <v>1</v>
      </c>
      <c r="H51" s="25">
        <f t="shared" si="1"/>
        <v>0.9779883</v>
      </c>
      <c r="K51" s="34">
        <v>0</v>
      </c>
      <c r="N51">
        <f t="shared" si="2"/>
        <v>0.9779883</v>
      </c>
      <c r="O51">
        <f t="shared" si="3"/>
        <v>0.9779883</v>
      </c>
      <c r="S51" s="24">
        <v>977988.3</v>
      </c>
    </row>
    <row r="52" spans="1:19" ht="12.75">
      <c r="A52">
        <v>0</v>
      </c>
      <c r="B52">
        <v>8</v>
      </c>
      <c r="D52" t="s">
        <v>163</v>
      </c>
      <c r="E52">
        <v>100</v>
      </c>
      <c r="F52" s="18">
        <v>0.0001</v>
      </c>
      <c r="G52">
        <v>1</v>
      </c>
      <c r="H52" s="25">
        <f t="shared" si="1"/>
        <v>0.9771691</v>
      </c>
      <c r="K52" s="34">
        <v>0</v>
      </c>
      <c r="N52">
        <f t="shared" si="2"/>
        <v>0.9771691</v>
      </c>
      <c r="O52">
        <f t="shared" si="3"/>
        <v>0.9771691</v>
      </c>
      <c r="S52" s="24">
        <v>977169.1</v>
      </c>
    </row>
    <row r="53" spans="1:19" ht="12.75">
      <c r="A53">
        <v>0</v>
      </c>
      <c r="B53">
        <v>9</v>
      </c>
      <c r="D53" t="s">
        <v>163</v>
      </c>
      <c r="E53">
        <v>200</v>
      </c>
      <c r="F53" s="18">
        <v>0.0001</v>
      </c>
      <c r="G53">
        <v>2</v>
      </c>
      <c r="H53" s="25">
        <f t="shared" si="1"/>
        <v>1.954065</v>
      </c>
      <c r="K53" s="34">
        <v>0</v>
      </c>
      <c r="N53">
        <f t="shared" si="2"/>
        <v>1.954065</v>
      </c>
      <c r="O53">
        <f t="shared" si="3"/>
        <v>1.954065</v>
      </c>
      <c r="S53" s="24">
        <v>1954065</v>
      </c>
    </row>
    <row r="54" spans="1:19" ht="12.75">
      <c r="A54">
        <v>0</v>
      </c>
      <c r="B54">
        <v>10</v>
      </c>
      <c r="D54" t="s">
        <v>163</v>
      </c>
      <c r="E54">
        <v>200</v>
      </c>
      <c r="F54" s="18">
        <v>0.0001</v>
      </c>
      <c r="G54">
        <v>2</v>
      </c>
      <c r="H54" s="25">
        <f t="shared" si="1"/>
        <v>1.954065</v>
      </c>
      <c r="K54" s="34">
        <v>0</v>
      </c>
      <c r="N54">
        <f t="shared" si="2"/>
        <v>1.954065</v>
      </c>
      <c r="O54">
        <f t="shared" si="3"/>
        <v>1.954065</v>
      </c>
      <c r="S54" s="24">
        <v>1954065</v>
      </c>
    </row>
    <row r="55" spans="1:19" ht="12.75">
      <c r="A55">
        <v>0</v>
      </c>
      <c r="B55">
        <v>25</v>
      </c>
      <c r="D55" t="s">
        <v>164</v>
      </c>
      <c r="E55">
        <v>30</v>
      </c>
      <c r="F55" s="18">
        <v>0.05</v>
      </c>
      <c r="G55">
        <v>0.096</v>
      </c>
      <c r="H55" s="25">
        <f aca="true" t="shared" si="4" ref="H55:H60">S45/1000000</f>
        <v>0.094752</v>
      </c>
      <c r="K55" s="34">
        <v>0</v>
      </c>
      <c r="N55">
        <f t="shared" si="2"/>
        <v>0.094752</v>
      </c>
      <c r="O55">
        <f t="shared" si="3"/>
        <v>0.094752</v>
      </c>
      <c r="S55" s="24">
        <v>90752</v>
      </c>
    </row>
    <row r="56" spans="1:19" ht="12.75">
      <c r="A56">
        <v>0</v>
      </c>
      <c r="B56">
        <v>26</v>
      </c>
      <c r="D56" t="s">
        <v>164</v>
      </c>
      <c r="E56">
        <v>30</v>
      </c>
      <c r="F56">
        <v>0.05</v>
      </c>
      <c r="G56">
        <v>0.096</v>
      </c>
      <c r="H56" s="25">
        <f t="shared" si="4"/>
        <v>0.09472</v>
      </c>
      <c r="K56" s="34">
        <v>0</v>
      </c>
      <c r="N56">
        <f t="shared" si="2"/>
        <v>0.09472</v>
      </c>
      <c r="O56">
        <f t="shared" si="3"/>
        <v>0.09472</v>
      </c>
      <c r="S56" s="24">
        <v>91168</v>
      </c>
    </row>
    <row r="57" spans="1:19" ht="12.75">
      <c r="A57">
        <v>0</v>
      </c>
      <c r="B57">
        <v>27</v>
      </c>
      <c r="D57" t="s">
        <v>164</v>
      </c>
      <c r="E57">
        <v>30</v>
      </c>
      <c r="F57">
        <v>0.05</v>
      </c>
      <c r="G57">
        <v>0.096</v>
      </c>
      <c r="H57" s="25">
        <f t="shared" si="4"/>
        <v>0.094688</v>
      </c>
      <c r="K57" s="34">
        <v>0</v>
      </c>
      <c r="N57">
        <f t="shared" si="2"/>
        <v>0.094688</v>
      </c>
      <c r="O57">
        <f t="shared" si="3"/>
        <v>0.094688</v>
      </c>
      <c r="S57" s="24">
        <v>90976</v>
      </c>
    </row>
    <row r="58" spans="1:19" ht="12.75">
      <c r="A58">
        <v>0</v>
      </c>
      <c r="B58">
        <v>28</v>
      </c>
      <c r="D58" t="s">
        <v>164</v>
      </c>
      <c r="E58">
        <v>30</v>
      </c>
      <c r="F58">
        <v>0.05</v>
      </c>
      <c r="G58">
        <v>0.096</v>
      </c>
      <c r="H58" s="25">
        <f t="shared" si="4"/>
        <v>0.094656</v>
      </c>
      <c r="K58" s="34">
        <v>0</v>
      </c>
      <c r="N58">
        <f t="shared" si="2"/>
        <v>0.094656</v>
      </c>
      <c r="O58">
        <f t="shared" si="3"/>
        <v>0.094656</v>
      </c>
      <c r="S58" s="24">
        <v>91136</v>
      </c>
    </row>
    <row r="59" spans="1:19" ht="12.75">
      <c r="A59">
        <v>0</v>
      </c>
      <c r="B59">
        <v>29</v>
      </c>
      <c r="D59" t="s">
        <v>164</v>
      </c>
      <c r="E59">
        <v>30</v>
      </c>
      <c r="F59">
        <v>0.05</v>
      </c>
      <c r="G59">
        <v>0.096</v>
      </c>
      <c r="H59" s="25">
        <f t="shared" si="4"/>
        <v>0.094624</v>
      </c>
      <c r="K59" s="34">
        <v>0</v>
      </c>
      <c r="N59">
        <f t="shared" si="2"/>
        <v>0.094624</v>
      </c>
      <c r="O59">
        <f t="shared" si="3"/>
        <v>0.094624</v>
      </c>
      <c r="S59" s="24">
        <v>91168</v>
      </c>
    </row>
    <row r="60" spans="1:19" ht="12.75">
      <c r="A60">
        <v>0</v>
      </c>
      <c r="B60">
        <v>30</v>
      </c>
      <c r="D60" t="s">
        <v>164</v>
      </c>
      <c r="E60">
        <v>30</v>
      </c>
      <c r="F60">
        <v>0.05</v>
      </c>
      <c r="G60">
        <v>0.096</v>
      </c>
      <c r="H60" s="25">
        <f t="shared" si="4"/>
        <v>0.094592</v>
      </c>
      <c r="K60" s="34">
        <v>0</v>
      </c>
      <c r="N60">
        <f t="shared" si="2"/>
        <v>0.094592</v>
      </c>
      <c r="O60">
        <f t="shared" si="3"/>
        <v>0.094592</v>
      </c>
      <c r="S60" s="24">
        <v>91136</v>
      </c>
    </row>
    <row r="61" ht="13.5" thickBot="1">
      <c r="R61" s="18"/>
    </row>
    <row r="62" spans="1:13" ht="13.5" thickBot="1">
      <c r="A62" s="73" t="s">
        <v>32</v>
      </c>
      <c r="B62" s="77"/>
      <c r="C62" s="77"/>
      <c r="D62" s="77"/>
      <c r="E62" s="74"/>
      <c r="G62" s="73" t="s">
        <v>22</v>
      </c>
      <c r="H62" s="77"/>
      <c r="I62" s="77"/>
      <c r="J62" s="77"/>
      <c r="K62" s="77"/>
      <c r="L62" s="77"/>
      <c r="M62" s="74"/>
    </row>
    <row r="63" spans="1:13" ht="13.5" thickBot="1">
      <c r="A63" s="13"/>
      <c r="B63" s="1" t="s">
        <v>14</v>
      </c>
      <c r="C63" s="1" t="s">
        <v>15</v>
      </c>
      <c r="D63" s="1" t="s">
        <v>16</v>
      </c>
      <c r="E63" s="2" t="s">
        <v>17</v>
      </c>
      <c r="G63" s="14" t="s">
        <v>358</v>
      </c>
      <c r="H63" s="73" t="s">
        <v>360</v>
      </c>
      <c r="I63" s="77"/>
      <c r="J63" s="77"/>
      <c r="K63" s="77"/>
      <c r="L63" s="77"/>
      <c r="M63" s="74"/>
    </row>
    <row r="64" spans="1:13" ht="12.75">
      <c r="A64" s="8" t="s">
        <v>166</v>
      </c>
      <c r="B64" s="9">
        <v>0.0032</v>
      </c>
      <c r="C64" s="9">
        <v>0.0032</v>
      </c>
      <c r="D64" s="9">
        <v>0.0032</v>
      </c>
      <c r="E64" s="10">
        <v>0.0032</v>
      </c>
      <c r="G64" s="107" t="s">
        <v>23</v>
      </c>
      <c r="H64" s="13"/>
      <c r="I64" s="1" t="s">
        <v>31</v>
      </c>
      <c r="J64" s="1" t="s">
        <v>26</v>
      </c>
      <c r="K64" s="1"/>
      <c r="L64" s="1"/>
      <c r="M64" s="2"/>
    </row>
    <row r="65" spans="1:13" ht="13.5" thickBot="1">
      <c r="A65" s="8" t="s">
        <v>49</v>
      </c>
      <c r="B65" s="9">
        <v>15</v>
      </c>
      <c r="C65" s="9">
        <v>15</v>
      </c>
      <c r="D65" s="9">
        <v>7</v>
      </c>
      <c r="E65" s="10">
        <v>3</v>
      </c>
      <c r="G65" s="108"/>
      <c r="H65" s="21" t="s">
        <v>24</v>
      </c>
      <c r="I65" s="11">
        <v>1</v>
      </c>
      <c r="J65" s="11">
        <v>64</v>
      </c>
      <c r="K65" s="11"/>
      <c r="L65" s="11"/>
      <c r="M65" s="12"/>
    </row>
    <row r="66" spans="1:13" ht="13.5" thickBot="1">
      <c r="A66" s="8" t="s">
        <v>50</v>
      </c>
      <c r="B66" s="9">
        <v>1023</v>
      </c>
      <c r="C66" s="9">
        <v>1023</v>
      </c>
      <c r="D66" s="9">
        <v>15</v>
      </c>
      <c r="E66" s="10">
        <v>7</v>
      </c>
      <c r="G66" s="22" t="s">
        <v>27</v>
      </c>
      <c r="H66" s="73" t="s">
        <v>168</v>
      </c>
      <c r="I66" s="77"/>
      <c r="J66" s="77"/>
      <c r="K66" s="77"/>
      <c r="L66" s="77"/>
      <c r="M66" s="74"/>
    </row>
    <row r="67" spans="1:13" ht="13.5" thickBot="1">
      <c r="A67" s="8" t="s">
        <v>167</v>
      </c>
      <c r="B67" s="9">
        <v>7</v>
      </c>
      <c r="C67" s="9">
        <v>3</v>
      </c>
      <c r="D67" s="9">
        <v>2</v>
      </c>
      <c r="E67" s="10">
        <v>2</v>
      </c>
      <c r="G67" s="22" t="s">
        <v>18</v>
      </c>
      <c r="H67" s="73" t="s">
        <v>165</v>
      </c>
      <c r="I67" s="77"/>
      <c r="J67" s="77"/>
      <c r="K67" s="77"/>
      <c r="L67" s="77"/>
      <c r="M67" s="74"/>
    </row>
    <row r="68" spans="1:13" ht="13.5" thickBot="1">
      <c r="A68" s="16" t="s">
        <v>19</v>
      </c>
      <c r="B68" s="86" t="s">
        <v>21</v>
      </c>
      <c r="C68" s="86"/>
      <c r="D68" s="86"/>
      <c r="E68" s="87"/>
      <c r="G68" s="15" t="s">
        <v>29</v>
      </c>
      <c r="H68" s="73" t="s">
        <v>28</v>
      </c>
      <c r="I68" s="77"/>
      <c r="J68" s="77"/>
      <c r="K68" s="77"/>
      <c r="L68" s="77"/>
      <c r="M68" s="74"/>
    </row>
    <row r="69" spans="1:13" ht="13.5" thickBot="1">
      <c r="A69" s="17" t="s">
        <v>20</v>
      </c>
      <c r="B69" s="86" t="s">
        <v>21</v>
      </c>
      <c r="C69" s="86"/>
      <c r="D69" s="86"/>
      <c r="E69" s="87"/>
      <c r="G69" s="22" t="s">
        <v>30</v>
      </c>
      <c r="H69" s="73" t="s">
        <v>28</v>
      </c>
      <c r="I69" s="77"/>
      <c r="J69" s="77"/>
      <c r="K69" s="77"/>
      <c r="L69" s="77"/>
      <c r="M69" s="74"/>
    </row>
    <row r="70" ht="13.5" thickBot="1"/>
    <row r="71" spans="7:13" ht="12.75">
      <c r="G71" s="79" t="s">
        <v>34</v>
      </c>
      <c r="H71" s="80"/>
      <c r="I71" s="80"/>
      <c r="J71" s="80"/>
      <c r="K71" s="80"/>
      <c r="L71" s="80"/>
      <c r="M71" s="81"/>
    </row>
    <row r="72" spans="7:13" ht="12.75" customHeight="1">
      <c r="G72" s="104" t="s">
        <v>35</v>
      </c>
      <c r="H72" s="105"/>
      <c r="I72" s="82" t="s">
        <v>304</v>
      </c>
      <c r="J72" s="83"/>
      <c r="K72" s="83"/>
      <c r="L72" s="83"/>
      <c r="M72" s="84"/>
    </row>
    <row r="73" spans="7:13" ht="12.75">
      <c r="G73" s="104" t="s">
        <v>36</v>
      </c>
      <c r="H73" s="105"/>
      <c r="I73" s="82" t="s">
        <v>37</v>
      </c>
      <c r="J73" s="106"/>
      <c r="K73" s="9"/>
      <c r="L73" s="9"/>
      <c r="M73" s="10"/>
    </row>
    <row r="74" spans="7:13" ht="12.75">
      <c r="G74" s="104" t="s">
        <v>38</v>
      </c>
      <c r="H74" s="105"/>
      <c r="I74" s="9" t="s">
        <v>39</v>
      </c>
      <c r="J74" s="9"/>
      <c r="K74" s="9"/>
      <c r="L74" s="9"/>
      <c r="M74" s="10"/>
    </row>
    <row r="75" spans="7:13" ht="12.75">
      <c r="G75" s="104" t="s">
        <v>40</v>
      </c>
      <c r="H75" s="105"/>
      <c r="I75" s="9">
        <v>40</v>
      </c>
      <c r="J75" s="9"/>
      <c r="K75" s="9"/>
      <c r="L75" s="9"/>
      <c r="M75" s="10"/>
    </row>
    <row r="76" spans="7:13" ht="12.75">
      <c r="G76" s="8" t="s">
        <v>41</v>
      </c>
      <c r="H76" s="9"/>
      <c r="I76" s="9" t="s">
        <v>42</v>
      </c>
      <c r="J76" s="9"/>
      <c r="K76" s="9"/>
      <c r="L76" s="9"/>
      <c r="M76" s="10"/>
    </row>
    <row r="77" spans="7:13" ht="12.75">
      <c r="G77" s="8" t="s">
        <v>43</v>
      </c>
      <c r="H77" s="9"/>
      <c r="I77" s="9" t="s">
        <v>44</v>
      </c>
      <c r="J77" s="9"/>
      <c r="K77" s="9"/>
      <c r="L77" s="9"/>
      <c r="M77" s="10"/>
    </row>
    <row r="78" spans="7:13" ht="12.75">
      <c r="G78" s="8" t="s">
        <v>45</v>
      </c>
      <c r="H78" s="9"/>
      <c r="I78" s="9" t="s">
        <v>208</v>
      </c>
      <c r="J78" s="9"/>
      <c r="K78" s="9"/>
      <c r="L78" s="9"/>
      <c r="M78" s="10"/>
    </row>
    <row r="79" spans="7:13" ht="13.5" thickBot="1">
      <c r="G79" s="17" t="s">
        <v>47</v>
      </c>
      <c r="H79" s="11"/>
      <c r="I79" s="11">
        <v>108</v>
      </c>
      <c r="J79" s="11"/>
      <c r="K79" s="11"/>
      <c r="L79" s="11"/>
      <c r="M79" s="12"/>
    </row>
  </sheetData>
  <mergeCells count="29">
    <mergeCell ref="A1:A2"/>
    <mergeCell ref="B1:B2"/>
    <mergeCell ref="C1:C2"/>
    <mergeCell ref="D1:D2"/>
    <mergeCell ref="E1:E2"/>
    <mergeCell ref="G62:M62"/>
    <mergeCell ref="G1:G2"/>
    <mergeCell ref="H1:H2"/>
    <mergeCell ref="I1:J1"/>
    <mergeCell ref="F1:F2"/>
    <mergeCell ref="K1:L1"/>
    <mergeCell ref="M1:O1"/>
    <mergeCell ref="B68:E68"/>
    <mergeCell ref="H68:M68"/>
    <mergeCell ref="G64:G65"/>
    <mergeCell ref="A62:E62"/>
    <mergeCell ref="H63:M63"/>
    <mergeCell ref="B69:E69"/>
    <mergeCell ref="H69:M69"/>
    <mergeCell ref="G71:M71"/>
    <mergeCell ref="G72:H72"/>
    <mergeCell ref="I72:M72"/>
    <mergeCell ref="S1:S2"/>
    <mergeCell ref="G74:H74"/>
    <mergeCell ref="G75:H75"/>
    <mergeCell ref="G73:H73"/>
    <mergeCell ref="I73:J73"/>
    <mergeCell ref="H66:M66"/>
    <mergeCell ref="H67:M67"/>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34"/>
  </sheetPr>
  <dimension ref="A1:U92"/>
  <sheetViews>
    <sheetView workbookViewId="0" topLeftCell="A1">
      <pane xSplit="2" ySplit="2" topLeftCell="K3" activePane="bottomRight" state="frozen"/>
      <selection pane="topLeft" activeCell="E41" sqref="E41"/>
      <selection pane="topRight" activeCell="E41" sqref="E41"/>
      <selection pane="bottomLeft" activeCell="E41" sqref="E41"/>
      <selection pane="bottomRight" activeCell="P5" sqref="P5"/>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96" t="s">
        <v>0</v>
      </c>
      <c r="B1" s="90" t="s">
        <v>1</v>
      </c>
      <c r="C1" s="90" t="s">
        <v>160</v>
      </c>
      <c r="D1" s="90" t="s">
        <v>161</v>
      </c>
      <c r="E1" s="90" t="s">
        <v>74</v>
      </c>
      <c r="F1" s="90" t="s">
        <v>65</v>
      </c>
      <c r="G1" s="90" t="s">
        <v>75</v>
      </c>
      <c r="H1" s="92" t="s">
        <v>52</v>
      </c>
      <c r="I1" s="101" t="s">
        <v>3</v>
      </c>
      <c r="J1" s="85"/>
      <c r="K1" s="98" t="s">
        <v>4</v>
      </c>
      <c r="L1" s="99"/>
      <c r="M1" s="85" t="s">
        <v>5</v>
      </c>
      <c r="N1" s="85"/>
      <c r="O1" s="85"/>
      <c r="P1" s="1" t="s">
        <v>6</v>
      </c>
      <c r="Q1" s="2"/>
      <c r="S1" s="92" t="s">
        <v>158</v>
      </c>
    </row>
    <row r="2" spans="1:19" ht="64.5" thickBot="1">
      <c r="A2" s="102"/>
      <c r="B2" s="103"/>
      <c r="C2" s="103"/>
      <c r="D2" s="103"/>
      <c r="E2" s="103"/>
      <c r="F2" s="103"/>
      <c r="G2" s="103"/>
      <c r="H2" s="93"/>
      <c r="I2" s="3" t="s">
        <v>7</v>
      </c>
      <c r="J2" s="4" t="s">
        <v>8</v>
      </c>
      <c r="K2" s="4" t="s">
        <v>33</v>
      </c>
      <c r="L2" s="5" t="s">
        <v>85</v>
      </c>
      <c r="M2" s="4" t="s">
        <v>9</v>
      </c>
      <c r="N2" s="4" t="s">
        <v>10</v>
      </c>
      <c r="O2" s="4" t="s">
        <v>11</v>
      </c>
      <c r="P2" s="5" t="s">
        <v>12</v>
      </c>
      <c r="Q2" s="6" t="s">
        <v>13</v>
      </c>
      <c r="S2" s="93"/>
    </row>
    <row r="3" spans="1:21" ht="12.75">
      <c r="A3">
        <v>0</v>
      </c>
      <c r="B3">
        <v>1</v>
      </c>
      <c r="C3" t="s">
        <v>162</v>
      </c>
      <c r="G3">
        <v>2</v>
      </c>
      <c r="H3" s="25">
        <f aca="true" t="shared" si="0" ref="H3:H34">S3/1000000</f>
        <v>0.5696</v>
      </c>
      <c r="I3" s="37">
        <f>SUM(H3:H22)</f>
        <v>6.8898079999999995</v>
      </c>
      <c r="J3" s="37">
        <f>I3/SUM(G3:G22)</f>
        <v>0.3444904</v>
      </c>
      <c r="L3" s="38" t="s">
        <v>372</v>
      </c>
      <c r="M3" s="37">
        <f>SUM(H3:H61)</f>
        <v>49.93042</v>
      </c>
      <c r="N3" s="37">
        <f>SUM(N23:N61)+SUM(H3:H22)</f>
        <v>49.93042</v>
      </c>
      <c r="O3" s="37">
        <f>SUM(O23:O61)+SUM(H3:H22)</f>
        <v>49.93042</v>
      </c>
      <c r="P3" s="39">
        <v>137.3327</v>
      </c>
      <c r="Q3" s="37">
        <f>N3/P3</f>
        <v>0.3635726960876762</v>
      </c>
      <c r="S3" s="24">
        <v>569600</v>
      </c>
      <c r="U3" s="24"/>
    </row>
    <row r="4" spans="1:21" ht="12.75">
      <c r="A4">
        <v>0</v>
      </c>
      <c r="B4">
        <v>2</v>
      </c>
      <c r="C4" t="s">
        <v>162</v>
      </c>
      <c r="G4">
        <v>2</v>
      </c>
      <c r="H4" s="25">
        <f t="shared" si="0"/>
        <v>0.67512</v>
      </c>
      <c r="S4" s="24">
        <v>675120</v>
      </c>
      <c r="U4" s="24"/>
    </row>
    <row r="5" spans="1:21" ht="12.75">
      <c r="A5">
        <v>0</v>
      </c>
      <c r="B5">
        <v>3</v>
      </c>
      <c r="C5" t="s">
        <v>162</v>
      </c>
      <c r="G5">
        <v>2</v>
      </c>
      <c r="H5" s="25">
        <f t="shared" si="0"/>
        <v>0.8964</v>
      </c>
      <c r="S5" s="24">
        <v>896400</v>
      </c>
      <c r="U5" s="24"/>
    </row>
    <row r="6" spans="1:21" ht="12.75">
      <c r="A6">
        <v>0</v>
      </c>
      <c r="B6">
        <v>4</v>
      </c>
      <c r="C6" t="s">
        <v>162</v>
      </c>
      <c r="G6">
        <v>2</v>
      </c>
      <c r="H6" s="25">
        <f t="shared" si="0"/>
        <v>0.74888</v>
      </c>
      <c r="S6" s="24">
        <v>748880</v>
      </c>
      <c r="U6" s="24"/>
    </row>
    <row r="7" spans="1:21" ht="12.75">
      <c r="A7">
        <v>0</v>
      </c>
      <c r="B7">
        <v>5</v>
      </c>
      <c r="C7" t="s">
        <v>162</v>
      </c>
      <c r="G7">
        <v>2</v>
      </c>
      <c r="H7" s="25">
        <f t="shared" si="0"/>
        <v>0.56976</v>
      </c>
      <c r="S7" s="24">
        <v>569760</v>
      </c>
      <c r="U7" s="24"/>
    </row>
    <row r="8" spans="1:21" ht="12.75">
      <c r="A8">
        <v>0</v>
      </c>
      <c r="B8">
        <v>6</v>
      </c>
      <c r="C8" t="s">
        <v>162</v>
      </c>
      <c r="G8">
        <v>2</v>
      </c>
      <c r="H8" s="25">
        <f t="shared" si="0"/>
        <v>0.5612</v>
      </c>
      <c r="S8" s="24">
        <v>561200</v>
      </c>
      <c r="U8" s="24"/>
    </row>
    <row r="9" spans="1:21" ht="12.75">
      <c r="A9">
        <v>0</v>
      </c>
      <c r="B9">
        <v>7</v>
      </c>
      <c r="C9" t="s">
        <v>162</v>
      </c>
      <c r="G9">
        <v>2</v>
      </c>
      <c r="H9" s="25">
        <f t="shared" si="0"/>
        <v>0.5008</v>
      </c>
      <c r="S9" s="24">
        <v>500800</v>
      </c>
      <c r="U9" s="24"/>
    </row>
    <row r="10" spans="1:21" ht="12.75">
      <c r="A10">
        <v>0</v>
      </c>
      <c r="B10">
        <v>8</v>
      </c>
      <c r="C10" t="s">
        <v>162</v>
      </c>
      <c r="G10">
        <v>2</v>
      </c>
      <c r="H10" s="25">
        <f t="shared" si="0"/>
        <v>0.48824</v>
      </c>
      <c r="S10" s="24">
        <v>488240</v>
      </c>
      <c r="U10" s="24"/>
    </row>
    <row r="11" spans="1:21" ht="12.75">
      <c r="A11">
        <v>0</v>
      </c>
      <c r="B11">
        <v>9</v>
      </c>
      <c r="C11" t="s">
        <v>162</v>
      </c>
      <c r="G11">
        <v>2</v>
      </c>
      <c r="H11" s="25">
        <f t="shared" si="0"/>
        <v>0.48344</v>
      </c>
      <c r="S11" s="24">
        <v>483440</v>
      </c>
      <c r="U11" s="24"/>
    </row>
    <row r="12" spans="1:21" ht="12.75">
      <c r="A12">
        <v>0</v>
      </c>
      <c r="B12">
        <v>10</v>
      </c>
      <c r="C12" t="s">
        <v>162</v>
      </c>
      <c r="G12">
        <v>2</v>
      </c>
      <c r="H12" s="25">
        <f t="shared" si="0"/>
        <v>0.5684</v>
      </c>
      <c r="S12" s="24">
        <v>568400</v>
      </c>
      <c r="U12" s="24"/>
    </row>
    <row r="13" spans="1:19" ht="12.75">
      <c r="A13">
        <v>1</v>
      </c>
      <c r="B13">
        <v>0</v>
      </c>
      <c r="C13" t="s">
        <v>162</v>
      </c>
      <c r="G13">
        <v>0</v>
      </c>
      <c r="H13" s="25">
        <f t="shared" si="0"/>
        <v>0.0773248</v>
      </c>
      <c r="S13" s="24">
        <v>77324.8</v>
      </c>
    </row>
    <row r="14" spans="1:19" ht="12.75">
      <c r="A14">
        <v>2</v>
      </c>
      <c r="B14">
        <v>0</v>
      </c>
      <c r="C14" t="s">
        <v>162</v>
      </c>
      <c r="G14">
        <v>0</v>
      </c>
      <c r="H14" s="25">
        <f t="shared" si="0"/>
        <v>0.0897536</v>
      </c>
      <c r="S14" s="24">
        <v>89753.6</v>
      </c>
    </row>
    <row r="15" spans="1:19" ht="12.75">
      <c r="A15">
        <v>3</v>
      </c>
      <c r="B15">
        <v>0</v>
      </c>
      <c r="C15" t="s">
        <v>162</v>
      </c>
      <c r="G15">
        <v>0</v>
      </c>
      <c r="H15" s="25">
        <f t="shared" si="0"/>
        <v>0.1227776</v>
      </c>
      <c r="S15" s="24">
        <v>122777.6</v>
      </c>
    </row>
    <row r="16" spans="1:19" ht="12.75">
      <c r="A16">
        <v>4</v>
      </c>
      <c r="B16">
        <v>0</v>
      </c>
      <c r="C16" t="s">
        <v>162</v>
      </c>
      <c r="G16">
        <v>0</v>
      </c>
      <c r="H16" s="25">
        <f t="shared" si="0"/>
        <v>0.10120960000000001</v>
      </c>
      <c r="S16" s="24">
        <v>101209.6</v>
      </c>
    </row>
    <row r="17" spans="1:19" ht="12.75">
      <c r="A17">
        <v>5</v>
      </c>
      <c r="B17">
        <v>0</v>
      </c>
      <c r="C17" t="s">
        <v>162</v>
      </c>
      <c r="G17">
        <v>0</v>
      </c>
      <c r="H17" s="25">
        <f t="shared" si="0"/>
        <v>0.0779008</v>
      </c>
      <c r="S17" s="24">
        <v>77900.8</v>
      </c>
    </row>
    <row r="18" spans="1:19" ht="12.75">
      <c r="A18">
        <v>6</v>
      </c>
      <c r="B18">
        <v>0</v>
      </c>
      <c r="C18" t="s">
        <v>162</v>
      </c>
      <c r="G18">
        <v>0</v>
      </c>
      <c r="H18" s="25">
        <f t="shared" si="0"/>
        <v>0.077824</v>
      </c>
      <c r="S18" s="24">
        <v>77824</v>
      </c>
    </row>
    <row r="19" spans="1:19" ht="12.75">
      <c r="A19">
        <v>7</v>
      </c>
      <c r="B19">
        <v>0</v>
      </c>
      <c r="C19" t="s">
        <v>162</v>
      </c>
      <c r="G19">
        <v>0</v>
      </c>
      <c r="H19" s="25">
        <f t="shared" si="0"/>
        <v>0.0706432</v>
      </c>
      <c r="S19" s="24">
        <v>70643.2</v>
      </c>
    </row>
    <row r="20" spans="1:19" ht="12.75">
      <c r="A20">
        <v>8</v>
      </c>
      <c r="B20">
        <v>0</v>
      </c>
      <c r="C20" t="s">
        <v>162</v>
      </c>
      <c r="G20">
        <v>0</v>
      </c>
      <c r="H20" s="25">
        <f t="shared" si="0"/>
        <v>0.06565119999999999</v>
      </c>
      <c r="S20" s="24">
        <v>65651.2</v>
      </c>
    </row>
    <row r="21" spans="1:19" ht="12.75">
      <c r="A21">
        <v>9</v>
      </c>
      <c r="B21">
        <v>0</v>
      </c>
      <c r="C21" t="s">
        <v>162</v>
      </c>
      <c r="G21">
        <v>0</v>
      </c>
      <c r="H21" s="25">
        <f t="shared" si="0"/>
        <v>0.0666752</v>
      </c>
      <c r="S21" s="24">
        <v>66675.2</v>
      </c>
    </row>
    <row r="22" spans="1:19" ht="12.75">
      <c r="A22">
        <v>10</v>
      </c>
      <c r="B22">
        <v>0</v>
      </c>
      <c r="C22" t="s">
        <v>162</v>
      </c>
      <c r="G22">
        <v>0</v>
      </c>
      <c r="H22" s="25">
        <f t="shared" si="0"/>
        <v>0.078208</v>
      </c>
      <c r="S22" s="24">
        <v>78208</v>
      </c>
    </row>
    <row r="23" spans="1:19" ht="12.75">
      <c r="A23">
        <v>0</v>
      </c>
      <c r="B23">
        <v>11</v>
      </c>
      <c r="D23" t="s">
        <v>163</v>
      </c>
      <c r="E23">
        <v>200</v>
      </c>
      <c r="F23">
        <v>0.0001</v>
      </c>
      <c r="G23">
        <v>2</v>
      </c>
      <c r="H23" s="25">
        <f t="shared" si="0"/>
        <v>1.928397</v>
      </c>
      <c r="K23" s="37">
        <v>0</v>
      </c>
      <c r="N23">
        <f aca="true" t="shared" si="1" ref="N23:N61">H23*(1-K23)</f>
        <v>1.928397</v>
      </c>
      <c r="O23">
        <f aca="true" t="shared" si="2" ref="O23:O61">IF((K23&lt;F23),H23,0)</f>
        <v>1.928397</v>
      </c>
      <c r="S23" s="24">
        <v>1928397</v>
      </c>
    </row>
    <row r="24" spans="1:19" ht="12.75">
      <c r="A24">
        <v>0</v>
      </c>
      <c r="B24">
        <v>12</v>
      </c>
      <c r="D24" t="s">
        <v>163</v>
      </c>
      <c r="E24">
        <v>200</v>
      </c>
      <c r="F24">
        <v>0.0001</v>
      </c>
      <c r="G24">
        <v>2</v>
      </c>
      <c r="H24" s="25">
        <f t="shared" si="0"/>
        <v>1.920614</v>
      </c>
      <c r="K24" s="37">
        <v>0</v>
      </c>
      <c r="N24">
        <f t="shared" si="1"/>
        <v>1.920614</v>
      </c>
      <c r="O24">
        <f t="shared" si="2"/>
        <v>1.920614</v>
      </c>
      <c r="S24" s="24">
        <v>1920614</v>
      </c>
    </row>
    <row r="25" spans="1:19" ht="12.75">
      <c r="A25">
        <v>0</v>
      </c>
      <c r="B25">
        <v>13</v>
      </c>
      <c r="D25" t="s">
        <v>163</v>
      </c>
      <c r="E25">
        <v>200</v>
      </c>
      <c r="F25">
        <v>0.0001</v>
      </c>
      <c r="G25">
        <v>2</v>
      </c>
      <c r="H25" s="25">
        <f t="shared" si="0"/>
        <v>1.927168</v>
      </c>
      <c r="K25" s="37">
        <v>0</v>
      </c>
      <c r="N25">
        <f t="shared" si="1"/>
        <v>1.927168</v>
      </c>
      <c r="O25">
        <f t="shared" si="2"/>
        <v>1.927168</v>
      </c>
      <c r="S25" s="24">
        <v>1927168</v>
      </c>
    </row>
    <row r="26" spans="1:19" ht="12.75">
      <c r="A26">
        <v>0</v>
      </c>
      <c r="B26">
        <v>14</v>
      </c>
      <c r="D26" t="s">
        <v>163</v>
      </c>
      <c r="E26">
        <v>200</v>
      </c>
      <c r="F26">
        <v>0.0001</v>
      </c>
      <c r="G26">
        <v>2</v>
      </c>
      <c r="H26" s="25">
        <f t="shared" si="0"/>
        <v>1.923072</v>
      </c>
      <c r="K26" s="37">
        <v>0</v>
      </c>
      <c r="N26">
        <f t="shared" si="1"/>
        <v>1.923072</v>
      </c>
      <c r="O26">
        <f t="shared" si="2"/>
        <v>1.923072</v>
      </c>
      <c r="S26" s="24">
        <v>1923072</v>
      </c>
    </row>
    <row r="27" spans="1:19" ht="12.75">
      <c r="A27">
        <v>0</v>
      </c>
      <c r="B27">
        <v>15</v>
      </c>
      <c r="D27" t="s">
        <v>163</v>
      </c>
      <c r="E27">
        <v>200</v>
      </c>
      <c r="F27">
        <v>0.0001</v>
      </c>
      <c r="G27">
        <v>8</v>
      </c>
      <c r="H27" s="25">
        <f t="shared" si="0"/>
        <v>7.692288</v>
      </c>
      <c r="K27" s="37">
        <v>0</v>
      </c>
      <c r="N27">
        <f t="shared" si="1"/>
        <v>7.692288</v>
      </c>
      <c r="O27">
        <f t="shared" si="2"/>
        <v>7.692288</v>
      </c>
      <c r="S27" s="24">
        <v>7692288</v>
      </c>
    </row>
    <row r="28" spans="1:19" ht="12.75">
      <c r="A28">
        <v>0</v>
      </c>
      <c r="B28">
        <v>16</v>
      </c>
      <c r="D28" t="s">
        <v>163</v>
      </c>
      <c r="E28">
        <v>200</v>
      </c>
      <c r="F28">
        <v>0.0001</v>
      </c>
      <c r="G28">
        <v>8</v>
      </c>
      <c r="H28" s="25">
        <f t="shared" si="0"/>
        <v>7.671671</v>
      </c>
      <c r="K28" s="37">
        <v>0</v>
      </c>
      <c r="N28">
        <f t="shared" si="1"/>
        <v>7.671671</v>
      </c>
      <c r="O28">
        <f t="shared" si="2"/>
        <v>7.671671</v>
      </c>
      <c r="S28" s="24">
        <v>7671671</v>
      </c>
    </row>
    <row r="29" spans="1:19" ht="12.75">
      <c r="A29">
        <v>0</v>
      </c>
      <c r="B29">
        <v>17</v>
      </c>
      <c r="D29" t="s">
        <v>163</v>
      </c>
      <c r="E29">
        <v>200</v>
      </c>
      <c r="F29">
        <v>0.0001</v>
      </c>
      <c r="G29">
        <v>8</v>
      </c>
      <c r="H29" s="25">
        <f t="shared" si="0"/>
        <v>7.653786</v>
      </c>
      <c r="K29" s="37">
        <v>0</v>
      </c>
      <c r="N29">
        <f t="shared" si="1"/>
        <v>7.653786</v>
      </c>
      <c r="O29">
        <f t="shared" si="2"/>
        <v>7.653786</v>
      </c>
      <c r="S29" s="24">
        <v>7653786</v>
      </c>
    </row>
    <row r="30" spans="1:19" ht="12.75">
      <c r="A30">
        <v>0</v>
      </c>
      <c r="B30">
        <v>18</v>
      </c>
      <c r="D30" t="s">
        <v>163</v>
      </c>
      <c r="E30">
        <v>200</v>
      </c>
      <c r="F30">
        <v>5E-07</v>
      </c>
      <c r="G30">
        <v>5</v>
      </c>
      <c r="H30" s="25">
        <f t="shared" si="0"/>
        <v>4.7668</v>
      </c>
      <c r="K30" s="37">
        <v>0</v>
      </c>
      <c r="N30">
        <f t="shared" si="1"/>
        <v>4.7668</v>
      </c>
      <c r="O30">
        <f t="shared" si="2"/>
        <v>4.7668</v>
      </c>
      <c r="S30" s="24">
        <v>4766800</v>
      </c>
    </row>
    <row r="31" spans="1:21" ht="12.75">
      <c r="A31">
        <v>0</v>
      </c>
      <c r="B31">
        <v>19</v>
      </c>
      <c r="D31" t="s">
        <v>163</v>
      </c>
      <c r="E31">
        <v>200</v>
      </c>
      <c r="F31">
        <v>5E-07</v>
      </c>
      <c r="G31">
        <v>5</v>
      </c>
      <c r="H31" s="25">
        <f t="shared" si="0"/>
        <v>4.7716</v>
      </c>
      <c r="K31" s="37">
        <v>0</v>
      </c>
      <c r="N31">
        <f t="shared" si="1"/>
        <v>4.7716</v>
      </c>
      <c r="O31">
        <f t="shared" si="2"/>
        <v>4.7716</v>
      </c>
      <c r="S31" s="24">
        <v>4771600</v>
      </c>
      <c r="U31" s="24"/>
    </row>
    <row r="32" spans="1:21" ht="12.75">
      <c r="A32">
        <v>0</v>
      </c>
      <c r="B32">
        <v>20</v>
      </c>
      <c r="D32" t="s">
        <v>164</v>
      </c>
      <c r="E32">
        <v>30</v>
      </c>
      <c r="F32">
        <v>0.05</v>
      </c>
      <c r="G32">
        <v>0.096</v>
      </c>
      <c r="H32" s="25">
        <f t="shared" si="0"/>
        <v>0.091456</v>
      </c>
      <c r="K32" s="37">
        <v>0</v>
      </c>
      <c r="N32">
        <f t="shared" si="1"/>
        <v>0.091456</v>
      </c>
      <c r="O32">
        <f t="shared" si="2"/>
        <v>0.091456</v>
      </c>
      <c r="S32" s="24">
        <v>91456</v>
      </c>
      <c r="U32" s="24"/>
    </row>
    <row r="33" spans="1:21" ht="12.75">
      <c r="A33">
        <v>0</v>
      </c>
      <c r="B33">
        <v>21</v>
      </c>
      <c r="D33" t="s">
        <v>164</v>
      </c>
      <c r="E33">
        <v>30</v>
      </c>
      <c r="F33">
        <v>0.05</v>
      </c>
      <c r="G33">
        <v>0.096</v>
      </c>
      <c r="H33" s="25">
        <f t="shared" si="0"/>
        <v>0.09088</v>
      </c>
      <c r="K33" s="37">
        <v>0</v>
      </c>
      <c r="N33">
        <f t="shared" si="1"/>
        <v>0.09088</v>
      </c>
      <c r="O33">
        <f t="shared" si="2"/>
        <v>0.09088</v>
      </c>
      <c r="S33" s="24">
        <v>90880</v>
      </c>
      <c r="U33" s="24"/>
    </row>
    <row r="34" spans="1:21" ht="12.75">
      <c r="A34">
        <v>0</v>
      </c>
      <c r="B34">
        <v>22</v>
      </c>
      <c r="D34" t="s">
        <v>164</v>
      </c>
      <c r="E34">
        <v>30</v>
      </c>
      <c r="F34">
        <v>0.05</v>
      </c>
      <c r="G34">
        <v>0.096</v>
      </c>
      <c r="H34" s="25">
        <f t="shared" si="0"/>
        <v>0.0912</v>
      </c>
      <c r="K34" s="37">
        <v>0</v>
      </c>
      <c r="N34">
        <f t="shared" si="1"/>
        <v>0.0912</v>
      </c>
      <c r="O34">
        <f t="shared" si="2"/>
        <v>0.0912</v>
      </c>
      <c r="S34" s="24">
        <v>91200</v>
      </c>
      <c r="U34" s="24"/>
    </row>
    <row r="35" spans="1:21" ht="12.75">
      <c r="A35">
        <v>0</v>
      </c>
      <c r="B35">
        <v>23</v>
      </c>
      <c r="D35" t="s">
        <v>164</v>
      </c>
      <c r="E35">
        <v>30</v>
      </c>
      <c r="F35">
        <v>0.05</v>
      </c>
      <c r="G35">
        <v>0.096</v>
      </c>
      <c r="H35" s="25">
        <f aca="true" t="shared" si="3" ref="H35:H61">S35/1000000</f>
        <v>0.091744</v>
      </c>
      <c r="K35" s="37">
        <v>0</v>
      </c>
      <c r="N35">
        <f t="shared" si="1"/>
        <v>0.091744</v>
      </c>
      <c r="O35">
        <f t="shared" si="2"/>
        <v>0.091744</v>
      </c>
      <c r="S35" s="24">
        <v>91744</v>
      </c>
      <c r="U35" s="24"/>
    </row>
    <row r="36" spans="1:21" ht="12.75">
      <c r="A36">
        <v>0</v>
      </c>
      <c r="B36">
        <v>24</v>
      </c>
      <c r="D36" t="s">
        <v>164</v>
      </c>
      <c r="E36">
        <v>30</v>
      </c>
      <c r="F36">
        <v>0.05</v>
      </c>
      <c r="G36">
        <v>0.096</v>
      </c>
      <c r="H36" s="25">
        <f t="shared" si="3"/>
        <v>0.091488</v>
      </c>
      <c r="K36" s="37">
        <v>0</v>
      </c>
      <c r="N36">
        <f t="shared" si="1"/>
        <v>0.091488</v>
      </c>
      <c r="O36">
        <f t="shared" si="2"/>
        <v>0.091488</v>
      </c>
      <c r="S36" s="24">
        <v>91488</v>
      </c>
      <c r="U36" s="24"/>
    </row>
    <row r="37" spans="1:21" ht="12.75">
      <c r="A37">
        <v>0</v>
      </c>
      <c r="B37">
        <v>25</v>
      </c>
      <c r="D37" t="s">
        <v>164</v>
      </c>
      <c r="E37">
        <v>30</v>
      </c>
      <c r="F37">
        <v>0.05</v>
      </c>
      <c r="G37">
        <v>0.096</v>
      </c>
      <c r="H37" s="25">
        <f t="shared" si="3"/>
        <v>0.090912</v>
      </c>
      <c r="K37" s="37">
        <v>0</v>
      </c>
      <c r="N37">
        <f t="shared" si="1"/>
        <v>0.090912</v>
      </c>
      <c r="O37">
        <f t="shared" si="2"/>
        <v>0.090912</v>
      </c>
      <c r="S37" s="24">
        <v>90912</v>
      </c>
      <c r="U37" s="24"/>
    </row>
    <row r="38" spans="1:21" ht="12.75">
      <c r="A38">
        <v>0</v>
      </c>
      <c r="B38">
        <v>26</v>
      </c>
      <c r="D38" t="s">
        <v>164</v>
      </c>
      <c r="E38">
        <v>30</v>
      </c>
      <c r="F38">
        <v>0.05</v>
      </c>
      <c r="G38">
        <v>0.096</v>
      </c>
      <c r="H38" s="25">
        <f t="shared" si="3"/>
        <v>0.091104</v>
      </c>
      <c r="K38" s="37">
        <v>0</v>
      </c>
      <c r="N38">
        <f t="shared" si="1"/>
        <v>0.091104</v>
      </c>
      <c r="O38">
        <f t="shared" si="2"/>
        <v>0.091104</v>
      </c>
      <c r="S38" s="24">
        <v>91104</v>
      </c>
      <c r="U38" s="24"/>
    </row>
    <row r="39" spans="1:21" ht="12.75">
      <c r="A39">
        <v>0</v>
      </c>
      <c r="B39">
        <v>27</v>
      </c>
      <c r="D39" t="s">
        <v>164</v>
      </c>
      <c r="E39">
        <v>30</v>
      </c>
      <c r="F39">
        <v>0.05</v>
      </c>
      <c r="G39">
        <v>0.096</v>
      </c>
      <c r="H39" s="25">
        <f t="shared" si="3"/>
        <v>0.09104</v>
      </c>
      <c r="K39" s="37">
        <v>0</v>
      </c>
      <c r="N39">
        <f t="shared" si="1"/>
        <v>0.09104</v>
      </c>
      <c r="O39">
        <f t="shared" si="2"/>
        <v>0.09104</v>
      </c>
      <c r="S39" s="24">
        <v>91040</v>
      </c>
      <c r="U39" s="24"/>
    </row>
    <row r="40" spans="1:21" ht="12.75">
      <c r="A40">
        <v>0</v>
      </c>
      <c r="B40">
        <v>28</v>
      </c>
      <c r="D40" t="s">
        <v>164</v>
      </c>
      <c r="E40">
        <v>30</v>
      </c>
      <c r="F40">
        <v>0.05</v>
      </c>
      <c r="G40">
        <v>0.096</v>
      </c>
      <c r="H40" s="25">
        <f t="shared" si="3"/>
        <v>0.0912</v>
      </c>
      <c r="K40" s="37">
        <v>0</v>
      </c>
      <c r="N40">
        <f t="shared" si="1"/>
        <v>0.0912</v>
      </c>
      <c r="O40">
        <f t="shared" si="2"/>
        <v>0.0912</v>
      </c>
      <c r="S40" s="24">
        <v>91200</v>
      </c>
      <c r="U40" s="24"/>
    </row>
    <row r="41" spans="1:21" ht="12.75">
      <c r="A41">
        <v>0</v>
      </c>
      <c r="B41">
        <v>29</v>
      </c>
      <c r="D41" t="s">
        <v>164</v>
      </c>
      <c r="E41">
        <v>30</v>
      </c>
      <c r="F41">
        <v>0.05</v>
      </c>
      <c r="G41">
        <v>0.096</v>
      </c>
      <c r="H41" s="25">
        <f t="shared" si="3"/>
        <v>0.090112</v>
      </c>
      <c r="K41" s="37">
        <v>0</v>
      </c>
      <c r="N41">
        <f t="shared" si="1"/>
        <v>0.090112</v>
      </c>
      <c r="O41">
        <f t="shared" si="2"/>
        <v>0.090112</v>
      </c>
      <c r="S41" s="24">
        <v>90112</v>
      </c>
      <c r="U41" s="24"/>
    </row>
    <row r="42" spans="1:21" ht="12.75">
      <c r="A42">
        <v>0</v>
      </c>
      <c r="B42">
        <v>30</v>
      </c>
      <c r="D42" t="s">
        <v>164</v>
      </c>
      <c r="E42">
        <v>30</v>
      </c>
      <c r="F42">
        <v>0.05</v>
      </c>
      <c r="G42">
        <v>0.096</v>
      </c>
      <c r="H42" s="25">
        <f t="shared" si="3"/>
        <v>0.091328</v>
      </c>
      <c r="K42" s="37">
        <v>0</v>
      </c>
      <c r="N42">
        <f t="shared" si="1"/>
        <v>0.091328</v>
      </c>
      <c r="O42">
        <f t="shared" si="2"/>
        <v>0.091328</v>
      </c>
      <c r="S42" s="24">
        <v>91328</v>
      </c>
      <c r="U42" s="24"/>
    </row>
    <row r="43" spans="1:21" ht="12.75">
      <c r="A43">
        <v>0</v>
      </c>
      <c r="B43">
        <v>31</v>
      </c>
      <c r="D43" t="s">
        <v>164</v>
      </c>
      <c r="E43">
        <v>30</v>
      </c>
      <c r="F43">
        <v>0.05</v>
      </c>
      <c r="G43">
        <v>0.096</v>
      </c>
      <c r="H43" s="25">
        <f t="shared" si="3"/>
        <v>0.09056</v>
      </c>
      <c r="K43" s="37">
        <v>0</v>
      </c>
      <c r="N43">
        <f t="shared" si="1"/>
        <v>0.09056</v>
      </c>
      <c r="O43">
        <f t="shared" si="2"/>
        <v>0.09056</v>
      </c>
      <c r="S43" s="24">
        <v>90560</v>
      </c>
      <c r="U43" s="24"/>
    </row>
    <row r="44" spans="1:21" ht="12.75">
      <c r="A44">
        <v>0</v>
      </c>
      <c r="B44">
        <v>32</v>
      </c>
      <c r="D44" t="s">
        <v>164</v>
      </c>
      <c r="E44">
        <v>30</v>
      </c>
      <c r="F44">
        <v>0.05</v>
      </c>
      <c r="G44">
        <v>0.096</v>
      </c>
      <c r="H44" s="25">
        <f t="shared" si="3"/>
        <v>0.090848</v>
      </c>
      <c r="K44" s="37">
        <v>0</v>
      </c>
      <c r="N44">
        <f t="shared" si="1"/>
        <v>0.090848</v>
      </c>
      <c r="O44">
        <f t="shared" si="2"/>
        <v>0.090848</v>
      </c>
      <c r="S44" s="24">
        <v>90848</v>
      </c>
      <c r="U44" s="24"/>
    </row>
    <row r="45" spans="1:21" ht="12.75">
      <c r="A45">
        <v>0</v>
      </c>
      <c r="B45">
        <v>33</v>
      </c>
      <c r="D45" t="s">
        <v>164</v>
      </c>
      <c r="E45">
        <v>30</v>
      </c>
      <c r="F45">
        <v>0.05</v>
      </c>
      <c r="G45">
        <v>0.096</v>
      </c>
      <c r="H45" s="25">
        <f t="shared" si="3"/>
        <v>0.091136</v>
      </c>
      <c r="K45" s="37">
        <v>0</v>
      </c>
      <c r="N45">
        <f t="shared" si="1"/>
        <v>0.091136</v>
      </c>
      <c r="O45">
        <f t="shared" si="2"/>
        <v>0.091136</v>
      </c>
      <c r="S45" s="24">
        <v>91136</v>
      </c>
      <c r="U45" s="24"/>
    </row>
    <row r="46" spans="1:21" ht="12.75">
      <c r="A46">
        <v>0</v>
      </c>
      <c r="B46">
        <v>34</v>
      </c>
      <c r="D46" t="s">
        <v>164</v>
      </c>
      <c r="E46">
        <v>30</v>
      </c>
      <c r="F46">
        <v>0.05</v>
      </c>
      <c r="G46">
        <v>0.096</v>
      </c>
      <c r="H46" s="25">
        <f t="shared" si="3"/>
        <v>0.090368</v>
      </c>
      <c r="K46" s="37">
        <v>0</v>
      </c>
      <c r="N46">
        <f t="shared" si="1"/>
        <v>0.090368</v>
      </c>
      <c r="O46">
        <f t="shared" si="2"/>
        <v>0.090368</v>
      </c>
      <c r="S46" s="24">
        <v>90368</v>
      </c>
      <c r="U46" s="24"/>
    </row>
    <row r="47" spans="1:21" ht="12.75">
      <c r="A47">
        <v>20</v>
      </c>
      <c r="B47">
        <v>0</v>
      </c>
      <c r="D47" t="s">
        <v>164</v>
      </c>
      <c r="E47">
        <v>30</v>
      </c>
      <c r="F47">
        <v>0.05</v>
      </c>
      <c r="G47">
        <v>0.096</v>
      </c>
      <c r="H47" s="25">
        <f t="shared" si="3"/>
        <v>0.09488</v>
      </c>
      <c r="K47" s="37">
        <v>0</v>
      </c>
      <c r="N47">
        <f t="shared" si="1"/>
        <v>0.09488</v>
      </c>
      <c r="O47">
        <f t="shared" si="2"/>
        <v>0.09488</v>
      </c>
      <c r="S47" s="24">
        <v>94880</v>
      </c>
      <c r="U47" s="24"/>
    </row>
    <row r="48" spans="1:21" ht="12.75">
      <c r="A48">
        <v>21</v>
      </c>
      <c r="B48">
        <v>0</v>
      </c>
      <c r="D48" t="s">
        <v>164</v>
      </c>
      <c r="E48">
        <v>30</v>
      </c>
      <c r="F48">
        <v>0.05</v>
      </c>
      <c r="G48">
        <v>0.096</v>
      </c>
      <c r="H48" s="25">
        <f t="shared" si="3"/>
        <v>0.094848</v>
      </c>
      <c r="K48" s="37">
        <v>0</v>
      </c>
      <c r="N48">
        <f t="shared" si="1"/>
        <v>0.094848</v>
      </c>
      <c r="O48">
        <f t="shared" si="2"/>
        <v>0.094848</v>
      </c>
      <c r="S48" s="24">
        <v>94848</v>
      </c>
      <c r="U48" s="24"/>
    </row>
    <row r="49" spans="1:21" ht="12.75">
      <c r="A49">
        <v>22</v>
      </c>
      <c r="B49">
        <v>0</v>
      </c>
      <c r="D49" t="s">
        <v>164</v>
      </c>
      <c r="E49">
        <v>30</v>
      </c>
      <c r="F49">
        <v>0.05</v>
      </c>
      <c r="G49">
        <v>0.096</v>
      </c>
      <c r="H49" s="25">
        <f t="shared" si="3"/>
        <v>0.094816</v>
      </c>
      <c r="K49" s="37">
        <v>0</v>
      </c>
      <c r="N49">
        <f t="shared" si="1"/>
        <v>0.094816</v>
      </c>
      <c r="O49">
        <f t="shared" si="2"/>
        <v>0.094816</v>
      </c>
      <c r="S49" s="24">
        <v>94816</v>
      </c>
      <c r="U49" s="24"/>
    </row>
    <row r="50" spans="1:21" ht="12.75">
      <c r="A50">
        <v>23</v>
      </c>
      <c r="B50">
        <v>0</v>
      </c>
      <c r="D50" t="s">
        <v>164</v>
      </c>
      <c r="E50">
        <v>30</v>
      </c>
      <c r="F50">
        <v>0.05</v>
      </c>
      <c r="G50">
        <v>0.096</v>
      </c>
      <c r="H50" s="25">
        <f t="shared" si="3"/>
        <v>0.094784</v>
      </c>
      <c r="K50" s="37">
        <v>0</v>
      </c>
      <c r="N50">
        <f t="shared" si="1"/>
        <v>0.094784</v>
      </c>
      <c r="O50">
        <f t="shared" si="2"/>
        <v>0.094784</v>
      </c>
      <c r="S50" s="24">
        <v>94784</v>
      </c>
      <c r="U50" s="24"/>
    </row>
    <row r="51" spans="1:21" ht="12.75">
      <c r="A51">
        <v>24</v>
      </c>
      <c r="B51">
        <v>0</v>
      </c>
      <c r="D51" t="s">
        <v>164</v>
      </c>
      <c r="E51">
        <v>30</v>
      </c>
      <c r="F51">
        <v>0.05</v>
      </c>
      <c r="G51">
        <v>0.096</v>
      </c>
      <c r="H51" s="25">
        <f t="shared" si="3"/>
        <v>0.094752</v>
      </c>
      <c r="K51" s="37">
        <v>0</v>
      </c>
      <c r="N51">
        <f t="shared" si="1"/>
        <v>0.094752</v>
      </c>
      <c r="O51">
        <f t="shared" si="2"/>
        <v>0.094752</v>
      </c>
      <c r="S51" s="24">
        <v>94752</v>
      </c>
      <c r="U51" s="24"/>
    </row>
    <row r="52" spans="1:21" ht="12.75">
      <c r="A52">
        <v>25</v>
      </c>
      <c r="B52">
        <v>0</v>
      </c>
      <c r="D52" t="s">
        <v>164</v>
      </c>
      <c r="E52">
        <v>30</v>
      </c>
      <c r="F52">
        <v>0.05</v>
      </c>
      <c r="G52">
        <v>0.096</v>
      </c>
      <c r="H52" s="25">
        <f t="shared" si="3"/>
        <v>0.09472</v>
      </c>
      <c r="K52" s="37">
        <v>0</v>
      </c>
      <c r="N52">
        <f t="shared" si="1"/>
        <v>0.09472</v>
      </c>
      <c r="O52">
        <f t="shared" si="2"/>
        <v>0.09472</v>
      </c>
      <c r="S52" s="24">
        <v>94720</v>
      </c>
      <c r="U52" s="24"/>
    </row>
    <row r="53" spans="1:21" ht="12.75">
      <c r="A53">
        <v>26</v>
      </c>
      <c r="B53">
        <v>0</v>
      </c>
      <c r="D53" t="s">
        <v>164</v>
      </c>
      <c r="E53">
        <v>30</v>
      </c>
      <c r="F53">
        <v>0.05</v>
      </c>
      <c r="G53">
        <v>0.096</v>
      </c>
      <c r="H53" s="25">
        <f t="shared" si="3"/>
        <v>0.094688</v>
      </c>
      <c r="K53" s="37">
        <v>0</v>
      </c>
      <c r="N53">
        <f t="shared" si="1"/>
        <v>0.094688</v>
      </c>
      <c r="O53">
        <f t="shared" si="2"/>
        <v>0.094688</v>
      </c>
      <c r="S53" s="24">
        <v>94688</v>
      </c>
      <c r="U53" s="24"/>
    </row>
    <row r="54" spans="1:21" ht="12.75">
      <c r="A54">
        <v>27</v>
      </c>
      <c r="B54">
        <v>0</v>
      </c>
      <c r="D54" t="s">
        <v>164</v>
      </c>
      <c r="E54">
        <v>30</v>
      </c>
      <c r="F54">
        <v>0.05</v>
      </c>
      <c r="G54">
        <v>0.096</v>
      </c>
      <c r="H54" s="25">
        <f t="shared" si="3"/>
        <v>0.094656</v>
      </c>
      <c r="K54" s="37">
        <v>0</v>
      </c>
      <c r="N54">
        <f t="shared" si="1"/>
        <v>0.094656</v>
      </c>
      <c r="O54">
        <f t="shared" si="2"/>
        <v>0.094656</v>
      </c>
      <c r="S54" s="24">
        <v>94656</v>
      </c>
      <c r="U54" s="24"/>
    </row>
    <row r="55" spans="1:21" ht="12.75">
      <c r="A55">
        <v>28</v>
      </c>
      <c r="B55">
        <v>0</v>
      </c>
      <c r="D55" t="s">
        <v>164</v>
      </c>
      <c r="E55">
        <v>30</v>
      </c>
      <c r="F55">
        <v>0.05</v>
      </c>
      <c r="G55">
        <v>0.096</v>
      </c>
      <c r="H55" s="25">
        <f t="shared" si="3"/>
        <v>0.094624</v>
      </c>
      <c r="K55" s="37">
        <v>0</v>
      </c>
      <c r="N55">
        <f t="shared" si="1"/>
        <v>0.094624</v>
      </c>
      <c r="O55">
        <f t="shared" si="2"/>
        <v>0.094624</v>
      </c>
      <c r="S55" s="24">
        <v>94624</v>
      </c>
      <c r="U55" s="24"/>
    </row>
    <row r="56" spans="1:21" ht="12.75">
      <c r="A56">
        <v>29</v>
      </c>
      <c r="B56">
        <v>0</v>
      </c>
      <c r="D56" t="s">
        <v>164</v>
      </c>
      <c r="E56">
        <v>30</v>
      </c>
      <c r="F56">
        <v>0.05</v>
      </c>
      <c r="G56">
        <v>0.096</v>
      </c>
      <c r="H56" s="25">
        <f t="shared" si="3"/>
        <v>0.094592</v>
      </c>
      <c r="K56" s="37">
        <v>0</v>
      </c>
      <c r="N56">
        <f t="shared" si="1"/>
        <v>0.094592</v>
      </c>
      <c r="O56">
        <f t="shared" si="2"/>
        <v>0.094592</v>
      </c>
      <c r="S56" s="24">
        <v>94592</v>
      </c>
      <c r="U56" s="24"/>
    </row>
    <row r="57" spans="1:21" ht="12.75">
      <c r="A57">
        <v>30</v>
      </c>
      <c r="B57">
        <v>0</v>
      </c>
      <c r="D57" t="s">
        <v>164</v>
      </c>
      <c r="E57">
        <v>30</v>
      </c>
      <c r="F57">
        <v>0.05</v>
      </c>
      <c r="G57">
        <v>0.096</v>
      </c>
      <c r="H57" s="25">
        <f t="shared" si="3"/>
        <v>0.09456</v>
      </c>
      <c r="K57" s="37">
        <v>0</v>
      </c>
      <c r="N57">
        <f t="shared" si="1"/>
        <v>0.09456</v>
      </c>
      <c r="O57">
        <f t="shared" si="2"/>
        <v>0.09456</v>
      </c>
      <c r="S57" s="24">
        <v>94560</v>
      </c>
      <c r="U57" s="24"/>
    </row>
    <row r="58" spans="1:21" ht="12.75">
      <c r="A58">
        <v>31</v>
      </c>
      <c r="B58">
        <v>0</v>
      </c>
      <c r="D58" t="s">
        <v>164</v>
      </c>
      <c r="E58">
        <v>30</v>
      </c>
      <c r="F58">
        <v>0.05</v>
      </c>
      <c r="G58">
        <v>0.096</v>
      </c>
      <c r="H58" s="25">
        <f t="shared" si="3"/>
        <v>0.094528</v>
      </c>
      <c r="K58" s="37">
        <v>0</v>
      </c>
      <c r="N58">
        <f t="shared" si="1"/>
        <v>0.094528</v>
      </c>
      <c r="O58">
        <f t="shared" si="2"/>
        <v>0.094528</v>
      </c>
      <c r="S58" s="24">
        <v>94528</v>
      </c>
      <c r="U58" s="24"/>
    </row>
    <row r="59" spans="1:21" ht="12.75">
      <c r="A59">
        <v>32</v>
      </c>
      <c r="B59">
        <v>0</v>
      </c>
      <c r="D59" t="s">
        <v>164</v>
      </c>
      <c r="E59">
        <v>30</v>
      </c>
      <c r="F59">
        <v>0.05</v>
      </c>
      <c r="G59">
        <v>0.096</v>
      </c>
      <c r="H59" s="25">
        <f t="shared" si="3"/>
        <v>0.094496</v>
      </c>
      <c r="K59" s="37">
        <v>0</v>
      </c>
      <c r="N59">
        <f t="shared" si="1"/>
        <v>0.094496</v>
      </c>
      <c r="O59">
        <f t="shared" si="2"/>
        <v>0.094496</v>
      </c>
      <c r="S59" s="24">
        <v>94496</v>
      </c>
      <c r="U59" s="24"/>
    </row>
    <row r="60" spans="1:21" ht="12.75">
      <c r="A60">
        <v>33</v>
      </c>
      <c r="B60">
        <v>0</v>
      </c>
      <c r="D60" t="s">
        <v>164</v>
      </c>
      <c r="E60">
        <v>30</v>
      </c>
      <c r="F60">
        <v>0.05</v>
      </c>
      <c r="G60">
        <v>0.096</v>
      </c>
      <c r="H60" s="25">
        <f t="shared" si="3"/>
        <v>0.094464</v>
      </c>
      <c r="K60" s="37">
        <v>0</v>
      </c>
      <c r="N60">
        <f t="shared" si="1"/>
        <v>0.094464</v>
      </c>
      <c r="O60">
        <f t="shared" si="2"/>
        <v>0.094464</v>
      </c>
      <c r="S60" s="24">
        <v>94464</v>
      </c>
      <c r="U60" s="24"/>
    </row>
    <row r="61" spans="1:21" ht="12.75">
      <c r="A61">
        <v>34</v>
      </c>
      <c r="B61">
        <v>0</v>
      </c>
      <c r="D61" t="s">
        <v>164</v>
      </c>
      <c r="E61">
        <v>30</v>
      </c>
      <c r="F61">
        <v>0.05</v>
      </c>
      <c r="G61">
        <v>0.096</v>
      </c>
      <c r="H61" s="25">
        <f t="shared" si="3"/>
        <v>0.094432</v>
      </c>
      <c r="K61" s="37">
        <v>0</v>
      </c>
      <c r="N61">
        <f t="shared" si="1"/>
        <v>0.094432</v>
      </c>
      <c r="O61">
        <f t="shared" si="2"/>
        <v>0.094432</v>
      </c>
      <c r="S61" s="24">
        <v>94432</v>
      </c>
      <c r="U61" s="24"/>
    </row>
    <row r="62" ht="13.5" thickBot="1"/>
    <row r="63" spans="1:13" ht="13.5" thickBot="1">
      <c r="A63" s="73" t="s">
        <v>32</v>
      </c>
      <c r="B63" s="77"/>
      <c r="C63" s="77"/>
      <c r="D63" s="77"/>
      <c r="E63" s="74"/>
      <c r="G63" s="73" t="s">
        <v>22</v>
      </c>
      <c r="H63" s="77"/>
      <c r="I63" s="77"/>
      <c r="J63" s="77"/>
      <c r="K63" s="77"/>
      <c r="L63" s="77"/>
      <c r="M63" s="74"/>
    </row>
    <row r="64" spans="1:13" ht="13.5" thickBot="1">
      <c r="A64" s="13"/>
      <c r="B64" s="1" t="s">
        <v>14</v>
      </c>
      <c r="C64" s="1" t="s">
        <v>15</v>
      </c>
      <c r="D64" s="1" t="s">
        <v>16</v>
      </c>
      <c r="E64" s="2" t="s">
        <v>17</v>
      </c>
      <c r="G64" s="14" t="s">
        <v>358</v>
      </c>
      <c r="H64" s="73" t="s">
        <v>359</v>
      </c>
      <c r="I64" s="77"/>
      <c r="J64" s="77"/>
      <c r="K64" s="77"/>
      <c r="L64" s="77"/>
      <c r="M64" s="74"/>
    </row>
    <row r="65" spans="1:13" ht="12.75">
      <c r="A65" s="8" t="s">
        <v>166</v>
      </c>
      <c r="B65" s="9">
        <v>0.0032</v>
      </c>
      <c r="C65" s="9">
        <v>0.0032</v>
      </c>
      <c r="D65" s="9">
        <v>0.0032</v>
      </c>
      <c r="E65" s="10">
        <v>0.0032</v>
      </c>
      <c r="G65" s="88" t="s">
        <v>23</v>
      </c>
      <c r="H65" s="13"/>
      <c r="I65" s="1" t="s">
        <v>31</v>
      </c>
      <c r="J65" s="1" t="s">
        <v>26</v>
      </c>
      <c r="K65" s="1"/>
      <c r="L65" s="1"/>
      <c r="M65" s="2"/>
    </row>
    <row r="66" spans="1:13" ht="13.5" thickBot="1">
      <c r="A66" s="8" t="s">
        <v>49</v>
      </c>
      <c r="B66" s="9">
        <v>15</v>
      </c>
      <c r="C66" s="9">
        <v>15</v>
      </c>
      <c r="D66" s="9">
        <v>7</v>
      </c>
      <c r="E66" s="10">
        <v>3</v>
      </c>
      <c r="G66" s="89"/>
      <c r="H66" s="21" t="s">
        <v>24</v>
      </c>
      <c r="I66" s="11">
        <v>1</v>
      </c>
      <c r="J66" s="11">
        <v>64</v>
      </c>
      <c r="K66" s="11"/>
      <c r="L66" s="11"/>
      <c r="M66" s="12"/>
    </row>
    <row r="67" spans="1:13" ht="13.5" thickBot="1">
      <c r="A67" s="8" t="s">
        <v>50</v>
      </c>
      <c r="B67" s="9">
        <v>1023</v>
      </c>
      <c r="C67" s="9">
        <v>1023</v>
      </c>
      <c r="D67" s="9">
        <v>15</v>
      </c>
      <c r="E67" s="10">
        <v>7</v>
      </c>
      <c r="G67" s="22" t="s">
        <v>27</v>
      </c>
      <c r="H67" s="73" t="s">
        <v>28</v>
      </c>
      <c r="I67" s="77"/>
      <c r="J67" s="77"/>
      <c r="K67" s="77"/>
      <c r="L67" s="77"/>
      <c r="M67" s="74"/>
    </row>
    <row r="68" spans="1:13" ht="13.5" thickBot="1">
      <c r="A68" s="8" t="s">
        <v>167</v>
      </c>
      <c r="B68" s="9">
        <v>7</v>
      </c>
      <c r="C68" s="9">
        <v>3</v>
      </c>
      <c r="D68" s="9">
        <v>2</v>
      </c>
      <c r="E68" s="10">
        <v>2</v>
      </c>
      <c r="G68" s="22" t="s">
        <v>18</v>
      </c>
      <c r="H68" s="73" t="s">
        <v>165</v>
      </c>
      <c r="I68" s="77"/>
      <c r="J68" s="77"/>
      <c r="K68" s="77"/>
      <c r="L68" s="77"/>
      <c r="M68" s="74"/>
    </row>
    <row r="69" spans="1:13" ht="13.5" thickBot="1">
      <c r="A69" s="16" t="s">
        <v>19</v>
      </c>
      <c r="B69" s="86" t="s">
        <v>21</v>
      </c>
      <c r="C69" s="86"/>
      <c r="D69" s="86"/>
      <c r="E69" s="87"/>
      <c r="G69" s="15" t="s">
        <v>29</v>
      </c>
      <c r="H69" s="113" t="s">
        <v>28</v>
      </c>
      <c r="I69" s="114"/>
      <c r="J69" s="114"/>
      <c r="K69" s="114"/>
      <c r="L69" s="114"/>
      <c r="M69" s="115"/>
    </row>
    <row r="70" spans="1:13" ht="13.5" thickBot="1">
      <c r="A70" s="17" t="s">
        <v>20</v>
      </c>
      <c r="B70" s="86" t="s">
        <v>21</v>
      </c>
      <c r="C70" s="86"/>
      <c r="D70" s="86"/>
      <c r="E70" s="87"/>
      <c r="G70" s="22" t="s">
        <v>30</v>
      </c>
      <c r="H70" s="73" t="s">
        <v>28</v>
      </c>
      <c r="I70" s="77"/>
      <c r="J70" s="77"/>
      <c r="K70" s="77"/>
      <c r="L70" s="77"/>
      <c r="M70" s="74"/>
    </row>
    <row r="72" ht="13.5" thickBot="1"/>
    <row r="73" spans="1:13" ht="12.75" customHeight="1">
      <c r="A73" s="18"/>
      <c r="B73" s="18"/>
      <c r="C73" s="18"/>
      <c r="G73" s="109" t="s">
        <v>34</v>
      </c>
      <c r="H73" s="110"/>
      <c r="I73" s="110"/>
      <c r="J73" s="110"/>
      <c r="K73" s="110"/>
      <c r="L73" s="110"/>
      <c r="M73" s="111"/>
    </row>
    <row r="74" spans="1:13" ht="12.75">
      <c r="A74" s="18"/>
      <c r="B74" s="18"/>
      <c r="C74" s="18"/>
      <c r="G74" s="75" t="s">
        <v>35</v>
      </c>
      <c r="H74" s="76"/>
      <c r="I74" s="78" t="s">
        <v>304</v>
      </c>
      <c r="J74" s="78"/>
      <c r="K74" s="78"/>
      <c r="L74" s="78"/>
      <c r="M74" s="112"/>
    </row>
    <row r="75" spans="1:13" ht="12.75">
      <c r="A75" s="18"/>
      <c r="B75" s="18"/>
      <c r="C75" s="18"/>
      <c r="G75" s="75" t="s">
        <v>36</v>
      </c>
      <c r="H75" s="76"/>
      <c r="I75" s="78" t="s">
        <v>37</v>
      </c>
      <c r="J75" s="78"/>
      <c r="K75" s="9"/>
      <c r="L75" s="9"/>
      <c r="M75" s="10"/>
    </row>
    <row r="76" spans="7:13" ht="12.75">
      <c r="G76" s="75" t="s">
        <v>38</v>
      </c>
      <c r="H76" s="76"/>
      <c r="I76" s="9" t="s">
        <v>39</v>
      </c>
      <c r="J76" s="9"/>
      <c r="K76" s="9"/>
      <c r="L76" s="9"/>
      <c r="M76" s="10"/>
    </row>
    <row r="77" spans="7:13" ht="12.75">
      <c r="G77" s="75" t="s">
        <v>40</v>
      </c>
      <c r="H77" s="76"/>
      <c r="I77" s="9">
        <v>40</v>
      </c>
      <c r="J77" s="9"/>
      <c r="K77" s="9"/>
      <c r="L77" s="9"/>
      <c r="M77" s="10"/>
    </row>
    <row r="78" spans="7:13" ht="12.75">
      <c r="G78" s="8" t="s">
        <v>41</v>
      </c>
      <c r="H78" s="9"/>
      <c r="I78" s="9" t="s">
        <v>42</v>
      </c>
      <c r="J78" s="9"/>
      <c r="K78" s="9"/>
      <c r="L78" s="9"/>
      <c r="M78" s="10"/>
    </row>
    <row r="79" spans="7:13" ht="12.75">
      <c r="G79" s="8" t="s">
        <v>43</v>
      </c>
      <c r="H79" s="9"/>
      <c r="I79" s="9" t="s">
        <v>44</v>
      </c>
      <c r="J79" s="9"/>
      <c r="K79" s="9"/>
      <c r="L79" s="9"/>
      <c r="M79" s="10"/>
    </row>
    <row r="80" spans="7:13" ht="12.75">
      <c r="G80" s="8" t="s">
        <v>45</v>
      </c>
      <c r="H80" s="9"/>
      <c r="I80" s="9" t="s">
        <v>209</v>
      </c>
      <c r="J80" s="9"/>
      <c r="K80" s="9"/>
      <c r="L80" s="9"/>
      <c r="M80" s="10"/>
    </row>
    <row r="81" spans="7:13" ht="13.5" thickBot="1">
      <c r="G81" s="17" t="s">
        <v>47</v>
      </c>
      <c r="H81" s="11"/>
      <c r="I81" s="11">
        <v>108</v>
      </c>
      <c r="J81" s="11"/>
      <c r="K81" s="11"/>
      <c r="L81" s="11"/>
      <c r="M81" s="12"/>
    </row>
    <row r="90" ht="12.75">
      <c r="F90" s="18"/>
    </row>
    <row r="91" ht="12.75">
      <c r="F91" s="18"/>
    </row>
    <row r="92" ht="12.75">
      <c r="F92" s="18"/>
    </row>
  </sheetData>
  <mergeCells count="29">
    <mergeCell ref="G75:H75"/>
    <mergeCell ref="I75:J75"/>
    <mergeCell ref="G76:H76"/>
    <mergeCell ref="G77:H77"/>
    <mergeCell ref="B70:E70"/>
    <mergeCell ref="H70:M70"/>
    <mergeCell ref="G73:M73"/>
    <mergeCell ref="G74:H74"/>
    <mergeCell ref="I74:M74"/>
    <mergeCell ref="G65:G66"/>
    <mergeCell ref="H67:M67"/>
    <mergeCell ref="H68:M68"/>
    <mergeCell ref="B69:E69"/>
    <mergeCell ref="H69:M69"/>
    <mergeCell ref="G1:G2"/>
    <mergeCell ref="H1:H2"/>
    <mergeCell ref="I1:J1"/>
    <mergeCell ref="E1:E2"/>
    <mergeCell ref="F1:F2"/>
    <mergeCell ref="H64:M64"/>
    <mergeCell ref="S1:S2"/>
    <mergeCell ref="A1:A2"/>
    <mergeCell ref="B1:B2"/>
    <mergeCell ref="C1:C2"/>
    <mergeCell ref="D1:D2"/>
    <mergeCell ref="K1:L1"/>
    <mergeCell ref="M1:O1"/>
    <mergeCell ref="A63:E63"/>
    <mergeCell ref="G63:M6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indexed="26"/>
  </sheetPr>
  <dimension ref="A1:U92"/>
  <sheetViews>
    <sheetView workbookViewId="0" topLeftCell="A1">
      <pane xSplit="2" ySplit="2" topLeftCell="J3" activePane="bottomRight" state="frozen"/>
      <selection pane="topLeft" activeCell="E41" sqref="E41"/>
      <selection pane="topRight" activeCell="E41" sqref="E41"/>
      <selection pane="bottomLeft" activeCell="E41" sqref="E41"/>
      <selection pane="bottomRight" activeCell="P14" sqref="P14"/>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96" t="s">
        <v>0</v>
      </c>
      <c r="B1" s="90" t="s">
        <v>1</v>
      </c>
      <c r="C1" s="90" t="s">
        <v>247</v>
      </c>
      <c r="D1" s="90" t="s">
        <v>248</v>
      </c>
      <c r="E1" s="90" t="s">
        <v>249</v>
      </c>
      <c r="F1" s="90" t="s">
        <v>250</v>
      </c>
      <c r="G1" s="90" t="s">
        <v>251</v>
      </c>
      <c r="H1" s="92" t="s">
        <v>252</v>
      </c>
      <c r="I1" s="101" t="s">
        <v>3</v>
      </c>
      <c r="J1" s="85"/>
      <c r="K1" s="98" t="s">
        <v>4</v>
      </c>
      <c r="L1" s="99"/>
      <c r="M1" s="85" t="s">
        <v>5</v>
      </c>
      <c r="N1" s="85"/>
      <c r="O1" s="85"/>
      <c r="P1" s="1" t="s">
        <v>6</v>
      </c>
      <c r="Q1" s="2"/>
      <c r="S1" s="92" t="s">
        <v>253</v>
      </c>
    </row>
    <row r="2" spans="1:19" ht="64.5" thickBot="1">
      <c r="A2" s="102"/>
      <c r="B2" s="103"/>
      <c r="C2" s="103"/>
      <c r="D2" s="103"/>
      <c r="E2" s="103"/>
      <c r="F2" s="103"/>
      <c r="G2" s="103"/>
      <c r="H2" s="93"/>
      <c r="I2" s="3" t="s">
        <v>7</v>
      </c>
      <c r="J2" s="4" t="s">
        <v>8</v>
      </c>
      <c r="K2" s="4" t="s">
        <v>33</v>
      </c>
      <c r="L2" s="5" t="s">
        <v>254</v>
      </c>
      <c r="M2" s="4" t="s">
        <v>9</v>
      </c>
      <c r="N2" s="4" t="s">
        <v>10</v>
      </c>
      <c r="O2" s="4" t="s">
        <v>11</v>
      </c>
      <c r="P2" s="5" t="s">
        <v>12</v>
      </c>
      <c r="Q2" s="6" t="s">
        <v>13</v>
      </c>
      <c r="S2" s="93"/>
    </row>
    <row r="3" spans="1:21" ht="12.75">
      <c r="A3">
        <v>0</v>
      </c>
      <c r="B3">
        <v>1</v>
      </c>
      <c r="C3" t="s">
        <v>255</v>
      </c>
      <c r="G3">
        <v>2</v>
      </c>
      <c r="H3" s="25">
        <f aca="true" t="shared" si="0" ref="H3:H34">S3/1000000</f>
        <v>0.44656</v>
      </c>
      <c r="I3" s="37">
        <f>SUM(H3:H22)</f>
        <v>4.5813407999999995</v>
      </c>
      <c r="J3" s="37">
        <f>I3/SUM(G3:G22)</f>
        <v>0.22906703999999997</v>
      </c>
      <c r="L3" s="38" t="s">
        <v>372</v>
      </c>
      <c r="M3" s="37">
        <f>SUM(H3:H61)</f>
        <v>47.71100380000001</v>
      </c>
      <c r="N3" s="37">
        <f>SUM(N23:N61)+SUM(H3:H22)</f>
        <v>47.71100380000001</v>
      </c>
      <c r="O3" s="37">
        <f>SUM(O23:O61)+SUM(H3:H22)</f>
        <v>47.71100380000001</v>
      </c>
      <c r="P3" s="39">
        <v>125.7864</v>
      </c>
      <c r="Q3" s="37">
        <f>N3/P3</f>
        <v>0.3793017671226779</v>
      </c>
      <c r="S3" s="24">
        <v>446560</v>
      </c>
      <c r="U3" s="24"/>
    </row>
    <row r="4" spans="1:21" ht="12.75">
      <c r="A4">
        <v>0</v>
      </c>
      <c r="B4">
        <v>2</v>
      </c>
      <c r="C4" t="s">
        <v>255</v>
      </c>
      <c r="G4">
        <v>2</v>
      </c>
      <c r="H4" s="25">
        <f t="shared" si="0"/>
        <v>0.40816</v>
      </c>
      <c r="S4" s="24">
        <v>408160</v>
      </c>
      <c r="U4" s="24"/>
    </row>
    <row r="5" spans="1:21" ht="12.75">
      <c r="A5">
        <v>0</v>
      </c>
      <c r="B5">
        <v>3</v>
      </c>
      <c r="C5" t="s">
        <v>255</v>
      </c>
      <c r="G5">
        <v>2</v>
      </c>
      <c r="H5" s="25">
        <f t="shared" si="0"/>
        <v>0.44616</v>
      </c>
      <c r="S5" s="24">
        <v>446160</v>
      </c>
      <c r="U5" s="24"/>
    </row>
    <row r="6" spans="1:21" ht="12.75">
      <c r="A6">
        <v>0</v>
      </c>
      <c r="B6">
        <v>4</v>
      </c>
      <c r="C6" t="s">
        <v>255</v>
      </c>
      <c r="G6">
        <v>2</v>
      </c>
      <c r="H6" s="25">
        <f t="shared" si="0"/>
        <v>0.42208</v>
      </c>
      <c r="S6" s="24">
        <v>422080</v>
      </c>
      <c r="U6" s="24"/>
    </row>
    <row r="7" spans="1:21" ht="12.75">
      <c r="A7">
        <v>0</v>
      </c>
      <c r="B7">
        <v>5</v>
      </c>
      <c r="C7" t="s">
        <v>255</v>
      </c>
      <c r="G7">
        <v>2</v>
      </c>
      <c r="H7" s="25">
        <f t="shared" si="0"/>
        <v>0.31168</v>
      </c>
      <c r="S7" s="24">
        <v>311680</v>
      </c>
      <c r="U7" s="24"/>
    </row>
    <row r="8" spans="1:21" ht="12.75">
      <c r="A8">
        <v>0</v>
      </c>
      <c r="B8">
        <v>6</v>
      </c>
      <c r="C8" t="s">
        <v>255</v>
      </c>
      <c r="G8">
        <v>2</v>
      </c>
      <c r="H8" s="25">
        <f t="shared" si="0"/>
        <v>0.48024</v>
      </c>
      <c r="S8" s="24">
        <v>480240</v>
      </c>
      <c r="U8" s="24"/>
    </row>
    <row r="9" spans="1:21" ht="12.75">
      <c r="A9">
        <v>0</v>
      </c>
      <c r="B9">
        <v>7</v>
      </c>
      <c r="C9" t="s">
        <v>255</v>
      </c>
      <c r="G9">
        <v>2</v>
      </c>
      <c r="H9" s="25">
        <f t="shared" si="0"/>
        <v>0.35</v>
      </c>
      <c r="S9" s="24">
        <v>350000</v>
      </c>
      <c r="U9" s="24"/>
    </row>
    <row r="10" spans="1:21" ht="12.75">
      <c r="A10">
        <v>0</v>
      </c>
      <c r="B10">
        <v>8</v>
      </c>
      <c r="C10" t="s">
        <v>255</v>
      </c>
      <c r="G10">
        <v>2</v>
      </c>
      <c r="H10" s="25">
        <f t="shared" si="0"/>
        <v>0.41056</v>
      </c>
      <c r="S10" s="24">
        <v>410560</v>
      </c>
      <c r="U10" s="24"/>
    </row>
    <row r="11" spans="1:21" ht="12.75">
      <c r="A11">
        <v>0</v>
      </c>
      <c r="B11">
        <v>9</v>
      </c>
      <c r="C11" t="s">
        <v>255</v>
      </c>
      <c r="G11">
        <v>2</v>
      </c>
      <c r="H11" s="25">
        <f t="shared" si="0"/>
        <v>0.37456</v>
      </c>
      <c r="S11" s="24">
        <v>374560</v>
      </c>
      <c r="U11" s="24"/>
    </row>
    <row r="12" spans="1:21" ht="12.75">
      <c r="A12">
        <v>0</v>
      </c>
      <c r="B12">
        <v>10</v>
      </c>
      <c r="C12" t="s">
        <v>255</v>
      </c>
      <c r="G12">
        <v>2</v>
      </c>
      <c r="H12" s="25">
        <f t="shared" si="0"/>
        <v>0.38848</v>
      </c>
      <c r="S12" s="24">
        <v>388480</v>
      </c>
      <c r="U12" s="24"/>
    </row>
    <row r="13" spans="1:19" ht="12.75">
      <c r="A13">
        <v>1</v>
      </c>
      <c r="B13">
        <v>0</v>
      </c>
      <c r="C13" t="s">
        <v>255</v>
      </c>
      <c r="G13">
        <v>0</v>
      </c>
      <c r="H13" s="25">
        <f t="shared" si="0"/>
        <v>0.0617984</v>
      </c>
      <c r="S13" s="24">
        <v>61798.4</v>
      </c>
    </row>
    <row r="14" spans="1:19" ht="12.75">
      <c r="A14">
        <v>2</v>
      </c>
      <c r="B14">
        <v>0</v>
      </c>
      <c r="C14" t="s">
        <v>255</v>
      </c>
      <c r="G14">
        <v>0</v>
      </c>
      <c r="H14" s="25">
        <f t="shared" si="0"/>
        <v>0.054988800000000004</v>
      </c>
      <c r="S14" s="24">
        <v>54988.8</v>
      </c>
    </row>
    <row r="15" spans="1:19" ht="12.75">
      <c r="A15">
        <v>3</v>
      </c>
      <c r="B15">
        <v>0</v>
      </c>
      <c r="C15" t="s">
        <v>255</v>
      </c>
      <c r="G15">
        <v>0</v>
      </c>
      <c r="H15" s="25">
        <f t="shared" si="0"/>
        <v>0.059763199999999995</v>
      </c>
      <c r="S15" s="24">
        <v>59763.2</v>
      </c>
    </row>
    <row r="16" spans="1:19" ht="12.75">
      <c r="A16">
        <v>4</v>
      </c>
      <c r="B16">
        <v>0</v>
      </c>
      <c r="C16" t="s">
        <v>255</v>
      </c>
      <c r="G16">
        <v>0</v>
      </c>
      <c r="H16" s="25">
        <f t="shared" si="0"/>
        <v>0.0568704</v>
      </c>
      <c r="S16" s="24">
        <v>56870.4</v>
      </c>
    </row>
    <row r="17" spans="1:19" ht="12.75">
      <c r="A17">
        <v>5</v>
      </c>
      <c r="B17">
        <v>0</v>
      </c>
      <c r="C17" t="s">
        <v>255</v>
      </c>
      <c r="G17">
        <v>0</v>
      </c>
      <c r="H17" s="25">
        <f t="shared" si="0"/>
        <v>0.0411904</v>
      </c>
      <c r="S17" s="24">
        <v>41190.4</v>
      </c>
    </row>
    <row r="18" spans="1:19" ht="12.75">
      <c r="A18">
        <v>6</v>
      </c>
      <c r="B18">
        <v>0</v>
      </c>
      <c r="C18" t="s">
        <v>255</v>
      </c>
      <c r="G18">
        <v>0</v>
      </c>
      <c r="H18" s="25">
        <f t="shared" si="0"/>
        <v>0.0629504</v>
      </c>
      <c r="S18" s="24">
        <v>62950.4</v>
      </c>
    </row>
    <row r="19" spans="1:19" ht="12.75">
      <c r="A19">
        <v>7</v>
      </c>
      <c r="B19">
        <v>0</v>
      </c>
      <c r="C19" t="s">
        <v>255</v>
      </c>
      <c r="G19">
        <v>0</v>
      </c>
      <c r="H19" s="25">
        <f t="shared" si="0"/>
        <v>0.047820800000000004</v>
      </c>
      <c r="S19" s="24">
        <v>47820.8</v>
      </c>
    </row>
    <row r="20" spans="1:19" ht="12.75">
      <c r="A20">
        <v>8</v>
      </c>
      <c r="B20">
        <v>0</v>
      </c>
      <c r="C20" t="s">
        <v>255</v>
      </c>
      <c r="G20">
        <v>0</v>
      </c>
      <c r="H20" s="25">
        <f t="shared" si="0"/>
        <v>0.053747199999999995</v>
      </c>
      <c r="S20" s="24">
        <v>53747.2</v>
      </c>
    </row>
    <row r="21" spans="1:19" ht="12.75">
      <c r="A21">
        <v>9</v>
      </c>
      <c r="B21">
        <v>0</v>
      </c>
      <c r="C21" t="s">
        <v>255</v>
      </c>
      <c r="G21">
        <v>0</v>
      </c>
      <c r="H21" s="25">
        <f t="shared" si="0"/>
        <v>0.052377599999999996</v>
      </c>
      <c r="S21" s="24">
        <v>52377.6</v>
      </c>
    </row>
    <row r="22" spans="1:19" ht="12.75">
      <c r="A22">
        <v>10</v>
      </c>
      <c r="B22">
        <v>0</v>
      </c>
      <c r="C22" t="s">
        <v>255</v>
      </c>
      <c r="G22">
        <v>0</v>
      </c>
      <c r="H22" s="25">
        <f t="shared" si="0"/>
        <v>0.0513536</v>
      </c>
      <c r="S22" s="24">
        <v>51353.6</v>
      </c>
    </row>
    <row r="23" spans="1:19" ht="12.75">
      <c r="A23">
        <v>0</v>
      </c>
      <c r="B23">
        <v>11</v>
      </c>
      <c r="D23" t="s">
        <v>256</v>
      </c>
      <c r="E23">
        <v>200</v>
      </c>
      <c r="F23">
        <v>0.0001</v>
      </c>
      <c r="G23">
        <v>2</v>
      </c>
      <c r="H23" s="25">
        <f t="shared" si="0"/>
        <v>1.931674</v>
      </c>
      <c r="K23" s="37">
        <v>0</v>
      </c>
      <c r="N23">
        <f aca="true" t="shared" si="1" ref="N23:N61">H23*(1-K23)</f>
        <v>1.931674</v>
      </c>
      <c r="O23">
        <f aca="true" t="shared" si="2" ref="O23:O61">IF((K23&lt;F23),H23,0)</f>
        <v>1.931674</v>
      </c>
      <c r="S23" s="24">
        <v>1931674</v>
      </c>
    </row>
    <row r="24" spans="1:19" ht="12.75">
      <c r="A24">
        <v>0</v>
      </c>
      <c r="B24">
        <v>12</v>
      </c>
      <c r="D24" t="s">
        <v>256</v>
      </c>
      <c r="E24">
        <v>200</v>
      </c>
      <c r="F24">
        <v>0.0001</v>
      </c>
      <c r="G24">
        <v>2</v>
      </c>
      <c r="H24" s="25">
        <f t="shared" si="0"/>
        <v>1.926895</v>
      </c>
      <c r="K24" s="37">
        <v>0</v>
      </c>
      <c r="N24">
        <f t="shared" si="1"/>
        <v>1.926895</v>
      </c>
      <c r="O24">
        <f t="shared" si="2"/>
        <v>1.926895</v>
      </c>
      <c r="S24" s="24">
        <v>1926895</v>
      </c>
    </row>
    <row r="25" spans="1:19" ht="12.75">
      <c r="A25">
        <v>0</v>
      </c>
      <c r="B25">
        <v>13</v>
      </c>
      <c r="D25" t="s">
        <v>256</v>
      </c>
      <c r="E25">
        <v>200</v>
      </c>
      <c r="F25">
        <v>0.0001</v>
      </c>
      <c r="G25">
        <v>2</v>
      </c>
      <c r="H25" s="25">
        <f t="shared" si="0"/>
        <v>1.929079</v>
      </c>
      <c r="K25" s="37">
        <v>0</v>
      </c>
      <c r="N25">
        <f t="shared" si="1"/>
        <v>1.929079</v>
      </c>
      <c r="O25">
        <f t="shared" si="2"/>
        <v>1.929079</v>
      </c>
      <c r="S25" s="24">
        <v>1929079</v>
      </c>
    </row>
    <row r="26" spans="1:19" ht="12.75">
      <c r="A26">
        <v>0</v>
      </c>
      <c r="B26">
        <v>14</v>
      </c>
      <c r="D26" t="s">
        <v>256</v>
      </c>
      <c r="E26">
        <v>200</v>
      </c>
      <c r="F26">
        <v>0.0001</v>
      </c>
      <c r="G26">
        <v>2</v>
      </c>
      <c r="H26" s="25">
        <f t="shared" si="0"/>
        <v>1.924847</v>
      </c>
      <c r="K26" s="37">
        <v>0</v>
      </c>
      <c r="N26">
        <f t="shared" si="1"/>
        <v>1.924847</v>
      </c>
      <c r="O26">
        <f t="shared" si="2"/>
        <v>1.924847</v>
      </c>
      <c r="S26" s="24">
        <v>1924847</v>
      </c>
    </row>
    <row r="27" spans="1:19" ht="12.75">
      <c r="A27">
        <v>0</v>
      </c>
      <c r="B27">
        <v>15</v>
      </c>
      <c r="D27" t="s">
        <v>256</v>
      </c>
      <c r="E27">
        <v>200</v>
      </c>
      <c r="F27">
        <v>0.0001</v>
      </c>
      <c r="G27">
        <v>8</v>
      </c>
      <c r="H27" s="25">
        <f t="shared" si="0"/>
        <v>7.70717</v>
      </c>
      <c r="K27" s="37">
        <v>0</v>
      </c>
      <c r="N27">
        <f t="shared" si="1"/>
        <v>7.70717</v>
      </c>
      <c r="O27">
        <f t="shared" si="2"/>
        <v>7.70717</v>
      </c>
      <c r="S27" s="24">
        <v>7707170</v>
      </c>
    </row>
    <row r="28" spans="1:19" ht="12.75">
      <c r="A28">
        <v>0</v>
      </c>
      <c r="B28">
        <v>16</v>
      </c>
      <c r="D28" t="s">
        <v>256</v>
      </c>
      <c r="E28">
        <v>200</v>
      </c>
      <c r="F28">
        <v>0.0001</v>
      </c>
      <c r="G28">
        <v>8</v>
      </c>
      <c r="H28" s="25">
        <f t="shared" si="0"/>
        <v>7.697613</v>
      </c>
      <c r="K28" s="37">
        <v>0</v>
      </c>
      <c r="N28">
        <f t="shared" si="1"/>
        <v>7.697613</v>
      </c>
      <c r="O28">
        <f t="shared" si="2"/>
        <v>7.697613</v>
      </c>
      <c r="S28" s="24">
        <v>7697613</v>
      </c>
    </row>
    <row r="29" spans="1:19" ht="12.75">
      <c r="A29">
        <v>0</v>
      </c>
      <c r="B29">
        <v>17</v>
      </c>
      <c r="D29" t="s">
        <v>256</v>
      </c>
      <c r="E29">
        <v>200</v>
      </c>
      <c r="F29">
        <v>0.0001</v>
      </c>
      <c r="G29">
        <v>8</v>
      </c>
      <c r="H29" s="25">
        <f t="shared" si="0"/>
        <v>7.672081</v>
      </c>
      <c r="K29" s="37">
        <v>0</v>
      </c>
      <c r="N29">
        <f t="shared" si="1"/>
        <v>7.672081</v>
      </c>
      <c r="O29">
        <f t="shared" si="2"/>
        <v>7.672081</v>
      </c>
      <c r="S29" s="24">
        <v>7672081</v>
      </c>
    </row>
    <row r="30" spans="1:19" ht="12.75">
      <c r="A30">
        <v>0</v>
      </c>
      <c r="B30">
        <v>18</v>
      </c>
      <c r="D30" t="s">
        <v>256</v>
      </c>
      <c r="E30">
        <v>200</v>
      </c>
      <c r="F30">
        <v>5E-07</v>
      </c>
      <c r="G30">
        <v>5</v>
      </c>
      <c r="H30" s="25">
        <f t="shared" si="0"/>
        <v>4.7688</v>
      </c>
      <c r="K30" s="37">
        <v>0</v>
      </c>
      <c r="N30">
        <f t="shared" si="1"/>
        <v>4.7688</v>
      </c>
      <c r="O30">
        <f t="shared" si="2"/>
        <v>4.7688</v>
      </c>
      <c r="S30" s="24">
        <v>4768800</v>
      </c>
    </row>
    <row r="31" spans="1:21" ht="12.75">
      <c r="A31">
        <v>0</v>
      </c>
      <c r="B31">
        <v>19</v>
      </c>
      <c r="D31" t="s">
        <v>256</v>
      </c>
      <c r="E31">
        <v>200</v>
      </c>
      <c r="F31">
        <v>5E-07</v>
      </c>
      <c r="G31">
        <v>5</v>
      </c>
      <c r="H31" s="25">
        <f t="shared" si="0"/>
        <v>4.7828</v>
      </c>
      <c r="K31" s="37">
        <v>0</v>
      </c>
      <c r="N31">
        <f t="shared" si="1"/>
        <v>4.7828</v>
      </c>
      <c r="O31">
        <f t="shared" si="2"/>
        <v>4.7828</v>
      </c>
      <c r="S31" s="24">
        <v>4782800</v>
      </c>
      <c r="U31" s="24"/>
    </row>
    <row r="32" spans="1:21" ht="12.75">
      <c r="A32">
        <v>0</v>
      </c>
      <c r="B32">
        <v>20</v>
      </c>
      <c r="D32" t="s">
        <v>257</v>
      </c>
      <c r="E32">
        <v>30</v>
      </c>
      <c r="F32">
        <v>0.05</v>
      </c>
      <c r="G32">
        <v>0.096</v>
      </c>
      <c r="H32" s="25">
        <f t="shared" si="0"/>
        <v>0.091616</v>
      </c>
      <c r="K32" s="37">
        <v>0</v>
      </c>
      <c r="N32">
        <f t="shared" si="1"/>
        <v>0.091616</v>
      </c>
      <c r="O32">
        <f t="shared" si="2"/>
        <v>0.091616</v>
      </c>
      <c r="S32" s="24">
        <v>91616</v>
      </c>
      <c r="U32" s="24"/>
    </row>
    <row r="33" spans="1:21" ht="12.75">
      <c r="A33">
        <v>0</v>
      </c>
      <c r="B33">
        <v>21</v>
      </c>
      <c r="D33" t="s">
        <v>257</v>
      </c>
      <c r="E33">
        <v>30</v>
      </c>
      <c r="F33">
        <v>0.05</v>
      </c>
      <c r="G33">
        <v>0.096</v>
      </c>
      <c r="H33" s="25">
        <f t="shared" si="0"/>
        <v>0.091424</v>
      </c>
      <c r="K33" s="37">
        <v>0</v>
      </c>
      <c r="N33">
        <f t="shared" si="1"/>
        <v>0.091424</v>
      </c>
      <c r="O33">
        <f t="shared" si="2"/>
        <v>0.091424</v>
      </c>
      <c r="S33" s="24">
        <v>91424</v>
      </c>
      <c r="U33" s="24"/>
    </row>
    <row r="34" spans="1:21" ht="12.75">
      <c r="A34">
        <v>0</v>
      </c>
      <c r="B34">
        <v>22</v>
      </c>
      <c r="D34" t="s">
        <v>257</v>
      </c>
      <c r="E34">
        <v>30</v>
      </c>
      <c r="F34">
        <v>0.05</v>
      </c>
      <c r="G34">
        <v>0.096</v>
      </c>
      <c r="H34" s="25">
        <f t="shared" si="0"/>
        <v>0.0912</v>
      </c>
      <c r="K34" s="37">
        <v>0</v>
      </c>
      <c r="N34">
        <f t="shared" si="1"/>
        <v>0.0912</v>
      </c>
      <c r="O34">
        <f t="shared" si="2"/>
        <v>0.0912</v>
      </c>
      <c r="S34" s="24">
        <v>91200</v>
      </c>
      <c r="U34" s="24"/>
    </row>
    <row r="35" spans="1:21" ht="12.75">
      <c r="A35">
        <v>0</v>
      </c>
      <c r="B35">
        <v>23</v>
      </c>
      <c r="D35" t="s">
        <v>257</v>
      </c>
      <c r="E35">
        <v>30</v>
      </c>
      <c r="F35">
        <v>0.05</v>
      </c>
      <c r="G35">
        <v>0.096</v>
      </c>
      <c r="H35" s="25">
        <f aca="true" t="shared" si="3" ref="H35:H61">S35/1000000</f>
        <v>0.091616</v>
      </c>
      <c r="K35" s="37">
        <v>0</v>
      </c>
      <c r="N35">
        <f t="shared" si="1"/>
        <v>0.091616</v>
      </c>
      <c r="O35">
        <f t="shared" si="2"/>
        <v>0.091616</v>
      </c>
      <c r="S35" s="24">
        <v>91616</v>
      </c>
      <c r="U35" s="24"/>
    </row>
    <row r="36" spans="1:21" ht="12.75">
      <c r="A36">
        <v>0</v>
      </c>
      <c r="B36">
        <v>24</v>
      </c>
      <c r="D36" t="s">
        <v>257</v>
      </c>
      <c r="E36">
        <v>30</v>
      </c>
      <c r="F36">
        <v>0.05</v>
      </c>
      <c r="G36">
        <v>0.096</v>
      </c>
      <c r="H36" s="25">
        <f t="shared" si="3"/>
        <v>0.091488</v>
      </c>
      <c r="K36" s="37">
        <v>0</v>
      </c>
      <c r="N36">
        <f t="shared" si="1"/>
        <v>0.091488</v>
      </c>
      <c r="O36">
        <f t="shared" si="2"/>
        <v>0.091488</v>
      </c>
      <c r="S36" s="24">
        <v>91488</v>
      </c>
      <c r="U36" s="24"/>
    </row>
    <row r="37" spans="1:21" ht="12.75">
      <c r="A37">
        <v>0</v>
      </c>
      <c r="B37">
        <v>25</v>
      </c>
      <c r="D37" t="s">
        <v>257</v>
      </c>
      <c r="E37">
        <v>30</v>
      </c>
      <c r="F37">
        <v>0.05</v>
      </c>
      <c r="G37">
        <v>0.096</v>
      </c>
      <c r="H37" s="25">
        <f t="shared" si="3"/>
        <v>0.0912</v>
      </c>
      <c r="K37" s="37">
        <v>0</v>
      </c>
      <c r="N37">
        <f t="shared" si="1"/>
        <v>0.0912</v>
      </c>
      <c r="O37">
        <f t="shared" si="2"/>
        <v>0.0912</v>
      </c>
      <c r="S37" s="24">
        <v>91200</v>
      </c>
      <c r="U37" s="24"/>
    </row>
    <row r="38" spans="1:21" ht="12.75">
      <c r="A38">
        <v>0</v>
      </c>
      <c r="B38">
        <v>26</v>
      </c>
      <c r="D38" t="s">
        <v>257</v>
      </c>
      <c r="E38">
        <v>30</v>
      </c>
      <c r="F38">
        <v>0.05</v>
      </c>
      <c r="G38">
        <v>0.096</v>
      </c>
      <c r="H38" s="25">
        <f t="shared" si="3"/>
        <v>0.09152</v>
      </c>
      <c r="K38" s="37">
        <v>0</v>
      </c>
      <c r="N38">
        <f t="shared" si="1"/>
        <v>0.09152</v>
      </c>
      <c r="O38">
        <f t="shared" si="2"/>
        <v>0.09152</v>
      </c>
      <c r="S38" s="24">
        <v>91520</v>
      </c>
      <c r="U38" s="24"/>
    </row>
    <row r="39" spans="1:21" ht="12.75">
      <c r="A39">
        <v>0</v>
      </c>
      <c r="B39">
        <v>27</v>
      </c>
      <c r="D39" t="s">
        <v>257</v>
      </c>
      <c r="E39">
        <v>30</v>
      </c>
      <c r="F39">
        <v>0.05</v>
      </c>
      <c r="G39">
        <v>0.096</v>
      </c>
      <c r="H39" s="25">
        <f t="shared" si="3"/>
        <v>0.091392</v>
      </c>
      <c r="K39" s="37">
        <v>0</v>
      </c>
      <c r="N39">
        <f t="shared" si="1"/>
        <v>0.091392</v>
      </c>
      <c r="O39">
        <f t="shared" si="2"/>
        <v>0.091392</v>
      </c>
      <c r="S39" s="24">
        <v>91392</v>
      </c>
      <c r="U39" s="24"/>
    </row>
    <row r="40" spans="1:21" ht="12.75">
      <c r="A40">
        <v>0</v>
      </c>
      <c r="B40">
        <v>28</v>
      </c>
      <c r="D40" t="s">
        <v>257</v>
      </c>
      <c r="E40">
        <v>30</v>
      </c>
      <c r="F40">
        <v>0.05</v>
      </c>
      <c r="G40">
        <v>0.096</v>
      </c>
      <c r="H40" s="25">
        <f t="shared" si="3"/>
        <v>0.091008</v>
      </c>
      <c r="K40" s="37">
        <v>0</v>
      </c>
      <c r="N40">
        <f t="shared" si="1"/>
        <v>0.091008</v>
      </c>
      <c r="O40">
        <f t="shared" si="2"/>
        <v>0.091008</v>
      </c>
      <c r="S40" s="24">
        <v>91008</v>
      </c>
      <c r="U40" s="24"/>
    </row>
    <row r="41" spans="1:21" ht="12.75">
      <c r="A41">
        <v>0</v>
      </c>
      <c r="B41">
        <v>29</v>
      </c>
      <c r="D41" t="s">
        <v>257</v>
      </c>
      <c r="E41">
        <v>30</v>
      </c>
      <c r="F41">
        <v>0.05</v>
      </c>
      <c r="G41">
        <v>0.096</v>
      </c>
      <c r="H41" s="25">
        <f t="shared" si="3"/>
        <v>0.090528</v>
      </c>
      <c r="K41" s="37">
        <v>0</v>
      </c>
      <c r="N41">
        <f t="shared" si="1"/>
        <v>0.090528</v>
      </c>
      <c r="O41">
        <f t="shared" si="2"/>
        <v>0.090528</v>
      </c>
      <c r="S41" s="24">
        <v>90528</v>
      </c>
      <c r="U41" s="24"/>
    </row>
    <row r="42" spans="1:21" ht="12.75">
      <c r="A42">
        <v>0</v>
      </c>
      <c r="B42">
        <v>30</v>
      </c>
      <c r="D42" t="s">
        <v>257</v>
      </c>
      <c r="E42">
        <v>30</v>
      </c>
      <c r="F42">
        <v>0.05</v>
      </c>
      <c r="G42">
        <v>0.096</v>
      </c>
      <c r="H42" s="25">
        <f t="shared" si="3"/>
        <v>0.091456</v>
      </c>
      <c r="K42" s="37">
        <v>0</v>
      </c>
      <c r="N42">
        <f t="shared" si="1"/>
        <v>0.091456</v>
      </c>
      <c r="O42">
        <f t="shared" si="2"/>
        <v>0.091456</v>
      </c>
      <c r="S42" s="24">
        <v>91456</v>
      </c>
      <c r="U42" s="24"/>
    </row>
    <row r="43" spans="1:21" ht="12.75">
      <c r="A43">
        <v>0</v>
      </c>
      <c r="B43">
        <v>31</v>
      </c>
      <c r="D43" t="s">
        <v>257</v>
      </c>
      <c r="E43">
        <v>30</v>
      </c>
      <c r="F43">
        <v>0.05</v>
      </c>
      <c r="G43">
        <v>0.096</v>
      </c>
      <c r="H43" s="25">
        <f t="shared" si="3"/>
        <v>0.091136</v>
      </c>
      <c r="K43" s="37">
        <v>0</v>
      </c>
      <c r="N43">
        <f t="shared" si="1"/>
        <v>0.091136</v>
      </c>
      <c r="O43">
        <f t="shared" si="2"/>
        <v>0.091136</v>
      </c>
      <c r="S43" s="24">
        <v>91136</v>
      </c>
      <c r="U43" s="24"/>
    </row>
    <row r="44" spans="1:21" ht="12.75">
      <c r="A44">
        <v>0</v>
      </c>
      <c r="B44">
        <v>32</v>
      </c>
      <c r="D44" t="s">
        <v>257</v>
      </c>
      <c r="E44">
        <v>30</v>
      </c>
      <c r="F44">
        <v>0.05</v>
      </c>
      <c r="G44">
        <v>0.096</v>
      </c>
      <c r="H44" s="25">
        <f t="shared" si="3"/>
        <v>0.090976</v>
      </c>
      <c r="K44" s="37">
        <v>0</v>
      </c>
      <c r="N44">
        <f t="shared" si="1"/>
        <v>0.090976</v>
      </c>
      <c r="O44">
        <f t="shared" si="2"/>
        <v>0.090976</v>
      </c>
      <c r="S44" s="24">
        <v>90976</v>
      </c>
      <c r="U44" s="24"/>
    </row>
    <row r="45" spans="1:21" ht="12.75">
      <c r="A45">
        <v>0</v>
      </c>
      <c r="B45">
        <v>33</v>
      </c>
      <c r="D45" t="s">
        <v>257</v>
      </c>
      <c r="E45">
        <v>30</v>
      </c>
      <c r="F45">
        <v>0.05</v>
      </c>
      <c r="G45">
        <v>0.096</v>
      </c>
      <c r="H45" s="25">
        <f t="shared" si="3"/>
        <v>0.091392</v>
      </c>
      <c r="K45" s="37">
        <v>0</v>
      </c>
      <c r="N45">
        <f t="shared" si="1"/>
        <v>0.091392</v>
      </c>
      <c r="O45">
        <f t="shared" si="2"/>
        <v>0.091392</v>
      </c>
      <c r="S45" s="24">
        <v>91392</v>
      </c>
      <c r="U45" s="24"/>
    </row>
    <row r="46" spans="1:21" ht="12.75">
      <c r="A46">
        <v>0</v>
      </c>
      <c r="B46">
        <v>34</v>
      </c>
      <c r="D46" t="s">
        <v>257</v>
      </c>
      <c r="E46">
        <v>30</v>
      </c>
      <c r="F46">
        <v>0.05</v>
      </c>
      <c r="G46">
        <v>0.096</v>
      </c>
      <c r="H46" s="25">
        <f t="shared" si="3"/>
        <v>0.090912</v>
      </c>
      <c r="K46" s="37">
        <v>0</v>
      </c>
      <c r="N46">
        <f t="shared" si="1"/>
        <v>0.090912</v>
      </c>
      <c r="O46">
        <f t="shared" si="2"/>
        <v>0.090912</v>
      </c>
      <c r="S46" s="24">
        <v>90912</v>
      </c>
      <c r="U46" s="24"/>
    </row>
    <row r="47" spans="1:21" ht="12.75">
      <c r="A47">
        <v>20</v>
      </c>
      <c r="B47">
        <v>0</v>
      </c>
      <c r="D47" t="s">
        <v>257</v>
      </c>
      <c r="E47">
        <v>30</v>
      </c>
      <c r="F47">
        <v>0.05</v>
      </c>
      <c r="G47">
        <v>0.096</v>
      </c>
      <c r="H47" s="25">
        <f t="shared" si="3"/>
        <v>0.09488</v>
      </c>
      <c r="K47" s="37">
        <v>0</v>
      </c>
      <c r="N47">
        <f t="shared" si="1"/>
        <v>0.09488</v>
      </c>
      <c r="O47">
        <f t="shared" si="2"/>
        <v>0.09488</v>
      </c>
      <c r="S47" s="24">
        <v>94880</v>
      </c>
      <c r="U47" s="24"/>
    </row>
    <row r="48" spans="1:21" ht="12.75">
      <c r="A48">
        <v>21</v>
      </c>
      <c r="B48">
        <v>0</v>
      </c>
      <c r="D48" t="s">
        <v>257</v>
      </c>
      <c r="E48">
        <v>30</v>
      </c>
      <c r="F48">
        <v>0.05</v>
      </c>
      <c r="G48">
        <v>0.096</v>
      </c>
      <c r="H48" s="25">
        <f t="shared" si="3"/>
        <v>0.094848</v>
      </c>
      <c r="K48" s="37">
        <v>0</v>
      </c>
      <c r="N48">
        <f t="shared" si="1"/>
        <v>0.094848</v>
      </c>
      <c r="O48">
        <f t="shared" si="2"/>
        <v>0.094848</v>
      </c>
      <c r="S48" s="24">
        <v>94848</v>
      </c>
      <c r="U48" s="24"/>
    </row>
    <row r="49" spans="1:21" ht="12.75">
      <c r="A49">
        <v>22</v>
      </c>
      <c r="B49">
        <v>0</v>
      </c>
      <c r="D49" t="s">
        <v>257</v>
      </c>
      <c r="E49">
        <v>30</v>
      </c>
      <c r="F49">
        <v>0.05</v>
      </c>
      <c r="G49">
        <v>0.096</v>
      </c>
      <c r="H49" s="25">
        <f t="shared" si="3"/>
        <v>0.094816</v>
      </c>
      <c r="K49" s="37">
        <v>0</v>
      </c>
      <c r="N49">
        <f t="shared" si="1"/>
        <v>0.094816</v>
      </c>
      <c r="O49">
        <f t="shared" si="2"/>
        <v>0.094816</v>
      </c>
      <c r="S49" s="24">
        <v>94816</v>
      </c>
      <c r="U49" s="24"/>
    </row>
    <row r="50" spans="1:21" ht="12.75">
      <c r="A50">
        <v>23</v>
      </c>
      <c r="B50">
        <v>0</v>
      </c>
      <c r="D50" t="s">
        <v>257</v>
      </c>
      <c r="E50">
        <v>30</v>
      </c>
      <c r="F50">
        <v>0.05</v>
      </c>
      <c r="G50">
        <v>0.096</v>
      </c>
      <c r="H50" s="25">
        <f t="shared" si="3"/>
        <v>0.094784</v>
      </c>
      <c r="K50" s="37">
        <v>0</v>
      </c>
      <c r="N50">
        <f t="shared" si="1"/>
        <v>0.094784</v>
      </c>
      <c r="O50">
        <f t="shared" si="2"/>
        <v>0.094784</v>
      </c>
      <c r="S50" s="24">
        <v>94784</v>
      </c>
      <c r="U50" s="24"/>
    </row>
    <row r="51" spans="1:21" ht="12.75">
      <c r="A51">
        <v>24</v>
      </c>
      <c r="B51">
        <v>0</v>
      </c>
      <c r="D51" t="s">
        <v>257</v>
      </c>
      <c r="E51">
        <v>30</v>
      </c>
      <c r="F51">
        <v>0.05</v>
      </c>
      <c r="G51">
        <v>0.096</v>
      </c>
      <c r="H51" s="25">
        <f t="shared" si="3"/>
        <v>0.094752</v>
      </c>
      <c r="K51" s="37">
        <v>0</v>
      </c>
      <c r="N51">
        <f t="shared" si="1"/>
        <v>0.094752</v>
      </c>
      <c r="O51">
        <f t="shared" si="2"/>
        <v>0.094752</v>
      </c>
      <c r="S51" s="24">
        <v>94752</v>
      </c>
      <c r="U51" s="24"/>
    </row>
    <row r="52" spans="1:21" ht="12.75">
      <c r="A52">
        <v>25</v>
      </c>
      <c r="B52">
        <v>0</v>
      </c>
      <c r="D52" t="s">
        <v>257</v>
      </c>
      <c r="E52">
        <v>30</v>
      </c>
      <c r="F52">
        <v>0.05</v>
      </c>
      <c r="G52">
        <v>0.096</v>
      </c>
      <c r="H52" s="25">
        <f t="shared" si="3"/>
        <v>0.09472</v>
      </c>
      <c r="K52" s="37">
        <v>0</v>
      </c>
      <c r="N52">
        <f t="shared" si="1"/>
        <v>0.09472</v>
      </c>
      <c r="O52">
        <f t="shared" si="2"/>
        <v>0.09472</v>
      </c>
      <c r="S52" s="24">
        <v>94720</v>
      </c>
      <c r="U52" s="24"/>
    </row>
    <row r="53" spans="1:21" ht="12.75">
      <c r="A53">
        <v>26</v>
      </c>
      <c r="B53">
        <v>0</v>
      </c>
      <c r="D53" t="s">
        <v>257</v>
      </c>
      <c r="E53">
        <v>30</v>
      </c>
      <c r="F53">
        <v>0.05</v>
      </c>
      <c r="G53">
        <v>0.096</v>
      </c>
      <c r="H53" s="25">
        <f t="shared" si="3"/>
        <v>0.094688</v>
      </c>
      <c r="K53" s="37">
        <v>0</v>
      </c>
      <c r="N53">
        <f t="shared" si="1"/>
        <v>0.094688</v>
      </c>
      <c r="O53">
        <f t="shared" si="2"/>
        <v>0.094688</v>
      </c>
      <c r="S53" s="24">
        <v>94688</v>
      </c>
      <c r="U53" s="24"/>
    </row>
    <row r="54" spans="1:21" ht="12.75">
      <c r="A54">
        <v>27</v>
      </c>
      <c r="B54">
        <v>0</v>
      </c>
      <c r="D54" t="s">
        <v>257</v>
      </c>
      <c r="E54">
        <v>30</v>
      </c>
      <c r="F54">
        <v>0.05</v>
      </c>
      <c r="G54">
        <v>0.096</v>
      </c>
      <c r="H54" s="25">
        <f t="shared" si="3"/>
        <v>0.094656</v>
      </c>
      <c r="K54" s="37">
        <v>0</v>
      </c>
      <c r="N54">
        <f t="shared" si="1"/>
        <v>0.094656</v>
      </c>
      <c r="O54">
        <f t="shared" si="2"/>
        <v>0.094656</v>
      </c>
      <c r="S54" s="24">
        <v>94656</v>
      </c>
      <c r="U54" s="24"/>
    </row>
    <row r="55" spans="1:21" ht="12.75">
      <c r="A55">
        <v>28</v>
      </c>
      <c r="B55">
        <v>0</v>
      </c>
      <c r="D55" t="s">
        <v>257</v>
      </c>
      <c r="E55">
        <v>30</v>
      </c>
      <c r="F55">
        <v>0.05</v>
      </c>
      <c r="G55">
        <v>0.096</v>
      </c>
      <c r="H55" s="25">
        <f t="shared" si="3"/>
        <v>0.094624</v>
      </c>
      <c r="K55" s="37">
        <v>0</v>
      </c>
      <c r="N55">
        <f t="shared" si="1"/>
        <v>0.094624</v>
      </c>
      <c r="O55">
        <f t="shared" si="2"/>
        <v>0.094624</v>
      </c>
      <c r="S55" s="24">
        <v>94624</v>
      </c>
      <c r="U55" s="24"/>
    </row>
    <row r="56" spans="1:21" ht="12.75">
      <c r="A56">
        <v>29</v>
      </c>
      <c r="B56">
        <v>0</v>
      </c>
      <c r="D56" t="s">
        <v>257</v>
      </c>
      <c r="E56">
        <v>30</v>
      </c>
      <c r="F56">
        <v>0.05</v>
      </c>
      <c r="G56">
        <v>0.096</v>
      </c>
      <c r="H56" s="25">
        <f t="shared" si="3"/>
        <v>0.094592</v>
      </c>
      <c r="K56" s="37">
        <v>0</v>
      </c>
      <c r="N56">
        <f t="shared" si="1"/>
        <v>0.094592</v>
      </c>
      <c r="O56">
        <f t="shared" si="2"/>
        <v>0.094592</v>
      </c>
      <c r="S56" s="24">
        <v>94592</v>
      </c>
      <c r="U56" s="24"/>
    </row>
    <row r="57" spans="1:21" ht="12.75">
      <c r="A57">
        <v>30</v>
      </c>
      <c r="B57">
        <v>0</v>
      </c>
      <c r="D57" t="s">
        <v>257</v>
      </c>
      <c r="E57">
        <v>30</v>
      </c>
      <c r="F57">
        <v>0.05</v>
      </c>
      <c r="G57">
        <v>0.096</v>
      </c>
      <c r="H57" s="25">
        <f t="shared" si="3"/>
        <v>0.09456</v>
      </c>
      <c r="K57" s="37">
        <v>0</v>
      </c>
      <c r="N57">
        <f t="shared" si="1"/>
        <v>0.09456</v>
      </c>
      <c r="O57">
        <f t="shared" si="2"/>
        <v>0.09456</v>
      </c>
      <c r="S57" s="24">
        <v>94560</v>
      </c>
      <c r="U57" s="24"/>
    </row>
    <row r="58" spans="1:21" ht="12.75">
      <c r="A58">
        <v>31</v>
      </c>
      <c r="B58">
        <v>0</v>
      </c>
      <c r="D58" t="s">
        <v>257</v>
      </c>
      <c r="E58">
        <v>30</v>
      </c>
      <c r="F58">
        <v>0.05</v>
      </c>
      <c r="G58">
        <v>0.096</v>
      </c>
      <c r="H58" s="25">
        <f t="shared" si="3"/>
        <v>0.094528</v>
      </c>
      <c r="K58" s="37">
        <v>0</v>
      </c>
      <c r="N58">
        <f t="shared" si="1"/>
        <v>0.094528</v>
      </c>
      <c r="O58">
        <f t="shared" si="2"/>
        <v>0.094528</v>
      </c>
      <c r="S58" s="24">
        <v>94528</v>
      </c>
      <c r="U58" s="24"/>
    </row>
    <row r="59" spans="1:21" ht="12.75">
      <c r="A59">
        <v>32</v>
      </c>
      <c r="B59">
        <v>0</v>
      </c>
      <c r="D59" t="s">
        <v>257</v>
      </c>
      <c r="E59">
        <v>30</v>
      </c>
      <c r="F59">
        <v>0.05</v>
      </c>
      <c r="G59">
        <v>0.096</v>
      </c>
      <c r="H59" s="25">
        <f t="shared" si="3"/>
        <v>0.094496</v>
      </c>
      <c r="K59" s="37">
        <v>0</v>
      </c>
      <c r="N59">
        <f t="shared" si="1"/>
        <v>0.094496</v>
      </c>
      <c r="O59">
        <f t="shared" si="2"/>
        <v>0.094496</v>
      </c>
      <c r="S59" s="24">
        <v>94496</v>
      </c>
      <c r="U59" s="24"/>
    </row>
    <row r="60" spans="1:21" ht="12.75">
      <c r="A60">
        <v>33</v>
      </c>
      <c r="B60">
        <v>0</v>
      </c>
      <c r="D60" t="s">
        <v>257</v>
      </c>
      <c r="E60">
        <v>30</v>
      </c>
      <c r="F60">
        <v>0.05</v>
      </c>
      <c r="G60">
        <v>0.096</v>
      </c>
      <c r="H60" s="25">
        <f t="shared" si="3"/>
        <v>0.094464</v>
      </c>
      <c r="K60" s="37">
        <v>0</v>
      </c>
      <c r="N60">
        <f t="shared" si="1"/>
        <v>0.094464</v>
      </c>
      <c r="O60">
        <f t="shared" si="2"/>
        <v>0.094464</v>
      </c>
      <c r="S60" s="24">
        <v>94464</v>
      </c>
      <c r="U60" s="24"/>
    </row>
    <row r="61" spans="1:21" ht="12.75">
      <c r="A61">
        <v>34</v>
      </c>
      <c r="B61">
        <v>0</v>
      </c>
      <c r="D61" t="s">
        <v>257</v>
      </c>
      <c r="E61">
        <v>30</v>
      </c>
      <c r="F61">
        <v>0.05</v>
      </c>
      <c r="G61">
        <v>0.096</v>
      </c>
      <c r="H61" s="25">
        <f t="shared" si="3"/>
        <v>0.094432</v>
      </c>
      <c r="K61" s="37">
        <v>0</v>
      </c>
      <c r="N61">
        <f t="shared" si="1"/>
        <v>0.094432</v>
      </c>
      <c r="O61">
        <f t="shared" si="2"/>
        <v>0.094432</v>
      </c>
      <c r="S61" s="24">
        <v>94432</v>
      </c>
      <c r="U61" s="24"/>
    </row>
    <row r="62" ht="13.5" thickBot="1"/>
    <row r="63" spans="1:13" ht="13.5" thickBot="1">
      <c r="A63" s="73" t="s">
        <v>32</v>
      </c>
      <c r="B63" s="77"/>
      <c r="C63" s="77"/>
      <c r="D63" s="77"/>
      <c r="E63" s="74"/>
      <c r="G63" s="73" t="s">
        <v>22</v>
      </c>
      <c r="H63" s="77"/>
      <c r="I63" s="77"/>
      <c r="J63" s="77"/>
      <c r="K63" s="77"/>
      <c r="L63" s="77"/>
      <c r="M63" s="74"/>
    </row>
    <row r="64" spans="1:13" ht="13.5" thickBot="1">
      <c r="A64" s="13"/>
      <c r="B64" s="1" t="s">
        <v>14</v>
      </c>
      <c r="C64" s="1" t="s">
        <v>15</v>
      </c>
      <c r="D64" s="1" t="s">
        <v>16</v>
      </c>
      <c r="E64" s="2" t="s">
        <v>17</v>
      </c>
      <c r="G64" s="14" t="s">
        <v>358</v>
      </c>
      <c r="H64" s="73" t="s">
        <v>360</v>
      </c>
      <c r="I64" s="77"/>
      <c r="J64" s="77"/>
      <c r="K64" s="77"/>
      <c r="L64" s="77"/>
      <c r="M64" s="74"/>
    </row>
    <row r="65" spans="1:13" ht="12.75">
      <c r="A65" s="8" t="s">
        <v>258</v>
      </c>
      <c r="B65" s="9">
        <v>0.0032</v>
      </c>
      <c r="C65" s="9">
        <v>0.0032</v>
      </c>
      <c r="D65" s="9">
        <v>0.0032</v>
      </c>
      <c r="E65" s="10">
        <v>0.0032</v>
      </c>
      <c r="G65" s="88" t="s">
        <v>23</v>
      </c>
      <c r="H65" s="13"/>
      <c r="I65" s="1" t="s">
        <v>31</v>
      </c>
      <c r="J65" s="1" t="s">
        <v>26</v>
      </c>
      <c r="K65" s="1"/>
      <c r="L65" s="1"/>
      <c r="M65" s="2"/>
    </row>
    <row r="66" spans="1:13" ht="13.5" thickBot="1">
      <c r="A66" s="8" t="s">
        <v>259</v>
      </c>
      <c r="B66" s="9">
        <v>15</v>
      </c>
      <c r="C66" s="9">
        <v>15</v>
      </c>
      <c r="D66" s="9">
        <v>7</v>
      </c>
      <c r="E66" s="10">
        <v>3</v>
      </c>
      <c r="G66" s="89"/>
      <c r="H66" s="21" t="s">
        <v>24</v>
      </c>
      <c r="I66" s="11">
        <v>1</v>
      </c>
      <c r="J66" s="11">
        <v>64</v>
      </c>
      <c r="K66" s="11"/>
      <c r="L66" s="11"/>
      <c r="M66" s="12"/>
    </row>
    <row r="67" spans="1:13" ht="13.5" thickBot="1">
      <c r="A67" s="8" t="s">
        <v>260</v>
      </c>
      <c r="B67" s="9">
        <v>1023</v>
      </c>
      <c r="C67" s="9">
        <v>1023</v>
      </c>
      <c r="D67" s="9">
        <v>15</v>
      </c>
      <c r="E67" s="10">
        <v>7</v>
      </c>
      <c r="G67" s="22" t="s">
        <v>27</v>
      </c>
      <c r="H67" s="73" t="s">
        <v>28</v>
      </c>
      <c r="I67" s="77"/>
      <c r="J67" s="77"/>
      <c r="K67" s="77"/>
      <c r="L67" s="77"/>
      <c r="M67" s="74"/>
    </row>
    <row r="68" spans="1:13" ht="13.5" thickBot="1">
      <c r="A68" s="8" t="s">
        <v>261</v>
      </c>
      <c r="B68" s="9">
        <v>7</v>
      </c>
      <c r="C68" s="9">
        <v>3</v>
      </c>
      <c r="D68" s="9">
        <v>2</v>
      </c>
      <c r="E68" s="10">
        <v>2</v>
      </c>
      <c r="G68" s="22" t="s">
        <v>18</v>
      </c>
      <c r="H68" s="73" t="s">
        <v>262</v>
      </c>
      <c r="I68" s="77"/>
      <c r="J68" s="77"/>
      <c r="K68" s="77"/>
      <c r="L68" s="77"/>
      <c r="M68" s="74"/>
    </row>
    <row r="69" spans="1:13" ht="13.5" thickBot="1">
      <c r="A69" s="16" t="s">
        <v>19</v>
      </c>
      <c r="B69" s="86" t="s">
        <v>21</v>
      </c>
      <c r="C69" s="86"/>
      <c r="D69" s="86"/>
      <c r="E69" s="87"/>
      <c r="G69" s="15" t="s">
        <v>29</v>
      </c>
      <c r="H69" s="113" t="s">
        <v>28</v>
      </c>
      <c r="I69" s="114"/>
      <c r="J69" s="114"/>
      <c r="K69" s="114"/>
      <c r="L69" s="114"/>
      <c r="M69" s="115"/>
    </row>
    <row r="70" spans="1:13" ht="13.5" thickBot="1">
      <c r="A70" s="17" t="s">
        <v>20</v>
      </c>
      <c r="B70" s="86" t="s">
        <v>21</v>
      </c>
      <c r="C70" s="86"/>
      <c r="D70" s="86"/>
      <c r="E70" s="87"/>
      <c r="G70" s="22" t="s">
        <v>30</v>
      </c>
      <c r="H70" s="73" t="s">
        <v>28</v>
      </c>
      <c r="I70" s="77"/>
      <c r="J70" s="77"/>
      <c r="K70" s="77"/>
      <c r="L70" s="77"/>
      <c r="M70" s="74"/>
    </row>
    <row r="72" ht="13.5" thickBot="1"/>
    <row r="73" spans="1:13" ht="12.75" customHeight="1">
      <c r="A73" s="18"/>
      <c r="B73" s="18"/>
      <c r="C73" s="18"/>
      <c r="G73" s="109" t="s">
        <v>34</v>
      </c>
      <c r="H73" s="110"/>
      <c r="I73" s="110"/>
      <c r="J73" s="110"/>
      <c r="K73" s="110"/>
      <c r="L73" s="110"/>
      <c r="M73" s="111"/>
    </row>
    <row r="74" spans="1:13" ht="12.75">
      <c r="A74" s="18"/>
      <c r="B74" s="18"/>
      <c r="C74" s="18"/>
      <c r="G74" s="75" t="s">
        <v>35</v>
      </c>
      <c r="H74" s="76"/>
      <c r="I74" s="78" t="s">
        <v>304</v>
      </c>
      <c r="J74" s="78"/>
      <c r="K74" s="78"/>
      <c r="L74" s="78"/>
      <c r="M74" s="112"/>
    </row>
    <row r="75" spans="1:13" ht="12.75">
      <c r="A75" s="18"/>
      <c r="B75" s="18"/>
      <c r="C75" s="18"/>
      <c r="G75" s="75" t="s">
        <v>36</v>
      </c>
      <c r="H75" s="76"/>
      <c r="I75" s="78" t="s">
        <v>37</v>
      </c>
      <c r="J75" s="78"/>
      <c r="K75" s="9"/>
      <c r="L75" s="9"/>
      <c r="M75" s="10"/>
    </row>
    <row r="76" spans="7:13" ht="12.75">
      <c r="G76" s="75" t="s">
        <v>38</v>
      </c>
      <c r="H76" s="76"/>
      <c r="I76" s="9" t="s">
        <v>39</v>
      </c>
      <c r="J76" s="9"/>
      <c r="K76" s="9"/>
      <c r="L76" s="9"/>
      <c r="M76" s="10"/>
    </row>
    <row r="77" spans="7:13" ht="12.75">
      <c r="G77" s="75" t="s">
        <v>40</v>
      </c>
      <c r="H77" s="76"/>
      <c r="I77" s="9">
        <v>40</v>
      </c>
      <c r="J77" s="9"/>
      <c r="K77" s="9"/>
      <c r="L77" s="9"/>
      <c r="M77" s="10"/>
    </row>
    <row r="78" spans="7:13" ht="12.75">
      <c r="G78" s="8" t="s">
        <v>41</v>
      </c>
      <c r="H78" s="9"/>
      <c r="I78" s="9" t="s">
        <v>42</v>
      </c>
      <c r="J78" s="9"/>
      <c r="K78" s="9"/>
      <c r="L78" s="9"/>
      <c r="M78" s="10"/>
    </row>
    <row r="79" spans="7:13" ht="12.75">
      <c r="G79" s="8" t="s">
        <v>43</v>
      </c>
      <c r="H79" s="9"/>
      <c r="I79" s="9" t="s">
        <v>44</v>
      </c>
      <c r="J79" s="9"/>
      <c r="K79" s="9"/>
      <c r="L79" s="9"/>
      <c r="M79" s="10"/>
    </row>
    <row r="80" spans="7:13" ht="12.75">
      <c r="G80" s="8" t="s">
        <v>45</v>
      </c>
      <c r="H80" s="9"/>
      <c r="I80" s="9" t="s">
        <v>263</v>
      </c>
      <c r="J80" s="9"/>
      <c r="K80" s="9"/>
      <c r="L80" s="9"/>
      <c r="M80" s="10"/>
    </row>
    <row r="81" spans="7:13" ht="13.5" thickBot="1">
      <c r="G81" s="17" t="s">
        <v>47</v>
      </c>
      <c r="H81" s="11"/>
      <c r="I81" s="11">
        <v>108</v>
      </c>
      <c r="J81" s="11"/>
      <c r="K81" s="11"/>
      <c r="L81" s="11"/>
      <c r="M81" s="12"/>
    </row>
    <row r="90" ht="12.75">
      <c r="F90" s="18"/>
    </row>
    <row r="91" ht="12.75">
      <c r="F91" s="18"/>
    </row>
    <row r="92" ht="12.75">
      <c r="F92" s="18"/>
    </row>
  </sheetData>
  <mergeCells count="29">
    <mergeCell ref="S1:S2"/>
    <mergeCell ref="A1:A2"/>
    <mergeCell ref="B1:B2"/>
    <mergeCell ref="C1:C2"/>
    <mergeCell ref="D1:D2"/>
    <mergeCell ref="K1:L1"/>
    <mergeCell ref="M1:O1"/>
    <mergeCell ref="G1:G2"/>
    <mergeCell ref="H1:H2"/>
    <mergeCell ref="I1:J1"/>
    <mergeCell ref="E1:E2"/>
    <mergeCell ref="F1:F2"/>
    <mergeCell ref="B69:E69"/>
    <mergeCell ref="H69:M69"/>
    <mergeCell ref="A63:E63"/>
    <mergeCell ref="G63:M63"/>
    <mergeCell ref="H64:M64"/>
    <mergeCell ref="G65:G66"/>
    <mergeCell ref="H67:M67"/>
    <mergeCell ref="H68:M68"/>
    <mergeCell ref="G77:H77"/>
    <mergeCell ref="B70:E70"/>
    <mergeCell ref="H70:M70"/>
    <mergeCell ref="G73:M73"/>
    <mergeCell ref="G74:H74"/>
    <mergeCell ref="I74:M74"/>
    <mergeCell ref="G75:H75"/>
    <mergeCell ref="I75:J75"/>
    <mergeCell ref="G76:H7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tabColor indexed="10"/>
  </sheetPr>
  <dimension ref="A1:W70"/>
  <sheetViews>
    <sheetView workbookViewId="0" topLeftCell="A1">
      <pane xSplit="2" ySplit="2" topLeftCell="H15" activePane="bottomRight" state="frozen"/>
      <selection pane="topLeft" activeCell="E41" sqref="E41"/>
      <selection pane="topRight" activeCell="E41" sqref="E41"/>
      <selection pane="bottomLeft" activeCell="E41" sqref="E41"/>
      <selection pane="bottomRight" activeCell="K28" sqref="K28:K44"/>
    </sheetView>
  </sheetViews>
  <sheetFormatPr defaultColWidth="9.140625" defaultRowHeight="12.75"/>
  <cols>
    <col min="6" max="6" width="10.7109375" style="0" bestFit="1" customWidth="1"/>
    <col min="12" max="12" width="11.140625" style="0" customWidth="1"/>
    <col min="16" max="16" width="9.7109375" style="0" bestFit="1" customWidth="1"/>
    <col min="19" max="19" width="10.00390625" style="0" bestFit="1" customWidth="1"/>
  </cols>
  <sheetData>
    <row r="1" spans="1:19" ht="12.75" customHeight="1">
      <c r="A1" s="96" t="s">
        <v>0</v>
      </c>
      <c r="B1" s="90" t="s">
        <v>1</v>
      </c>
      <c r="C1" s="90" t="s">
        <v>160</v>
      </c>
      <c r="D1" s="90" t="s">
        <v>161</v>
      </c>
      <c r="E1" s="94" t="s">
        <v>53</v>
      </c>
      <c r="F1" s="90" t="s">
        <v>65</v>
      </c>
      <c r="G1" s="90" t="s">
        <v>75</v>
      </c>
      <c r="H1" s="92" t="s">
        <v>52</v>
      </c>
      <c r="I1" s="101" t="s">
        <v>3</v>
      </c>
      <c r="J1" s="85"/>
      <c r="K1" s="98" t="s">
        <v>4</v>
      </c>
      <c r="L1" s="99"/>
      <c r="M1" s="85" t="s">
        <v>5</v>
      </c>
      <c r="N1" s="85"/>
      <c r="O1" s="85"/>
      <c r="P1" s="1" t="s">
        <v>6</v>
      </c>
      <c r="Q1" s="2"/>
      <c r="S1" s="92" t="s">
        <v>158</v>
      </c>
    </row>
    <row r="2" spans="1:19" ht="64.5" thickBot="1">
      <c r="A2" s="97"/>
      <c r="B2" s="91"/>
      <c r="C2" s="91"/>
      <c r="D2" s="91"/>
      <c r="E2" s="95"/>
      <c r="F2" s="91"/>
      <c r="G2" s="91"/>
      <c r="H2" s="100"/>
      <c r="I2" s="3" t="s">
        <v>159</v>
      </c>
      <c r="J2" s="4" t="s">
        <v>8</v>
      </c>
      <c r="K2" s="4" t="s">
        <v>70</v>
      </c>
      <c r="L2" s="5" t="s">
        <v>85</v>
      </c>
      <c r="M2" s="4" t="s">
        <v>9</v>
      </c>
      <c r="N2" s="4" t="s">
        <v>10</v>
      </c>
      <c r="O2" s="4" t="s">
        <v>11</v>
      </c>
      <c r="P2" s="5" t="s">
        <v>12</v>
      </c>
      <c r="Q2" s="6" t="s">
        <v>13</v>
      </c>
      <c r="S2" s="93"/>
    </row>
    <row r="3" spans="1:19" ht="13.5" thickBot="1">
      <c r="A3">
        <v>4</v>
      </c>
      <c r="B3">
        <v>0</v>
      </c>
      <c r="C3" t="s">
        <v>162</v>
      </c>
      <c r="G3">
        <v>0</v>
      </c>
      <c r="H3">
        <f aca="true" t="shared" si="0" ref="H3:H44">S3/1000000</f>
        <v>0</v>
      </c>
      <c r="I3" s="26">
        <f>SUM(H3:H6)+SUM(H24:H27)</f>
        <v>0</v>
      </c>
      <c r="J3" s="27">
        <f>I3/(SUM(G3:G6)+SUM(G24:G27))</f>
        <v>0</v>
      </c>
      <c r="K3" s="7"/>
      <c r="L3" s="29"/>
      <c r="M3" s="27">
        <f>SUM(H3:H44)</f>
        <v>0</v>
      </c>
      <c r="N3" s="27">
        <f>SUM(N7:N23)+SUM(N28:N44)+SUM(H3:H6)+SUM(H24:H27)</f>
        <v>0</v>
      </c>
      <c r="O3" s="30">
        <f>SUM(O7:O23)+SUM(O28:O44)+SUM(H3:H6)+SUM(H24:H27)</f>
        <v>0</v>
      </c>
      <c r="P3" s="31"/>
      <c r="Q3" s="68"/>
      <c r="S3" s="24"/>
    </row>
    <row r="4" spans="1:19" ht="12.75">
      <c r="A4">
        <v>0</v>
      </c>
      <c r="B4">
        <v>4</v>
      </c>
      <c r="C4" t="s">
        <v>162</v>
      </c>
      <c r="G4">
        <v>1</v>
      </c>
      <c r="H4">
        <f t="shared" si="0"/>
        <v>0</v>
      </c>
      <c r="S4" s="24"/>
    </row>
    <row r="5" spans="1:19" ht="12.75">
      <c r="A5">
        <v>10</v>
      </c>
      <c r="B5">
        <v>4</v>
      </c>
      <c r="C5" t="s">
        <v>162</v>
      </c>
      <c r="G5">
        <v>0</v>
      </c>
      <c r="H5">
        <f t="shared" si="0"/>
        <v>0</v>
      </c>
      <c r="S5" s="24"/>
    </row>
    <row r="6" spans="1:19" ht="12.75">
      <c r="A6">
        <v>4</v>
      </c>
      <c r="B6">
        <v>10</v>
      </c>
      <c r="C6" t="s">
        <v>162</v>
      </c>
      <c r="G6">
        <v>30</v>
      </c>
      <c r="H6">
        <f t="shared" si="0"/>
        <v>0</v>
      </c>
      <c r="S6" s="24"/>
    </row>
    <row r="7" spans="1:19" ht="12.75">
      <c r="A7">
        <v>0</v>
      </c>
      <c r="B7">
        <v>1</v>
      </c>
      <c r="D7" t="s">
        <v>163</v>
      </c>
      <c r="E7">
        <v>200</v>
      </c>
      <c r="F7">
        <v>1E-07</v>
      </c>
      <c r="G7">
        <v>19.200001</v>
      </c>
      <c r="H7">
        <f t="shared" si="0"/>
        <v>0</v>
      </c>
      <c r="K7" s="28"/>
      <c r="N7">
        <f aca="true" t="shared" si="1" ref="N7:N23">H7*(1-K7)</f>
        <v>0</v>
      </c>
      <c r="O7">
        <f aca="true" t="shared" si="2" ref="O7:O23">IF((K7&lt;F7),H7,0)</f>
        <v>0</v>
      </c>
      <c r="S7" s="24"/>
    </row>
    <row r="8" spans="1:19" ht="12.75">
      <c r="A8">
        <v>0</v>
      </c>
      <c r="B8">
        <v>3</v>
      </c>
      <c r="D8" t="s">
        <v>163</v>
      </c>
      <c r="E8">
        <v>200</v>
      </c>
      <c r="F8">
        <v>1E-07</v>
      </c>
      <c r="G8">
        <v>24</v>
      </c>
      <c r="H8">
        <f t="shared" si="0"/>
        <v>0</v>
      </c>
      <c r="K8" s="28"/>
      <c r="N8">
        <f t="shared" si="1"/>
        <v>0</v>
      </c>
      <c r="O8">
        <f t="shared" si="2"/>
        <v>0</v>
      </c>
      <c r="S8" s="24"/>
    </row>
    <row r="9" spans="1:19" ht="12.75">
      <c r="A9">
        <v>0</v>
      </c>
      <c r="B9">
        <v>4</v>
      </c>
      <c r="D9" t="s">
        <v>163</v>
      </c>
      <c r="E9">
        <v>200</v>
      </c>
      <c r="F9">
        <v>0.0001</v>
      </c>
      <c r="G9">
        <v>4</v>
      </c>
      <c r="H9">
        <f t="shared" si="0"/>
        <v>0</v>
      </c>
      <c r="K9" s="28"/>
      <c r="N9">
        <f t="shared" si="1"/>
        <v>0</v>
      </c>
      <c r="O9">
        <f t="shared" si="2"/>
        <v>0</v>
      </c>
      <c r="S9" s="24"/>
    </row>
    <row r="10" spans="1:19" ht="12.75">
      <c r="A10">
        <v>0</v>
      </c>
      <c r="B10">
        <v>7</v>
      </c>
      <c r="D10" t="s">
        <v>164</v>
      </c>
      <c r="E10">
        <v>30</v>
      </c>
      <c r="F10">
        <v>0.05</v>
      </c>
      <c r="G10">
        <v>0.096</v>
      </c>
      <c r="H10">
        <f t="shared" si="0"/>
        <v>0</v>
      </c>
      <c r="K10" s="28"/>
      <c r="N10">
        <f t="shared" si="1"/>
        <v>0</v>
      </c>
      <c r="O10">
        <f t="shared" si="2"/>
        <v>0</v>
      </c>
      <c r="S10" s="24"/>
    </row>
    <row r="11" spans="1:19" ht="12.75">
      <c r="A11">
        <v>0</v>
      </c>
      <c r="B11">
        <v>8</v>
      </c>
      <c r="D11" t="s">
        <v>164</v>
      </c>
      <c r="E11">
        <v>30</v>
      </c>
      <c r="F11">
        <v>0.05</v>
      </c>
      <c r="G11">
        <v>0.096</v>
      </c>
      <c r="H11">
        <f t="shared" si="0"/>
        <v>0</v>
      </c>
      <c r="K11" s="28"/>
      <c r="N11">
        <f t="shared" si="1"/>
        <v>0</v>
      </c>
      <c r="O11">
        <f t="shared" si="2"/>
        <v>0</v>
      </c>
      <c r="S11" s="24"/>
    </row>
    <row r="12" spans="1:19" ht="12.75">
      <c r="A12">
        <v>0</v>
      </c>
      <c r="B12">
        <v>9</v>
      </c>
      <c r="D12" t="s">
        <v>164</v>
      </c>
      <c r="E12">
        <v>30</v>
      </c>
      <c r="F12">
        <v>0.05</v>
      </c>
      <c r="G12">
        <v>0.096</v>
      </c>
      <c r="H12">
        <f t="shared" si="0"/>
        <v>0</v>
      </c>
      <c r="K12" s="28"/>
      <c r="N12">
        <f t="shared" si="1"/>
        <v>0</v>
      </c>
      <c r="O12">
        <f t="shared" si="2"/>
        <v>0</v>
      </c>
      <c r="S12" s="24"/>
    </row>
    <row r="13" spans="1:19" ht="12.75">
      <c r="A13">
        <v>0</v>
      </c>
      <c r="B13">
        <v>10</v>
      </c>
      <c r="D13" t="s">
        <v>163</v>
      </c>
      <c r="E13">
        <v>30</v>
      </c>
      <c r="F13">
        <v>0.0001</v>
      </c>
      <c r="G13">
        <v>2</v>
      </c>
      <c r="H13">
        <f t="shared" si="0"/>
        <v>0</v>
      </c>
      <c r="K13" s="28"/>
      <c r="N13">
        <f t="shared" si="1"/>
        <v>0</v>
      </c>
      <c r="O13">
        <f t="shared" si="2"/>
        <v>0</v>
      </c>
      <c r="S13" s="24"/>
    </row>
    <row r="14" spans="1:19" ht="12.75">
      <c r="A14">
        <v>0</v>
      </c>
      <c r="B14">
        <v>11</v>
      </c>
      <c r="D14" t="s">
        <v>163</v>
      </c>
      <c r="E14">
        <v>200</v>
      </c>
      <c r="F14">
        <v>0.0001</v>
      </c>
      <c r="G14">
        <v>0.128</v>
      </c>
      <c r="H14">
        <f t="shared" si="0"/>
        <v>0</v>
      </c>
      <c r="K14" s="28"/>
      <c r="N14">
        <f t="shared" si="1"/>
        <v>0</v>
      </c>
      <c r="O14">
        <f t="shared" si="2"/>
        <v>0</v>
      </c>
      <c r="S14" s="24"/>
    </row>
    <row r="15" spans="1:19" ht="12.75">
      <c r="A15">
        <v>1</v>
      </c>
      <c r="B15">
        <v>0</v>
      </c>
      <c r="D15" t="s">
        <v>163</v>
      </c>
      <c r="E15">
        <v>100</v>
      </c>
      <c r="F15">
        <v>0.01</v>
      </c>
      <c r="G15">
        <v>0.06</v>
      </c>
      <c r="H15">
        <f t="shared" si="0"/>
        <v>0</v>
      </c>
      <c r="K15" s="28"/>
      <c r="N15">
        <f t="shared" si="1"/>
        <v>0</v>
      </c>
      <c r="O15">
        <f t="shared" si="2"/>
        <v>0</v>
      </c>
      <c r="S15" s="24"/>
    </row>
    <row r="16" spans="1:19" ht="12.75">
      <c r="A16">
        <v>3</v>
      </c>
      <c r="B16">
        <v>0</v>
      </c>
      <c r="D16" t="s">
        <v>163</v>
      </c>
      <c r="E16">
        <v>100</v>
      </c>
      <c r="F16">
        <v>0.01</v>
      </c>
      <c r="G16">
        <v>0.06</v>
      </c>
      <c r="H16">
        <f t="shared" si="0"/>
        <v>0</v>
      </c>
      <c r="K16" s="28"/>
      <c r="N16">
        <f t="shared" si="1"/>
        <v>0</v>
      </c>
      <c r="O16">
        <f t="shared" si="2"/>
        <v>0</v>
      </c>
      <c r="S16" s="24"/>
    </row>
    <row r="17" spans="1:19" ht="12.75">
      <c r="A17">
        <v>7</v>
      </c>
      <c r="B17">
        <v>0</v>
      </c>
      <c r="D17" t="s">
        <v>164</v>
      </c>
      <c r="E17">
        <v>30</v>
      </c>
      <c r="F17">
        <v>0.05</v>
      </c>
      <c r="G17">
        <v>0.096</v>
      </c>
      <c r="H17">
        <f t="shared" si="0"/>
        <v>0</v>
      </c>
      <c r="K17" s="28"/>
      <c r="N17">
        <f t="shared" si="1"/>
        <v>0</v>
      </c>
      <c r="O17">
        <f t="shared" si="2"/>
        <v>0</v>
      </c>
      <c r="S17" s="24"/>
    </row>
    <row r="18" spans="1:19" ht="12.75">
      <c r="A18">
        <v>8</v>
      </c>
      <c r="B18">
        <v>0</v>
      </c>
      <c r="D18" t="s">
        <v>164</v>
      </c>
      <c r="E18">
        <v>30</v>
      </c>
      <c r="F18">
        <v>0.05</v>
      </c>
      <c r="G18">
        <v>0.096</v>
      </c>
      <c r="H18">
        <f t="shared" si="0"/>
        <v>0</v>
      </c>
      <c r="K18" s="28"/>
      <c r="N18">
        <f t="shared" si="1"/>
        <v>0</v>
      </c>
      <c r="O18">
        <f t="shared" si="2"/>
        <v>0</v>
      </c>
      <c r="S18" s="24"/>
    </row>
    <row r="19" spans="1:19" ht="12.75">
      <c r="A19">
        <v>9</v>
      </c>
      <c r="B19">
        <v>0</v>
      </c>
      <c r="D19" t="s">
        <v>164</v>
      </c>
      <c r="E19">
        <v>30</v>
      </c>
      <c r="F19">
        <v>0.05</v>
      </c>
      <c r="G19">
        <v>0.096</v>
      </c>
      <c r="H19">
        <f t="shared" si="0"/>
        <v>0</v>
      </c>
      <c r="K19" s="28"/>
      <c r="N19">
        <f t="shared" si="1"/>
        <v>0</v>
      </c>
      <c r="O19">
        <f t="shared" si="2"/>
        <v>0</v>
      </c>
      <c r="S19" s="24"/>
    </row>
    <row r="20" spans="1:19" ht="12.75">
      <c r="A20">
        <v>10</v>
      </c>
      <c r="B20">
        <v>0</v>
      </c>
      <c r="D20" t="s">
        <v>163</v>
      </c>
      <c r="E20">
        <v>50</v>
      </c>
      <c r="F20">
        <v>0.0001</v>
      </c>
      <c r="G20">
        <v>1</v>
      </c>
      <c r="H20">
        <f t="shared" si="0"/>
        <v>0</v>
      </c>
      <c r="K20" s="28"/>
      <c r="N20">
        <f t="shared" si="1"/>
        <v>0</v>
      </c>
      <c r="O20">
        <f t="shared" si="2"/>
        <v>0</v>
      </c>
      <c r="S20" s="24"/>
    </row>
    <row r="21" spans="1:19" ht="12.75">
      <c r="A21">
        <v>6</v>
      </c>
      <c r="B21">
        <v>5</v>
      </c>
      <c r="D21" t="s">
        <v>163</v>
      </c>
      <c r="E21">
        <v>100</v>
      </c>
      <c r="F21">
        <v>0.0001</v>
      </c>
      <c r="G21">
        <v>0.5</v>
      </c>
      <c r="H21">
        <f t="shared" si="0"/>
        <v>0</v>
      </c>
      <c r="K21" s="28"/>
      <c r="N21">
        <f t="shared" si="1"/>
        <v>0</v>
      </c>
      <c r="O21">
        <f t="shared" si="2"/>
        <v>0</v>
      </c>
      <c r="S21" s="24"/>
    </row>
    <row r="22" spans="1:19" ht="12.75">
      <c r="A22">
        <v>5</v>
      </c>
      <c r="B22">
        <v>6</v>
      </c>
      <c r="D22" t="s">
        <v>163</v>
      </c>
      <c r="E22">
        <v>100</v>
      </c>
      <c r="F22">
        <v>0.0001</v>
      </c>
      <c r="G22">
        <v>0.5</v>
      </c>
      <c r="H22">
        <f t="shared" si="0"/>
        <v>0</v>
      </c>
      <c r="K22" s="28"/>
      <c r="N22">
        <f t="shared" si="1"/>
        <v>0</v>
      </c>
      <c r="O22">
        <f t="shared" si="2"/>
        <v>0</v>
      </c>
      <c r="S22" s="24"/>
    </row>
    <row r="23" spans="1:19" ht="12.75">
      <c r="A23">
        <v>11</v>
      </c>
      <c r="B23">
        <v>10</v>
      </c>
      <c r="D23" t="s">
        <v>163</v>
      </c>
      <c r="E23">
        <v>16</v>
      </c>
      <c r="F23">
        <v>0.0001</v>
      </c>
      <c r="G23">
        <v>0.5</v>
      </c>
      <c r="H23">
        <f t="shared" si="0"/>
        <v>0</v>
      </c>
      <c r="K23" s="28"/>
      <c r="N23">
        <f t="shared" si="1"/>
        <v>0</v>
      </c>
      <c r="O23">
        <f t="shared" si="2"/>
        <v>0</v>
      </c>
      <c r="S23" s="24"/>
    </row>
    <row r="24" spans="1:19" ht="12.75">
      <c r="A24" s="47">
        <v>4</v>
      </c>
      <c r="B24" s="47">
        <v>0</v>
      </c>
      <c r="C24" s="47" t="s">
        <v>162</v>
      </c>
      <c r="D24" s="47"/>
      <c r="E24" s="47"/>
      <c r="F24" s="47"/>
      <c r="G24" s="47">
        <v>0</v>
      </c>
      <c r="H24" s="47">
        <f t="shared" si="0"/>
        <v>0</v>
      </c>
      <c r="I24" s="47"/>
      <c r="J24" s="47"/>
      <c r="K24" s="47"/>
      <c r="L24" s="47"/>
      <c r="M24" s="47"/>
      <c r="N24" s="47"/>
      <c r="O24" s="47"/>
      <c r="S24" s="24"/>
    </row>
    <row r="25" spans="1:19" ht="12.75">
      <c r="A25" s="47">
        <v>0</v>
      </c>
      <c r="B25" s="47">
        <v>4</v>
      </c>
      <c r="C25" s="47" t="s">
        <v>162</v>
      </c>
      <c r="D25" s="47"/>
      <c r="E25" s="47"/>
      <c r="F25" s="47"/>
      <c r="G25" s="47">
        <v>1</v>
      </c>
      <c r="H25" s="47">
        <f t="shared" si="0"/>
        <v>0</v>
      </c>
      <c r="I25" s="47"/>
      <c r="J25" s="47"/>
      <c r="K25" s="47"/>
      <c r="L25" s="47"/>
      <c r="M25" s="47"/>
      <c r="N25" s="47"/>
      <c r="O25" s="47"/>
      <c r="S25" s="24"/>
    </row>
    <row r="26" spans="1:19" ht="12.75">
      <c r="A26" s="47">
        <v>10</v>
      </c>
      <c r="B26" s="47">
        <v>4</v>
      </c>
      <c r="C26" s="47" t="s">
        <v>162</v>
      </c>
      <c r="D26" s="47"/>
      <c r="E26" s="47"/>
      <c r="F26" s="47"/>
      <c r="G26" s="47">
        <v>0</v>
      </c>
      <c r="H26" s="47">
        <f t="shared" si="0"/>
        <v>0</v>
      </c>
      <c r="I26" s="47"/>
      <c r="J26" s="47"/>
      <c r="K26" s="47"/>
      <c r="L26" s="47"/>
      <c r="M26" s="47"/>
      <c r="N26" s="47"/>
      <c r="O26" s="47"/>
      <c r="S26" s="24"/>
    </row>
    <row r="27" spans="1:19" ht="12.75">
      <c r="A27" s="47">
        <v>4</v>
      </c>
      <c r="B27" s="47">
        <v>10</v>
      </c>
      <c r="C27" s="47" t="s">
        <v>162</v>
      </c>
      <c r="D27" s="47"/>
      <c r="E27" s="47"/>
      <c r="F27" s="47"/>
      <c r="G27" s="47">
        <v>30</v>
      </c>
      <c r="H27" s="47">
        <f t="shared" si="0"/>
        <v>0</v>
      </c>
      <c r="I27" s="47"/>
      <c r="J27" s="47"/>
      <c r="K27" s="47"/>
      <c r="L27" s="47"/>
      <c r="M27" s="47"/>
      <c r="N27" s="47"/>
      <c r="O27" s="47"/>
      <c r="S27" s="24"/>
    </row>
    <row r="28" spans="1:19" ht="12.75">
      <c r="A28" s="47">
        <v>0</v>
      </c>
      <c r="B28" s="47">
        <v>1</v>
      </c>
      <c r="C28" s="47"/>
      <c r="D28" s="47" t="s">
        <v>163</v>
      </c>
      <c r="E28" s="47">
        <v>200</v>
      </c>
      <c r="F28" s="47">
        <v>1E-07</v>
      </c>
      <c r="G28" s="47">
        <v>19.200001</v>
      </c>
      <c r="H28" s="47">
        <f t="shared" si="0"/>
        <v>0</v>
      </c>
      <c r="I28" s="47"/>
      <c r="J28" s="47"/>
      <c r="K28" s="70"/>
      <c r="L28" s="47"/>
      <c r="M28" s="47"/>
      <c r="N28" s="47">
        <f aca="true" t="shared" si="3" ref="N28:N44">H28*(1-K28)</f>
        <v>0</v>
      </c>
      <c r="O28" s="47">
        <f aca="true" t="shared" si="4" ref="O28:O44">IF((K28&lt;F28),H28,0)</f>
        <v>0</v>
      </c>
      <c r="S28" s="24"/>
    </row>
    <row r="29" spans="1:19" ht="12.75">
      <c r="A29" s="47">
        <v>0</v>
      </c>
      <c r="B29" s="47">
        <v>3</v>
      </c>
      <c r="C29" s="47"/>
      <c r="D29" s="47" t="s">
        <v>163</v>
      </c>
      <c r="E29" s="47">
        <v>200</v>
      </c>
      <c r="F29" s="47">
        <v>1E-07</v>
      </c>
      <c r="G29" s="47">
        <v>24</v>
      </c>
      <c r="H29" s="47">
        <f t="shared" si="0"/>
        <v>0</v>
      </c>
      <c r="I29" s="47"/>
      <c r="J29" s="47"/>
      <c r="K29" s="70"/>
      <c r="L29" s="47"/>
      <c r="M29" s="47"/>
      <c r="N29" s="47">
        <f t="shared" si="3"/>
        <v>0</v>
      </c>
      <c r="O29" s="47">
        <f t="shared" si="4"/>
        <v>0</v>
      </c>
      <c r="S29" s="24"/>
    </row>
    <row r="30" spans="1:19" ht="12.75">
      <c r="A30" s="47">
        <v>0</v>
      </c>
      <c r="B30" s="47">
        <v>4</v>
      </c>
      <c r="C30" s="47"/>
      <c r="D30" s="47" t="s">
        <v>163</v>
      </c>
      <c r="E30" s="47">
        <v>200</v>
      </c>
      <c r="F30" s="47">
        <v>0.0001</v>
      </c>
      <c r="G30" s="47">
        <v>4</v>
      </c>
      <c r="H30" s="47">
        <f t="shared" si="0"/>
        <v>0</v>
      </c>
      <c r="I30" s="47"/>
      <c r="J30" s="47"/>
      <c r="K30" s="70"/>
      <c r="L30" s="47"/>
      <c r="M30" s="47"/>
      <c r="N30" s="47">
        <f t="shared" si="3"/>
        <v>0</v>
      </c>
      <c r="O30" s="47">
        <f t="shared" si="4"/>
        <v>0</v>
      </c>
      <c r="S30" s="24"/>
    </row>
    <row r="31" spans="1:19" ht="12.75">
      <c r="A31" s="47">
        <v>0</v>
      </c>
      <c r="B31" s="47">
        <v>7</v>
      </c>
      <c r="C31" s="47"/>
      <c r="D31" s="47" t="s">
        <v>164</v>
      </c>
      <c r="E31" s="47">
        <v>30</v>
      </c>
      <c r="F31" s="47">
        <v>0.05</v>
      </c>
      <c r="G31" s="47">
        <v>0.096</v>
      </c>
      <c r="H31" s="47">
        <f t="shared" si="0"/>
        <v>0</v>
      </c>
      <c r="I31" s="47"/>
      <c r="J31" s="47"/>
      <c r="K31" s="70"/>
      <c r="L31" s="47"/>
      <c r="M31" s="47"/>
      <c r="N31" s="47">
        <f t="shared" si="3"/>
        <v>0</v>
      </c>
      <c r="O31" s="47">
        <f t="shared" si="4"/>
        <v>0</v>
      </c>
      <c r="S31" s="24"/>
    </row>
    <row r="32" spans="1:19" ht="12.75">
      <c r="A32" s="47">
        <v>0</v>
      </c>
      <c r="B32" s="47">
        <v>8</v>
      </c>
      <c r="C32" s="47"/>
      <c r="D32" s="47" t="s">
        <v>164</v>
      </c>
      <c r="E32" s="47">
        <v>30</v>
      </c>
      <c r="F32" s="47">
        <v>0.05</v>
      </c>
      <c r="G32" s="47">
        <v>0.096</v>
      </c>
      <c r="H32" s="47">
        <f t="shared" si="0"/>
        <v>0</v>
      </c>
      <c r="I32" s="47"/>
      <c r="J32" s="47"/>
      <c r="K32" s="70"/>
      <c r="L32" s="47"/>
      <c r="M32" s="47"/>
      <c r="N32" s="47">
        <f t="shared" si="3"/>
        <v>0</v>
      </c>
      <c r="O32" s="47">
        <f t="shared" si="4"/>
        <v>0</v>
      </c>
      <c r="S32" s="24"/>
    </row>
    <row r="33" spans="1:19" ht="12.75">
      <c r="A33" s="47">
        <v>0</v>
      </c>
      <c r="B33" s="47">
        <v>9</v>
      </c>
      <c r="C33" s="47"/>
      <c r="D33" s="47" t="s">
        <v>164</v>
      </c>
      <c r="E33" s="47">
        <v>30</v>
      </c>
      <c r="F33" s="47">
        <v>0.05</v>
      </c>
      <c r="G33" s="47">
        <v>0.096</v>
      </c>
      <c r="H33" s="47">
        <f t="shared" si="0"/>
        <v>0</v>
      </c>
      <c r="I33" s="47"/>
      <c r="J33" s="47"/>
      <c r="K33" s="70"/>
      <c r="L33" s="47"/>
      <c r="M33" s="47"/>
      <c r="N33" s="47">
        <f t="shared" si="3"/>
        <v>0</v>
      </c>
      <c r="O33" s="47">
        <f t="shared" si="4"/>
        <v>0</v>
      </c>
      <c r="S33" s="24"/>
    </row>
    <row r="34" spans="1:19" ht="12.75">
      <c r="A34" s="47">
        <v>0</v>
      </c>
      <c r="B34" s="47">
        <v>10</v>
      </c>
      <c r="C34" s="47"/>
      <c r="D34" s="47" t="s">
        <v>163</v>
      </c>
      <c r="E34" s="47">
        <v>30</v>
      </c>
      <c r="F34" s="47">
        <v>0.0001</v>
      </c>
      <c r="G34" s="47">
        <v>2</v>
      </c>
      <c r="H34" s="47">
        <f t="shared" si="0"/>
        <v>0</v>
      </c>
      <c r="I34" s="47"/>
      <c r="J34" s="47"/>
      <c r="K34" s="70"/>
      <c r="L34" s="47"/>
      <c r="M34" s="47"/>
      <c r="N34" s="47">
        <f t="shared" si="3"/>
        <v>0</v>
      </c>
      <c r="O34" s="47">
        <f t="shared" si="4"/>
        <v>0</v>
      </c>
      <c r="S34" s="24"/>
    </row>
    <row r="35" spans="1:19" ht="12.75">
      <c r="A35" s="47">
        <v>0</v>
      </c>
      <c r="B35" s="47">
        <v>11</v>
      </c>
      <c r="C35" s="47"/>
      <c r="D35" s="47" t="s">
        <v>163</v>
      </c>
      <c r="E35" s="47">
        <v>200</v>
      </c>
      <c r="F35" s="47">
        <v>0.0001</v>
      </c>
      <c r="G35" s="47">
        <v>0.128</v>
      </c>
      <c r="H35" s="47">
        <f t="shared" si="0"/>
        <v>0</v>
      </c>
      <c r="I35" s="47"/>
      <c r="J35" s="47"/>
      <c r="K35" s="70"/>
      <c r="L35" s="47"/>
      <c r="M35" s="47"/>
      <c r="N35" s="47">
        <f t="shared" si="3"/>
        <v>0</v>
      </c>
      <c r="O35" s="47">
        <f t="shared" si="4"/>
        <v>0</v>
      </c>
      <c r="S35" s="24"/>
    </row>
    <row r="36" spans="1:19" ht="12.75">
      <c r="A36" s="47">
        <v>1</v>
      </c>
      <c r="B36" s="47">
        <v>0</v>
      </c>
      <c r="C36" s="47"/>
      <c r="D36" s="47" t="s">
        <v>163</v>
      </c>
      <c r="E36" s="47">
        <v>100</v>
      </c>
      <c r="F36" s="47">
        <v>0.01</v>
      </c>
      <c r="G36" s="47">
        <v>0.06</v>
      </c>
      <c r="H36" s="47">
        <f t="shared" si="0"/>
        <v>0</v>
      </c>
      <c r="I36" s="47"/>
      <c r="J36" s="47"/>
      <c r="K36" s="70"/>
      <c r="L36" s="47"/>
      <c r="M36" s="47"/>
      <c r="N36" s="47">
        <f t="shared" si="3"/>
        <v>0</v>
      </c>
      <c r="O36" s="47">
        <f t="shared" si="4"/>
        <v>0</v>
      </c>
      <c r="S36" s="24"/>
    </row>
    <row r="37" spans="1:19" ht="12.75">
      <c r="A37" s="47">
        <v>3</v>
      </c>
      <c r="B37" s="47">
        <v>0</v>
      </c>
      <c r="C37" s="47"/>
      <c r="D37" s="47" t="s">
        <v>163</v>
      </c>
      <c r="E37" s="47">
        <v>100</v>
      </c>
      <c r="F37" s="47">
        <v>0.01</v>
      </c>
      <c r="G37" s="47">
        <v>0.06</v>
      </c>
      <c r="H37" s="47">
        <f t="shared" si="0"/>
        <v>0</v>
      </c>
      <c r="I37" s="47"/>
      <c r="J37" s="47"/>
      <c r="K37" s="70"/>
      <c r="L37" s="47"/>
      <c r="M37" s="47"/>
      <c r="N37" s="47">
        <f t="shared" si="3"/>
        <v>0</v>
      </c>
      <c r="O37" s="47">
        <f t="shared" si="4"/>
        <v>0</v>
      </c>
      <c r="S37" s="24"/>
    </row>
    <row r="38" spans="1:19" ht="12.75">
      <c r="A38" s="47">
        <v>7</v>
      </c>
      <c r="B38" s="47">
        <v>0</v>
      </c>
      <c r="C38" s="47"/>
      <c r="D38" s="47" t="s">
        <v>164</v>
      </c>
      <c r="E38" s="47">
        <v>30</v>
      </c>
      <c r="F38" s="47">
        <v>0.05</v>
      </c>
      <c r="G38" s="47">
        <v>0.096</v>
      </c>
      <c r="H38" s="47">
        <f t="shared" si="0"/>
        <v>0</v>
      </c>
      <c r="I38" s="47"/>
      <c r="J38" s="47"/>
      <c r="K38" s="70"/>
      <c r="L38" s="47"/>
      <c r="M38" s="47"/>
      <c r="N38" s="47">
        <f t="shared" si="3"/>
        <v>0</v>
      </c>
      <c r="O38" s="47">
        <f t="shared" si="4"/>
        <v>0</v>
      </c>
      <c r="S38" s="24"/>
    </row>
    <row r="39" spans="1:19" ht="12.75">
      <c r="A39" s="47">
        <v>8</v>
      </c>
      <c r="B39" s="47">
        <v>0</v>
      </c>
      <c r="C39" s="47"/>
      <c r="D39" s="47" t="s">
        <v>164</v>
      </c>
      <c r="E39" s="47">
        <v>30</v>
      </c>
      <c r="F39" s="47">
        <v>0.05</v>
      </c>
      <c r="G39" s="47">
        <v>0.096</v>
      </c>
      <c r="H39" s="47">
        <f t="shared" si="0"/>
        <v>0</v>
      </c>
      <c r="I39" s="47"/>
      <c r="J39" s="47"/>
      <c r="K39" s="70"/>
      <c r="L39" s="47"/>
      <c r="M39" s="47"/>
      <c r="N39" s="47">
        <f t="shared" si="3"/>
        <v>0</v>
      </c>
      <c r="O39" s="47">
        <f t="shared" si="4"/>
        <v>0</v>
      </c>
      <c r="S39" s="24"/>
    </row>
    <row r="40" spans="1:19" ht="12.75">
      <c r="A40" s="47">
        <v>9</v>
      </c>
      <c r="B40" s="47">
        <v>0</v>
      </c>
      <c r="C40" s="47"/>
      <c r="D40" s="47" t="s">
        <v>164</v>
      </c>
      <c r="E40" s="47">
        <v>30</v>
      </c>
      <c r="F40" s="47">
        <v>0.05</v>
      </c>
      <c r="G40" s="47">
        <v>0.096</v>
      </c>
      <c r="H40" s="47">
        <f t="shared" si="0"/>
        <v>0</v>
      </c>
      <c r="I40" s="47"/>
      <c r="J40" s="47"/>
      <c r="K40" s="70"/>
      <c r="L40" s="47"/>
      <c r="M40" s="47"/>
      <c r="N40" s="47">
        <f t="shared" si="3"/>
        <v>0</v>
      </c>
      <c r="O40" s="47">
        <f t="shared" si="4"/>
        <v>0</v>
      </c>
      <c r="S40" s="24"/>
    </row>
    <row r="41" spans="1:19" ht="12.75">
      <c r="A41" s="47">
        <v>10</v>
      </c>
      <c r="B41" s="47">
        <v>0</v>
      </c>
      <c r="C41" s="47"/>
      <c r="D41" s="47" t="s">
        <v>163</v>
      </c>
      <c r="E41" s="47">
        <v>50</v>
      </c>
      <c r="F41" s="47">
        <v>0.0001</v>
      </c>
      <c r="G41" s="47">
        <v>1</v>
      </c>
      <c r="H41" s="47">
        <f t="shared" si="0"/>
        <v>0</v>
      </c>
      <c r="I41" s="47"/>
      <c r="J41" s="47"/>
      <c r="K41" s="70"/>
      <c r="L41" s="47"/>
      <c r="M41" s="47"/>
      <c r="N41" s="47">
        <f t="shared" si="3"/>
        <v>0</v>
      </c>
      <c r="O41" s="47">
        <f t="shared" si="4"/>
        <v>0</v>
      </c>
      <c r="S41" s="24"/>
    </row>
    <row r="42" spans="1:19" ht="12.75">
      <c r="A42" s="47">
        <v>6</v>
      </c>
      <c r="B42" s="47">
        <v>5</v>
      </c>
      <c r="C42" s="47"/>
      <c r="D42" s="47" t="s">
        <v>163</v>
      </c>
      <c r="E42" s="47">
        <v>100</v>
      </c>
      <c r="F42" s="47">
        <v>0.0001</v>
      </c>
      <c r="G42" s="47">
        <v>0.5</v>
      </c>
      <c r="H42" s="47">
        <f t="shared" si="0"/>
        <v>0</v>
      </c>
      <c r="I42" s="47"/>
      <c r="J42" s="47"/>
      <c r="K42" s="70"/>
      <c r="L42" s="47"/>
      <c r="M42" s="47"/>
      <c r="N42" s="47">
        <f t="shared" si="3"/>
        <v>0</v>
      </c>
      <c r="O42" s="47">
        <f t="shared" si="4"/>
        <v>0</v>
      </c>
      <c r="S42" s="24"/>
    </row>
    <row r="43" spans="1:19" ht="12.75">
      <c r="A43" s="47">
        <v>5</v>
      </c>
      <c r="B43" s="47">
        <v>6</v>
      </c>
      <c r="C43" s="47"/>
      <c r="D43" s="47" t="s">
        <v>163</v>
      </c>
      <c r="E43" s="47">
        <v>100</v>
      </c>
      <c r="F43" s="47">
        <v>0.0001</v>
      </c>
      <c r="G43" s="47">
        <v>0.5</v>
      </c>
      <c r="H43" s="47">
        <f t="shared" si="0"/>
        <v>0</v>
      </c>
      <c r="I43" s="47"/>
      <c r="J43" s="47"/>
      <c r="K43" s="70"/>
      <c r="L43" s="47"/>
      <c r="M43" s="47"/>
      <c r="N43" s="47">
        <f t="shared" si="3"/>
        <v>0</v>
      </c>
      <c r="O43" s="47">
        <f t="shared" si="4"/>
        <v>0</v>
      </c>
      <c r="S43" s="24"/>
    </row>
    <row r="44" spans="1:19" ht="12.75">
      <c r="A44" s="47">
        <v>11</v>
      </c>
      <c r="B44" s="47">
        <v>10</v>
      </c>
      <c r="C44" s="47"/>
      <c r="D44" s="47" t="s">
        <v>163</v>
      </c>
      <c r="E44" s="47">
        <v>16</v>
      </c>
      <c r="F44" s="47">
        <v>0.0001</v>
      </c>
      <c r="G44" s="47">
        <v>0.5</v>
      </c>
      <c r="H44" s="47">
        <f t="shared" si="0"/>
        <v>0</v>
      </c>
      <c r="I44" s="47"/>
      <c r="J44" s="47"/>
      <c r="K44" s="70"/>
      <c r="L44" s="47"/>
      <c r="M44" s="47"/>
      <c r="N44" s="47">
        <f t="shared" si="3"/>
        <v>0</v>
      </c>
      <c r="O44" s="47">
        <f t="shared" si="4"/>
        <v>0</v>
      </c>
      <c r="S44" s="24"/>
    </row>
    <row r="46" ht="13.5" thickBot="1"/>
    <row r="47" spans="1:22" ht="13.5" customHeight="1" thickBot="1">
      <c r="A47" s="73" t="s">
        <v>32</v>
      </c>
      <c r="B47" s="77"/>
      <c r="C47" s="77"/>
      <c r="D47" s="77"/>
      <c r="E47" s="74"/>
      <c r="G47" s="73" t="s">
        <v>22</v>
      </c>
      <c r="H47" s="77"/>
      <c r="I47" s="77"/>
      <c r="J47" s="77"/>
      <c r="K47" s="77"/>
      <c r="L47" s="77"/>
      <c r="M47" s="74"/>
      <c r="O47" s="23"/>
      <c r="P47" s="19"/>
      <c r="Q47" s="19"/>
      <c r="R47" s="18"/>
      <c r="S47" s="18"/>
      <c r="T47" s="18"/>
      <c r="U47" s="18"/>
      <c r="V47" s="18"/>
    </row>
    <row r="48" spans="1:22" ht="13.5" thickBot="1">
      <c r="A48" s="13"/>
      <c r="B48" s="1" t="s">
        <v>14</v>
      </c>
      <c r="C48" s="1" t="s">
        <v>15</v>
      </c>
      <c r="D48" s="1" t="s">
        <v>16</v>
      </c>
      <c r="E48" s="2" t="s">
        <v>17</v>
      </c>
      <c r="G48" s="14" t="s">
        <v>358</v>
      </c>
      <c r="H48" s="73" t="s">
        <v>359</v>
      </c>
      <c r="I48" s="77"/>
      <c r="J48" s="77"/>
      <c r="K48" s="77"/>
      <c r="L48" s="77"/>
      <c r="M48" s="74"/>
      <c r="O48" s="19"/>
      <c r="P48" s="19"/>
      <c r="Q48" s="19"/>
      <c r="R48" s="18"/>
      <c r="S48" s="18"/>
      <c r="T48" s="18"/>
      <c r="U48" s="18"/>
      <c r="V48" s="18"/>
    </row>
    <row r="49" spans="1:22" ht="12.75">
      <c r="A49" s="8" t="s">
        <v>166</v>
      </c>
      <c r="B49" s="9">
        <v>0.0032</v>
      </c>
      <c r="C49" s="9">
        <v>0.0032</v>
      </c>
      <c r="D49" s="9">
        <v>0.0032</v>
      </c>
      <c r="E49" s="10">
        <v>0.0032</v>
      </c>
      <c r="G49" s="88" t="s">
        <v>23</v>
      </c>
      <c r="H49" s="13"/>
      <c r="I49" s="1" t="s">
        <v>31</v>
      </c>
      <c r="J49" s="1" t="s">
        <v>26</v>
      </c>
      <c r="K49" s="1"/>
      <c r="L49" s="1"/>
      <c r="M49" s="2"/>
      <c r="O49" s="18"/>
      <c r="P49" s="18"/>
      <c r="Q49" s="18"/>
      <c r="R49" s="18"/>
      <c r="S49" s="18"/>
      <c r="T49" s="18"/>
      <c r="U49" s="18"/>
      <c r="V49" s="18"/>
    </row>
    <row r="50" spans="1:22" ht="13.5" thickBot="1">
      <c r="A50" s="8" t="s">
        <v>49</v>
      </c>
      <c r="B50" s="9">
        <v>15</v>
      </c>
      <c r="C50" s="9">
        <v>15</v>
      </c>
      <c r="D50" s="9">
        <v>15</v>
      </c>
      <c r="E50" s="10">
        <v>15</v>
      </c>
      <c r="G50" s="89"/>
      <c r="H50" s="21" t="s">
        <v>24</v>
      </c>
      <c r="I50" s="11">
        <v>1</v>
      </c>
      <c r="J50" s="11">
        <v>64</v>
      </c>
      <c r="K50" s="11"/>
      <c r="L50" s="11"/>
      <c r="M50" s="12"/>
      <c r="O50" s="18"/>
      <c r="P50" s="18"/>
      <c r="Q50" s="18"/>
      <c r="R50" s="18"/>
      <c r="S50" s="18"/>
      <c r="T50" s="18"/>
      <c r="U50" s="18"/>
      <c r="V50" s="18"/>
    </row>
    <row r="51" spans="1:22" ht="13.5" thickBot="1">
      <c r="A51" s="8" t="s">
        <v>50</v>
      </c>
      <c r="B51" s="9">
        <v>31</v>
      </c>
      <c r="C51" s="9">
        <v>31</v>
      </c>
      <c r="D51" s="9">
        <v>15</v>
      </c>
      <c r="E51" s="10">
        <v>15</v>
      </c>
      <c r="G51" s="22" t="s">
        <v>27</v>
      </c>
      <c r="H51" s="73" t="s">
        <v>28</v>
      </c>
      <c r="I51" s="77"/>
      <c r="J51" s="77"/>
      <c r="K51" s="77"/>
      <c r="L51" s="77"/>
      <c r="M51" s="74"/>
      <c r="O51" s="18"/>
      <c r="P51" s="18"/>
      <c r="Q51" s="18"/>
      <c r="R51" s="18"/>
      <c r="S51" s="18"/>
      <c r="T51" s="18"/>
      <c r="U51" s="18"/>
      <c r="V51" s="18"/>
    </row>
    <row r="52" spans="1:22" ht="13.5" thickBot="1">
      <c r="A52" s="8" t="s">
        <v>167</v>
      </c>
      <c r="B52" s="9">
        <v>7</v>
      </c>
      <c r="C52" s="9">
        <v>3</v>
      </c>
      <c r="D52" s="9">
        <v>2</v>
      </c>
      <c r="E52" s="10">
        <v>2</v>
      </c>
      <c r="G52" s="22" t="s">
        <v>18</v>
      </c>
      <c r="H52" s="73" t="s">
        <v>165</v>
      </c>
      <c r="I52" s="77"/>
      <c r="J52" s="77"/>
      <c r="K52" s="77"/>
      <c r="L52" s="77"/>
      <c r="M52" s="74"/>
      <c r="O52" s="18"/>
      <c r="P52" s="18"/>
      <c r="Q52" s="18"/>
      <c r="R52" s="18"/>
      <c r="S52" s="18"/>
      <c r="T52" s="18"/>
      <c r="U52" s="18"/>
      <c r="V52" s="18"/>
    </row>
    <row r="53" spans="1:22" ht="13.5" thickBot="1">
      <c r="A53" s="16" t="s">
        <v>19</v>
      </c>
      <c r="B53" s="86" t="s">
        <v>21</v>
      </c>
      <c r="C53" s="86"/>
      <c r="D53" s="86"/>
      <c r="E53" s="87"/>
      <c r="G53" s="15" t="s">
        <v>29</v>
      </c>
      <c r="H53" s="73" t="s">
        <v>28</v>
      </c>
      <c r="I53" s="77"/>
      <c r="J53" s="77"/>
      <c r="K53" s="77"/>
      <c r="L53" s="77"/>
      <c r="M53" s="74"/>
      <c r="O53" s="18"/>
      <c r="P53" s="18"/>
      <c r="Q53" s="18"/>
      <c r="R53" s="18"/>
      <c r="S53" s="18"/>
      <c r="T53" s="18"/>
      <c r="U53" s="18"/>
      <c r="V53" s="18"/>
    </row>
    <row r="54" spans="1:22" ht="13.5" thickBot="1">
      <c r="A54" s="17" t="s">
        <v>20</v>
      </c>
      <c r="B54" s="86" t="s">
        <v>21</v>
      </c>
      <c r="C54" s="86"/>
      <c r="D54" s="86"/>
      <c r="E54" s="87"/>
      <c r="G54" s="22" t="s">
        <v>30</v>
      </c>
      <c r="H54" s="73" t="s">
        <v>28</v>
      </c>
      <c r="I54" s="77"/>
      <c r="J54" s="77"/>
      <c r="K54" s="77"/>
      <c r="L54" s="77"/>
      <c r="M54" s="74"/>
      <c r="O54" s="18"/>
      <c r="P54" s="18"/>
      <c r="Q54" s="18"/>
      <c r="R54" s="18"/>
      <c r="S54" s="18"/>
      <c r="T54" s="18"/>
      <c r="U54" s="18"/>
      <c r="V54" s="18"/>
    </row>
    <row r="55" spans="7:22" ht="13.5" thickBot="1">
      <c r="G55" s="20"/>
      <c r="H55" s="19"/>
      <c r="I55" s="19"/>
      <c r="J55" s="19"/>
      <c r="K55" s="19"/>
      <c r="O55" s="18"/>
      <c r="P55" s="18"/>
      <c r="Q55" s="18"/>
      <c r="R55" s="18"/>
      <c r="S55" s="18"/>
      <c r="T55" s="18"/>
      <c r="U55" s="18"/>
      <c r="V55" s="18"/>
    </row>
    <row r="56" spans="7:22" ht="13.5" customHeight="1">
      <c r="G56" s="79" t="s">
        <v>34</v>
      </c>
      <c r="H56" s="80"/>
      <c r="I56" s="80"/>
      <c r="J56" s="80"/>
      <c r="K56" s="80"/>
      <c r="L56" s="80"/>
      <c r="M56" s="81"/>
      <c r="O56" s="18"/>
      <c r="P56" s="18"/>
      <c r="Q56" s="18"/>
      <c r="R56" s="18"/>
      <c r="S56" s="18"/>
      <c r="T56" s="18"/>
      <c r="U56" s="18"/>
      <c r="V56" s="18"/>
    </row>
    <row r="57" spans="7:23" ht="12.75">
      <c r="G57" s="75" t="s">
        <v>35</v>
      </c>
      <c r="H57" s="76"/>
      <c r="I57" s="82" t="s">
        <v>314</v>
      </c>
      <c r="J57" s="83"/>
      <c r="K57" s="83"/>
      <c r="L57" s="83"/>
      <c r="M57" s="84"/>
      <c r="O57" s="18"/>
      <c r="P57" s="18"/>
      <c r="Q57" s="18"/>
      <c r="R57" s="20"/>
      <c r="S57" s="20"/>
      <c r="T57" s="20"/>
      <c r="U57" s="20"/>
      <c r="V57" s="20"/>
      <c r="W57" s="20"/>
    </row>
    <row r="58" spans="7:23" ht="12.75">
      <c r="G58" s="75" t="s">
        <v>36</v>
      </c>
      <c r="H58" s="76"/>
      <c r="I58" s="78" t="s">
        <v>37</v>
      </c>
      <c r="J58" s="78"/>
      <c r="K58" s="9"/>
      <c r="L58" s="9"/>
      <c r="M58" s="10"/>
      <c r="O58" s="18"/>
      <c r="P58" s="18"/>
      <c r="Q58" s="18"/>
      <c r="R58" s="20"/>
      <c r="S58" s="20"/>
      <c r="T58" s="20"/>
      <c r="U58" s="20"/>
      <c r="V58" s="20"/>
      <c r="W58" s="20"/>
    </row>
    <row r="59" spans="7:22" ht="12.75">
      <c r="G59" s="75" t="s">
        <v>38</v>
      </c>
      <c r="H59" s="76"/>
      <c r="I59" s="9" t="s">
        <v>39</v>
      </c>
      <c r="J59" s="9"/>
      <c r="K59" s="9"/>
      <c r="L59" s="9"/>
      <c r="M59" s="10"/>
      <c r="O59" s="18"/>
      <c r="P59" s="18"/>
      <c r="Q59" s="18"/>
      <c r="R59" s="20"/>
      <c r="S59" s="20"/>
      <c r="T59" s="20"/>
      <c r="U59" s="18"/>
      <c r="V59" s="18"/>
    </row>
    <row r="60" spans="7:22" ht="12.75">
      <c r="G60" s="75" t="s">
        <v>40</v>
      </c>
      <c r="H60" s="76"/>
      <c r="I60" s="9">
        <v>40</v>
      </c>
      <c r="J60" s="9"/>
      <c r="K60" s="9"/>
      <c r="L60" s="9"/>
      <c r="M60" s="10"/>
      <c r="O60" s="18"/>
      <c r="P60" s="18"/>
      <c r="Q60" s="18"/>
      <c r="R60" s="18"/>
      <c r="S60" s="18"/>
      <c r="T60" s="18"/>
      <c r="U60" s="18"/>
      <c r="V60" s="18"/>
    </row>
    <row r="61" spans="7:22" ht="12.75">
      <c r="G61" s="8" t="s">
        <v>41</v>
      </c>
      <c r="H61" s="9"/>
      <c r="I61" s="9" t="s">
        <v>42</v>
      </c>
      <c r="J61" s="9"/>
      <c r="K61" s="9"/>
      <c r="L61" s="9"/>
      <c r="M61" s="10"/>
      <c r="O61" s="18"/>
      <c r="P61" s="18"/>
      <c r="Q61" s="18"/>
      <c r="R61" s="18"/>
      <c r="S61" s="18"/>
      <c r="T61" s="18"/>
      <c r="U61" s="18"/>
      <c r="V61" s="18"/>
    </row>
    <row r="62" spans="7:22" ht="12.75">
      <c r="G62" s="8" t="s">
        <v>43</v>
      </c>
      <c r="H62" s="9"/>
      <c r="I62" s="9" t="s">
        <v>44</v>
      </c>
      <c r="J62" s="9"/>
      <c r="K62" s="9"/>
      <c r="L62" s="9"/>
      <c r="M62" s="10"/>
      <c r="O62" s="18"/>
      <c r="P62" s="18"/>
      <c r="Q62" s="18"/>
      <c r="R62" s="18"/>
      <c r="S62" s="18"/>
      <c r="T62" s="18"/>
      <c r="U62" s="18"/>
      <c r="V62" s="18"/>
    </row>
    <row r="63" spans="7:22" ht="14.25" customHeight="1">
      <c r="G63" s="8" t="s">
        <v>45</v>
      </c>
      <c r="H63" s="9"/>
      <c r="I63" s="9" t="s">
        <v>46</v>
      </c>
      <c r="J63" s="9"/>
      <c r="K63" s="9"/>
      <c r="L63" s="9"/>
      <c r="M63" s="10"/>
      <c r="O63" s="18"/>
      <c r="P63" s="18"/>
      <c r="Q63" s="18"/>
      <c r="R63" s="18"/>
      <c r="S63" s="18"/>
      <c r="T63" s="18"/>
      <c r="U63" s="18"/>
      <c r="V63" s="18"/>
    </row>
    <row r="64" spans="7:22" ht="13.5" thickBot="1">
      <c r="G64" s="17" t="s">
        <v>47</v>
      </c>
      <c r="H64" s="11"/>
      <c r="I64" s="11">
        <v>108</v>
      </c>
      <c r="J64" s="11"/>
      <c r="K64" s="11"/>
      <c r="L64" s="11"/>
      <c r="M64" s="12"/>
      <c r="O64" s="18"/>
      <c r="P64" s="18"/>
      <c r="Q64" s="18"/>
      <c r="R64" s="18"/>
      <c r="S64" s="18"/>
      <c r="T64" s="18"/>
      <c r="U64" s="18"/>
      <c r="V64" s="18"/>
    </row>
    <row r="65" spans="15:22" ht="12.75">
      <c r="O65" s="18"/>
      <c r="P65" s="18"/>
      <c r="Q65" s="18"/>
      <c r="R65" s="18"/>
      <c r="S65" s="18"/>
      <c r="T65" s="18"/>
      <c r="U65" s="18"/>
      <c r="V65" s="18"/>
    </row>
    <row r="66" spans="15:22" ht="12.75">
      <c r="O66" s="18"/>
      <c r="P66" s="18"/>
      <c r="Q66" s="18"/>
      <c r="R66" s="18"/>
      <c r="S66" s="18"/>
      <c r="T66" s="18"/>
      <c r="U66" s="18"/>
      <c r="V66" s="18"/>
    </row>
    <row r="67" spans="15:22" ht="12.75">
      <c r="O67" s="18"/>
      <c r="P67" s="18"/>
      <c r="Q67" s="18"/>
      <c r="R67" s="18"/>
      <c r="S67" s="18"/>
      <c r="T67" s="18"/>
      <c r="U67" s="18"/>
      <c r="V67" s="18"/>
    </row>
    <row r="68" spans="15:22" ht="12.75">
      <c r="O68" s="18"/>
      <c r="P68" s="18"/>
      <c r="Q68" s="18"/>
      <c r="R68" s="18"/>
      <c r="S68" s="18"/>
      <c r="T68" s="18"/>
      <c r="U68" s="18"/>
      <c r="V68" s="18"/>
    </row>
    <row r="69" spans="15:22" ht="12.75">
      <c r="O69" s="18"/>
      <c r="P69" s="18"/>
      <c r="Q69" s="18"/>
      <c r="R69" s="18"/>
      <c r="S69" s="18"/>
      <c r="T69" s="18"/>
      <c r="U69" s="18"/>
      <c r="V69" s="18"/>
    </row>
    <row r="70" spans="15:22" ht="12.75">
      <c r="O70" s="18"/>
      <c r="P70" s="18"/>
      <c r="Q70" s="18"/>
      <c r="R70" s="18"/>
      <c r="S70" s="18"/>
      <c r="T70" s="18"/>
      <c r="U70" s="18"/>
      <c r="V70" s="18"/>
    </row>
  </sheetData>
  <mergeCells count="29">
    <mergeCell ref="S1:S2"/>
    <mergeCell ref="F1:F2"/>
    <mergeCell ref="E1:E2"/>
    <mergeCell ref="A1:A2"/>
    <mergeCell ref="B1:B2"/>
    <mergeCell ref="C1:C2"/>
    <mergeCell ref="D1:D2"/>
    <mergeCell ref="K1:L1"/>
    <mergeCell ref="H1:H2"/>
    <mergeCell ref="I1:J1"/>
    <mergeCell ref="G60:H60"/>
    <mergeCell ref="M1:O1"/>
    <mergeCell ref="B53:E53"/>
    <mergeCell ref="B54:E54"/>
    <mergeCell ref="G47:M47"/>
    <mergeCell ref="G49:G50"/>
    <mergeCell ref="H51:M51"/>
    <mergeCell ref="H52:M52"/>
    <mergeCell ref="H53:M53"/>
    <mergeCell ref="G1:G2"/>
    <mergeCell ref="G59:H59"/>
    <mergeCell ref="A47:E47"/>
    <mergeCell ref="G58:H58"/>
    <mergeCell ref="H54:M54"/>
    <mergeCell ref="I58:J58"/>
    <mergeCell ref="G56:M56"/>
    <mergeCell ref="G57:H57"/>
    <mergeCell ref="I57:M57"/>
    <mergeCell ref="H48:M4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0"/>
  </sheetPr>
  <dimension ref="A1:W70"/>
  <sheetViews>
    <sheetView workbookViewId="0" topLeftCell="A1">
      <pane xSplit="2" ySplit="2" topLeftCell="C15" activePane="bottomRight" state="frozen"/>
      <selection pane="topLeft" activeCell="E41" sqref="E41"/>
      <selection pane="topRight" activeCell="E41" sqref="E41"/>
      <selection pane="bottomLeft" activeCell="E41" sqref="E41"/>
      <selection pane="bottomRight" activeCell="Q50" sqref="Q50"/>
    </sheetView>
  </sheetViews>
  <sheetFormatPr defaultColWidth="9.140625" defaultRowHeight="12.75"/>
  <cols>
    <col min="6" max="6" width="10.7109375" style="0" bestFit="1" customWidth="1"/>
    <col min="12" max="12" width="11.140625" style="0" customWidth="1"/>
    <col min="16" max="16" width="9.7109375" style="0" bestFit="1" customWidth="1"/>
    <col min="19" max="19" width="10.00390625" style="0" bestFit="1" customWidth="1"/>
  </cols>
  <sheetData>
    <row r="1" spans="1:19" ht="12.75" customHeight="1">
      <c r="A1" s="96" t="s">
        <v>0</v>
      </c>
      <c r="B1" s="90" t="s">
        <v>1</v>
      </c>
      <c r="C1" s="90" t="s">
        <v>160</v>
      </c>
      <c r="D1" s="90" t="s">
        <v>161</v>
      </c>
      <c r="E1" s="94" t="s">
        <v>53</v>
      </c>
      <c r="F1" s="90" t="s">
        <v>65</v>
      </c>
      <c r="G1" s="90" t="s">
        <v>75</v>
      </c>
      <c r="H1" s="92" t="s">
        <v>52</v>
      </c>
      <c r="I1" s="101" t="s">
        <v>3</v>
      </c>
      <c r="J1" s="85"/>
      <c r="K1" s="98" t="s">
        <v>4</v>
      </c>
      <c r="L1" s="99"/>
      <c r="M1" s="85" t="s">
        <v>5</v>
      </c>
      <c r="N1" s="85"/>
      <c r="O1" s="85"/>
      <c r="P1" s="1" t="s">
        <v>6</v>
      </c>
      <c r="Q1" s="2"/>
      <c r="S1" s="92" t="s">
        <v>158</v>
      </c>
    </row>
    <row r="2" spans="1:19" ht="64.5" thickBot="1">
      <c r="A2" s="97"/>
      <c r="B2" s="91"/>
      <c r="C2" s="91"/>
      <c r="D2" s="91"/>
      <c r="E2" s="95"/>
      <c r="F2" s="91"/>
      <c r="G2" s="91"/>
      <c r="H2" s="100"/>
      <c r="I2" s="3" t="s">
        <v>159</v>
      </c>
      <c r="J2" s="4" t="s">
        <v>8</v>
      </c>
      <c r="K2" s="4" t="s">
        <v>70</v>
      </c>
      <c r="L2" s="5" t="s">
        <v>85</v>
      </c>
      <c r="M2" s="4" t="s">
        <v>9</v>
      </c>
      <c r="N2" s="4" t="s">
        <v>10</v>
      </c>
      <c r="O2" s="4" t="s">
        <v>11</v>
      </c>
      <c r="P2" s="5" t="s">
        <v>12</v>
      </c>
      <c r="Q2" s="6" t="s">
        <v>13</v>
      </c>
      <c r="S2" s="93"/>
    </row>
    <row r="3" spans="1:19" ht="13.5" thickBot="1">
      <c r="A3">
        <v>4</v>
      </c>
      <c r="B3">
        <v>0</v>
      </c>
      <c r="C3" t="s">
        <v>162</v>
      </c>
      <c r="G3">
        <v>0</v>
      </c>
      <c r="H3">
        <f aca="true" t="shared" si="0" ref="H3:H23">S3/1000000</f>
        <v>0</v>
      </c>
      <c r="I3" s="26">
        <f>SUM(H3:H6)+SUM(H24:H27)</f>
        <v>0</v>
      </c>
      <c r="J3" s="27">
        <f>I3/(SUM(G3:G6)+SUM(G24:G27))</f>
        <v>0</v>
      </c>
      <c r="K3" s="7"/>
      <c r="L3" s="29"/>
      <c r="M3" s="27">
        <f>SUM(H3:H44)</f>
        <v>0</v>
      </c>
      <c r="N3" s="27">
        <f>SUM(N7:N23)+SUM(N28:N44)+SUM(H3:H6)+SUM(H24:H27)</f>
        <v>0</v>
      </c>
      <c r="O3" s="30">
        <f>SUM(O7:O23)+SUM(O28:O44)+SUM(H3:H6)+SUM(H24:H27)</f>
        <v>0</v>
      </c>
      <c r="P3" s="31"/>
      <c r="Q3" s="68"/>
      <c r="S3" s="24"/>
    </row>
    <row r="4" spans="1:19" ht="12.75">
      <c r="A4">
        <v>0</v>
      </c>
      <c r="B4">
        <v>4</v>
      </c>
      <c r="C4" t="s">
        <v>162</v>
      </c>
      <c r="G4">
        <v>1</v>
      </c>
      <c r="H4">
        <f t="shared" si="0"/>
        <v>0</v>
      </c>
      <c r="S4" s="24"/>
    </row>
    <row r="5" spans="1:19" ht="12.75">
      <c r="A5">
        <v>10</v>
      </c>
      <c r="B5">
        <v>4</v>
      </c>
      <c r="C5" t="s">
        <v>162</v>
      </c>
      <c r="G5">
        <v>0</v>
      </c>
      <c r="H5">
        <f t="shared" si="0"/>
        <v>0</v>
      </c>
      <c r="S5" s="24"/>
    </row>
    <row r="6" spans="1:19" ht="12.75">
      <c r="A6">
        <v>4</v>
      </c>
      <c r="B6">
        <v>10</v>
      </c>
      <c r="C6" t="s">
        <v>162</v>
      </c>
      <c r="G6">
        <v>30</v>
      </c>
      <c r="H6">
        <f t="shared" si="0"/>
        <v>0</v>
      </c>
      <c r="S6" s="24"/>
    </row>
    <row r="7" spans="1:19" ht="12.75">
      <c r="A7">
        <v>0</v>
      </c>
      <c r="B7">
        <v>1</v>
      </c>
      <c r="D7" t="s">
        <v>163</v>
      </c>
      <c r="E7">
        <v>200</v>
      </c>
      <c r="F7">
        <v>1E-07</v>
      </c>
      <c r="G7">
        <v>19.200001</v>
      </c>
      <c r="H7">
        <f t="shared" si="0"/>
        <v>0</v>
      </c>
      <c r="K7" s="28"/>
      <c r="N7">
        <f aca="true" t="shared" si="1" ref="N7:N23">H7*(1-K7)</f>
        <v>0</v>
      </c>
      <c r="O7">
        <f aca="true" t="shared" si="2" ref="O7:O23">IF((K7&lt;F7),H7,0)</f>
        <v>0</v>
      </c>
      <c r="S7" s="24"/>
    </row>
    <row r="8" spans="1:19" ht="12.75">
      <c r="A8">
        <v>0</v>
      </c>
      <c r="B8">
        <v>3</v>
      </c>
      <c r="D8" t="s">
        <v>163</v>
      </c>
      <c r="E8">
        <v>200</v>
      </c>
      <c r="F8">
        <v>1E-07</v>
      </c>
      <c r="G8">
        <v>24</v>
      </c>
      <c r="H8">
        <f t="shared" si="0"/>
        <v>0</v>
      </c>
      <c r="K8" s="28"/>
      <c r="N8">
        <f t="shared" si="1"/>
        <v>0</v>
      </c>
      <c r="O8">
        <f t="shared" si="2"/>
        <v>0</v>
      </c>
      <c r="S8" s="24"/>
    </row>
    <row r="9" spans="1:19" ht="12.75">
      <c r="A9">
        <v>0</v>
      </c>
      <c r="B9">
        <v>4</v>
      </c>
      <c r="D9" t="s">
        <v>163</v>
      </c>
      <c r="E9">
        <v>200</v>
      </c>
      <c r="F9">
        <v>0.0001</v>
      </c>
      <c r="G9">
        <v>4</v>
      </c>
      <c r="H9">
        <f t="shared" si="0"/>
        <v>0</v>
      </c>
      <c r="K9" s="28"/>
      <c r="N9">
        <f t="shared" si="1"/>
        <v>0</v>
      </c>
      <c r="O9">
        <f t="shared" si="2"/>
        <v>0</v>
      </c>
      <c r="S9" s="24"/>
    </row>
    <row r="10" spans="1:19" ht="12.75">
      <c r="A10">
        <v>0</v>
      </c>
      <c r="B10">
        <v>7</v>
      </c>
      <c r="D10" t="s">
        <v>164</v>
      </c>
      <c r="E10">
        <v>30</v>
      </c>
      <c r="F10">
        <v>0.05</v>
      </c>
      <c r="G10">
        <v>0.096</v>
      </c>
      <c r="H10">
        <f t="shared" si="0"/>
        <v>0</v>
      </c>
      <c r="K10" s="28"/>
      <c r="N10">
        <f t="shared" si="1"/>
        <v>0</v>
      </c>
      <c r="O10">
        <f t="shared" si="2"/>
        <v>0</v>
      </c>
      <c r="S10" s="24"/>
    </row>
    <row r="11" spans="1:19" ht="12.75">
      <c r="A11">
        <v>0</v>
      </c>
      <c r="B11">
        <v>8</v>
      </c>
      <c r="D11" t="s">
        <v>164</v>
      </c>
      <c r="E11">
        <v>30</v>
      </c>
      <c r="F11">
        <v>0.05</v>
      </c>
      <c r="G11">
        <v>0.096</v>
      </c>
      <c r="H11">
        <f t="shared" si="0"/>
        <v>0</v>
      </c>
      <c r="K11" s="28"/>
      <c r="N11">
        <f t="shared" si="1"/>
        <v>0</v>
      </c>
      <c r="O11">
        <f t="shared" si="2"/>
        <v>0</v>
      </c>
      <c r="S11" s="24"/>
    </row>
    <row r="12" spans="1:19" ht="12.75">
      <c r="A12">
        <v>0</v>
      </c>
      <c r="B12">
        <v>9</v>
      </c>
      <c r="D12" t="s">
        <v>164</v>
      </c>
      <c r="E12">
        <v>30</v>
      </c>
      <c r="F12">
        <v>0.05</v>
      </c>
      <c r="G12">
        <v>0.096</v>
      </c>
      <c r="H12">
        <f t="shared" si="0"/>
        <v>0</v>
      </c>
      <c r="K12" s="28"/>
      <c r="N12">
        <f t="shared" si="1"/>
        <v>0</v>
      </c>
      <c r="O12">
        <f t="shared" si="2"/>
        <v>0</v>
      </c>
      <c r="S12" s="24"/>
    </row>
    <row r="13" spans="1:19" ht="12.75">
      <c r="A13">
        <v>0</v>
      </c>
      <c r="B13">
        <v>10</v>
      </c>
      <c r="D13" t="s">
        <v>163</v>
      </c>
      <c r="E13">
        <v>30</v>
      </c>
      <c r="F13">
        <v>0.0001</v>
      </c>
      <c r="G13">
        <v>2</v>
      </c>
      <c r="H13">
        <f t="shared" si="0"/>
        <v>0</v>
      </c>
      <c r="K13" s="28"/>
      <c r="N13">
        <f t="shared" si="1"/>
        <v>0</v>
      </c>
      <c r="O13">
        <f t="shared" si="2"/>
        <v>0</v>
      </c>
      <c r="S13" s="24"/>
    </row>
    <row r="14" spans="1:19" ht="12.75">
      <c r="A14">
        <v>0</v>
      </c>
      <c r="B14">
        <v>11</v>
      </c>
      <c r="D14" t="s">
        <v>163</v>
      </c>
      <c r="E14">
        <v>200</v>
      </c>
      <c r="F14">
        <v>0.0001</v>
      </c>
      <c r="G14">
        <v>0.128</v>
      </c>
      <c r="H14">
        <f t="shared" si="0"/>
        <v>0</v>
      </c>
      <c r="K14" s="28"/>
      <c r="N14">
        <f t="shared" si="1"/>
        <v>0</v>
      </c>
      <c r="O14">
        <f t="shared" si="2"/>
        <v>0</v>
      </c>
      <c r="S14" s="24"/>
    </row>
    <row r="15" spans="1:19" ht="12.75">
      <c r="A15">
        <v>1</v>
      </c>
      <c r="B15">
        <v>0</v>
      </c>
      <c r="D15" t="s">
        <v>163</v>
      </c>
      <c r="E15">
        <v>100</v>
      </c>
      <c r="F15">
        <v>0.01</v>
      </c>
      <c r="G15">
        <v>0.06</v>
      </c>
      <c r="H15">
        <f t="shared" si="0"/>
        <v>0</v>
      </c>
      <c r="K15" s="28"/>
      <c r="N15">
        <f t="shared" si="1"/>
        <v>0</v>
      </c>
      <c r="O15">
        <f t="shared" si="2"/>
        <v>0</v>
      </c>
      <c r="S15" s="24"/>
    </row>
    <row r="16" spans="1:19" ht="12.75">
      <c r="A16">
        <v>3</v>
      </c>
      <c r="B16">
        <v>0</v>
      </c>
      <c r="D16" t="s">
        <v>163</v>
      </c>
      <c r="E16">
        <v>100</v>
      </c>
      <c r="F16">
        <v>0.01</v>
      </c>
      <c r="G16">
        <v>0.06</v>
      </c>
      <c r="H16">
        <f t="shared" si="0"/>
        <v>0</v>
      </c>
      <c r="K16" s="28"/>
      <c r="N16">
        <f t="shared" si="1"/>
        <v>0</v>
      </c>
      <c r="O16">
        <f t="shared" si="2"/>
        <v>0</v>
      </c>
      <c r="S16" s="24"/>
    </row>
    <row r="17" spans="1:19" ht="12.75">
      <c r="A17">
        <v>7</v>
      </c>
      <c r="B17">
        <v>0</v>
      </c>
      <c r="D17" t="s">
        <v>164</v>
      </c>
      <c r="E17">
        <v>30</v>
      </c>
      <c r="F17">
        <v>0.05</v>
      </c>
      <c r="G17">
        <v>0.096</v>
      </c>
      <c r="H17">
        <f t="shared" si="0"/>
        <v>0</v>
      </c>
      <c r="K17" s="28"/>
      <c r="N17">
        <f t="shared" si="1"/>
        <v>0</v>
      </c>
      <c r="O17">
        <f t="shared" si="2"/>
        <v>0</v>
      </c>
      <c r="S17" s="24"/>
    </row>
    <row r="18" spans="1:19" ht="12.75">
      <c r="A18">
        <v>8</v>
      </c>
      <c r="B18">
        <v>0</v>
      </c>
      <c r="D18" t="s">
        <v>164</v>
      </c>
      <c r="E18">
        <v>30</v>
      </c>
      <c r="F18">
        <v>0.05</v>
      </c>
      <c r="G18">
        <v>0.096</v>
      </c>
      <c r="H18">
        <f t="shared" si="0"/>
        <v>0</v>
      </c>
      <c r="K18" s="28"/>
      <c r="N18">
        <f t="shared" si="1"/>
        <v>0</v>
      </c>
      <c r="O18">
        <f t="shared" si="2"/>
        <v>0</v>
      </c>
      <c r="S18" s="24"/>
    </row>
    <row r="19" spans="1:19" ht="12.75">
      <c r="A19">
        <v>9</v>
      </c>
      <c r="B19">
        <v>0</v>
      </c>
      <c r="D19" t="s">
        <v>164</v>
      </c>
      <c r="E19">
        <v>30</v>
      </c>
      <c r="F19">
        <v>0.05</v>
      </c>
      <c r="G19">
        <v>0.096</v>
      </c>
      <c r="H19">
        <f t="shared" si="0"/>
        <v>0</v>
      </c>
      <c r="K19" s="28"/>
      <c r="N19">
        <f t="shared" si="1"/>
        <v>0</v>
      </c>
      <c r="O19">
        <f t="shared" si="2"/>
        <v>0</v>
      </c>
      <c r="S19" s="24"/>
    </row>
    <row r="20" spans="1:19" ht="12.75">
      <c r="A20">
        <v>10</v>
      </c>
      <c r="B20">
        <v>0</v>
      </c>
      <c r="D20" t="s">
        <v>163</v>
      </c>
      <c r="E20">
        <v>50</v>
      </c>
      <c r="F20">
        <v>0.0001</v>
      </c>
      <c r="G20">
        <v>1</v>
      </c>
      <c r="H20">
        <f t="shared" si="0"/>
        <v>0</v>
      </c>
      <c r="K20" s="28"/>
      <c r="N20">
        <f t="shared" si="1"/>
        <v>0</v>
      </c>
      <c r="O20">
        <f t="shared" si="2"/>
        <v>0</v>
      </c>
      <c r="S20" s="24"/>
    </row>
    <row r="21" spans="1:19" ht="12.75">
      <c r="A21">
        <v>6</v>
      </c>
      <c r="B21">
        <v>5</v>
      </c>
      <c r="D21" t="s">
        <v>163</v>
      </c>
      <c r="E21">
        <v>100</v>
      </c>
      <c r="F21">
        <v>0.0001</v>
      </c>
      <c r="G21">
        <v>0.5</v>
      </c>
      <c r="H21">
        <f t="shared" si="0"/>
        <v>0</v>
      </c>
      <c r="K21" s="28"/>
      <c r="N21">
        <f t="shared" si="1"/>
        <v>0</v>
      </c>
      <c r="O21">
        <f t="shared" si="2"/>
        <v>0</v>
      </c>
      <c r="S21" s="24"/>
    </row>
    <row r="22" spans="1:19" ht="12.75">
      <c r="A22">
        <v>5</v>
      </c>
      <c r="B22">
        <v>6</v>
      </c>
      <c r="D22" t="s">
        <v>163</v>
      </c>
      <c r="E22">
        <v>100</v>
      </c>
      <c r="F22">
        <v>0.0001</v>
      </c>
      <c r="G22">
        <v>0.5</v>
      </c>
      <c r="H22">
        <f t="shared" si="0"/>
        <v>0</v>
      </c>
      <c r="K22" s="28"/>
      <c r="N22">
        <f t="shared" si="1"/>
        <v>0</v>
      </c>
      <c r="O22">
        <f t="shared" si="2"/>
        <v>0</v>
      </c>
      <c r="S22" s="24"/>
    </row>
    <row r="23" spans="1:19" ht="12.75">
      <c r="A23">
        <v>11</v>
      </c>
      <c r="B23">
        <v>10</v>
      </c>
      <c r="D23" t="s">
        <v>163</v>
      </c>
      <c r="E23">
        <v>16</v>
      </c>
      <c r="F23">
        <v>0.0001</v>
      </c>
      <c r="G23">
        <v>0.5</v>
      </c>
      <c r="H23">
        <f t="shared" si="0"/>
        <v>0</v>
      </c>
      <c r="K23" s="28"/>
      <c r="N23">
        <f t="shared" si="1"/>
        <v>0</v>
      </c>
      <c r="O23">
        <f t="shared" si="2"/>
        <v>0</v>
      </c>
      <c r="S23" s="24"/>
    </row>
    <row r="24" spans="1:19" ht="12.75">
      <c r="A24" s="47">
        <v>4</v>
      </c>
      <c r="B24" s="47">
        <v>0</v>
      </c>
      <c r="C24" s="47" t="s">
        <v>162</v>
      </c>
      <c r="D24" s="47"/>
      <c r="E24" s="47"/>
      <c r="F24" s="47"/>
      <c r="G24" s="47">
        <v>0</v>
      </c>
      <c r="H24" s="47">
        <f>S24/1000000</f>
        <v>0</v>
      </c>
      <c r="I24" s="47"/>
      <c r="J24" s="47"/>
      <c r="K24" s="47"/>
      <c r="L24" s="47"/>
      <c r="M24" s="47"/>
      <c r="N24" s="47"/>
      <c r="O24" s="47"/>
      <c r="S24" s="24"/>
    </row>
    <row r="25" spans="1:19" ht="12.75">
      <c r="A25" s="47">
        <v>0</v>
      </c>
      <c r="B25" s="47">
        <v>4</v>
      </c>
      <c r="C25" s="47" t="s">
        <v>162</v>
      </c>
      <c r="D25" s="47"/>
      <c r="E25" s="47"/>
      <c r="F25" s="47"/>
      <c r="G25" s="47">
        <v>1</v>
      </c>
      <c r="H25" s="47">
        <f aca="true" t="shared" si="3" ref="H25:H44">S25/1000000</f>
        <v>0</v>
      </c>
      <c r="I25" s="47"/>
      <c r="J25" s="47"/>
      <c r="K25" s="47"/>
      <c r="L25" s="47"/>
      <c r="M25" s="47"/>
      <c r="N25" s="47"/>
      <c r="O25" s="47"/>
      <c r="S25" s="24"/>
    </row>
    <row r="26" spans="1:19" ht="12.75">
      <c r="A26" s="47">
        <v>10</v>
      </c>
      <c r="B26" s="47">
        <v>4</v>
      </c>
      <c r="C26" s="47" t="s">
        <v>162</v>
      </c>
      <c r="D26" s="47"/>
      <c r="E26" s="47"/>
      <c r="F26" s="47"/>
      <c r="G26" s="47">
        <v>0</v>
      </c>
      <c r="H26" s="47">
        <f t="shared" si="3"/>
        <v>0</v>
      </c>
      <c r="I26" s="47"/>
      <c r="J26" s="47"/>
      <c r="K26" s="47"/>
      <c r="L26" s="47"/>
      <c r="M26" s="47"/>
      <c r="N26" s="47"/>
      <c r="O26" s="47"/>
      <c r="S26" s="24"/>
    </row>
    <row r="27" spans="1:19" ht="12.75">
      <c r="A27" s="47">
        <v>4</v>
      </c>
      <c r="B27" s="47">
        <v>10</v>
      </c>
      <c r="C27" s="47" t="s">
        <v>162</v>
      </c>
      <c r="D27" s="47"/>
      <c r="E27" s="47"/>
      <c r="F27" s="47"/>
      <c r="G27" s="47">
        <v>30</v>
      </c>
      <c r="H27" s="47">
        <f t="shared" si="3"/>
        <v>0</v>
      </c>
      <c r="I27" s="47"/>
      <c r="J27" s="47"/>
      <c r="K27" s="47"/>
      <c r="L27" s="47"/>
      <c r="M27" s="47"/>
      <c r="N27" s="47"/>
      <c r="O27" s="47"/>
      <c r="S27" s="24"/>
    </row>
    <row r="28" spans="1:19" ht="12.75">
      <c r="A28" s="47">
        <v>0</v>
      </c>
      <c r="B28" s="47">
        <v>1</v>
      </c>
      <c r="C28" s="47"/>
      <c r="D28" s="47" t="s">
        <v>163</v>
      </c>
      <c r="E28" s="47">
        <v>200</v>
      </c>
      <c r="F28" s="47">
        <v>1E-07</v>
      </c>
      <c r="G28" s="47">
        <v>19.200001</v>
      </c>
      <c r="H28" s="47">
        <f t="shared" si="3"/>
        <v>0</v>
      </c>
      <c r="I28" s="47"/>
      <c r="J28" s="47"/>
      <c r="K28" s="70"/>
      <c r="L28" s="47"/>
      <c r="M28" s="47"/>
      <c r="N28" s="47">
        <f aca="true" t="shared" si="4" ref="N28:N44">H28*(1-K28)</f>
        <v>0</v>
      </c>
      <c r="O28" s="47">
        <f aca="true" t="shared" si="5" ref="O28:O44">IF((K28&lt;F28),H28,0)</f>
        <v>0</v>
      </c>
      <c r="S28" s="24"/>
    </row>
    <row r="29" spans="1:19" ht="12.75">
      <c r="A29" s="47">
        <v>0</v>
      </c>
      <c r="B29" s="47">
        <v>3</v>
      </c>
      <c r="C29" s="47"/>
      <c r="D29" s="47" t="s">
        <v>163</v>
      </c>
      <c r="E29" s="47">
        <v>200</v>
      </c>
      <c r="F29" s="47">
        <v>1E-07</v>
      </c>
      <c r="G29" s="47">
        <v>24</v>
      </c>
      <c r="H29" s="47">
        <f t="shared" si="3"/>
        <v>0</v>
      </c>
      <c r="I29" s="47"/>
      <c r="J29" s="47"/>
      <c r="K29" s="70"/>
      <c r="L29" s="47"/>
      <c r="M29" s="47"/>
      <c r="N29" s="47">
        <f t="shared" si="4"/>
        <v>0</v>
      </c>
      <c r="O29" s="47">
        <f t="shared" si="5"/>
        <v>0</v>
      </c>
      <c r="S29" s="24"/>
    </row>
    <row r="30" spans="1:19" ht="12.75">
      <c r="A30" s="47">
        <v>0</v>
      </c>
      <c r="B30" s="47">
        <v>4</v>
      </c>
      <c r="C30" s="47"/>
      <c r="D30" s="47" t="s">
        <v>163</v>
      </c>
      <c r="E30" s="47">
        <v>200</v>
      </c>
      <c r="F30" s="47">
        <v>0.0001</v>
      </c>
      <c r="G30" s="47">
        <v>4</v>
      </c>
      <c r="H30" s="47">
        <f t="shared" si="3"/>
        <v>0</v>
      </c>
      <c r="I30" s="47"/>
      <c r="J30" s="47"/>
      <c r="K30" s="70"/>
      <c r="L30" s="47"/>
      <c r="M30" s="47"/>
      <c r="N30" s="47">
        <f t="shared" si="4"/>
        <v>0</v>
      </c>
      <c r="O30" s="47">
        <f t="shared" si="5"/>
        <v>0</v>
      </c>
      <c r="S30" s="24"/>
    </row>
    <row r="31" spans="1:19" ht="12.75">
      <c r="A31" s="47">
        <v>0</v>
      </c>
      <c r="B31" s="47">
        <v>7</v>
      </c>
      <c r="C31" s="47"/>
      <c r="D31" s="47" t="s">
        <v>164</v>
      </c>
      <c r="E31" s="47">
        <v>30</v>
      </c>
      <c r="F31" s="47">
        <v>0.05</v>
      </c>
      <c r="G31" s="47">
        <v>0.096</v>
      </c>
      <c r="H31" s="47">
        <f t="shared" si="3"/>
        <v>0</v>
      </c>
      <c r="I31" s="47"/>
      <c r="J31" s="47"/>
      <c r="K31" s="70"/>
      <c r="L31" s="47"/>
      <c r="M31" s="47"/>
      <c r="N31" s="47">
        <f t="shared" si="4"/>
        <v>0</v>
      </c>
      <c r="O31" s="47">
        <f t="shared" si="5"/>
        <v>0</v>
      </c>
      <c r="S31" s="24"/>
    </row>
    <row r="32" spans="1:19" ht="12.75">
      <c r="A32" s="47">
        <v>0</v>
      </c>
      <c r="B32" s="47">
        <v>8</v>
      </c>
      <c r="C32" s="47"/>
      <c r="D32" s="47" t="s">
        <v>164</v>
      </c>
      <c r="E32" s="47">
        <v>30</v>
      </c>
      <c r="F32" s="47">
        <v>0.05</v>
      </c>
      <c r="G32" s="47">
        <v>0.096</v>
      </c>
      <c r="H32" s="47">
        <f t="shared" si="3"/>
        <v>0</v>
      </c>
      <c r="I32" s="47"/>
      <c r="J32" s="47"/>
      <c r="K32" s="70"/>
      <c r="L32" s="47"/>
      <c r="M32" s="47"/>
      <c r="N32" s="47">
        <f t="shared" si="4"/>
        <v>0</v>
      </c>
      <c r="O32" s="47">
        <f t="shared" si="5"/>
        <v>0</v>
      </c>
      <c r="S32" s="24"/>
    </row>
    <row r="33" spans="1:19" ht="12.75">
      <c r="A33" s="47">
        <v>0</v>
      </c>
      <c r="B33" s="47">
        <v>9</v>
      </c>
      <c r="C33" s="47"/>
      <c r="D33" s="47" t="s">
        <v>164</v>
      </c>
      <c r="E33" s="47">
        <v>30</v>
      </c>
      <c r="F33" s="47">
        <v>0.05</v>
      </c>
      <c r="G33" s="47">
        <v>0.096</v>
      </c>
      <c r="H33" s="47">
        <f t="shared" si="3"/>
        <v>0</v>
      </c>
      <c r="I33" s="47"/>
      <c r="J33" s="47"/>
      <c r="K33" s="70"/>
      <c r="L33" s="47"/>
      <c r="M33" s="47"/>
      <c r="N33" s="47">
        <f t="shared" si="4"/>
        <v>0</v>
      </c>
      <c r="O33" s="47">
        <f t="shared" si="5"/>
        <v>0</v>
      </c>
      <c r="S33" s="24"/>
    </row>
    <row r="34" spans="1:19" ht="12.75">
      <c r="A34" s="47">
        <v>0</v>
      </c>
      <c r="B34" s="47">
        <v>10</v>
      </c>
      <c r="C34" s="47"/>
      <c r="D34" s="47" t="s">
        <v>163</v>
      </c>
      <c r="E34" s="47">
        <v>30</v>
      </c>
      <c r="F34" s="47">
        <v>0.0001</v>
      </c>
      <c r="G34" s="47">
        <v>2</v>
      </c>
      <c r="H34" s="47">
        <f t="shared" si="3"/>
        <v>0</v>
      </c>
      <c r="I34" s="47"/>
      <c r="J34" s="47"/>
      <c r="K34" s="70"/>
      <c r="L34" s="47"/>
      <c r="M34" s="47"/>
      <c r="N34" s="47">
        <f t="shared" si="4"/>
        <v>0</v>
      </c>
      <c r="O34" s="47">
        <f t="shared" si="5"/>
        <v>0</v>
      </c>
      <c r="S34" s="24"/>
    </row>
    <row r="35" spans="1:19" ht="12.75">
      <c r="A35" s="47">
        <v>0</v>
      </c>
      <c r="B35" s="47">
        <v>11</v>
      </c>
      <c r="C35" s="47"/>
      <c r="D35" s="47" t="s">
        <v>163</v>
      </c>
      <c r="E35" s="47">
        <v>200</v>
      </c>
      <c r="F35" s="47">
        <v>0.0001</v>
      </c>
      <c r="G35" s="47">
        <v>0.128</v>
      </c>
      <c r="H35" s="47">
        <f t="shared" si="3"/>
        <v>0</v>
      </c>
      <c r="I35" s="47"/>
      <c r="J35" s="47"/>
      <c r="K35" s="70"/>
      <c r="L35" s="47"/>
      <c r="M35" s="47"/>
      <c r="N35" s="47">
        <f t="shared" si="4"/>
        <v>0</v>
      </c>
      <c r="O35" s="47">
        <f t="shared" si="5"/>
        <v>0</v>
      </c>
      <c r="S35" s="24"/>
    </row>
    <row r="36" spans="1:19" ht="12.75">
      <c r="A36" s="47">
        <v>1</v>
      </c>
      <c r="B36" s="47">
        <v>0</v>
      </c>
      <c r="C36" s="47"/>
      <c r="D36" s="47" t="s">
        <v>163</v>
      </c>
      <c r="E36" s="47">
        <v>100</v>
      </c>
      <c r="F36" s="47">
        <v>0.01</v>
      </c>
      <c r="G36" s="47">
        <v>0.06</v>
      </c>
      <c r="H36" s="47">
        <f t="shared" si="3"/>
        <v>0</v>
      </c>
      <c r="I36" s="47"/>
      <c r="J36" s="47"/>
      <c r="K36" s="70"/>
      <c r="L36" s="47"/>
      <c r="M36" s="47"/>
      <c r="N36" s="47">
        <f t="shared" si="4"/>
        <v>0</v>
      </c>
      <c r="O36" s="47">
        <f t="shared" si="5"/>
        <v>0</v>
      </c>
      <c r="S36" s="24"/>
    </row>
    <row r="37" spans="1:19" ht="12.75">
      <c r="A37" s="47">
        <v>3</v>
      </c>
      <c r="B37" s="47">
        <v>0</v>
      </c>
      <c r="C37" s="47"/>
      <c r="D37" s="47" t="s">
        <v>163</v>
      </c>
      <c r="E37" s="47">
        <v>100</v>
      </c>
      <c r="F37" s="47">
        <v>0.01</v>
      </c>
      <c r="G37" s="47">
        <v>0.06</v>
      </c>
      <c r="H37" s="47">
        <f t="shared" si="3"/>
        <v>0</v>
      </c>
      <c r="I37" s="47"/>
      <c r="J37" s="47"/>
      <c r="K37" s="70"/>
      <c r="L37" s="47"/>
      <c r="M37" s="47"/>
      <c r="N37" s="47">
        <f t="shared" si="4"/>
        <v>0</v>
      </c>
      <c r="O37" s="47">
        <f t="shared" si="5"/>
        <v>0</v>
      </c>
      <c r="S37" s="24"/>
    </row>
    <row r="38" spans="1:19" ht="12.75">
      <c r="A38" s="47">
        <v>7</v>
      </c>
      <c r="B38" s="47">
        <v>0</v>
      </c>
      <c r="C38" s="47"/>
      <c r="D38" s="47" t="s">
        <v>164</v>
      </c>
      <c r="E38" s="47">
        <v>30</v>
      </c>
      <c r="F38" s="47">
        <v>0.05</v>
      </c>
      <c r="G38" s="47">
        <v>0.096</v>
      </c>
      <c r="H38" s="47">
        <f t="shared" si="3"/>
        <v>0</v>
      </c>
      <c r="I38" s="47"/>
      <c r="J38" s="47"/>
      <c r="K38" s="70"/>
      <c r="L38" s="47"/>
      <c r="M38" s="47"/>
      <c r="N38" s="47">
        <f t="shared" si="4"/>
        <v>0</v>
      </c>
      <c r="O38" s="47">
        <f t="shared" si="5"/>
        <v>0</v>
      </c>
      <c r="S38" s="24"/>
    </row>
    <row r="39" spans="1:19" ht="12.75">
      <c r="A39" s="47">
        <v>8</v>
      </c>
      <c r="B39" s="47">
        <v>0</v>
      </c>
      <c r="C39" s="47"/>
      <c r="D39" s="47" t="s">
        <v>164</v>
      </c>
      <c r="E39" s="47">
        <v>30</v>
      </c>
      <c r="F39" s="47">
        <v>0.05</v>
      </c>
      <c r="G39" s="47">
        <v>0.096</v>
      </c>
      <c r="H39" s="47">
        <f t="shared" si="3"/>
        <v>0</v>
      </c>
      <c r="I39" s="47"/>
      <c r="J39" s="47"/>
      <c r="K39" s="70"/>
      <c r="L39" s="47"/>
      <c r="M39" s="47"/>
      <c r="N39" s="47">
        <f t="shared" si="4"/>
        <v>0</v>
      </c>
      <c r="O39" s="47">
        <f t="shared" si="5"/>
        <v>0</v>
      </c>
      <c r="S39" s="24"/>
    </row>
    <row r="40" spans="1:19" ht="12.75">
      <c r="A40" s="47">
        <v>9</v>
      </c>
      <c r="B40" s="47">
        <v>0</v>
      </c>
      <c r="C40" s="47"/>
      <c r="D40" s="47" t="s">
        <v>164</v>
      </c>
      <c r="E40" s="47">
        <v>30</v>
      </c>
      <c r="F40" s="47">
        <v>0.05</v>
      </c>
      <c r="G40" s="47">
        <v>0.096</v>
      </c>
      <c r="H40" s="47">
        <f t="shared" si="3"/>
        <v>0</v>
      </c>
      <c r="I40" s="47"/>
      <c r="J40" s="47"/>
      <c r="K40" s="70"/>
      <c r="L40" s="47"/>
      <c r="M40" s="47"/>
      <c r="N40" s="47">
        <f t="shared" si="4"/>
        <v>0</v>
      </c>
      <c r="O40" s="47">
        <f t="shared" si="5"/>
        <v>0</v>
      </c>
      <c r="S40" s="24"/>
    </row>
    <row r="41" spans="1:19" ht="12.75">
      <c r="A41" s="47">
        <v>10</v>
      </c>
      <c r="B41" s="47">
        <v>0</v>
      </c>
      <c r="C41" s="47"/>
      <c r="D41" s="47" t="s">
        <v>163</v>
      </c>
      <c r="E41" s="47">
        <v>50</v>
      </c>
      <c r="F41" s="47">
        <v>0.0001</v>
      </c>
      <c r="G41" s="47">
        <v>1</v>
      </c>
      <c r="H41" s="47">
        <f t="shared" si="3"/>
        <v>0</v>
      </c>
      <c r="I41" s="47"/>
      <c r="J41" s="47"/>
      <c r="K41" s="70"/>
      <c r="L41" s="47"/>
      <c r="M41" s="47"/>
      <c r="N41" s="47">
        <f t="shared" si="4"/>
        <v>0</v>
      </c>
      <c r="O41" s="47">
        <f t="shared" si="5"/>
        <v>0</v>
      </c>
      <c r="S41" s="24"/>
    </row>
    <row r="42" spans="1:19" ht="12.75">
      <c r="A42" s="47">
        <v>6</v>
      </c>
      <c r="B42" s="47">
        <v>5</v>
      </c>
      <c r="C42" s="47"/>
      <c r="D42" s="47" t="s">
        <v>163</v>
      </c>
      <c r="E42" s="47">
        <v>100</v>
      </c>
      <c r="F42" s="47">
        <v>0.0001</v>
      </c>
      <c r="G42" s="47">
        <v>0.5</v>
      </c>
      <c r="H42" s="47">
        <f t="shared" si="3"/>
        <v>0</v>
      </c>
      <c r="I42" s="47"/>
      <c r="J42" s="47"/>
      <c r="K42" s="70"/>
      <c r="L42" s="47"/>
      <c r="M42" s="47"/>
      <c r="N42" s="47">
        <f t="shared" si="4"/>
        <v>0</v>
      </c>
      <c r="O42" s="47">
        <f t="shared" si="5"/>
        <v>0</v>
      </c>
      <c r="S42" s="24"/>
    </row>
    <row r="43" spans="1:19" ht="12.75">
      <c r="A43" s="47">
        <v>5</v>
      </c>
      <c r="B43" s="47">
        <v>6</v>
      </c>
      <c r="C43" s="47"/>
      <c r="D43" s="47" t="s">
        <v>163</v>
      </c>
      <c r="E43" s="47">
        <v>100</v>
      </c>
      <c r="F43" s="47">
        <v>0.0001</v>
      </c>
      <c r="G43" s="47">
        <v>0.5</v>
      </c>
      <c r="H43" s="47">
        <f t="shared" si="3"/>
        <v>0</v>
      </c>
      <c r="I43" s="47"/>
      <c r="J43" s="47"/>
      <c r="K43" s="70"/>
      <c r="L43" s="47"/>
      <c r="M43" s="47"/>
      <c r="N43" s="47">
        <f t="shared" si="4"/>
        <v>0</v>
      </c>
      <c r="O43" s="47">
        <f t="shared" si="5"/>
        <v>0</v>
      </c>
      <c r="S43" s="24"/>
    </row>
    <row r="44" spans="1:19" ht="12.75">
      <c r="A44" s="47">
        <v>11</v>
      </c>
      <c r="B44" s="47">
        <v>10</v>
      </c>
      <c r="C44" s="47"/>
      <c r="D44" s="47" t="s">
        <v>163</v>
      </c>
      <c r="E44" s="47">
        <v>16</v>
      </c>
      <c r="F44" s="47">
        <v>0.0001</v>
      </c>
      <c r="G44" s="47">
        <v>0.5</v>
      </c>
      <c r="H44" s="47">
        <f t="shared" si="3"/>
        <v>0</v>
      </c>
      <c r="I44" s="47"/>
      <c r="J44" s="47"/>
      <c r="K44" s="70"/>
      <c r="L44" s="47"/>
      <c r="M44" s="47"/>
      <c r="N44" s="47">
        <f t="shared" si="4"/>
        <v>0</v>
      </c>
      <c r="O44" s="47">
        <f t="shared" si="5"/>
        <v>0</v>
      </c>
      <c r="S44" s="24"/>
    </row>
    <row r="46" ht="13.5" thickBot="1"/>
    <row r="47" spans="1:22" ht="13.5" customHeight="1" thickBot="1">
      <c r="A47" s="73" t="s">
        <v>32</v>
      </c>
      <c r="B47" s="77"/>
      <c r="C47" s="77"/>
      <c r="D47" s="77"/>
      <c r="E47" s="74"/>
      <c r="G47" s="73" t="s">
        <v>22</v>
      </c>
      <c r="H47" s="77"/>
      <c r="I47" s="77"/>
      <c r="J47" s="77"/>
      <c r="K47" s="77"/>
      <c r="L47" s="77"/>
      <c r="M47" s="74"/>
      <c r="O47" s="23"/>
      <c r="P47" s="19"/>
      <c r="Q47" s="19"/>
      <c r="R47" s="18"/>
      <c r="S47" s="18"/>
      <c r="T47" s="18"/>
      <c r="U47" s="18"/>
      <c r="V47" s="18"/>
    </row>
    <row r="48" spans="1:22" ht="13.5" thickBot="1">
      <c r="A48" s="13"/>
      <c r="B48" s="1" t="s">
        <v>14</v>
      </c>
      <c r="C48" s="1" t="s">
        <v>15</v>
      </c>
      <c r="D48" s="1" t="s">
        <v>16</v>
      </c>
      <c r="E48" s="2" t="s">
        <v>17</v>
      </c>
      <c r="G48" s="14" t="s">
        <v>358</v>
      </c>
      <c r="H48" s="73" t="s">
        <v>360</v>
      </c>
      <c r="I48" s="77"/>
      <c r="J48" s="77"/>
      <c r="K48" s="77"/>
      <c r="L48" s="77"/>
      <c r="M48" s="74"/>
      <c r="O48" s="19"/>
      <c r="P48" s="19"/>
      <c r="Q48" s="19"/>
      <c r="R48" s="18"/>
      <c r="S48" s="18"/>
      <c r="T48" s="18"/>
      <c r="U48" s="18"/>
      <c r="V48" s="18"/>
    </row>
    <row r="49" spans="1:22" ht="12.75">
      <c r="A49" s="8" t="s">
        <v>166</v>
      </c>
      <c r="B49" s="9">
        <v>0.0032</v>
      </c>
      <c r="C49" s="9">
        <v>0.0032</v>
      </c>
      <c r="D49" s="9">
        <v>0.0032</v>
      </c>
      <c r="E49" s="10">
        <v>0.0032</v>
      </c>
      <c r="G49" s="88" t="s">
        <v>23</v>
      </c>
      <c r="H49" s="13"/>
      <c r="I49" s="1" t="s">
        <v>31</v>
      </c>
      <c r="J49" s="1" t="s">
        <v>26</v>
      </c>
      <c r="K49" s="1"/>
      <c r="L49" s="1"/>
      <c r="M49" s="2"/>
      <c r="O49" s="18"/>
      <c r="P49" s="18"/>
      <c r="Q49" s="18"/>
      <c r="R49" s="18"/>
      <c r="S49" s="18"/>
      <c r="T49" s="18"/>
      <c r="U49" s="18"/>
      <c r="V49" s="18"/>
    </row>
    <row r="50" spans="1:22" ht="13.5" thickBot="1">
      <c r="A50" s="8" t="s">
        <v>49</v>
      </c>
      <c r="B50" s="9">
        <v>15</v>
      </c>
      <c r="C50" s="9">
        <v>15</v>
      </c>
      <c r="D50" s="9">
        <v>15</v>
      </c>
      <c r="E50" s="10">
        <v>15</v>
      </c>
      <c r="G50" s="89"/>
      <c r="H50" s="21" t="s">
        <v>24</v>
      </c>
      <c r="I50" s="11">
        <v>1</v>
      </c>
      <c r="J50" s="11">
        <v>64</v>
      </c>
      <c r="K50" s="11"/>
      <c r="L50" s="11"/>
      <c r="M50" s="12"/>
      <c r="O50" s="18"/>
      <c r="P50" s="18"/>
      <c r="Q50" s="18"/>
      <c r="R50" s="18"/>
      <c r="S50" s="18"/>
      <c r="T50" s="18"/>
      <c r="U50" s="18"/>
      <c r="V50" s="18"/>
    </row>
    <row r="51" spans="1:22" ht="13.5" thickBot="1">
      <c r="A51" s="8" t="s">
        <v>50</v>
      </c>
      <c r="B51" s="9">
        <v>31</v>
      </c>
      <c r="C51" s="9">
        <v>31</v>
      </c>
      <c r="D51" s="9">
        <v>15</v>
      </c>
      <c r="E51" s="10">
        <v>15</v>
      </c>
      <c r="G51" s="22" t="s">
        <v>27</v>
      </c>
      <c r="H51" s="73" t="s">
        <v>28</v>
      </c>
      <c r="I51" s="77"/>
      <c r="J51" s="77"/>
      <c r="K51" s="77"/>
      <c r="L51" s="77"/>
      <c r="M51" s="74"/>
      <c r="O51" s="18"/>
      <c r="P51" s="18"/>
      <c r="Q51" s="18"/>
      <c r="R51" s="18"/>
      <c r="S51" s="18"/>
      <c r="T51" s="18"/>
      <c r="U51" s="18"/>
      <c r="V51" s="18"/>
    </row>
    <row r="52" spans="1:22" ht="13.5" thickBot="1">
      <c r="A52" s="8" t="s">
        <v>167</v>
      </c>
      <c r="B52" s="9">
        <v>7</v>
      </c>
      <c r="C52" s="9">
        <v>3</v>
      </c>
      <c r="D52" s="9">
        <v>2</v>
      </c>
      <c r="E52" s="10">
        <v>2</v>
      </c>
      <c r="G52" s="22" t="s">
        <v>18</v>
      </c>
      <c r="H52" s="73" t="s">
        <v>165</v>
      </c>
      <c r="I52" s="77"/>
      <c r="J52" s="77"/>
      <c r="K52" s="77"/>
      <c r="L52" s="77"/>
      <c r="M52" s="74"/>
      <c r="O52" s="18"/>
      <c r="P52" s="18"/>
      <c r="Q52" s="18"/>
      <c r="R52" s="18"/>
      <c r="S52" s="18"/>
      <c r="T52" s="18"/>
      <c r="U52" s="18"/>
      <c r="V52" s="18"/>
    </row>
    <row r="53" spans="1:22" ht="13.5" thickBot="1">
      <c r="A53" s="16" t="s">
        <v>19</v>
      </c>
      <c r="B53" s="86" t="s">
        <v>21</v>
      </c>
      <c r="C53" s="86"/>
      <c r="D53" s="86"/>
      <c r="E53" s="87"/>
      <c r="G53" s="15" t="s">
        <v>29</v>
      </c>
      <c r="H53" s="73" t="s">
        <v>28</v>
      </c>
      <c r="I53" s="77"/>
      <c r="J53" s="77"/>
      <c r="K53" s="77"/>
      <c r="L53" s="77"/>
      <c r="M53" s="74"/>
      <c r="O53" s="18"/>
      <c r="P53" s="18"/>
      <c r="Q53" s="18"/>
      <c r="R53" s="18"/>
      <c r="S53" s="18"/>
      <c r="T53" s="18"/>
      <c r="U53" s="18"/>
      <c r="V53" s="18"/>
    </row>
    <row r="54" spans="1:22" ht="13.5" thickBot="1">
      <c r="A54" s="17" t="s">
        <v>20</v>
      </c>
      <c r="B54" s="86" t="s">
        <v>21</v>
      </c>
      <c r="C54" s="86"/>
      <c r="D54" s="86"/>
      <c r="E54" s="87"/>
      <c r="G54" s="22" t="s">
        <v>30</v>
      </c>
      <c r="H54" s="73" t="s">
        <v>28</v>
      </c>
      <c r="I54" s="77"/>
      <c r="J54" s="77"/>
      <c r="K54" s="77"/>
      <c r="L54" s="77"/>
      <c r="M54" s="74"/>
      <c r="O54" s="18"/>
      <c r="P54" s="18"/>
      <c r="Q54" s="18"/>
      <c r="R54" s="18"/>
      <c r="S54" s="18"/>
      <c r="T54" s="18"/>
      <c r="U54" s="18"/>
      <c r="V54" s="18"/>
    </row>
    <row r="55" spans="7:22" ht="13.5" thickBot="1">
      <c r="G55" s="20"/>
      <c r="H55" s="19"/>
      <c r="I55" s="19"/>
      <c r="J55" s="19"/>
      <c r="K55" s="19"/>
      <c r="O55" s="18"/>
      <c r="P55" s="18"/>
      <c r="Q55" s="18"/>
      <c r="R55" s="18"/>
      <c r="S55" s="18"/>
      <c r="T55" s="18"/>
      <c r="U55" s="18"/>
      <c r="V55" s="18"/>
    </row>
    <row r="56" spans="7:22" ht="13.5" customHeight="1">
      <c r="G56" s="79" t="s">
        <v>34</v>
      </c>
      <c r="H56" s="80"/>
      <c r="I56" s="80"/>
      <c r="J56" s="80"/>
      <c r="K56" s="80"/>
      <c r="L56" s="80"/>
      <c r="M56" s="81"/>
      <c r="O56" s="18"/>
      <c r="P56" s="18"/>
      <c r="Q56" s="18"/>
      <c r="R56" s="18"/>
      <c r="S56" s="18"/>
      <c r="T56" s="18"/>
      <c r="U56" s="18"/>
      <c r="V56" s="18"/>
    </row>
    <row r="57" spans="7:23" ht="12.75">
      <c r="G57" s="75" t="s">
        <v>35</v>
      </c>
      <c r="H57" s="76"/>
      <c r="I57" s="82" t="s">
        <v>314</v>
      </c>
      <c r="J57" s="83"/>
      <c r="K57" s="83"/>
      <c r="L57" s="83"/>
      <c r="M57" s="84"/>
      <c r="O57" s="18"/>
      <c r="P57" s="18"/>
      <c r="Q57" s="18"/>
      <c r="R57" s="20"/>
      <c r="S57" s="20"/>
      <c r="T57" s="20"/>
      <c r="U57" s="20"/>
      <c r="V57" s="20"/>
      <c r="W57" s="20"/>
    </row>
    <row r="58" spans="7:23" ht="12.75">
      <c r="G58" s="75" t="s">
        <v>36</v>
      </c>
      <c r="H58" s="76"/>
      <c r="I58" s="78" t="s">
        <v>37</v>
      </c>
      <c r="J58" s="78"/>
      <c r="K58" s="9"/>
      <c r="L58" s="9"/>
      <c r="M58" s="10"/>
      <c r="O58" s="18"/>
      <c r="P58" s="18"/>
      <c r="Q58" s="18"/>
      <c r="R58" s="20"/>
      <c r="S58" s="20"/>
      <c r="T58" s="20"/>
      <c r="U58" s="20"/>
      <c r="V58" s="20"/>
      <c r="W58" s="20"/>
    </row>
    <row r="59" spans="7:22" ht="12.75">
      <c r="G59" s="75" t="s">
        <v>38</v>
      </c>
      <c r="H59" s="76"/>
      <c r="I59" s="9" t="s">
        <v>39</v>
      </c>
      <c r="J59" s="9"/>
      <c r="K59" s="9"/>
      <c r="L59" s="9"/>
      <c r="M59" s="10"/>
      <c r="O59" s="18"/>
      <c r="P59" s="18"/>
      <c r="Q59" s="18"/>
      <c r="R59" s="20"/>
      <c r="S59" s="20"/>
      <c r="T59" s="20"/>
      <c r="U59" s="18"/>
      <c r="V59" s="18"/>
    </row>
    <row r="60" spans="7:22" ht="12.75">
      <c r="G60" s="75" t="s">
        <v>40</v>
      </c>
      <c r="H60" s="76"/>
      <c r="I60" s="9">
        <v>40</v>
      </c>
      <c r="J60" s="9"/>
      <c r="K60" s="9"/>
      <c r="L60" s="9"/>
      <c r="M60" s="10"/>
      <c r="O60" s="18"/>
      <c r="P60" s="18"/>
      <c r="Q60" s="18"/>
      <c r="R60" s="18"/>
      <c r="S60" s="18"/>
      <c r="T60" s="18"/>
      <c r="U60" s="18"/>
      <c r="V60" s="18"/>
    </row>
    <row r="61" spans="7:22" ht="12.75">
      <c r="G61" s="8" t="s">
        <v>41</v>
      </c>
      <c r="H61" s="9"/>
      <c r="I61" s="9" t="s">
        <v>42</v>
      </c>
      <c r="J61" s="9"/>
      <c r="K61" s="9"/>
      <c r="L61" s="9"/>
      <c r="M61" s="10"/>
      <c r="O61" s="18"/>
      <c r="P61" s="18"/>
      <c r="Q61" s="18"/>
      <c r="R61" s="18"/>
      <c r="S61" s="18"/>
      <c r="T61" s="18"/>
      <c r="U61" s="18"/>
      <c r="V61" s="18"/>
    </row>
    <row r="62" spans="7:22" ht="12.75">
      <c r="G62" s="8" t="s">
        <v>43</v>
      </c>
      <c r="H62" s="9"/>
      <c r="I62" s="9" t="s">
        <v>44</v>
      </c>
      <c r="J62" s="9"/>
      <c r="K62" s="9"/>
      <c r="L62" s="9"/>
      <c r="M62" s="10"/>
      <c r="O62" s="18"/>
      <c r="P62" s="18"/>
      <c r="Q62" s="18"/>
      <c r="R62" s="18"/>
      <c r="S62" s="18"/>
      <c r="T62" s="18"/>
      <c r="U62" s="18"/>
      <c r="V62" s="18"/>
    </row>
    <row r="63" spans="7:22" ht="14.25" customHeight="1">
      <c r="G63" s="8" t="s">
        <v>45</v>
      </c>
      <c r="H63" s="9"/>
      <c r="I63" s="9" t="s">
        <v>46</v>
      </c>
      <c r="J63" s="9"/>
      <c r="K63" s="9"/>
      <c r="L63" s="9"/>
      <c r="M63" s="10"/>
      <c r="O63" s="18"/>
      <c r="P63" s="18"/>
      <c r="Q63" s="18"/>
      <c r="R63" s="18"/>
      <c r="S63" s="18"/>
      <c r="T63" s="18"/>
      <c r="U63" s="18"/>
      <c r="V63" s="18"/>
    </row>
    <row r="64" spans="7:22" ht="13.5" thickBot="1">
      <c r="G64" s="17" t="s">
        <v>47</v>
      </c>
      <c r="H64" s="11"/>
      <c r="I64" s="11">
        <v>108</v>
      </c>
      <c r="J64" s="11"/>
      <c r="K64" s="11"/>
      <c r="L64" s="11"/>
      <c r="M64" s="12"/>
      <c r="O64" s="18"/>
      <c r="P64" s="18"/>
      <c r="Q64" s="18"/>
      <c r="R64" s="18"/>
      <c r="S64" s="18"/>
      <c r="T64" s="18"/>
      <c r="U64" s="18"/>
      <c r="V64" s="18"/>
    </row>
    <row r="65" spans="15:22" ht="12.75">
      <c r="O65" s="18"/>
      <c r="P65" s="18"/>
      <c r="Q65" s="18"/>
      <c r="R65" s="18"/>
      <c r="S65" s="18"/>
      <c r="T65" s="18"/>
      <c r="U65" s="18"/>
      <c r="V65" s="18"/>
    </row>
    <row r="66" spans="15:22" ht="12.75">
      <c r="O66" s="18"/>
      <c r="P66" s="18"/>
      <c r="Q66" s="18"/>
      <c r="R66" s="18"/>
      <c r="S66" s="18"/>
      <c r="T66" s="18"/>
      <c r="U66" s="18"/>
      <c r="V66" s="18"/>
    </row>
    <row r="67" spans="15:22" ht="12.75">
      <c r="O67" s="18"/>
      <c r="P67" s="18"/>
      <c r="Q67" s="18"/>
      <c r="R67" s="18"/>
      <c r="S67" s="18"/>
      <c r="T67" s="18"/>
      <c r="U67" s="18"/>
      <c r="V67" s="18"/>
    </row>
    <row r="68" spans="15:22" ht="12.75">
      <c r="O68" s="18"/>
      <c r="P68" s="18"/>
      <c r="Q68" s="18"/>
      <c r="R68" s="18"/>
      <c r="S68" s="18"/>
      <c r="T68" s="18"/>
      <c r="U68" s="18"/>
      <c r="V68" s="18"/>
    </row>
    <row r="69" spans="15:22" ht="12.75">
      <c r="O69" s="18"/>
      <c r="P69" s="18"/>
      <c r="Q69" s="18"/>
      <c r="R69" s="18"/>
      <c r="S69" s="18"/>
      <c r="T69" s="18"/>
      <c r="U69" s="18"/>
      <c r="V69" s="18"/>
    </row>
    <row r="70" spans="15:22" ht="12.75">
      <c r="O70" s="18"/>
      <c r="P70" s="18"/>
      <c r="Q70" s="18"/>
      <c r="R70" s="18"/>
      <c r="S70" s="18"/>
      <c r="T70" s="18"/>
      <c r="U70" s="18"/>
      <c r="V70" s="18"/>
    </row>
  </sheetData>
  <mergeCells count="29">
    <mergeCell ref="G59:H59"/>
    <mergeCell ref="A47:E47"/>
    <mergeCell ref="G58:H58"/>
    <mergeCell ref="H54:M54"/>
    <mergeCell ref="I58:J58"/>
    <mergeCell ref="G56:M56"/>
    <mergeCell ref="G57:H57"/>
    <mergeCell ref="I57:M57"/>
    <mergeCell ref="H48:M48"/>
    <mergeCell ref="G60:H60"/>
    <mergeCell ref="M1:O1"/>
    <mergeCell ref="B53:E53"/>
    <mergeCell ref="B54:E54"/>
    <mergeCell ref="G47:M47"/>
    <mergeCell ref="G49:G50"/>
    <mergeCell ref="H51:M51"/>
    <mergeCell ref="H52:M52"/>
    <mergeCell ref="H53:M53"/>
    <mergeCell ref="G1:G2"/>
    <mergeCell ref="S1:S2"/>
    <mergeCell ref="F1:F2"/>
    <mergeCell ref="E1:E2"/>
    <mergeCell ref="A1:A2"/>
    <mergeCell ref="B1:B2"/>
    <mergeCell ref="C1:C2"/>
    <mergeCell ref="D1:D2"/>
    <mergeCell ref="K1:L1"/>
    <mergeCell ref="H1:H2"/>
    <mergeCell ref="I1:J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4"/>
  </sheetPr>
  <dimension ref="A1:W49"/>
  <sheetViews>
    <sheetView workbookViewId="0" topLeftCell="A1">
      <pane xSplit="2" ySplit="2" topLeftCell="L3" activePane="bottomRight" state="frozen"/>
      <selection pane="topLeft" activeCell="E41" sqref="E41"/>
      <selection pane="topRight" activeCell="E41" sqref="E41"/>
      <selection pane="bottomLeft" activeCell="E41" sqref="E41"/>
      <selection pane="bottomRight" activeCell="P3" sqref="P3"/>
    </sheetView>
  </sheetViews>
  <sheetFormatPr defaultColWidth="9.140625" defaultRowHeight="12.75"/>
  <cols>
    <col min="6" max="6" width="10.7109375" style="0" bestFit="1" customWidth="1"/>
    <col min="12" max="12" width="11.140625" style="0" customWidth="1"/>
    <col min="19" max="19" width="13.421875" style="0" customWidth="1"/>
  </cols>
  <sheetData>
    <row r="1" spans="1:19" ht="12.75" customHeight="1">
      <c r="A1" s="96" t="s">
        <v>0</v>
      </c>
      <c r="B1" s="90" t="s">
        <v>1</v>
      </c>
      <c r="C1" s="90" t="s">
        <v>160</v>
      </c>
      <c r="D1" s="90" t="s">
        <v>161</v>
      </c>
      <c r="E1" s="94" t="s">
        <v>59</v>
      </c>
      <c r="F1" s="90" t="s">
        <v>68</v>
      </c>
      <c r="G1" s="90" t="s">
        <v>75</v>
      </c>
      <c r="H1" s="92" t="s">
        <v>52</v>
      </c>
      <c r="I1" s="101" t="s">
        <v>3</v>
      </c>
      <c r="J1" s="85"/>
      <c r="K1" s="98" t="s">
        <v>4</v>
      </c>
      <c r="L1" s="99"/>
      <c r="M1" s="85" t="s">
        <v>5</v>
      </c>
      <c r="N1" s="85"/>
      <c r="O1" s="85"/>
      <c r="P1" s="1" t="s">
        <v>6</v>
      </c>
      <c r="Q1" s="2"/>
      <c r="S1" s="92" t="s">
        <v>80</v>
      </c>
    </row>
    <row r="2" spans="1:19" ht="64.5" thickBot="1">
      <c r="A2" s="97"/>
      <c r="B2" s="91"/>
      <c r="C2" s="91"/>
      <c r="D2" s="91"/>
      <c r="E2" s="95"/>
      <c r="F2" s="91"/>
      <c r="G2" s="91"/>
      <c r="H2" s="100"/>
      <c r="I2" s="3" t="s">
        <v>159</v>
      </c>
      <c r="J2" s="4" t="s">
        <v>8</v>
      </c>
      <c r="K2" s="4" t="s">
        <v>70</v>
      </c>
      <c r="L2" s="5" t="s">
        <v>85</v>
      </c>
      <c r="M2" s="4" t="s">
        <v>9</v>
      </c>
      <c r="N2" s="4" t="s">
        <v>10</v>
      </c>
      <c r="O2" s="4" t="s">
        <v>11</v>
      </c>
      <c r="P2" s="5" t="s">
        <v>12</v>
      </c>
      <c r="Q2" s="6" t="s">
        <v>13</v>
      </c>
      <c r="S2" s="93"/>
    </row>
    <row r="3" spans="1:19" ht="13.5" thickBot="1">
      <c r="A3">
        <v>4</v>
      </c>
      <c r="B3">
        <v>0</v>
      </c>
      <c r="C3" t="s">
        <v>162</v>
      </c>
      <c r="G3">
        <v>0</v>
      </c>
      <c r="H3" s="25">
        <f aca="true" t="shared" si="0" ref="H3:H23">S3/1000000</f>
        <v>0.0731136</v>
      </c>
      <c r="I3" s="59">
        <f>SUM(H3:H6)</f>
        <v>24.551472</v>
      </c>
      <c r="J3" s="27">
        <f>I3/SUM(G3:G6)</f>
        <v>0.7919829677419356</v>
      </c>
      <c r="K3" s="7"/>
      <c r="L3" s="29" t="s">
        <v>369</v>
      </c>
      <c r="M3" s="27">
        <f>SUM(H3:H23)</f>
        <v>76.60377093</v>
      </c>
      <c r="N3" s="27">
        <f>SUM(N7:N23)+SUM(H3:H6)</f>
        <v>76.60377093000001</v>
      </c>
      <c r="O3" s="30">
        <f>SUM(O7:O23)+SUM(H3:H6)</f>
        <v>76.60377093000001</v>
      </c>
      <c r="P3" s="32">
        <v>132.5833</v>
      </c>
      <c r="Q3" s="68">
        <f>N3/P3</f>
        <v>0.5777784300888574</v>
      </c>
      <c r="S3" s="58">
        <v>73113.6</v>
      </c>
    </row>
    <row r="4" spans="1:19" ht="12.75">
      <c r="A4">
        <v>0</v>
      </c>
      <c r="B4">
        <v>4</v>
      </c>
      <c r="C4" t="s">
        <v>162</v>
      </c>
      <c r="G4">
        <v>1</v>
      </c>
      <c r="H4" s="25">
        <f t="shared" si="0"/>
        <v>1.00344</v>
      </c>
      <c r="S4" s="58">
        <v>1003440</v>
      </c>
    </row>
    <row r="5" spans="1:19" ht="12.75">
      <c r="A5">
        <v>10</v>
      </c>
      <c r="B5">
        <v>4</v>
      </c>
      <c r="C5" t="s">
        <v>162</v>
      </c>
      <c r="G5">
        <v>0</v>
      </c>
      <c r="H5" s="25">
        <f t="shared" si="0"/>
        <v>0.3549184</v>
      </c>
      <c r="S5" s="58">
        <v>354918.4</v>
      </c>
    </row>
    <row r="6" spans="1:19" ht="12.75">
      <c r="A6">
        <v>4</v>
      </c>
      <c r="B6">
        <v>10</v>
      </c>
      <c r="C6" t="s">
        <v>162</v>
      </c>
      <c r="G6">
        <v>30</v>
      </c>
      <c r="H6" s="25">
        <f t="shared" si="0"/>
        <v>23.12</v>
      </c>
      <c r="S6" s="58">
        <v>23120000</v>
      </c>
    </row>
    <row r="7" spans="1:19" ht="12.75">
      <c r="A7">
        <v>0</v>
      </c>
      <c r="B7">
        <v>1</v>
      </c>
      <c r="D7" t="s">
        <v>163</v>
      </c>
      <c r="E7">
        <v>200</v>
      </c>
      <c r="F7">
        <v>1E-07</v>
      </c>
      <c r="G7">
        <v>19.200001</v>
      </c>
      <c r="H7" s="25">
        <f t="shared" si="0"/>
        <v>19.1336</v>
      </c>
      <c r="K7" s="28">
        <v>0</v>
      </c>
      <c r="N7">
        <f>H7*(1-K7)</f>
        <v>19.1336</v>
      </c>
      <c r="O7">
        <f>IF((K7&lt;F7),H7,0)</f>
        <v>19.1336</v>
      </c>
      <c r="S7" s="58">
        <v>19133600</v>
      </c>
    </row>
    <row r="8" spans="1:19" ht="12.75">
      <c r="A8">
        <v>0</v>
      </c>
      <c r="B8">
        <v>3</v>
      </c>
      <c r="D8" t="s">
        <v>163</v>
      </c>
      <c r="E8">
        <v>200</v>
      </c>
      <c r="F8">
        <v>1E-07</v>
      </c>
      <c r="G8">
        <v>24</v>
      </c>
      <c r="H8" s="25">
        <f t="shared" si="0"/>
        <v>23.7124</v>
      </c>
      <c r="K8" s="28">
        <v>0</v>
      </c>
      <c r="N8">
        <f aca="true" t="shared" si="1" ref="N8:N23">H8*(1-K8)</f>
        <v>23.7124</v>
      </c>
      <c r="O8">
        <f aca="true" t="shared" si="2" ref="O8:O23">IF((K8&lt;F8),H8,0)</f>
        <v>23.7124</v>
      </c>
      <c r="S8" s="58">
        <v>23712400</v>
      </c>
    </row>
    <row r="9" spans="1:19" ht="12.75">
      <c r="A9">
        <v>0</v>
      </c>
      <c r="B9">
        <v>4</v>
      </c>
      <c r="D9" t="s">
        <v>163</v>
      </c>
      <c r="E9">
        <v>200</v>
      </c>
      <c r="F9">
        <v>0.0001</v>
      </c>
      <c r="G9">
        <v>4</v>
      </c>
      <c r="H9" s="25">
        <f t="shared" si="0"/>
        <v>3.9412</v>
      </c>
      <c r="K9" s="28">
        <v>0</v>
      </c>
      <c r="N9">
        <f t="shared" si="1"/>
        <v>3.9412</v>
      </c>
      <c r="O9">
        <f t="shared" si="2"/>
        <v>3.9412</v>
      </c>
      <c r="S9" s="58">
        <v>3941200</v>
      </c>
    </row>
    <row r="10" spans="1:19" ht="12.75">
      <c r="A10">
        <v>0</v>
      </c>
      <c r="B10">
        <v>7</v>
      </c>
      <c r="D10" t="s">
        <v>164</v>
      </c>
      <c r="E10">
        <v>30</v>
      </c>
      <c r="F10">
        <v>0.05</v>
      </c>
      <c r="G10">
        <v>0.096</v>
      </c>
      <c r="H10" s="25">
        <f t="shared" si="0"/>
        <v>0.094368</v>
      </c>
      <c r="K10" s="28">
        <v>0</v>
      </c>
      <c r="N10">
        <f t="shared" si="1"/>
        <v>0.094368</v>
      </c>
      <c r="O10">
        <f t="shared" si="2"/>
        <v>0.094368</v>
      </c>
      <c r="S10" s="58">
        <v>94368</v>
      </c>
    </row>
    <row r="11" spans="1:19" ht="12.75">
      <c r="A11">
        <v>0</v>
      </c>
      <c r="B11">
        <v>8</v>
      </c>
      <c r="D11" t="s">
        <v>164</v>
      </c>
      <c r="E11">
        <v>30</v>
      </c>
      <c r="F11">
        <v>0.05</v>
      </c>
      <c r="G11">
        <v>0.096</v>
      </c>
      <c r="H11" s="25">
        <f t="shared" si="0"/>
        <v>0.094432</v>
      </c>
      <c r="K11" s="28">
        <v>0</v>
      </c>
      <c r="N11">
        <f t="shared" si="1"/>
        <v>0.094432</v>
      </c>
      <c r="O11">
        <f t="shared" si="2"/>
        <v>0.094432</v>
      </c>
      <c r="S11" s="58">
        <v>94432</v>
      </c>
    </row>
    <row r="12" spans="1:19" ht="12.75">
      <c r="A12">
        <v>0</v>
      </c>
      <c r="B12">
        <v>9</v>
      </c>
      <c r="D12" t="s">
        <v>164</v>
      </c>
      <c r="E12">
        <v>30</v>
      </c>
      <c r="F12">
        <v>0.05</v>
      </c>
      <c r="G12">
        <v>0.096</v>
      </c>
      <c r="H12" s="25">
        <f t="shared" si="0"/>
        <v>0.09424</v>
      </c>
      <c r="K12" s="28">
        <v>0</v>
      </c>
      <c r="N12">
        <f t="shared" si="1"/>
        <v>0.09424</v>
      </c>
      <c r="O12">
        <f t="shared" si="2"/>
        <v>0.09424</v>
      </c>
      <c r="S12" s="58">
        <v>94240</v>
      </c>
    </row>
    <row r="13" spans="1:19" ht="12.75">
      <c r="A13">
        <v>0</v>
      </c>
      <c r="B13">
        <v>10</v>
      </c>
      <c r="D13" t="s">
        <v>163</v>
      </c>
      <c r="E13">
        <v>30</v>
      </c>
      <c r="F13">
        <v>0.0001</v>
      </c>
      <c r="G13">
        <v>2</v>
      </c>
      <c r="H13" s="25">
        <f t="shared" si="0"/>
        <v>1.967445</v>
      </c>
      <c r="K13" s="28">
        <v>0</v>
      </c>
      <c r="N13">
        <f t="shared" si="1"/>
        <v>1.967445</v>
      </c>
      <c r="O13">
        <f t="shared" si="2"/>
        <v>1.967445</v>
      </c>
      <c r="S13" s="58">
        <v>1967445</v>
      </c>
    </row>
    <row r="14" spans="1:19" ht="12.75">
      <c r="A14">
        <v>0</v>
      </c>
      <c r="B14">
        <v>11</v>
      </c>
      <c r="D14" t="s">
        <v>163</v>
      </c>
      <c r="E14">
        <v>200</v>
      </c>
      <c r="F14">
        <v>0.0001</v>
      </c>
      <c r="G14">
        <v>0.128</v>
      </c>
      <c r="H14" s="25">
        <f t="shared" si="0"/>
        <v>0.1251771</v>
      </c>
      <c r="K14" s="28">
        <v>0</v>
      </c>
      <c r="N14">
        <f t="shared" si="1"/>
        <v>0.1251771</v>
      </c>
      <c r="O14">
        <f t="shared" si="2"/>
        <v>0.1251771</v>
      </c>
      <c r="S14" s="58">
        <v>125177.1</v>
      </c>
    </row>
    <row r="15" spans="1:19" ht="12.75">
      <c r="A15">
        <v>1</v>
      </c>
      <c r="B15">
        <v>0</v>
      </c>
      <c r="D15" t="s">
        <v>163</v>
      </c>
      <c r="E15">
        <v>100</v>
      </c>
      <c r="F15">
        <v>0.01</v>
      </c>
      <c r="G15">
        <v>0.06</v>
      </c>
      <c r="H15" s="25">
        <f t="shared" si="0"/>
        <v>0.059801599999999996</v>
      </c>
      <c r="K15" s="28">
        <v>0</v>
      </c>
      <c r="N15">
        <f t="shared" si="1"/>
        <v>0.059801599999999996</v>
      </c>
      <c r="O15">
        <f t="shared" si="2"/>
        <v>0.059801599999999996</v>
      </c>
      <c r="S15" s="58">
        <v>59801.6</v>
      </c>
    </row>
    <row r="16" spans="1:19" ht="12.75">
      <c r="A16">
        <v>3</v>
      </c>
      <c r="B16">
        <v>0</v>
      </c>
      <c r="D16" t="s">
        <v>163</v>
      </c>
      <c r="E16">
        <v>100</v>
      </c>
      <c r="F16">
        <v>0.01</v>
      </c>
      <c r="G16">
        <v>0.06</v>
      </c>
      <c r="H16" s="25">
        <f t="shared" si="0"/>
        <v>0.059784529999999995</v>
      </c>
      <c r="K16" s="28">
        <v>0</v>
      </c>
      <c r="N16">
        <f t="shared" si="1"/>
        <v>0.059784529999999995</v>
      </c>
      <c r="O16">
        <f t="shared" si="2"/>
        <v>0.059784529999999995</v>
      </c>
      <c r="S16" s="58">
        <v>59784.53</v>
      </c>
    </row>
    <row r="17" spans="1:19" ht="12.75">
      <c r="A17">
        <v>7</v>
      </c>
      <c r="B17">
        <v>0</v>
      </c>
      <c r="D17" t="s">
        <v>164</v>
      </c>
      <c r="E17">
        <v>30</v>
      </c>
      <c r="F17">
        <v>0.05</v>
      </c>
      <c r="G17">
        <v>0.096</v>
      </c>
      <c r="H17" s="25">
        <f t="shared" si="0"/>
        <v>0.09552</v>
      </c>
      <c r="K17" s="28">
        <v>0</v>
      </c>
      <c r="N17">
        <f t="shared" si="1"/>
        <v>0.09552</v>
      </c>
      <c r="O17">
        <f t="shared" si="2"/>
        <v>0.09552</v>
      </c>
      <c r="S17" s="58">
        <v>95520</v>
      </c>
    </row>
    <row r="18" spans="1:19" ht="12.75">
      <c r="A18">
        <v>8</v>
      </c>
      <c r="B18">
        <v>0</v>
      </c>
      <c r="D18" t="s">
        <v>164</v>
      </c>
      <c r="E18">
        <v>30</v>
      </c>
      <c r="F18">
        <v>0.05</v>
      </c>
      <c r="G18">
        <v>0.096</v>
      </c>
      <c r="H18" s="25">
        <f t="shared" si="0"/>
        <v>0.095488</v>
      </c>
      <c r="K18" s="28">
        <v>0</v>
      </c>
      <c r="N18">
        <f t="shared" si="1"/>
        <v>0.095488</v>
      </c>
      <c r="O18">
        <f t="shared" si="2"/>
        <v>0.095488</v>
      </c>
      <c r="S18" s="58">
        <v>95488</v>
      </c>
    </row>
    <row r="19" spans="1:19" ht="12.75">
      <c r="A19">
        <v>9</v>
      </c>
      <c r="B19">
        <v>0</v>
      </c>
      <c r="D19" t="s">
        <v>164</v>
      </c>
      <c r="E19">
        <v>30</v>
      </c>
      <c r="F19">
        <v>0.05</v>
      </c>
      <c r="G19">
        <v>0.096</v>
      </c>
      <c r="H19" s="25">
        <f t="shared" si="0"/>
        <v>0.095456</v>
      </c>
      <c r="K19" s="28">
        <v>0</v>
      </c>
      <c r="N19">
        <f t="shared" si="1"/>
        <v>0.095456</v>
      </c>
      <c r="O19">
        <f t="shared" si="2"/>
        <v>0.095456</v>
      </c>
      <c r="S19" s="58">
        <v>95456</v>
      </c>
    </row>
    <row r="20" spans="1:19" ht="12.75">
      <c r="A20">
        <v>10</v>
      </c>
      <c r="B20">
        <v>0</v>
      </c>
      <c r="D20" t="s">
        <v>163</v>
      </c>
      <c r="E20">
        <v>50</v>
      </c>
      <c r="F20">
        <v>0.0001</v>
      </c>
      <c r="G20">
        <v>1</v>
      </c>
      <c r="H20" s="25">
        <f t="shared" si="0"/>
        <v>0.9909589</v>
      </c>
      <c r="K20" s="28">
        <v>0</v>
      </c>
      <c r="N20">
        <f t="shared" si="1"/>
        <v>0.9909589</v>
      </c>
      <c r="O20">
        <f t="shared" si="2"/>
        <v>0.9909589</v>
      </c>
      <c r="S20" s="58">
        <v>990958.9</v>
      </c>
    </row>
    <row r="21" spans="1:19" ht="12.75">
      <c r="A21">
        <v>6</v>
      </c>
      <c r="B21">
        <v>5</v>
      </c>
      <c r="D21" t="s">
        <v>163</v>
      </c>
      <c r="E21">
        <v>100</v>
      </c>
      <c r="F21">
        <v>0.0001</v>
      </c>
      <c r="G21">
        <v>0.5</v>
      </c>
      <c r="H21" s="25">
        <f t="shared" si="0"/>
        <v>0.497664</v>
      </c>
      <c r="K21" s="28">
        <v>0</v>
      </c>
      <c r="N21">
        <f t="shared" si="1"/>
        <v>0.497664</v>
      </c>
      <c r="O21">
        <f t="shared" si="2"/>
        <v>0.497664</v>
      </c>
      <c r="S21" s="58">
        <v>497664</v>
      </c>
    </row>
    <row r="22" spans="1:19" ht="12.75">
      <c r="A22">
        <v>5</v>
      </c>
      <c r="B22">
        <v>6</v>
      </c>
      <c r="D22" t="s">
        <v>163</v>
      </c>
      <c r="E22">
        <v>100</v>
      </c>
      <c r="F22">
        <v>0.0001</v>
      </c>
      <c r="G22">
        <v>0.5</v>
      </c>
      <c r="H22" s="25">
        <f t="shared" si="0"/>
        <v>0.49793709999999997</v>
      </c>
      <c r="K22" s="28">
        <v>0</v>
      </c>
      <c r="N22">
        <f t="shared" si="1"/>
        <v>0.49793709999999997</v>
      </c>
      <c r="O22">
        <f t="shared" si="2"/>
        <v>0.49793709999999997</v>
      </c>
      <c r="S22" s="58">
        <v>497937.1</v>
      </c>
    </row>
    <row r="23" spans="1:19" ht="12.75">
      <c r="A23">
        <v>11</v>
      </c>
      <c r="B23">
        <v>10</v>
      </c>
      <c r="D23" t="s">
        <v>163</v>
      </c>
      <c r="E23">
        <v>16</v>
      </c>
      <c r="F23">
        <v>0.0001</v>
      </c>
      <c r="G23">
        <v>0.5</v>
      </c>
      <c r="H23" s="25">
        <f t="shared" si="0"/>
        <v>0.4968267</v>
      </c>
      <c r="K23" s="28">
        <v>0</v>
      </c>
      <c r="N23">
        <f t="shared" si="1"/>
        <v>0.4968267</v>
      </c>
      <c r="O23">
        <f t="shared" si="2"/>
        <v>0.4968267</v>
      </c>
      <c r="S23" s="58">
        <v>496826.7</v>
      </c>
    </row>
    <row r="25" ht="13.5" thickBot="1"/>
    <row r="26" spans="1:22" ht="13.5" customHeight="1" thickBot="1">
      <c r="A26" s="73" t="s">
        <v>32</v>
      </c>
      <c r="B26" s="77"/>
      <c r="C26" s="77"/>
      <c r="D26" s="77"/>
      <c r="E26" s="74"/>
      <c r="G26" s="73" t="s">
        <v>22</v>
      </c>
      <c r="H26" s="77"/>
      <c r="I26" s="77"/>
      <c r="J26" s="77"/>
      <c r="K26" s="77"/>
      <c r="L26" s="77"/>
      <c r="M26" s="74"/>
      <c r="O26" s="23"/>
      <c r="P26" s="19"/>
      <c r="Q26" s="19"/>
      <c r="R26" s="18"/>
      <c r="S26" s="18"/>
      <c r="T26" s="18"/>
      <c r="U26" s="18"/>
      <c r="V26" s="18"/>
    </row>
    <row r="27" spans="1:22" ht="13.5" thickBot="1">
      <c r="A27" s="13"/>
      <c r="B27" s="1" t="s">
        <v>14</v>
      </c>
      <c r="C27" s="1" t="s">
        <v>15</v>
      </c>
      <c r="D27" s="1" t="s">
        <v>16</v>
      </c>
      <c r="E27" s="2" t="s">
        <v>17</v>
      </c>
      <c r="G27" s="14" t="s">
        <v>358</v>
      </c>
      <c r="H27" s="73" t="s">
        <v>359</v>
      </c>
      <c r="I27" s="77"/>
      <c r="J27" s="77"/>
      <c r="K27" s="77"/>
      <c r="L27" s="77"/>
      <c r="M27" s="74"/>
      <c r="O27" s="19"/>
      <c r="P27" s="19"/>
      <c r="Q27" s="19"/>
      <c r="R27" s="18"/>
      <c r="S27" s="18"/>
      <c r="T27" s="18"/>
      <c r="U27" s="18"/>
      <c r="V27" s="18"/>
    </row>
    <row r="28" spans="1:22" ht="12.75">
      <c r="A28" s="8" t="s">
        <v>60</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61</v>
      </c>
      <c r="B29" s="9">
        <v>15</v>
      </c>
      <c r="C29" s="9">
        <v>15</v>
      </c>
      <c r="D29" s="9">
        <v>15</v>
      </c>
      <c r="E29" s="10">
        <v>15</v>
      </c>
      <c r="G29" s="89"/>
      <c r="H29" s="21" t="s">
        <v>24</v>
      </c>
      <c r="I29" s="11">
        <v>1</v>
      </c>
      <c r="J29" s="11">
        <v>64</v>
      </c>
      <c r="K29" s="11"/>
      <c r="L29" s="11"/>
      <c r="M29" s="12"/>
      <c r="O29" s="18"/>
      <c r="P29" s="18"/>
      <c r="Q29" s="18"/>
      <c r="R29" s="18"/>
      <c r="S29" s="18"/>
      <c r="T29" s="18"/>
      <c r="U29" s="18"/>
      <c r="V29" s="18"/>
    </row>
    <row r="30" spans="1:22" ht="13.5" thickBot="1">
      <c r="A30" s="8" t="s">
        <v>62</v>
      </c>
      <c r="B30" s="9">
        <v>31</v>
      </c>
      <c r="C30" s="9">
        <v>31</v>
      </c>
      <c r="D30" s="9">
        <v>15</v>
      </c>
      <c r="E30" s="10">
        <v>15</v>
      </c>
      <c r="G30" s="22" t="s">
        <v>27</v>
      </c>
      <c r="H30" s="73" t="s">
        <v>28</v>
      </c>
      <c r="I30" s="77"/>
      <c r="J30" s="77"/>
      <c r="K30" s="77"/>
      <c r="L30" s="77"/>
      <c r="M30" s="74"/>
      <c r="O30" s="18"/>
      <c r="P30" s="18"/>
      <c r="Q30" s="18"/>
      <c r="R30" s="18"/>
      <c r="S30" s="18"/>
      <c r="T30" s="18"/>
      <c r="U30" s="18"/>
      <c r="V30" s="18"/>
    </row>
    <row r="31" spans="1:22" ht="13.5" thickBot="1">
      <c r="A31" s="8" t="s">
        <v>63</v>
      </c>
      <c r="B31" s="9">
        <v>7</v>
      </c>
      <c r="C31" s="9">
        <v>3</v>
      </c>
      <c r="D31" s="9">
        <v>2</v>
      </c>
      <c r="E31" s="10">
        <v>2</v>
      </c>
      <c r="G31" s="22" t="s">
        <v>18</v>
      </c>
      <c r="H31" s="73" t="s">
        <v>165</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2" t="s">
        <v>30</v>
      </c>
      <c r="H33" s="73" t="s">
        <v>28</v>
      </c>
      <c r="I33" s="77"/>
      <c r="J33" s="77"/>
      <c r="K33" s="77"/>
      <c r="L33" s="77"/>
      <c r="M33" s="74"/>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304</v>
      </c>
      <c r="J36" s="83"/>
      <c r="K36" s="83"/>
      <c r="L36" s="83"/>
      <c r="M36" s="84"/>
      <c r="O36" s="18"/>
      <c r="P36" s="18"/>
      <c r="Q36" s="18"/>
      <c r="R36" s="20"/>
      <c r="S36" s="20"/>
      <c r="T36" s="20"/>
      <c r="U36" s="20"/>
      <c r="V36" s="20"/>
      <c r="W36" s="20"/>
    </row>
    <row r="37" spans="7:23" ht="12.75">
      <c r="G37" s="75" t="s">
        <v>36</v>
      </c>
      <c r="H37" s="76"/>
      <c r="I37" s="78" t="s">
        <v>37</v>
      </c>
      <c r="J37" s="78"/>
      <c r="K37" s="9"/>
      <c r="L37" s="9"/>
      <c r="M37" s="10"/>
      <c r="O37" s="18"/>
      <c r="P37" s="18"/>
      <c r="Q37" s="18"/>
      <c r="R37" s="20"/>
      <c r="S37" s="20"/>
      <c r="T37" s="20"/>
      <c r="U37" s="20"/>
      <c r="V37" s="20"/>
      <c r="W37" s="20"/>
    </row>
    <row r="38" spans="7:22" ht="12.75">
      <c r="G38" s="75" t="s">
        <v>38</v>
      </c>
      <c r="H38" s="76"/>
      <c r="I38" s="9" t="s">
        <v>39</v>
      </c>
      <c r="J38" s="9"/>
      <c r="K38" s="9"/>
      <c r="L38" s="9"/>
      <c r="M38" s="10"/>
      <c r="O38" s="18"/>
      <c r="P38" s="18"/>
      <c r="Q38" s="18"/>
      <c r="R38" s="20"/>
      <c r="S38" s="20"/>
      <c r="T38" s="20"/>
      <c r="U38" s="18"/>
      <c r="V38" s="18"/>
    </row>
    <row r="39" spans="7:22" ht="12.75">
      <c r="G39" s="75" t="s">
        <v>40</v>
      </c>
      <c r="H39" s="7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S1:S2"/>
    <mergeCell ref="F1:F2"/>
    <mergeCell ref="E1:E2"/>
    <mergeCell ref="A1:A2"/>
    <mergeCell ref="B1:B2"/>
    <mergeCell ref="C1:C2"/>
    <mergeCell ref="D1:D2"/>
    <mergeCell ref="K1:L1"/>
    <mergeCell ref="H1:H2"/>
    <mergeCell ref="I1:J1"/>
    <mergeCell ref="G39:H39"/>
    <mergeCell ref="M1:O1"/>
    <mergeCell ref="B32:E32"/>
    <mergeCell ref="B33:E33"/>
    <mergeCell ref="G26:M26"/>
    <mergeCell ref="G28:G29"/>
    <mergeCell ref="H30:M30"/>
    <mergeCell ref="H31:M31"/>
    <mergeCell ref="H32:M32"/>
    <mergeCell ref="G1:G2"/>
    <mergeCell ref="G38:H38"/>
    <mergeCell ref="A26:E26"/>
    <mergeCell ref="G37:H37"/>
    <mergeCell ref="H33:M33"/>
    <mergeCell ref="I37:J37"/>
    <mergeCell ref="G35:M35"/>
    <mergeCell ref="G36:H36"/>
    <mergeCell ref="I36:M36"/>
    <mergeCell ref="H27:M27"/>
  </mergeCells>
  <printOptions/>
  <pageMargins left="0.75" right="0.75" top="1" bottom="1" header="0.5" footer="0.5"/>
  <pageSetup orientation="portrait" paperSize="9"/>
  <ignoredErrors>
    <ignoredError sqref="J3" formulaRange="1"/>
  </ignoredErrors>
</worksheet>
</file>

<file path=xl/worksheets/sheet4.xml><?xml version="1.0" encoding="utf-8"?>
<worksheet xmlns="http://schemas.openxmlformats.org/spreadsheetml/2006/main" xmlns:r="http://schemas.openxmlformats.org/officeDocument/2006/relationships">
  <sheetPr>
    <tabColor indexed="45"/>
  </sheetPr>
  <dimension ref="A1:W49"/>
  <sheetViews>
    <sheetView workbookViewId="0" topLeftCell="A1">
      <pane xSplit="2" ySplit="2" topLeftCell="N3" activePane="bottomRight" state="frozen"/>
      <selection pane="topLeft" activeCell="I36" sqref="I36:M36"/>
      <selection pane="topRight" activeCell="I36" sqref="I36:M36"/>
      <selection pane="bottomLeft" activeCell="I36" sqref="I36:M36"/>
      <selection pane="bottomRight" activeCell="P12" sqref="P12"/>
    </sheetView>
  </sheetViews>
  <sheetFormatPr defaultColWidth="9.140625" defaultRowHeight="12.75"/>
  <cols>
    <col min="6" max="6" width="10.7109375" style="0" bestFit="1" customWidth="1"/>
    <col min="12" max="12" width="11.140625" style="0" customWidth="1"/>
    <col min="16" max="16" width="9.7109375" style="0" bestFit="1" customWidth="1"/>
    <col min="19" max="19" width="10.00390625" style="0" bestFit="1" customWidth="1"/>
  </cols>
  <sheetData>
    <row r="1" spans="1:19" ht="12.75" customHeight="1">
      <c r="A1" s="96" t="s">
        <v>0</v>
      </c>
      <c r="B1" s="90" t="s">
        <v>1</v>
      </c>
      <c r="C1" s="90" t="s">
        <v>160</v>
      </c>
      <c r="D1" s="90" t="s">
        <v>161</v>
      </c>
      <c r="E1" s="94" t="s">
        <v>53</v>
      </c>
      <c r="F1" s="90" t="s">
        <v>65</v>
      </c>
      <c r="G1" s="90" t="s">
        <v>75</v>
      </c>
      <c r="H1" s="92" t="s">
        <v>52</v>
      </c>
      <c r="I1" s="101" t="s">
        <v>3</v>
      </c>
      <c r="J1" s="85"/>
      <c r="K1" s="98" t="s">
        <v>4</v>
      </c>
      <c r="L1" s="99"/>
      <c r="M1" s="85" t="s">
        <v>5</v>
      </c>
      <c r="N1" s="85"/>
      <c r="O1" s="85"/>
      <c r="P1" s="1" t="s">
        <v>6</v>
      </c>
      <c r="Q1" s="2"/>
      <c r="S1" s="92" t="s">
        <v>80</v>
      </c>
    </row>
    <row r="2" spans="1:19" ht="64.5" thickBot="1">
      <c r="A2" s="97"/>
      <c r="B2" s="91"/>
      <c r="C2" s="91"/>
      <c r="D2" s="91"/>
      <c r="E2" s="95"/>
      <c r="F2" s="91"/>
      <c r="G2" s="91"/>
      <c r="H2" s="100"/>
      <c r="I2" s="3" t="s">
        <v>159</v>
      </c>
      <c r="J2" s="4" t="s">
        <v>8</v>
      </c>
      <c r="K2" s="4" t="s">
        <v>69</v>
      </c>
      <c r="L2" s="5" t="s">
        <v>85</v>
      </c>
      <c r="M2" s="4" t="s">
        <v>9</v>
      </c>
      <c r="N2" s="4" t="s">
        <v>10</v>
      </c>
      <c r="O2" s="4" t="s">
        <v>11</v>
      </c>
      <c r="P2" s="5" t="s">
        <v>12</v>
      </c>
      <c r="Q2" s="6" t="s">
        <v>13</v>
      </c>
      <c r="S2" s="93"/>
    </row>
    <row r="3" spans="1:19" ht="13.5" thickBot="1">
      <c r="A3">
        <v>4</v>
      </c>
      <c r="B3">
        <v>0</v>
      </c>
      <c r="C3" t="s">
        <v>162</v>
      </c>
      <c r="G3">
        <v>0</v>
      </c>
      <c r="H3">
        <f>S3/1000000</f>
        <v>0.0739712</v>
      </c>
      <c r="I3" s="26">
        <f>SUM(H3:H6)</f>
        <v>17.566896</v>
      </c>
      <c r="J3" s="27">
        <f>I3/SUM(G3:G6)</f>
        <v>0.566674064516129</v>
      </c>
      <c r="K3" s="7"/>
      <c r="L3" s="29" t="s">
        <v>373</v>
      </c>
      <c r="M3" s="27">
        <f>SUM(H3:H23)</f>
        <v>69.61896083</v>
      </c>
      <c r="N3" s="27">
        <f>SUM(N7:N23)+SUM(H3:H6)</f>
        <v>69.6055659278</v>
      </c>
      <c r="O3" s="30">
        <f>SUM(O7:O23)+SUM(H3:H6)</f>
        <v>69.12213413</v>
      </c>
      <c r="P3" s="31">
        <v>132.5866</v>
      </c>
      <c r="Q3" s="68">
        <f>N3/P3</f>
        <v>0.5249819056209301</v>
      </c>
      <c r="S3" s="24">
        <v>73971.2</v>
      </c>
    </row>
    <row r="4" spans="1:19" ht="12.75">
      <c r="A4">
        <v>0</v>
      </c>
      <c r="B4">
        <v>4</v>
      </c>
      <c r="C4" t="s">
        <v>162</v>
      </c>
      <c r="G4">
        <v>1</v>
      </c>
      <c r="H4">
        <f aca="true" t="shared" si="0" ref="H4:H23">S4/1000000</f>
        <v>1.02072</v>
      </c>
      <c r="S4" s="24">
        <v>1020720</v>
      </c>
    </row>
    <row r="5" spans="1:19" ht="12.75">
      <c r="A5">
        <v>10</v>
      </c>
      <c r="B5">
        <v>4</v>
      </c>
      <c r="C5" t="s">
        <v>162</v>
      </c>
      <c r="G5">
        <v>0</v>
      </c>
      <c r="H5">
        <f t="shared" si="0"/>
        <v>0.24820479999999998</v>
      </c>
      <c r="S5" s="24">
        <v>248204.8</v>
      </c>
    </row>
    <row r="6" spans="1:19" ht="12.75">
      <c r="A6">
        <v>4</v>
      </c>
      <c r="B6">
        <v>10</v>
      </c>
      <c r="C6" t="s">
        <v>162</v>
      </c>
      <c r="G6">
        <v>30</v>
      </c>
      <c r="H6">
        <f t="shared" si="0"/>
        <v>16.224</v>
      </c>
      <c r="S6" s="24">
        <v>16224000</v>
      </c>
    </row>
    <row r="7" spans="1:19" ht="12.75">
      <c r="A7">
        <v>0</v>
      </c>
      <c r="B7">
        <v>1</v>
      </c>
      <c r="D7" t="s">
        <v>163</v>
      </c>
      <c r="E7">
        <v>200</v>
      </c>
      <c r="F7">
        <v>1E-07</v>
      </c>
      <c r="G7">
        <v>19.200001</v>
      </c>
      <c r="H7">
        <f t="shared" si="0"/>
        <v>19.1336</v>
      </c>
      <c r="K7" s="28">
        <v>0</v>
      </c>
      <c r="N7">
        <f>H7*(1-K7)</f>
        <v>19.1336</v>
      </c>
      <c r="O7">
        <f>IF((K7&lt;F7),H7,0)</f>
        <v>19.1336</v>
      </c>
      <c r="S7" s="24">
        <v>19133600</v>
      </c>
    </row>
    <row r="8" spans="1:19" ht="12.75">
      <c r="A8">
        <v>0</v>
      </c>
      <c r="B8">
        <v>3</v>
      </c>
      <c r="D8" t="s">
        <v>163</v>
      </c>
      <c r="E8">
        <v>200</v>
      </c>
      <c r="F8">
        <v>1E-07</v>
      </c>
      <c r="G8">
        <v>24</v>
      </c>
      <c r="H8">
        <f t="shared" si="0"/>
        <v>23.7108</v>
      </c>
      <c r="K8" s="28">
        <v>0</v>
      </c>
      <c r="N8">
        <f aca="true" t="shared" si="1" ref="N8:N23">H8*(1-K8)</f>
        <v>23.7108</v>
      </c>
      <c r="O8">
        <f aca="true" t="shared" si="2" ref="O8:O23">IF((K8&lt;F8),H8,0)</f>
        <v>23.7108</v>
      </c>
      <c r="S8" s="24">
        <v>23710800</v>
      </c>
    </row>
    <row r="9" spans="1:19" ht="12.75">
      <c r="A9">
        <v>0</v>
      </c>
      <c r="B9">
        <v>4</v>
      </c>
      <c r="D9" t="s">
        <v>163</v>
      </c>
      <c r="E9">
        <v>200</v>
      </c>
      <c r="F9">
        <v>0.0001</v>
      </c>
      <c r="G9">
        <v>4</v>
      </c>
      <c r="H9">
        <f t="shared" si="0"/>
        <v>3.9412</v>
      </c>
      <c r="K9" s="28">
        <v>0</v>
      </c>
      <c r="N9">
        <f t="shared" si="1"/>
        <v>3.9412</v>
      </c>
      <c r="O9">
        <f t="shared" si="2"/>
        <v>3.9412</v>
      </c>
      <c r="S9" s="24">
        <v>3941200</v>
      </c>
    </row>
    <row r="10" spans="1:19" ht="12.75">
      <c r="A10">
        <v>0</v>
      </c>
      <c r="B10">
        <v>7</v>
      </c>
      <c r="D10" t="s">
        <v>164</v>
      </c>
      <c r="E10">
        <v>30</v>
      </c>
      <c r="F10">
        <v>0.05</v>
      </c>
      <c r="G10">
        <v>0.096</v>
      </c>
      <c r="H10">
        <f t="shared" si="0"/>
        <v>0.094368</v>
      </c>
      <c r="K10" s="28">
        <v>0</v>
      </c>
      <c r="N10">
        <f t="shared" si="1"/>
        <v>0.094368</v>
      </c>
      <c r="O10">
        <f t="shared" si="2"/>
        <v>0.094368</v>
      </c>
      <c r="S10" s="24">
        <v>94368</v>
      </c>
    </row>
    <row r="11" spans="1:19" ht="12.75">
      <c r="A11">
        <v>0</v>
      </c>
      <c r="B11">
        <v>8</v>
      </c>
      <c r="D11" t="s">
        <v>164</v>
      </c>
      <c r="E11">
        <v>30</v>
      </c>
      <c r="F11">
        <v>0.05</v>
      </c>
      <c r="G11">
        <v>0.096</v>
      </c>
      <c r="H11">
        <f t="shared" si="0"/>
        <v>0.094432</v>
      </c>
      <c r="K11" s="28">
        <v>0</v>
      </c>
      <c r="N11">
        <f t="shared" si="1"/>
        <v>0.094432</v>
      </c>
      <c r="O11">
        <f t="shared" si="2"/>
        <v>0.094432</v>
      </c>
      <c r="S11" s="24">
        <v>94432</v>
      </c>
    </row>
    <row r="12" spans="1:19" ht="12.75">
      <c r="A12">
        <v>0</v>
      </c>
      <c r="B12">
        <v>9</v>
      </c>
      <c r="D12" t="s">
        <v>164</v>
      </c>
      <c r="E12">
        <v>30</v>
      </c>
      <c r="F12">
        <v>0.05</v>
      </c>
      <c r="G12">
        <v>0.096</v>
      </c>
      <c r="H12">
        <f t="shared" si="0"/>
        <v>0.09424</v>
      </c>
      <c r="K12" s="28">
        <v>0</v>
      </c>
      <c r="N12">
        <f t="shared" si="1"/>
        <v>0.09424</v>
      </c>
      <c r="O12">
        <f t="shared" si="2"/>
        <v>0.09424</v>
      </c>
      <c r="S12" s="24">
        <v>94240</v>
      </c>
    </row>
    <row r="13" spans="1:19" ht="12.75">
      <c r="A13">
        <v>0</v>
      </c>
      <c r="B13">
        <v>10</v>
      </c>
      <c r="D13" t="s">
        <v>163</v>
      </c>
      <c r="E13">
        <v>30</v>
      </c>
      <c r="F13">
        <v>0.0001</v>
      </c>
      <c r="G13">
        <v>2</v>
      </c>
      <c r="H13">
        <f t="shared" si="0"/>
        <v>1.967309</v>
      </c>
      <c r="K13" s="28">
        <v>0</v>
      </c>
      <c r="N13">
        <f t="shared" si="1"/>
        <v>1.967309</v>
      </c>
      <c r="O13">
        <f t="shared" si="2"/>
        <v>1.967309</v>
      </c>
      <c r="S13" s="24">
        <v>1967309</v>
      </c>
    </row>
    <row r="14" spans="1:19" ht="12.75">
      <c r="A14">
        <v>0</v>
      </c>
      <c r="B14">
        <v>11</v>
      </c>
      <c r="D14" t="s">
        <v>163</v>
      </c>
      <c r="E14">
        <v>200</v>
      </c>
      <c r="F14">
        <v>0.0001</v>
      </c>
      <c r="G14">
        <v>0.128</v>
      </c>
      <c r="H14">
        <f t="shared" si="0"/>
        <v>0.1251771</v>
      </c>
      <c r="K14" s="28">
        <v>0</v>
      </c>
      <c r="N14">
        <f t="shared" si="1"/>
        <v>0.1251771</v>
      </c>
      <c r="O14">
        <f t="shared" si="2"/>
        <v>0.1251771</v>
      </c>
      <c r="S14" s="24">
        <v>125177.1</v>
      </c>
    </row>
    <row r="15" spans="1:19" ht="12.75">
      <c r="A15">
        <v>1</v>
      </c>
      <c r="B15">
        <v>0</v>
      </c>
      <c r="D15" t="s">
        <v>163</v>
      </c>
      <c r="E15">
        <v>100</v>
      </c>
      <c r="F15">
        <v>0.01</v>
      </c>
      <c r="G15">
        <v>0.06</v>
      </c>
      <c r="H15">
        <f t="shared" si="0"/>
        <v>0.059801599999999996</v>
      </c>
      <c r="K15" s="28">
        <v>0</v>
      </c>
      <c r="N15">
        <f t="shared" si="1"/>
        <v>0.059801599999999996</v>
      </c>
      <c r="O15">
        <f t="shared" si="2"/>
        <v>0.059801599999999996</v>
      </c>
      <c r="S15" s="24">
        <v>59801.6</v>
      </c>
    </row>
    <row r="16" spans="1:19" ht="12.75">
      <c r="A16">
        <v>3</v>
      </c>
      <c r="B16">
        <v>0</v>
      </c>
      <c r="D16" t="s">
        <v>163</v>
      </c>
      <c r="E16">
        <v>100</v>
      </c>
      <c r="F16">
        <v>0.01</v>
      </c>
      <c r="G16">
        <v>0.06</v>
      </c>
      <c r="H16">
        <f t="shared" si="0"/>
        <v>0.059784529999999995</v>
      </c>
      <c r="K16" s="28">
        <v>0</v>
      </c>
      <c r="N16">
        <f t="shared" si="1"/>
        <v>0.059784529999999995</v>
      </c>
      <c r="O16">
        <f t="shared" si="2"/>
        <v>0.059784529999999995</v>
      </c>
      <c r="S16" s="24">
        <v>59784.53</v>
      </c>
    </row>
    <row r="17" spans="1:19" ht="12.75">
      <c r="A17">
        <v>7</v>
      </c>
      <c r="B17">
        <v>0</v>
      </c>
      <c r="D17" t="s">
        <v>164</v>
      </c>
      <c r="E17">
        <v>30</v>
      </c>
      <c r="F17">
        <v>0.05</v>
      </c>
      <c r="G17">
        <v>0.096</v>
      </c>
      <c r="H17">
        <f t="shared" si="0"/>
        <v>0.09552</v>
      </c>
      <c r="K17" s="28">
        <v>0.001</v>
      </c>
      <c r="N17">
        <f t="shared" si="1"/>
        <v>0.09542447999999999</v>
      </c>
      <c r="O17">
        <f t="shared" si="2"/>
        <v>0.09552</v>
      </c>
      <c r="S17" s="24">
        <v>95520</v>
      </c>
    </row>
    <row r="18" spans="1:19" ht="12.75">
      <c r="A18">
        <v>8</v>
      </c>
      <c r="B18">
        <v>0</v>
      </c>
      <c r="D18" t="s">
        <v>164</v>
      </c>
      <c r="E18">
        <v>30</v>
      </c>
      <c r="F18">
        <v>0.05</v>
      </c>
      <c r="G18">
        <v>0.096</v>
      </c>
      <c r="H18">
        <f t="shared" si="0"/>
        <v>0.095488</v>
      </c>
      <c r="K18" s="28">
        <v>0.002</v>
      </c>
      <c r="N18">
        <f t="shared" si="1"/>
        <v>0.09529702400000001</v>
      </c>
      <c r="O18">
        <f t="shared" si="2"/>
        <v>0.095488</v>
      </c>
      <c r="S18" s="24">
        <v>95488</v>
      </c>
    </row>
    <row r="19" spans="1:19" ht="12.75">
      <c r="A19">
        <v>9</v>
      </c>
      <c r="B19">
        <v>0</v>
      </c>
      <c r="D19" t="s">
        <v>164</v>
      </c>
      <c r="E19">
        <v>30</v>
      </c>
      <c r="F19">
        <v>0.05</v>
      </c>
      <c r="G19">
        <v>0.096</v>
      </c>
      <c r="H19">
        <f t="shared" si="0"/>
        <v>0.095456</v>
      </c>
      <c r="K19" s="28">
        <v>0.002</v>
      </c>
      <c r="N19">
        <f t="shared" si="1"/>
        <v>0.095265088</v>
      </c>
      <c r="O19">
        <f t="shared" si="2"/>
        <v>0.095456</v>
      </c>
      <c r="S19" s="24">
        <v>95456</v>
      </c>
    </row>
    <row r="20" spans="1:19" ht="12.75">
      <c r="A20">
        <v>10</v>
      </c>
      <c r="B20">
        <v>0</v>
      </c>
      <c r="D20" t="s">
        <v>163</v>
      </c>
      <c r="E20">
        <v>50</v>
      </c>
      <c r="F20">
        <v>0.0001</v>
      </c>
      <c r="G20">
        <v>1</v>
      </c>
      <c r="H20">
        <f t="shared" si="0"/>
        <v>0.9924608</v>
      </c>
      <c r="K20" s="28">
        <v>0</v>
      </c>
      <c r="N20">
        <f t="shared" si="1"/>
        <v>0.9924608</v>
      </c>
      <c r="O20">
        <f t="shared" si="2"/>
        <v>0.9924608</v>
      </c>
      <c r="S20" s="24">
        <v>992460.8</v>
      </c>
    </row>
    <row r="21" spans="1:19" ht="12.75">
      <c r="A21">
        <v>6</v>
      </c>
      <c r="B21">
        <v>5</v>
      </c>
      <c r="D21" t="s">
        <v>163</v>
      </c>
      <c r="E21">
        <v>100</v>
      </c>
      <c r="F21">
        <v>0.0001</v>
      </c>
      <c r="G21">
        <v>0.5</v>
      </c>
      <c r="H21">
        <f t="shared" si="0"/>
        <v>0.497664</v>
      </c>
      <c r="K21" s="28">
        <v>0</v>
      </c>
      <c r="N21">
        <f t="shared" si="1"/>
        <v>0.497664</v>
      </c>
      <c r="O21">
        <f t="shared" si="2"/>
        <v>0.497664</v>
      </c>
      <c r="S21" s="24">
        <v>497664</v>
      </c>
    </row>
    <row r="22" spans="1:19" ht="12.75">
      <c r="A22">
        <v>5</v>
      </c>
      <c r="B22">
        <v>6</v>
      </c>
      <c r="D22" t="s">
        <v>163</v>
      </c>
      <c r="E22">
        <v>100</v>
      </c>
      <c r="F22">
        <v>0.0001</v>
      </c>
      <c r="G22">
        <v>0.5</v>
      </c>
      <c r="H22">
        <f t="shared" si="0"/>
        <v>0.49793709999999997</v>
      </c>
      <c r="K22" s="28">
        <v>0</v>
      </c>
      <c r="N22">
        <f t="shared" si="1"/>
        <v>0.49793709999999997</v>
      </c>
      <c r="O22">
        <f t="shared" si="2"/>
        <v>0.49793709999999997</v>
      </c>
      <c r="S22" s="24">
        <v>497937.1</v>
      </c>
    </row>
    <row r="23" spans="1:19" ht="12.75">
      <c r="A23">
        <v>11</v>
      </c>
      <c r="B23">
        <v>10</v>
      </c>
      <c r="D23" t="s">
        <v>163</v>
      </c>
      <c r="E23">
        <v>16</v>
      </c>
      <c r="F23">
        <v>0.0001</v>
      </c>
      <c r="G23">
        <v>0.5</v>
      </c>
      <c r="H23">
        <f t="shared" si="0"/>
        <v>0.4968267</v>
      </c>
      <c r="K23" s="28">
        <v>0.026</v>
      </c>
      <c r="N23">
        <f t="shared" si="1"/>
        <v>0.4839092058</v>
      </c>
      <c r="O23">
        <f t="shared" si="2"/>
        <v>0</v>
      </c>
      <c r="S23" s="24">
        <v>496826.7</v>
      </c>
    </row>
    <row r="25" ht="13.5" thickBot="1"/>
    <row r="26" spans="1:22" ht="13.5" customHeight="1" thickBot="1">
      <c r="A26" s="73" t="s">
        <v>32</v>
      </c>
      <c r="B26" s="77"/>
      <c r="C26" s="77"/>
      <c r="D26" s="77"/>
      <c r="E26" s="74"/>
      <c r="G26" s="73" t="s">
        <v>22</v>
      </c>
      <c r="H26" s="77"/>
      <c r="I26" s="77"/>
      <c r="J26" s="77"/>
      <c r="K26" s="77"/>
      <c r="L26" s="77"/>
      <c r="M26" s="74"/>
      <c r="O26" s="23"/>
      <c r="P26" s="19"/>
      <c r="Q26" s="19"/>
      <c r="R26" s="18"/>
      <c r="S26" s="18"/>
      <c r="T26" s="18"/>
      <c r="U26" s="18"/>
      <c r="V26" s="18"/>
    </row>
    <row r="27" spans="1:22" ht="13.5" thickBot="1">
      <c r="A27" s="13"/>
      <c r="B27" s="1" t="s">
        <v>14</v>
      </c>
      <c r="C27" s="1" t="s">
        <v>15</v>
      </c>
      <c r="D27" s="1" t="s">
        <v>16</v>
      </c>
      <c r="E27" s="2" t="s">
        <v>17</v>
      </c>
      <c r="G27" s="14" t="s">
        <v>358</v>
      </c>
      <c r="H27" s="73" t="s">
        <v>360</v>
      </c>
      <c r="I27" s="77"/>
      <c r="J27" s="77"/>
      <c r="K27" s="77"/>
      <c r="L27" s="77"/>
      <c r="M27" s="74"/>
      <c r="O27" s="19"/>
      <c r="P27" s="19"/>
      <c r="Q27" s="19"/>
      <c r="R27" s="18"/>
      <c r="S27" s="18"/>
      <c r="T27" s="18"/>
      <c r="U27" s="18"/>
      <c r="V27" s="18"/>
    </row>
    <row r="28" spans="1:22" ht="12.75">
      <c r="A28" s="8" t="s">
        <v>48</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49</v>
      </c>
      <c r="B29" s="9">
        <v>15</v>
      </c>
      <c r="C29" s="9">
        <v>15</v>
      </c>
      <c r="D29" s="9">
        <v>15</v>
      </c>
      <c r="E29" s="10">
        <v>15</v>
      </c>
      <c r="G29" s="89"/>
      <c r="H29" s="21" t="s">
        <v>24</v>
      </c>
      <c r="I29" s="11">
        <v>1</v>
      </c>
      <c r="J29" s="11">
        <v>64</v>
      </c>
      <c r="K29" s="11"/>
      <c r="L29" s="11"/>
      <c r="M29" s="12"/>
      <c r="O29" s="18"/>
      <c r="P29" s="18"/>
      <c r="Q29" s="18"/>
      <c r="R29" s="18"/>
      <c r="S29" s="18"/>
      <c r="T29" s="18"/>
      <c r="U29" s="18"/>
      <c r="V29" s="18"/>
    </row>
    <row r="30" spans="1:22" ht="13.5" thickBot="1">
      <c r="A30" s="8" t="s">
        <v>50</v>
      </c>
      <c r="B30" s="9">
        <v>31</v>
      </c>
      <c r="C30" s="9">
        <v>31</v>
      </c>
      <c r="D30" s="9">
        <v>15</v>
      </c>
      <c r="E30" s="10">
        <v>15</v>
      </c>
      <c r="G30" s="22" t="s">
        <v>27</v>
      </c>
      <c r="H30" s="73" t="s">
        <v>28</v>
      </c>
      <c r="I30" s="77"/>
      <c r="J30" s="77"/>
      <c r="K30" s="77"/>
      <c r="L30" s="77"/>
      <c r="M30" s="74"/>
      <c r="O30" s="18"/>
      <c r="P30" s="18"/>
      <c r="Q30" s="18"/>
      <c r="R30" s="18"/>
      <c r="S30" s="18"/>
      <c r="T30" s="18"/>
      <c r="U30" s="18"/>
      <c r="V30" s="18"/>
    </row>
    <row r="31" spans="1:22" ht="13.5" thickBot="1">
      <c r="A31" s="8" t="s">
        <v>51</v>
      </c>
      <c r="B31" s="9">
        <v>7</v>
      </c>
      <c r="C31" s="9">
        <v>3</v>
      </c>
      <c r="D31" s="9">
        <v>2</v>
      </c>
      <c r="E31" s="10">
        <v>2</v>
      </c>
      <c r="G31" s="22" t="s">
        <v>18</v>
      </c>
      <c r="H31" s="73" t="s">
        <v>165</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2" t="s">
        <v>30</v>
      </c>
      <c r="H33" s="73" t="s">
        <v>28</v>
      </c>
      <c r="I33" s="77"/>
      <c r="J33" s="77"/>
      <c r="K33" s="77"/>
      <c r="L33" s="77"/>
      <c r="M33" s="74"/>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304</v>
      </c>
      <c r="J36" s="83"/>
      <c r="K36" s="83"/>
      <c r="L36" s="83"/>
      <c r="M36" s="84"/>
      <c r="O36" s="18"/>
      <c r="P36" s="18"/>
      <c r="Q36" s="18"/>
      <c r="R36" s="20"/>
      <c r="S36" s="20"/>
      <c r="T36" s="20"/>
      <c r="U36" s="20"/>
      <c r="V36" s="20"/>
      <c r="W36" s="20"/>
    </row>
    <row r="37" spans="7:23" ht="12.75">
      <c r="G37" s="75" t="s">
        <v>36</v>
      </c>
      <c r="H37" s="76"/>
      <c r="I37" s="78" t="s">
        <v>37</v>
      </c>
      <c r="J37" s="78"/>
      <c r="K37" s="9"/>
      <c r="L37" s="9"/>
      <c r="M37" s="10"/>
      <c r="O37" s="18"/>
      <c r="P37" s="18"/>
      <c r="Q37" s="18"/>
      <c r="R37" s="20"/>
      <c r="S37" s="20"/>
      <c r="T37" s="20"/>
      <c r="U37" s="20"/>
      <c r="V37" s="20"/>
      <c r="W37" s="20"/>
    </row>
    <row r="38" spans="7:22" ht="12.75">
      <c r="G38" s="75" t="s">
        <v>38</v>
      </c>
      <c r="H38" s="76"/>
      <c r="I38" s="9" t="s">
        <v>39</v>
      </c>
      <c r="J38" s="9"/>
      <c r="K38" s="9"/>
      <c r="L38" s="9"/>
      <c r="M38" s="10"/>
      <c r="O38" s="18"/>
      <c r="P38" s="18"/>
      <c r="Q38" s="18"/>
      <c r="R38" s="20"/>
      <c r="S38" s="20"/>
      <c r="T38" s="20"/>
      <c r="U38" s="18"/>
      <c r="V38" s="18"/>
    </row>
    <row r="39" spans="7:22" ht="12.75">
      <c r="G39" s="75" t="s">
        <v>40</v>
      </c>
      <c r="H39" s="7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S1:S2"/>
    <mergeCell ref="F1:F2"/>
    <mergeCell ref="E1:E2"/>
    <mergeCell ref="A1:A2"/>
    <mergeCell ref="B1:B2"/>
    <mergeCell ref="C1:C2"/>
    <mergeCell ref="D1:D2"/>
    <mergeCell ref="K1:L1"/>
    <mergeCell ref="H1:H2"/>
    <mergeCell ref="I1:J1"/>
    <mergeCell ref="G39:H39"/>
    <mergeCell ref="M1:O1"/>
    <mergeCell ref="B32:E32"/>
    <mergeCell ref="B33:E33"/>
    <mergeCell ref="G26:M26"/>
    <mergeCell ref="G28:G29"/>
    <mergeCell ref="H30:M30"/>
    <mergeCell ref="H31:M31"/>
    <mergeCell ref="H32:M32"/>
    <mergeCell ref="G1:G2"/>
    <mergeCell ref="G38:H38"/>
    <mergeCell ref="A26:E26"/>
    <mergeCell ref="G37:H37"/>
    <mergeCell ref="H33:M33"/>
    <mergeCell ref="I37:J37"/>
    <mergeCell ref="G35:M35"/>
    <mergeCell ref="G36:H36"/>
    <mergeCell ref="I36:M36"/>
    <mergeCell ref="H27:M27"/>
  </mergeCells>
  <printOptions/>
  <pageMargins left="0.75" right="0.75" top="1" bottom="1" header="0.5" footer="0.5"/>
  <pageSetup orientation="portrait" paperSize="9"/>
  <ignoredErrors>
    <ignoredError sqref="J3" formulaRange="1"/>
  </ignoredErrors>
</worksheet>
</file>

<file path=xl/worksheets/sheet5.xml><?xml version="1.0" encoding="utf-8"?>
<worksheet xmlns="http://schemas.openxmlformats.org/spreadsheetml/2006/main" xmlns:r="http://schemas.openxmlformats.org/officeDocument/2006/relationships">
  <sheetPr>
    <tabColor indexed="14"/>
  </sheetPr>
  <dimension ref="A1:W49"/>
  <sheetViews>
    <sheetView workbookViewId="0" topLeftCell="A1">
      <pane xSplit="2" ySplit="2" topLeftCell="L3" activePane="bottomRight" state="frozen"/>
      <selection pane="topLeft" activeCell="E41" sqref="E41"/>
      <selection pane="topRight" activeCell="E41" sqref="E41"/>
      <selection pane="bottomLeft" activeCell="E41" sqref="E41"/>
      <selection pane="bottomRight" activeCell="Q14" sqref="Q14"/>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96" t="s">
        <v>0</v>
      </c>
      <c r="B1" s="90" t="s">
        <v>1</v>
      </c>
      <c r="C1" s="90" t="s">
        <v>160</v>
      </c>
      <c r="D1" s="90" t="s">
        <v>161</v>
      </c>
      <c r="E1" s="94" t="s">
        <v>145</v>
      </c>
      <c r="F1" s="90" t="s">
        <v>146</v>
      </c>
      <c r="G1" s="90" t="s">
        <v>147</v>
      </c>
      <c r="H1" s="92" t="s">
        <v>148</v>
      </c>
      <c r="I1" s="101" t="s">
        <v>3</v>
      </c>
      <c r="J1" s="85"/>
      <c r="K1" s="98" t="s">
        <v>4</v>
      </c>
      <c r="L1" s="99"/>
      <c r="M1" s="85" t="s">
        <v>5</v>
      </c>
      <c r="N1" s="85"/>
      <c r="O1" s="85"/>
      <c r="P1" s="1" t="s">
        <v>6</v>
      </c>
      <c r="Q1" s="2"/>
      <c r="S1" s="92" t="s">
        <v>80</v>
      </c>
    </row>
    <row r="2" spans="1:19" ht="64.5" thickBot="1">
      <c r="A2" s="102"/>
      <c r="B2" s="103"/>
      <c r="C2" s="103"/>
      <c r="D2" s="91"/>
      <c r="E2" s="95"/>
      <c r="F2" s="91"/>
      <c r="G2" s="103"/>
      <c r="H2" s="100"/>
      <c r="I2" s="3" t="s">
        <v>7</v>
      </c>
      <c r="J2" s="4" t="s">
        <v>8</v>
      </c>
      <c r="K2" s="4" t="s">
        <v>149</v>
      </c>
      <c r="L2" s="5" t="s">
        <v>150</v>
      </c>
      <c r="M2" s="4" t="s">
        <v>9</v>
      </c>
      <c r="N2" s="4" t="s">
        <v>10</v>
      </c>
      <c r="O2" s="4" t="s">
        <v>11</v>
      </c>
      <c r="P2" s="5" t="s">
        <v>12</v>
      </c>
      <c r="Q2" s="6" t="s">
        <v>13</v>
      </c>
      <c r="S2" s="93"/>
    </row>
    <row r="3" spans="1:19" ht="13.5" thickBot="1">
      <c r="A3" s="18">
        <v>3</v>
      </c>
      <c r="B3" s="18">
        <v>2</v>
      </c>
      <c r="C3" t="s">
        <v>162</v>
      </c>
      <c r="G3" s="18">
        <v>0</v>
      </c>
      <c r="H3" s="25">
        <f>S3/1000000</f>
        <v>0.319808</v>
      </c>
      <c r="I3" s="61">
        <f>SUM(H3:H6)</f>
        <v>32.9832192</v>
      </c>
      <c r="J3" s="62">
        <f>I3/SUM(G3:G6)</f>
        <v>0.8044687609756098</v>
      </c>
      <c r="K3" s="7"/>
      <c r="L3" s="64" t="s">
        <v>370</v>
      </c>
      <c r="M3" s="62">
        <f>SUM(H3:H23)</f>
        <v>65.714421</v>
      </c>
      <c r="N3" s="62">
        <f>SUM(N7:N15)+SUM(H3:H6)</f>
        <v>65.7119278401</v>
      </c>
      <c r="O3" s="65">
        <f>SUM(O7:O15)+SUM(H3:H6)</f>
        <v>64.71708770000001</v>
      </c>
      <c r="P3" s="66">
        <v>147.2375</v>
      </c>
      <c r="Q3" s="67">
        <f>N3/P3</f>
        <v>0.44629885620239407</v>
      </c>
      <c r="S3" s="24">
        <v>319808</v>
      </c>
    </row>
    <row r="4" spans="1:19" ht="12.75">
      <c r="A4" s="18">
        <v>2</v>
      </c>
      <c r="B4" s="18">
        <v>3</v>
      </c>
      <c r="C4" t="s">
        <v>162</v>
      </c>
      <c r="G4" s="18">
        <v>30</v>
      </c>
      <c r="H4" s="25">
        <f aca="true" t="shared" si="0" ref="H4:H15">S4/1000000</f>
        <v>21.4108</v>
      </c>
      <c r="S4" s="24">
        <v>21410800</v>
      </c>
    </row>
    <row r="5" spans="1:19" ht="12.75">
      <c r="A5" s="18">
        <v>15</v>
      </c>
      <c r="B5" s="18">
        <v>9</v>
      </c>
      <c r="C5" t="s">
        <v>162</v>
      </c>
      <c r="G5" s="18">
        <v>11</v>
      </c>
      <c r="H5" s="25">
        <f t="shared" si="0"/>
        <v>11.0756</v>
      </c>
      <c r="S5" s="24">
        <v>11075600</v>
      </c>
    </row>
    <row r="6" spans="1:19" ht="12.75">
      <c r="A6" s="18">
        <v>9</v>
      </c>
      <c r="B6" s="18">
        <v>15</v>
      </c>
      <c r="C6" t="s">
        <v>162</v>
      </c>
      <c r="G6" s="18">
        <v>0</v>
      </c>
      <c r="H6" s="25">
        <f t="shared" si="0"/>
        <v>0.1770112</v>
      </c>
      <c r="S6" s="24">
        <v>177011.2</v>
      </c>
    </row>
    <row r="7" spans="1:19" ht="12.75">
      <c r="A7" s="18">
        <v>10</v>
      </c>
      <c r="B7" s="18">
        <v>1</v>
      </c>
      <c r="C7" s="18"/>
      <c r="D7" t="s">
        <v>163</v>
      </c>
      <c r="E7">
        <v>200</v>
      </c>
      <c r="F7" s="60">
        <v>1E-07</v>
      </c>
      <c r="G7" s="18">
        <v>28.799999</v>
      </c>
      <c r="H7" s="25">
        <f t="shared" si="0"/>
        <v>28.74245</v>
      </c>
      <c r="K7" s="63">
        <v>0</v>
      </c>
      <c r="N7">
        <f aca="true" t="shared" si="1" ref="N7:N15">H7*(1-K7)</f>
        <v>28.74245</v>
      </c>
      <c r="O7">
        <f aca="true" t="shared" si="2" ref="O7:O15">IF((K7&lt;F7),H7,0)</f>
        <v>28.74245</v>
      </c>
      <c r="S7" s="24">
        <v>28742450</v>
      </c>
    </row>
    <row r="8" spans="1:19" ht="12.75">
      <c r="A8" s="18">
        <v>5</v>
      </c>
      <c r="B8" s="18">
        <v>4</v>
      </c>
      <c r="C8" s="18"/>
      <c r="D8" t="s">
        <v>163</v>
      </c>
      <c r="E8">
        <v>100</v>
      </c>
      <c r="F8" s="60">
        <v>0.0001</v>
      </c>
      <c r="G8" s="18">
        <v>0.5</v>
      </c>
      <c r="H8" s="25">
        <f t="shared" si="0"/>
        <v>0.498687</v>
      </c>
      <c r="K8" s="63">
        <v>0</v>
      </c>
      <c r="N8">
        <f t="shared" si="1"/>
        <v>0.498687</v>
      </c>
      <c r="O8">
        <f t="shared" si="2"/>
        <v>0.498687</v>
      </c>
      <c r="S8" s="24">
        <v>498687</v>
      </c>
    </row>
    <row r="9" spans="1:19" ht="12.75">
      <c r="A9" s="18">
        <v>4</v>
      </c>
      <c r="B9" s="18">
        <v>5</v>
      </c>
      <c r="C9" s="18"/>
      <c r="D9" t="s">
        <v>163</v>
      </c>
      <c r="E9">
        <v>100</v>
      </c>
      <c r="F9" s="60">
        <v>0.0001</v>
      </c>
      <c r="G9" s="18">
        <v>0.5</v>
      </c>
      <c r="H9" s="25">
        <f t="shared" si="0"/>
        <v>0.4988413</v>
      </c>
      <c r="K9" s="63">
        <v>0</v>
      </c>
      <c r="N9">
        <f t="shared" si="1"/>
        <v>0.4988413</v>
      </c>
      <c r="O9">
        <f t="shared" si="2"/>
        <v>0.4988413</v>
      </c>
      <c r="S9" s="24">
        <v>498841.3</v>
      </c>
    </row>
    <row r="10" spans="1:19" ht="12.75">
      <c r="A10" s="18">
        <v>7</v>
      </c>
      <c r="B10" s="18">
        <v>6</v>
      </c>
      <c r="C10" s="18"/>
      <c r="D10" t="s">
        <v>163</v>
      </c>
      <c r="E10">
        <v>100</v>
      </c>
      <c r="F10" s="60">
        <v>0.0001</v>
      </c>
      <c r="G10" s="18">
        <v>0.5</v>
      </c>
      <c r="H10" s="25">
        <f t="shared" si="0"/>
        <v>0.4983276</v>
      </c>
      <c r="K10" s="63">
        <v>0</v>
      </c>
      <c r="N10">
        <f t="shared" si="1"/>
        <v>0.4983276</v>
      </c>
      <c r="O10">
        <f t="shared" si="2"/>
        <v>0.4983276</v>
      </c>
      <c r="S10" s="24">
        <v>498327.6</v>
      </c>
    </row>
    <row r="11" spans="1:19" ht="12.75">
      <c r="A11" s="18">
        <v>6</v>
      </c>
      <c r="B11" s="18">
        <v>7</v>
      </c>
      <c r="C11" s="18"/>
      <c r="D11" t="s">
        <v>163</v>
      </c>
      <c r="E11">
        <v>100</v>
      </c>
      <c r="F11" s="60">
        <v>0.0001</v>
      </c>
      <c r="G11" s="18">
        <v>0.5</v>
      </c>
      <c r="H11" s="25">
        <f t="shared" si="0"/>
        <v>0.49856259999999997</v>
      </c>
      <c r="K11" s="63">
        <v>0</v>
      </c>
      <c r="N11">
        <f t="shared" si="1"/>
        <v>0.49856259999999997</v>
      </c>
      <c r="O11">
        <f t="shared" si="2"/>
        <v>0.49856259999999997</v>
      </c>
      <c r="S11" s="24">
        <v>498562.6</v>
      </c>
    </row>
    <row r="12" spans="1:19" ht="12.75">
      <c r="A12" s="18">
        <v>11</v>
      </c>
      <c r="B12" s="18">
        <v>8</v>
      </c>
      <c r="C12" s="18"/>
      <c r="D12" t="s">
        <v>164</v>
      </c>
      <c r="E12">
        <v>16</v>
      </c>
      <c r="F12" s="60">
        <v>0.0001</v>
      </c>
      <c r="G12" s="18">
        <v>0.5</v>
      </c>
      <c r="H12" s="25">
        <f t="shared" si="0"/>
        <v>0.49884</v>
      </c>
      <c r="K12" s="63">
        <v>0.002</v>
      </c>
      <c r="N12">
        <f t="shared" si="1"/>
        <v>0.49784232</v>
      </c>
      <c r="O12">
        <f t="shared" si="2"/>
        <v>0</v>
      </c>
      <c r="S12" s="24">
        <v>498840</v>
      </c>
    </row>
    <row r="13" spans="1:19" ht="12.75">
      <c r="A13" s="18">
        <v>12</v>
      </c>
      <c r="B13" s="18">
        <v>8</v>
      </c>
      <c r="C13" s="18"/>
      <c r="D13" t="s">
        <v>164</v>
      </c>
      <c r="E13">
        <v>16</v>
      </c>
      <c r="F13" s="60">
        <v>0.0001</v>
      </c>
      <c r="G13" s="18">
        <v>0.5</v>
      </c>
      <c r="H13" s="25">
        <f t="shared" si="0"/>
        <v>0.4986667</v>
      </c>
      <c r="K13" s="63">
        <v>0</v>
      </c>
      <c r="N13">
        <f t="shared" si="1"/>
        <v>0.4986667</v>
      </c>
      <c r="O13">
        <f t="shared" si="2"/>
        <v>0.4986667</v>
      </c>
      <c r="S13" s="24">
        <v>498666.7</v>
      </c>
    </row>
    <row r="14" spans="1:19" ht="12.75">
      <c r="A14" s="18">
        <v>13</v>
      </c>
      <c r="B14" s="18">
        <v>8</v>
      </c>
      <c r="C14" s="18"/>
      <c r="D14" t="s">
        <v>164</v>
      </c>
      <c r="E14">
        <v>16</v>
      </c>
      <c r="F14" s="60">
        <v>0.0001</v>
      </c>
      <c r="G14" s="18">
        <v>0.5</v>
      </c>
      <c r="H14" s="25">
        <f t="shared" si="0"/>
        <v>0.4984933</v>
      </c>
      <c r="K14" s="63">
        <v>0.003</v>
      </c>
      <c r="N14">
        <f t="shared" si="1"/>
        <v>0.4969978201</v>
      </c>
      <c r="O14">
        <f t="shared" si="2"/>
        <v>0</v>
      </c>
      <c r="S14" s="24">
        <v>498493.3</v>
      </c>
    </row>
    <row r="15" spans="1:19" ht="12.75">
      <c r="A15" s="18">
        <v>14</v>
      </c>
      <c r="B15" s="18">
        <v>8</v>
      </c>
      <c r="C15" s="18"/>
      <c r="D15" t="s">
        <v>164</v>
      </c>
      <c r="E15">
        <v>16</v>
      </c>
      <c r="F15" s="60">
        <v>0.0001</v>
      </c>
      <c r="G15" s="18">
        <v>0.5</v>
      </c>
      <c r="H15" s="25">
        <f t="shared" si="0"/>
        <v>0.4983333</v>
      </c>
      <c r="K15" s="63">
        <v>0</v>
      </c>
      <c r="N15">
        <f t="shared" si="1"/>
        <v>0.4983333</v>
      </c>
      <c r="O15">
        <f t="shared" si="2"/>
        <v>0.4983333</v>
      </c>
      <c r="S15" s="24">
        <v>498333.3</v>
      </c>
    </row>
    <row r="16" spans="11:19" ht="12.75">
      <c r="K16" s="60"/>
      <c r="S16" s="24"/>
    </row>
    <row r="17" spans="11:19" ht="12.75">
      <c r="K17" s="60"/>
      <c r="S17" s="24"/>
    </row>
    <row r="18" spans="11:19" ht="12.75">
      <c r="K18" s="60"/>
      <c r="S18" s="24"/>
    </row>
    <row r="19" spans="11:19" ht="12.75">
      <c r="K19" s="60"/>
      <c r="S19" s="24"/>
    </row>
    <row r="20" spans="11:19" ht="12.75">
      <c r="K20" s="60"/>
      <c r="S20" s="24"/>
    </row>
    <row r="21" spans="11:19" ht="12.75">
      <c r="K21" s="60"/>
      <c r="S21" s="24"/>
    </row>
    <row r="22" spans="11:19" ht="12.75">
      <c r="K22" s="60"/>
      <c r="S22" s="24"/>
    </row>
    <row r="23" spans="11:19" ht="12.75">
      <c r="K23" s="60"/>
      <c r="S23" s="24"/>
    </row>
    <row r="25" ht="13.5" thickBot="1"/>
    <row r="26" spans="1:22" ht="13.5" customHeight="1" thickBot="1">
      <c r="A26" s="73" t="s">
        <v>32</v>
      </c>
      <c r="B26" s="77"/>
      <c r="C26" s="77"/>
      <c r="D26" s="77"/>
      <c r="E26" s="74"/>
      <c r="G26" s="73" t="s">
        <v>22</v>
      </c>
      <c r="H26" s="77"/>
      <c r="I26" s="77"/>
      <c r="J26" s="77"/>
      <c r="K26" s="77"/>
      <c r="L26" s="77"/>
      <c r="M26" s="74"/>
      <c r="O26" s="23"/>
      <c r="P26" s="19"/>
      <c r="Q26" s="19"/>
      <c r="R26" s="18"/>
      <c r="S26" s="18"/>
      <c r="T26" s="18"/>
      <c r="U26" s="18"/>
      <c r="V26" s="18"/>
    </row>
    <row r="27" spans="1:22" ht="13.5" thickBot="1">
      <c r="A27" s="13"/>
      <c r="B27" s="1" t="s">
        <v>14</v>
      </c>
      <c r="C27" s="1" t="s">
        <v>15</v>
      </c>
      <c r="D27" s="1" t="s">
        <v>16</v>
      </c>
      <c r="E27" s="2" t="s">
        <v>17</v>
      </c>
      <c r="G27" s="14" t="s">
        <v>358</v>
      </c>
      <c r="H27" s="73" t="s">
        <v>359</v>
      </c>
      <c r="I27" s="77"/>
      <c r="J27" s="77"/>
      <c r="K27" s="77"/>
      <c r="L27" s="77"/>
      <c r="M27" s="74"/>
      <c r="O27" s="19"/>
      <c r="P27" s="19"/>
      <c r="Q27" s="19"/>
      <c r="R27" s="18"/>
      <c r="S27" s="18"/>
      <c r="T27" s="18"/>
      <c r="U27" s="18"/>
      <c r="V27" s="18"/>
    </row>
    <row r="28" spans="1:22" ht="12.75">
      <c r="A28" s="8" t="s">
        <v>151</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152</v>
      </c>
      <c r="B29" s="9">
        <v>15</v>
      </c>
      <c r="C29" s="9">
        <v>15</v>
      </c>
      <c r="D29" s="9">
        <v>15</v>
      </c>
      <c r="E29" s="10">
        <v>15</v>
      </c>
      <c r="G29" s="89"/>
      <c r="H29" s="21" t="s">
        <v>24</v>
      </c>
      <c r="I29" s="11">
        <v>1</v>
      </c>
      <c r="J29" s="11">
        <v>64</v>
      </c>
      <c r="K29" s="11"/>
      <c r="L29" s="11"/>
      <c r="M29" s="12"/>
      <c r="O29" s="18"/>
      <c r="P29" s="18"/>
      <c r="Q29" s="18"/>
      <c r="R29" s="18"/>
      <c r="S29" s="18"/>
      <c r="T29" s="18"/>
      <c r="U29" s="18"/>
      <c r="V29" s="18"/>
    </row>
    <row r="30" spans="1:22" ht="13.5" thickBot="1">
      <c r="A30" s="8" t="s">
        <v>153</v>
      </c>
      <c r="B30" s="9">
        <v>31</v>
      </c>
      <c r="C30" s="9">
        <v>31</v>
      </c>
      <c r="D30" s="9">
        <v>15</v>
      </c>
      <c r="E30" s="10">
        <v>15</v>
      </c>
      <c r="G30" s="22" t="s">
        <v>27</v>
      </c>
      <c r="H30" s="73" t="s">
        <v>28</v>
      </c>
      <c r="I30" s="77"/>
      <c r="J30" s="77"/>
      <c r="K30" s="77"/>
      <c r="L30" s="77"/>
      <c r="M30" s="74"/>
      <c r="O30" s="18"/>
      <c r="P30" s="18"/>
      <c r="Q30" s="18"/>
      <c r="R30" s="18"/>
      <c r="S30" s="18"/>
      <c r="T30" s="18"/>
      <c r="U30" s="18"/>
      <c r="V30" s="18"/>
    </row>
    <row r="31" spans="1:22" ht="13.5" thickBot="1">
      <c r="A31" s="8" t="s">
        <v>154</v>
      </c>
      <c r="B31" s="9">
        <v>7</v>
      </c>
      <c r="C31" s="9">
        <v>3</v>
      </c>
      <c r="D31" s="9">
        <v>2</v>
      </c>
      <c r="E31" s="10">
        <v>2</v>
      </c>
      <c r="G31" s="22" t="s">
        <v>18</v>
      </c>
      <c r="H31" s="73" t="s">
        <v>165</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2" t="s">
        <v>30</v>
      </c>
      <c r="H33" s="73" t="s">
        <v>28</v>
      </c>
      <c r="I33" s="77"/>
      <c r="J33" s="77"/>
      <c r="K33" s="77"/>
      <c r="L33" s="77"/>
      <c r="M33" s="74"/>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304</v>
      </c>
      <c r="J36" s="83"/>
      <c r="K36" s="83"/>
      <c r="L36" s="83"/>
      <c r="M36" s="84"/>
      <c r="O36" s="18"/>
      <c r="P36" s="18"/>
      <c r="Q36" s="18"/>
      <c r="R36" s="20"/>
      <c r="S36" s="20"/>
      <c r="T36" s="20"/>
      <c r="U36" s="20"/>
      <c r="V36" s="20"/>
      <c r="W36" s="20"/>
    </row>
    <row r="37" spans="7:23" ht="12.75">
      <c r="G37" s="75" t="s">
        <v>36</v>
      </c>
      <c r="H37" s="76"/>
      <c r="I37" s="78" t="s">
        <v>37</v>
      </c>
      <c r="J37" s="78"/>
      <c r="K37" s="9"/>
      <c r="L37" s="9"/>
      <c r="M37" s="10"/>
      <c r="O37" s="18"/>
      <c r="P37" s="18"/>
      <c r="Q37" s="18"/>
      <c r="R37" s="20"/>
      <c r="S37" s="20"/>
      <c r="T37" s="20"/>
      <c r="U37" s="20"/>
      <c r="V37" s="20"/>
      <c r="W37" s="20"/>
    </row>
    <row r="38" spans="7:22" ht="12.75">
      <c r="G38" s="75" t="s">
        <v>38</v>
      </c>
      <c r="H38" s="76"/>
      <c r="I38" s="9" t="s">
        <v>39</v>
      </c>
      <c r="J38" s="9"/>
      <c r="K38" s="9"/>
      <c r="L38" s="9"/>
      <c r="M38" s="10"/>
      <c r="O38" s="18"/>
      <c r="P38" s="18"/>
      <c r="Q38" s="18"/>
      <c r="R38" s="20"/>
      <c r="S38" s="20"/>
      <c r="T38" s="20"/>
      <c r="U38" s="18"/>
      <c r="V38" s="18"/>
    </row>
    <row r="39" spans="7:22" ht="12.75">
      <c r="G39" s="75" t="s">
        <v>40</v>
      </c>
      <c r="H39" s="7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S1:S2"/>
    <mergeCell ref="A26:E26"/>
    <mergeCell ref="G37:H37"/>
    <mergeCell ref="H33:M33"/>
    <mergeCell ref="I37:J37"/>
    <mergeCell ref="K1:L1"/>
    <mergeCell ref="G35:M35"/>
    <mergeCell ref="G36:H36"/>
    <mergeCell ref="I36:M36"/>
    <mergeCell ref="G1:G2"/>
    <mergeCell ref="H1:H2"/>
    <mergeCell ref="I1:J1"/>
    <mergeCell ref="G38:H38"/>
    <mergeCell ref="G39:H39"/>
    <mergeCell ref="H27:M27"/>
    <mergeCell ref="M1:O1"/>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orientation="portrait" paperSize="9"/>
  <ignoredErrors>
    <ignoredError sqref="J3" formulaRange="1"/>
  </ignoredErrors>
</worksheet>
</file>

<file path=xl/worksheets/sheet6.xml><?xml version="1.0" encoding="utf-8"?>
<worksheet xmlns="http://schemas.openxmlformats.org/spreadsheetml/2006/main" xmlns:r="http://schemas.openxmlformats.org/officeDocument/2006/relationships">
  <sheetPr>
    <tabColor indexed="45"/>
  </sheetPr>
  <dimension ref="A1:W49"/>
  <sheetViews>
    <sheetView workbookViewId="0" topLeftCell="A1">
      <pane xSplit="2" ySplit="2" topLeftCell="K3" activePane="bottomRight" state="frozen"/>
      <selection pane="topLeft" activeCell="P70" sqref="P70"/>
      <selection pane="topRight" activeCell="P70" sqref="P70"/>
      <selection pane="bottomLeft" activeCell="P70" sqref="P70"/>
      <selection pane="bottomRight" activeCell="P4" sqref="P4"/>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96" t="s">
        <v>0</v>
      </c>
      <c r="B1" s="90" t="s">
        <v>1</v>
      </c>
      <c r="C1" s="90" t="s">
        <v>160</v>
      </c>
      <c r="D1" s="90" t="s">
        <v>161</v>
      </c>
      <c r="E1" s="94" t="s">
        <v>53</v>
      </c>
      <c r="F1" s="90" t="s">
        <v>65</v>
      </c>
      <c r="G1" s="90" t="s">
        <v>75</v>
      </c>
      <c r="H1" s="92" t="s">
        <v>52</v>
      </c>
      <c r="I1" s="101" t="s">
        <v>3</v>
      </c>
      <c r="J1" s="85"/>
      <c r="K1" s="98" t="s">
        <v>4</v>
      </c>
      <c r="L1" s="99"/>
      <c r="M1" s="85" t="s">
        <v>5</v>
      </c>
      <c r="N1" s="85"/>
      <c r="O1" s="85"/>
      <c r="P1" s="1" t="s">
        <v>6</v>
      </c>
      <c r="Q1" s="2"/>
      <c r="S1" s="92" t="s">
        <v>158</v>
      </c>
    </row>
    <row r="2" spans="1:19" ht="64.5" thickBot="1">
      <c r="A2" s="102"/>
      <c r="B2" s="103"/>
      <c r="C2" s="103"/>
      <c r="D2" s="91"/>
      <c r="E2" s="95"/>
      <c r="F2" s="91"/>
      <c r="G2" s="103"/>
      <c r="H2" s="100"/>
      <c r="I2" s="3" t="s">
        <v>7</v>
      </c>
      <c r="J2" s="4" t="s">
        <v>8</v>
      </c>
      <c r="K2" s="4" t="s">
        <v>70</v>
      </c>
      <c r="L2" s="5" t="s">
        <v>85</v>
      </c>
      <c r="M2" s="4" t="s">
        <v>9</v>
      </c>
      <c r="N2" s="4" t="s">
        <v>10</v>
      </c>
      <c r="O2" s="4" t="s">
        <v>11</v>
      </c>
      <c r="P2" s="5" t="s">
        <v>12</v>
      </c>
      <c r="Q2" s="6" t="s">
        <v>13</v>
      </c>
      <c r="S2" s="93"/>
    </row>
    <row r="3" spans="1:19" ht="13.5" thickBot="1">
      <c r="A3" s="18">
        <v>3</v>
      </c>
      <c r="B3" s="18">
        <v>2</v>
      </c>
      <c r="C3" t="s">
        <v>162</v>
      </c>
      <c r="G3" s="18">
        <v>0</v>
      </c>
      <c r="H3" s="25">
        <f aca="true" t="shared" si="0" ref="H3:H15">S3/1000000</f>
        <v>0.25310720000000003</v>
      </c>
      <c r="I3" s="61">
        <f>SUM(H3:H6)</f>
        <v>28.4697568</v>
      </c>
      <c r="J3" s="62">
        <f>I3/SUM(G3:G6)</f>
        <v>0.694384312195122</v>
      </c>
      <c r="K3" s="7"/>
      <c r="L3" s="64" t="s">
        <v>374</v>
      </c>
      <c r="M3" s="62">
        <f>SUM(H3:H23)</f>
        <v>61.20095860000001</v>
      </c>
      <c r="N3" s="62">
        <f>SUM(N7:N15)+SUM(H3:H6)</f>
        <v>61.1889926136</v>
      </c>
      <c r="O3" s="65">
        <f>SUM(O7:O15)+SUM(H3:H6)</f>
        <v>59.2066253</v>
      </c>
      <c r="P3" s="66">
        <v>142.4694</v>
      </c>
      <c r="Q3" s="67">
        <f>N3/P3</f>
        <v>0.42948866643363415</v>
      </c>
      <c r="S3" s="24">
        <v>253107.2</v>
      </c>
    </row>
    <row r="4" spans="1:19" ht="12.75">
      <c r="A4" s="18">
        <v>2</v>
      </c>
      <c r="B4" s="18">
        <v>3</v>
      </c>
      <c r="C4" t="s">
        <v>162</v>
      </c>
      <c r="G4" s="18">
        <v>30</v>
      </c>
      <c r="H4" s="25">
        <f t="shared" si="0"/>
        <v>16.9624</v>
      </c>
      <c r="S4" s="24">
        <v>16962400</v>
      </c>
    </row>
    <row r="5" spans="1:19" ht="12.75">
      <c r="A5" s="18">
        <v>15</v>
      </c>
      <c r="B5" s="18">
        <v>9</v>
      </c>
      <c r="C5" t="s">
        <v>162</v>
      </c>
      <c r="G5" s="18">
        <v>11</v>
      </c>
      <c r="H5" s="25">
        <f t="shared" si="0"/>
        <v>11.0756</v>
      </c>
      <c r="S5" s="24">
        <v>11075600</v>
      </c>
    </row>
    <row r="6" spans="1:19" ht="12.75">
      <c r="A6" s="18">
        <v>9</v>
      </c>
      <c r="B6" s="18">
        <v>15</v>
      </c>
      <c r="C6" t="s">
        <v>162</v>
      </c>
      <c r="G6" s="18">
        <v>0</v>
      </c>
      <c r="H6" s="25">
        <f t="shared" si="0"/>
        <v>0.17864960000000002</v>
      </c>
      <c r="S6" s="24">
        <v>178649.6</v>
      </c>
    </row>
    <row r="7" spans="1:19" ht="12.75">
      <c r="A7" s="18">
        <v>10</v>
      </c>
      <c r="B7" s="18">
        <v>1</v>
      </c>
      <c r="C7" s="18"/>
      <c r="D7" t="s">
        <v>163</v>
      </c>
      <c r="E7">
        <v>200</v>
      </c>
      <c r="F7" s="60">
        <v>1E-07</v>
      </c>
      <c r="G7" s="18">
        <v>28.799999</v>
      </c>
      <c r="H7" s="25">
        <f t="shared" si="0"/>
        <v>28.74245</v>
      </c>
      <c r="K7" s="63">
        <v>0</v>
      </c>
      <c r="N7">
        <f aca="true" t="shared" si="1" ref="N7:N15">H7*(1-K7)</f>
        <v>28.74245</v>
      </c>
      <c r="O7">
        <f aca="true" t="shared" si="2" ref="O7:O15">IF((K7&lt;F7),H7,0)</f>
        <v>28.74245</v>
      </c>
      <c r="S7" s="24">
        <v>28742450</v>
      </c>
    </row>
    <row r="8" spans="1:19" ht="12.75">
      <c r="A8" s="18">
        <v>5</v>
      </c>
      <c r="B8" s="18">
        <v>4</v>
      </c>
      <c r="C8" s="18"/>
      <c r="D8" t="s">
        <v>163</v>
      </c>
      <c r="E8">
        <v>100</v>
      </c>
      <c r="F8" s="60">
        <v>0.0001</v>
      </c>
      <c r="G8" s="18">
        <v>0.5</v>
      </c>
      <c r="H8" s="25">
        <f t="shared" si="0"/>
        <v>0.498687</v>
      </c>
      <c r="K8" s="63">
        <v>0</v>
      </c>
      <c r="N8">
        <f t="shared" si="1"/>
        <v>0.498687</v>
      </c>
      <c r="O8">
        <f t="shared" si="2"/>
        <v>0.498687</v>
      </c>
      <c r="S8" s="24">
        <v>498687</v>
      </c>
    </row>
    <row r="9" spans="1:19" ht="12.75">
      <c r="A9" s="18">
        <v>4</v>
      </c>
      <c r="B9" s="18">
        <v>5</v>
      </c>
      <c r="C9" s="18"/>
      <c r="D9" t="s">
        <v>163</v>
      </c>
      <c r="E9">
        <v>100</v>
      </c>
      <c r="F9" s="60">
        <v>0.0001</v>
      </c>
      <c r="G9" s="18">
        <v>0.5</v>
      </c>
      <c r="H9" s="25">
        <f t="shared" si="0"/>
        <v>0.4988413</v>
      </c>
      <c r="K9" s="63">
        <v>0</v>
      </c>
      <c r="N9">
        <f t="shared" si="1"/>
        <v>0.4988413</v>
      </c>
      <c r="O9">
        <f t="shared" si="2"/>
        <v>0.4988413</v>
      </c>
      <c r="S9" s="24">
        <v>498841.3</v>
      </c>
    </row>
    <row r="10" spans="1:19" ht="12.75">
      <c r="A10" s="18">
        <v>7</v>
      </c>
      <c r="B10" s="18">
        <v>6</v>
      </c>
      <c r="C10" s="18"/>
      <c r="D10" t="s">
        <v>163</v>
      </c>
      <c r="E10">
        <v>100</v>
      </c>
      <c r="F10" s="60">
        <v>0.0001</v>
      </c>
      <c r="G10" s="18">
        <v>0.5</v>
      </c>
      <c r="H10" s="25">
        <f t="shared" si="0"/>
        <v>0.4983276</v>
      </c>
      <c r="K10" s="63">
        <v>0</v>
      </c>
      <c r="N10">
        <f t="shared" si="1"/>
        <v>0.4983276</v>
      </c>
      <c r="O10">
        <f t="shared" si="2"/>
        <v>0.4983276</v>
      </c>
      <c r="S10" s="24">
        <v>498327.6</v>
      </c>
    </row>
    <row r="11" spans="1:19" ht="12.75">
      <c r="A11" s="18">
        <v>6</v>
      </c>
      <c r="B11" s="18">
        <v>7</v>
      </c>
      <c r="C11" s="18"/>
      <c r="D11" t="s">
        <v>163</v>
      </c>
      <c r="E11">
        <v>100</v>
      </c>
      <c r="F11" s="60">
        <v>0.0001</v>
      </c>
      <c r="G11" s="18">
        <v>0.5</v>
      </c>
      <c r="H11" s="25">
        <f t="shared" si="0"/>
        <v>0.49856259999999997</v>
      </c>
      <c r="K11" s="63">
        <v>0</v>
      </c>
      <c r="N11">
        <f t="shared" si="1"/>
        <v>0.49856259999999997</v>
      </c>
      <c r="O11">
        <f t="shared" si="2"/>
        <v>0.49856259999999997</v>
      </c>
      <c r="S11" s="24">
        <v>498562.6</v>
      </c>
    </row>
    <row r="12" spans="1:19" ht="12.75">
      <c r="A12" s="18">
        <v>11</v>
      </c>
      <c r="B12" s="18">
        <v>8</v>
      </c>
      <c r="C12" s="18"/>
      <c r="D12" t="s">
        <v>164</v>
      </c>
      <c r="E12">
        <v>16</v>
      </c>
      <c r="F12" s="60">
        <v>0.0001</v>
      </c>
      <c r="G12" s="18">
        <v>0.5</v>
      </c>
      <c r="H12" s="25">
        <f t="shared" si="0"/>
        <v>0.49884</v>
      </c>
      <c r="K12" s="63">
        <v>0.006</v>
      </c>
      <c r="N12">
        <f t="shared" si="1"/>
        <v>0.49584696</v>
      </c>
      <c r="O12">
        <f t="shared" si="2"/>
        <v>0</v>
      </c>
      <c r="S12" s="24">
        <v>498840</v>
      </c>
    </row>
    <row r="13" spans="1:19" ht="12.75">
      <c r="A13" s="18">
        <v>12</v>
      </c>
      <c r="B13" s="18">
        <v>8</v>
      </c>
      <c r="C13" s="18"/>
      <c r="D13" t="s">
        <v>164</v>
      </c>
      <c r="E13">
        <v>16</v>
      </c>
      <c r="F13" s="60">
        <v>0.0001</v>
      </c>
      <c r="G13" s="18">
        <v>0.5</v>
      </c>
      <c r="H13" s="25">
        <f t="shared" si="0"/>
        <v>0.4986667</v>
      </c>
      <c r="K13" s="63">
        <v>0.005</v>
      </c>
      <c r="N13">
        <f t="shared" si="1"/>
        <v>0.4961733665</v>
      </c>
      <c r="O13">
        <f t="shared" si="2"/>
        <v>0</v>
      </c>
      <c r="S13" s="24">
        <v>498666.7</v>
      </c>
    </row>
    <row r="14" spans="1:19" ht="12.75">
      <c r="A14" s="18">
        <v>13</v>
      </c>
      <c r="B14" s="18">
        <v>8</v>
      </c>
      <c r="C14" s="18"/>
      <c r="D14" t="s">
        <v>164</v>
      </c>
      <c r="E14">
        <v>16</v>
      </c>
      <c r="F14" s="60">
        <v>0.0001</v>
      </c>
      <c r="G14" s="18">
        <v>0.5</v>
      </c>
      <c r="H14" s="25">
        <f t="shared" si="0"/>
        <v>0.4984933</v>
      </c>
      <c r="K14" s="63">
        <v>0.008</v>
      </c>
      <c r="N14">
        <f t="shared" si="1"/>
        <v>0.4945053536</v>
      </c>
      <c r="O14">
        <f t="shared" si="2"/>
        <v>0</v>
      </c>
      <c r="S14" s="24">
        <v>498493.3</v>
      </c>
    </row>
    <row r="15" spans="1:19" ht="12.75">
      <c r="A15" s="18">
        <v>14</v>
      </c>
      <c r="B15" s="18">
        <v>8</v>
      </c>
      <c r="C15" s="18"/>
      <c r="D15" t="s">
        <v>164</v>
      </c>
      <c r="E15">
        <v>16</v>
      </c>
      <c r="F15" s="60">
        <v>0.0001</v>
      </c>
      <c r="G15" s="18">
        <v>0.5</v>
      </c>
      <c r="H15" s="25">
        <f t="shared" si="0"/>
        <v>0.4983333</v>
      </c>
      <c r="K15" s="63">
        <v>0.005</v>
      </c>
      <c r="N15">
        <f t="shared" si="1"/>
        <v>0.4958416335</v>
      </c>
      <c r="O15">
        <f t="shared" si="2"/>
        <v>0</v>
      </c>
      <c r="S15" s="24">
        <v>498333.3</v>
      </c>
    </row>
    <row r="16" spans="11:19" ht="12.75">
      <c r="K16" s="60"/>
      <c r="S16" s="24"/>
    </row>
    <row r="17" spans="11:19" ht="12.75">
      <c r="K17" s="60"/>
      <c r="S17" s="24"/>
    </row>
    <row r="18" spans="11:19" ht="12.75">
      <c r="K18" s="60"/>
      <c r="S18" s="24"/>
    </row>
    <row r="19" spans="11:19" ht="12.75">
      <c r="K19" s="60"/>
      <c r="S19" s="24"/>
    </row>
    <row r="20" spans="11:19" ht="12.75">
      <c r="K20" s="60"/>
      <c r="S20" s="24"/>
    </row>
    <row r="21" spans="11:19" ht="12.75">
      <c r="K21" s="60"/>
      <c r="S21" s="24"/>
    </row>
    <row r="22" spans="11:19" ht="12.75">
      <c r="K22" s="60"/>
      <c r="S22" s="24"/>
    </row>
    <row r="23" spans="11:19" ht="12.75">
      <c r="K23" s="60"/>
      <c r="S23" s="24"/>
    </row>
    <row r="25" ht="13.5" thickBot="1"/>
    <row r="26" spans="1:22" ht="13.5" customHeight="1" thickBot="1">
      <c r="A26" s="73" t="s">
        <v>32</v>
      </c>
      <c r="B26" s="77"/>
      <c r="C26" s="77"/>
      <c r="D26" s="77"/>
      <c r="E26" s="74"/>
      <c r="G26" s="73" t="s">
        <v>22</v>
      </c>
      <c r="H26" s="77"/>
      <c r="I26" s="77"/>
      <c r="J26" s="77"/>
      <c r="K26" s="77"/>
      <c r="L26" s="77"/>
      <c r="M26" s="74"/>
      <c r="O26" s="23"/>
      <c r="P26" s="19"/>
      <c r="Q26" s="19"/>
      <c r="R26" s="18"/>
      <c r="S26" s="18"/>
      <c r="T26" s="18"/>
      <c r="U26" s="18"/>
      <c r="V26" s="18"/>
    </row>
    <row r="27" spans="1:22" ht="13.5" thickBot="1">
      <c r="A27" s="13"/>
      <c r="B27" s="1" t="s">
        <v>14</v>
      </c>
      <c r="C27" s="1" t="s">
        <v>15</v>
      </c>
      <c r="D27" s="1" t="s">
        <v>16</v>
      </c>
      <c r="E27" s="2" t="s">
        <v>17</v>
      </c>
      <c r="G27" s="14" t="s">
        <v>358</v>
      </c>
      <c r="H27" s="73" t="s">
        <v>360</v>
      </c>
      <c r="I27" s="77"/>
      <c r="J27" s="77"/>
      <c r="K27" s="77"/>
      <c r="L27" s="77"/>
      <c r="M27" s="74"/>
      <c r="O27" s="19"/>
      <c r="P27" s="19"/>
      <c r="Q27" s="19"/>
      <c r="R27" s="18"/>
      <c r="S27" s="18"/>
      <c r="T27" s="18"/>
      <c r="U27" s="18"/>
      <c r="V27" s="18"/>
    </row>
    <row r="28" spans="1:22" ht="12.75">
      <c r="A28" s="8" t="s">
        <v>166</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49</v>
      </c>
      <c r="B29" s="9">
        <v>15</v>
      </c>
      <c r="C29" s="9">
        <v>15</v>
      </c>
      <c r="D29" s="9">
        <v>15</v>
      </c>
      <c r="E29" s="10">
        <v>15</v>
      </c>
      <c r="G29" s="89"/>
      <c r="H29" s="21" t="s">
        <v>24</v>
      </c>
      <c r="I29" s="11">
        <v>1</v>
      </c>
      <c r="J29" s="11">
        <v>64</v>
      </c>
      <c r="K29" s="11"/>
      <c r="L29" s="11"/>
      <c r="M29" s="12"/>
      <c r="O29" s="18"/>
      <c r="P29" s="18"/>
      <c r="Q29" s="18"/>
      <c r="R29" s="18"/>
      <c r="S29" s="18"/>
      <c r="T29" s="18"/>
      <c r="U29" s="18"/>
      <c r="V29" s="18"/>
    </row>
    <row r="30" spans="1:22" ht="13.5" thickBot="1">
      <c r="A30" s="8" t="s">
        <v>50</v>
      </c>
      <c r="B30" s="9">
        <v>31</v>
      </c>
      <c r="C30" s="9">
        <v>31</v>
      </c>
      <c r="D30" s="9">
        <v>15</v>
      </c>
      <c r="E30" s="10">
        <v>15</v>
      </c>
      <c r="G30" s="22" t="s">
        <v>27</v>
      </c>
      <c r="H30" s="73" t="s">
        <v>28</v>
      </c>
      <c r="I30" s="77"/>
      <c r="J30" s="77"/>
      <c r="K30" s="77"/>
      <c r="L30" s="77"/>
      <c r="M30" s="74"/>
      <c r="O30" s="18"/>
      <c r="P30" s="18"/>
      <c r="Q30" s="18"/>
      <c r="R30" s="18"/>
      <c r="S30" s="18"/>
      <c r="T30" s="18"/>
      <c r="U30" s="18"/>
      <c r="V30" s="18"/>
    </row>
    <row r="31" spans="1:22" ht="13.5" thickBot="1">
      <c r="A31" s="8" t="s">
        <v>167</v>
      </c>
      <c r="B31" s="9">
        <v>7</v>
      </c>
      <c r="C31" s="9">
        <v>3</v>
      </c>
      <c r="D31" s="9">
        <v>2</v>
      </c>
      <c r="E31" s="10">
        <v>2</v>
      </c>
      <c r="G31" s="22" t="s">
        <v>18</v>
      </c>
      <c r="H31" s="73" t="s">
        <v>165</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2" t="s">
        <v>30</v>
      </c>
      <c r="H33" s="73" t="s">
        <v>28</v>
      </c>
      <c r="I33" s="77"/>
      <c r="J33" s="77"/>
      <c r="K33" s="77"/>
      <c r="L33" s="77"/>
      <c r="M33" s="74"/>
      <c r="O33" s="18"/>
      <c r="P33" s="18"/>
      <c r="Q33" s="18"/>
      <c r="R33" s="18"/>
      <c r="S33" s="18"/>
      <c r="T33" s="18"/>
      <c r="U33" s="18"/>
      <c r="V33" s="18"/>
    </row>
    <row r="34" spans="7:22" ht="13.5" thickBot="1">
      <c r="G34" s="20"/>
      <c r="H34" s="19"/>
      <c r="I34" s="19"/>
      <c r="J34" s="19"/>
      <c r="K34" s="19"/>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304</v>
      </c>
      <c r="J36" s="83"/>
      <c r="K36" s="83"/>
      <c r="L36" s="83"/>
      <c r="M36" s="84"/>
      <c r="O36" s="18"/>
      <c r="P36" s="18"/>
      <c r="Q36" s="18"/>
      <c r="R36" s="20"/>
      <c r="S36" s="20"/>
      <c r="T36" s="20"/>
      <c r="U36" s="20"/>
      <c r="V36" s="20"/>
      <c r="W36" s="20"/>
    </row>
    <row r="37" spans="7:23" ht="12.75">
      <c r="G37" s="75" t="s">
        <v>36</v>
      </c>
      <c r="H37" s="76"/>
      <c r="I37" s="78" t="s">
        <v>37</v>
      </c>
      <c r="J37" s="78"/>
      <c r="K37" s="9"/>
      <c r="L37" s="9"/>
      <c r="M37" s="10"/>
      <c r="O37" s="18"/>
      <c r="P37" s="18"/>
      <c r="Q37" s="18"/>
      <c r="R37" s="20"/>
      <c r="S37" s="20"/>
      <c r="T37" s="20"/>
      <c r="U37" s="20"/>
      <c r="V37" s="20"/>
      <c r="W37" s="20"/>
    </row>
    <row r="38" spans="7:22" ht="12.75">
      <c r="G38" s="75" t="s">
        <v>38</v>
      </c>
      <c r="H38" s="76"/>
      <c r="I38" s="9" t="s">
        <v>39</v>
      </c>
      <c r="J38" s="9"/>
      <c r="K38" s="9"/>
      <c r="L38" s="9"/>
      <c r="M38" s="10"/>
      <c r="O38" s="18"/>
      <c r="P38" s="18"/>
      <c r="Q38" s="18"/>
      <c r="R38" s="20"/>
      <c r="S38" s="20"/>
      <c r="T38" s="20"/>
      <c r="U38" s="18"/>
      <c r="V38" s="18"/>
    </row>
    <row r="39" spans="7:22" ht="12.75">
      <c r="G39" s="75" t="s">
        <v>40</v>
      </c>
      <c r="H39" s="76"/>
      <c r="I39" s="9">
        <v>40</v>
      </c>
      <c r="J39" s="9"/>
      <c r="K39" s="9"/>
      <c r="L39" s="9"/>
      <c r="M39" s="10"/>
      <c r="O39" s="18"/>
      <c r="P39" s="18"/>
      <c r="Q39" s="18"/>
      <c r="R39" s="18"/>
      <c r="S39" s="18"/>
      <c r="T39" s="18"/>
      <c r="U39" s="18"/>
      <c r="V39" s="18"/>
    </row>
    <row r="40" spans="7:22" ht="12.75">
      <c r="G40" s="8" t="s">
        <v>41</v>
      </c>
      <c r="H40" s="9"/>
      <c r="I40" s="9" t="s">
        <v>42</v>
      </c>
      <c r="J40" s="9"/>
      <c r="K40" s="9"/>
      <c r="L40" s="9"/>
      <c r="M40" s="10"/>
      <c r="O40" s="18"/>
      <c r="P40" s="18"/>
      <c r="Q40" s="18"/>
      <c r="R40" s="18"/>
      <c r="S40" s="18"/>
      <c r="T40" s="18"/>
      <c r="U40" s="18"/>
      <c r="V40" s="18"/>
    </row>
    <row r="41" spans="7:22" ht="12.75">
      <c r="G41" s="8" t="s">
        <v>43</v>
      </c>
      <c r="H41" s="9"/>
      <c r="I41" s="9" t="s">
        <v>44</v>
      </c>
      <c r="J41" s="9"/>
      <c r="K41" s="9"/>
      <c r="L41" s="9"/>
      <c r="M41" s="10"/>
      <c r="O41" s="18"/>
      <c r="P41" s="18"/>
      <c r="Q41" s="18"/>
      <c r="R41" s="18"/>
      <c r="S41" s="18"/>
      <c r="T41" s="18"/>
      <c r="U41" s="18"/>
      <c r="V41" s="18"/>
    </row>
    <row r="42" spans="7:22" ht="14.25" customHeight="1">
      <c r="G42" s="8" t="s">
        <v>45</v>
      </c>
      <c r="H42" s="9"/>
      <c r="I42" s="9" t="s">
        <v>46</v>
      </c>
      <c r="J42" s="9"/>
      <c r="K42" s="9"/>
      <c r="L42" s="9"/>
      <c r="M42" s="10"/>
      <c r="O42" s="18"/>
      <c r="P42" s="18"/>
      <c r="Q42" s="18"/>
      <c r="R42" s="18"/>
      <c r="S42" s="18"/>
      <c r="T42" s="18"/>
      <c r="U42" s="18"/>
      <c r="V42" s="18"/>
    </row>
    <row r="43" spans="7:22" ht="13.5" thickBot="1">
      <c r="G43" s="17" t="s">
        <v>47</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9">
    <mergeCell ref="F1:F2"/>
    <mergeCell ref="E1:E2"/>
    <mergeCell ref="A1:A2"/>
    <mergeCell ref="B1:B2"/>
    <mergeCell ref="C1:C2"/>
    <mergeCell ref="D1:D2"/>
    <mergeCell ref="B32:E32"/>
    <mergeCell ref="B33:E33"/>
    <mergeCell ref="G26:M26"/>
    <mergeCell ref="G28:G29"/>
    <mergeCell ref="H30:M30"/>
    <mergeCell ref="H31:M31"/>
    <mergeCell ref="H32:M32"/>
    <mergeCell ref="H1:H2"/>
    <mergeCell ref="I1:J1"/>
    <mergeCell ref="G38:H38"/>
    <mergeCell ref="G39:H39"/>
    <mergeCell ref="H27:M27"/>
    <mergeCell ref="M1:O1"/>
    <mergeCell ref="S1:S2"/>
    <mergeCell ref="A26:E26"/>
    <mergeCell ref="G37:H37"/>
    <mergeCell ref="H33:M33"/>
    <mergeCell ref="I37:J37"/>
    <mergeCell ref="K1:L1"/>
    <mergeCell ref="G35:M35"/>
    <mergeCell ref="G36:H36"/>
    <mergeCell ref="I36:M36"/>
    <mergeCell ref="G1:G2"/>
  </mergeCells>
  <printOptions/>
  <pageMargins left="0.75" right="0.75" top="1" bottom="1" header="0.5" footer="0.5"/>
  <pageSetup orientation="portrait" paperSize="9"/>
  <ignoredErrors>
    <ignoredError sqref="J3" formulaRange="1"/>
  </ignoredErrors>
</worksheet>
</file>

<file path=xl/worksheets/sheet7.xml><?xml version="1.0" encoding="utf-8"?>
<worksheet xmlns="http://schemas.openxmlformats.org/spreadsheetml/2006/main" xmlns:r="http://schemas.openxmlformats.org/officeDocument/2006/relationships">
  <sheetPr>
    <tabColor indexed="14"/>
  </sheetPr>
  <dimension ref="A1:S79"/>
  <sheetViews>
    <sheetView workbookViewId="0" topLeftCell="A1">
      <pane xSplit="2" ySplit="2" topLeftCell="M3" activePane="bottomRight" state="frozen"/>
      <selection pane="topLeft" activeCell="H40" sqref="H40"/>
      <selection pane="topRight" activeCell="H40" sqref="H40"/>
      <selection pane="bottomLeft" activeCell="H40" sqref="H40"/>
      <selection pane="bottomRight" activeCell="P6" sqref="P6"/>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96" t="s">
        <v>0</v>
      </c>
      <c r="B1" s="90" t="s">
        <v>1</v>
      </c>
      <c r="C1" s="90" t="s">
        <v>160</v>
      </c>
      <c r="D1" s="90" t="s">
        <v>2</v>
      </c>
      <c r="E1" s="90" t="s">
        <v>66</v>
      </c>
      <c r="F1" s="90" t="s">
        <v>67</v>
      </c>
      <c r="G1" s="90" t="s">
        <v>75</v>
      </c>
      <c r="H1" s="92" t="s">
        <v>54</v>
      </c>
      <c r="I1" s="101" t="s">
        <v>3</v>
      </c>
      <c r="J1" s="85"/>
      <c r="K1" s="98" t="s">
        <v>4</v>
      </c>
      <c r="L1" s="99"/>
      <c r="M1" s="85" t="s">
        <v>5</v>
      </c>
      <c r="N1" s="85"/>
      <c r="O1" s="85"/>
      <c r="P1" s="1" t="s">
        <v>6</v>
      </c>
      <c r="Q1" s="2"/>
      <c r="S1" s="92" t="s">
        <v>71</v>
      </c>
    </row>
    <row r="2" spans="1:19" ht="51.75" thickBot="1">
      <c r="A2" s="102"/>
      <c r="B2" s="103"/>
      <c r="C2" s="103"/>
      <c r="D2" s="103"/>
      <c r="E2" s="103"/>
      <c r="F2" s="103"/>
      <c r="G2" s="103"/>
      <c r="H2" s="93"/>
      <c r="I2" s="3" t="s">
        <v>159</v>
      </c>
      <c r="J2" s="4" t="s">
        <v>8</v>
      </c>
      <c r="K2" s="4" t="s">
        <v>72</v>
      </c>
      <c r="L2" s="5" t="s">
        <v>85</v>
      </c>
      <c r="M2" s="4" t="s">
        <v>9</v>
      </c>
      <c r="N2" s="4" t="s">
        <v>10</v>
      </c>
      <c r="O2" s="4" t="s">
        <v>11</v>
      </c>
      <c r="P2" s="5" t="s">
        <v>12</v>
      </c>
      <c r="Q2" s="6" t="s">
        <v>13</v>
      </c>
      <c r="S2" s="93"/>
    </row>
    <row r="3" spans="1:19" ht="12.75">
      <c r="A3">
        <v>1</v>
      </c>
      <c r="B3">
        <v>0</v>
      </c>
      <c r="C3" t="s">
        <v>162</v>
      </c>
      <c r="G3">
        <v>0.256</v>
      </c>
      <c r="H3" s="25">
        <f aca="true" t="shared" si="0" ref="H3:H34">S3/1000000</f>
        <v>0.31758929999999996</v>
      </c>
      <c r="I3" s="33">
        <f>SUM(H3:H42)</f>
        <v>62.4125451</v>
      </c>
      <c r="J3" s="33">
        <f>I3/SUM(G3:G42)</f>
        <v>0.13837965407605804</v>
      </c>
      <c r="K3" s="1"/>
      <c r="L3" s="35" t="s">
        <v>371</v>
      </c>
      <c r="M3" s="33">
        <f>SUM(H3:H60)</f>
        <v>71.38289120000002</v>
      </c>
      <c r="N3" s="33">
        <f>SUM(N43:N60)+SUM(H3:H42)</f>
        <v>71.3828912</v>
      </c>
      <c r="O3" s="33">
        <f>SUM(O43:O60)+SUM(H3:H42)</f>
        <v>71.3828912</v>
      </c>
      <c r="P3" s="33">
        <v>170.7677</v>
      </c>
      <c r="Q3" s="36">
        <f>N3/P3</f>
        <v>0.4180116684829743</v>
      </c>
      <c r="S3" s="24">
        <v>317589.3</v>
      </c>
    </row>
    <row r="4" spans="1:19" ht="12.75">
      <c r="A4">
        <v>2</v>
      </c>
      <c r="B4">
        <v>0</v>
      </c>
      <c r="C4" t="s">
        <v>162</v>
      </c>
      <c r="G4">
        <v>0.256</v>
      </c>
      <c r="H4" s="25">
        <f t="shared" si="0"/>
        <v>0.2670592</v>
      </c>
      <c r="S4" s="24">
        <v>267059.2</v>
      </c>
    </row>
    <row r="5" spans="1:19" ht="12.75">
      <c r="A5">
        <v>3</v>
      </c>
      <c r="B5">
        <v>0</v>
      </c>
      <c r="C5" t="s">
        <v>162</v>
      </c>
      <c r="G5">
        <v>0.256</v>
      </c>
      <c r="H5" s="25">
        <f t="shared" si="0"/>
        <v>0.3046016</v>
      </c>
      <c r="S5" s="24">
        <v>304601.6</v>
      </c>
    </row>
    <row r="6" spans="1:19" ht="12.75">
      <c r="A6">
        <v>4</v>
      </c>
      <c r="B6">
        <v>0</v>
      </c>
      <c r="C6" t="s">
        <v>162</v>
      </c>
      <c r="G6">
        <v>5</v>
      </c>
      <c r="H6" s="25">
        <f t="shared" si="0"/>
        <v>5.093058</v>
      </c>
      <c r="S6" s="24">
        <v>5093058</v>
      </c>
    </row>
    <row r="7" spans="1:19" ht="12.75">
      <c r="A7">
        <v>5</v>
      </c>
      <c r="B7">
        <v>0</v>
      </c>
      <c r="C7" t="s">
        <v>162</v>
      </c>
      <c r="G7">
        <v>10</v>
      </c>
      <c r="H7" s="25">
        <f t="shared" si="0"/>
        <v>7.596493</v>
      </c>
      <c r="S7" s="24">
        <v>7596493</v>
      </c>
    </row>
    <row r="8" spans="1:19" ht="12.75">
      <c r="A8">
        <v>6</v>
      </c>
      <c r="B8">
        <v>0</v>
      </c>
      <c r="C8" t="s">
        <v>162</v>
      </c>
      <c r="G8">
        <v>0.256</v>
      </c>
      <c r="H8" s="25">
        <f t="shared" si="0"/>
        <v>0.313984</v>
      </c>
      <c r="S8" s="24">
        <v>313984</v>
      </c>
    </row>
    <row r="9" spans="1:19" ht="12.75">
      <c r="A9">
        <v>11</v>
      </c>
      <c r="B9">
        <v>0</v>
      </c>
      <c r="C9" t="s">
        <v>162</v>
      </c>
      <c r="G9">
        <v>0</v>
      </c>
      <c r="H9" s="25">
        <f t="shared" si="0"/>
        <v>0.042944</v>
      </c>
      <c r="S9" s="24">
        <v>42944</v>
      </c>
    </row>
    <row r="10" spans="1:19" ht="12.75">
      <c r="A10">
        <v>12</v>
      </c>
      <c r="B10">
        <v>0</v>
      </c>
      <c r="C10" t="s">
        <v>162</v>
      </c>
      <c r="G10">
        <v>0</v>
      </c>
      <c r="H10" s="25">
        <f t="shared" si="0"/>
        <v>0.0350464</v>
      </c>
      <c r="S10" s="24">
        <v>35046.4</v>
      </c>
    </row>
    <row r="11" spans="1:19" ht="12.75">
      <c r="A11">
        <v>13</v>
      </c>
      <c r="B11">
        <v>0</v>
      </c>
      <c r="C11" t="s">
        <v>162</v>
      </c>
      <c r="G11">
        <v>0</v>
      </c>
      <c r="H11" s="25">
        <f t="shared" si="0"/>
        <v>0.038067199999999995</v>
      </c>
      <c r="S11" s="24">
        <v>38067.2</v>
      </c>
    </row>
    <row r="12" spans="1:19" ht="12.75">
      <c r="A12">
        <v>14</v>
      </c>
      <c r="B12">
        <v>0</v>
      </c>
      <c r="C12" t="s">
        <v>162</v>
      </c>
      <c r="G12">
        <v>0</v>
      </c>
      <c r="H12" s="25">
        <f t="shared" si="0"/>
        <v>0.032384</v>
      </c>
      <c r="S12" s="24">
        <v>32384</v>
      </c>
    </row>
    <row r="13" spans="1:19" ht="12.75">
      <c r="A13">
        <v>15</v>
      </c>
      <c r="B13">
        <v>0</v>
      </c>
      <c r="C13" t="s">
        <v>162</v>
      </c>
      <c r="G13">
        <v>0</v>
      </c>
      <c r="H13" s="25">
        <f t="shared" si="0"/>
        <v>0.0371072</v>
      </c>
      <c r="S13" s="24">
        <v>37107.2</v>
      </c>
    </row>
    <row r="14" spans="1:19" ht="12.75">
      <c r="A14">
        <v>16</v>
      </c>
      <c r="B14">
        <v>0</v>
      </c>
      <c r="C14" t="s">
        <v>162</v>
      </c>
      <c r="G14">
        <v>0</v>
      </c>
      <c r="H14" s="25">
        <f t="shared" si="0"/>
        <v>0.0365696</v>
      </c>
      <c r="S14" s="24">
        <v>36569.6</v>
      </c>
    </row>
    <row r="15" spans="1:19" ht="12.75">
      <c r="A15">
        <v>17</v>
      </c>
      <c r="B15">
        <v>0</v>
      </c>
      <c r="C15" t="s">
        <v>162</v>
      </c>
      <c r="G15">
        <v>0</v>
      </c>
      <c r="H15" s="25">
        <f t="shared" si="0"/>
        <v>0.049548800000000004</v>
      </c>
      <c r="S15" s="24">
        <v>49548.8</v>
      </c>
    </row>
    <row r="16" spans="1:19" ht="12.75">
      <c r="A16">
        <v>18</v>
      </c>
      <c r="B16">
        <v>0</v>
      </c>
      <c r="C16" t="s">
        <v>162</v>
      </c>
      <c r="G16">
        <v>0</v>
      </c>
      <c r="H16" s="25">
        <f t="shared" si="0"/>
        <v>0.0399232</v>
      </c>
      <c r="S16" s="24">
        <v>39923.2</v>
      </c>
    </row>
    <row r="17" spans="1:19" ht="12.75">
      <c r="A17">
        <v>19</v>
      </c>
      <c r="B17">
        <v>0</v>
      </c>
      <c r="C17" t="s">
        <v>162</v>
      </c>
      <c r="G17">
        <v>0</v>
      </c>
      <c r="H17" s="25">
        <f t="shared" si="0"/>
        <v>0.040704</v>
      </c>
      <c r="S17" s="24">
        <v>40704</v>
      </c>
    </row>
    <row r="18" spans="1:19" ht="12.75">
      <c r="A18">
        <v>20</v>
      </c>
      <c r="B18">
        <v>0</v>
      </c>
      <c r="C18" t="s">
        <v>162</v>
      </c>
      <c r="G18">
        <v>0</v>
      </c>
      <c r="H18" s="25">
        <f t="shared" si="0"/>
        <v>0.0340224</v>
      </c>
      <c r="S18" s="24">
        <v>34022.4</v>
      </c>
    </row>
    <row r="19" spans="1:19" ht="12.75">
      <c r="A19">
        <v>21</v>
      </c>
      <c r="B19">
        <v>0</v>
      </c>
      <c r="C19" t="s">
        <v>162</v>
      </c>
      <c r="G19">
        <v>30</v>
      </c>
      <c r="H19" s="25">
        <f t="shared" si="0"/>
        <v>5.65</v>
      </c>
      <c r="S19" s="24">
        <v>5650000</v>
      </c>
    </row>
    <row r="20" spans="1:19" ht="12.75">
      <c r="A20">
        <v>22</v>
      </c>
      <c r="B20">
        <v>0</v>
      </c>
      <c r="C20" t="s">
        <v>162</v>
      </c>
      <c r="G20">
        <v>30</v>
      </c>
      <c r="H20" s="25">
        <f t="shared" si="0"/>
        <v>5.348</v>
      </c>
      <c r="S20" s="24">
        <v>5348000</v>
      </c>
    </row>
    <row r="21" spans="1:19" ht="12.75">
      <c r="A21">
        <v>23</v>
      </c>
      <c r="B21">
        <v>0</v>
      </c>
      <c r="C21" t="s">
        <v>162</v>
      </c>
      <c r="G21">
        <v>30</v>
      </c>
      <c r="H21" s="25">
        <f t="shared" si="0"/>
        <v>5.8064</v>
      </c>
      <c r="S21" s="24">
        <v>5806400</v>
      </c>
    </row>
    <row r="22" spans="1:19" ht="12.75">
      <c r="A22">
        <v>24</v>
      </c>
      <c r="B22">
        <v>0</v>
      </c>
      <c r="C22" t="s">
        <v>162</v>
      </c>
      <c r="G22">
        <v>30</v>
      </c>
      <c r="H22" s="25">
        <f t="shared" si="0"/>
        <v>5.4224</v>
      </c>
      <c r="S22" s="24">
        <v>5422400</v>
      </c>
    </row>
    <row r="23" spans="1:19" ht="12.75">
      <c r="A23">
        <v>0</v>
      </c>
      <c r="B23">
        <v>1</v>
      </c>
      <c r="C23" t="s">
        <v>162</v>
      </c>
      <c r="G23">
        <v>1</v>
      </c>
      <c r="H23" s="25">
        <f t="shared" si="0"/>
        <v>0.5200992</v>
      </c>
      <c r="S23" s="24">
        <v>520099.2</v>
      </c>
    </row>
    <row r="24" spans="1:19" ht="12.75">
      <c r="A24">
        <v>0</v>
      </c>
      <c r="B24">
        <v>2</v>
      </c>
      <c r="C24" t="s">
        <v>162</v>
      </c>
      <c r="G24">
        <v>1</v>
      </c>
      <c r="H24" s="25">
        <f t="shared" si="0"/>
        <v>0.1901696</v>
      </c>
      <c r="S24" s="24">
        <v>190169.6</v>
      </c>
    </row>
    <row r="25" spans="1:19" ht="12.75">
      <c r="A25">
        <v>0</v>
      </c>
      <c r="B25">
        <v>3</v>
      </c>
      <c r="C25" t="s">
        <v>162</v>
      </c>
      <c r="G25">
        <v>1</v>
      </c>
      <c r="H25" s="25">
        <f t="shared" si="0"/>
        <v>0.435808</v>
      </c>
      <c r="S25" s="24">
        <v>435808</v>
      </c>
    </row>
    <row r="26" spans="1:19" ht="12.75">
      <c r="A26">
        <v>0</v>
      </c>
      <c r="B26">
        <v>4</v>
      </c>
      <c r="C26" t="s">
        <v>162</v>
      </c>
      <c r="G26">
        <v>1</v>
      </c>
      <c r="H26" s="25">
        <f t="shared" si="0"/>
        <v>0.5264255999999999</v>
      </c>
      <c r="S26" s="24">
        <v>526425.6</v>
      </c>
    </row>
    <row r="27" spans="1:19" ht="12.75">
      <c r="A27">
        <v>0</v>
      </c>
      <c r="B27">
        <v>5</v>
      </c>
      <c r="C27" t="s">
        <v>162</v>
      </c>
      <c r="G27">
        <v>1</v>
      </c>
      <c r="H27" s="25">
        <f t="shared" si="0"/>
        <v>0.46140159999999997</v>
      </c>
      <c r="S27" s="24">
        <v>461401.6</v>
      </c>
    </row>
    <row r="28" spans="1:19" ht="12.75">
      <c r="A28">
        <v>0</v>
      </c>
      <c r="B28">
        <v>6</v>
      </c>
      <c r="C28" t="s">
        <v>162</v>
      </c>
      <c r="G28">
        <v>10</v>
      </c>
      <c r="H28" s="25">
        <f t="shared" si="0"/>
        <v>0.5680448</v>
      </c>
      <c r="S28" s="24">
        <v>568044.8</v>
      </c>
    </row>
    <row r="29" spans="1:19" ht="12.75">
      <c r="A29">
        <v>0</v>
      </c>
      <c r="B29">
        <v>11</v>
      </c>
      <c r="C29" t="s">
        <v>162</v>
      </c>
      <c r="G29">
        <v>30</v>
      </c>
      <c r="H29" s="25">
        <f t="shared" si="0"/>
        <v>2.55</v>
      </c>
      <c r="S29" s="24">
        <v>2550000</v>
      </c>
    </row>
    <row r="30" spans="1:19" ht="12.75">
      <c r="A30">
        <v>0</v>
      </c>
      <c r="B30">
        <v>12</v>
      </c>
      <c r="C30" t="s">
        <v>162</v>
      </c>
      <c r="G30">
        <v>30</v>
      </c>
      <c r="H30" s="25">
        <f t="shared" si="0"/>
        <v>2.0996</v>
      </c>
      <c r="S30" s="24">
        <v>2099600</v>
      </c>
    </row>
    <row r="31" spans="1:19" ht="12.75">
      <c r="A31">
        <v>0</v>
      </c>
      <c r="B31">
        <v>13</v>
      </c>
      <c r="C31" t="s">
        <v>162</v>
      </c>
      <c r="G31">
        <v>30</v>
      </c>
      <c r="H31" s="25">
        <f t="shared" si="0"/>
        <v>2.2812</v>
      </c>
      <c r="S31" s="24">
        <v>2281200</v>
      </c>
    </row>
    <row r="32" spans="1:19" ht="12.75">
      <c r="A32">
        <v>0</v>
      </c>
      <c r="B32">
        <v>14</v>
      </c>
      <c r="C32" t="s">
        <v>162</v>
      </c>
      <c r="G32">
        <v>30</v>
      </c>
      <c r="H32" s="25">
        <f t="shared" si="0"/>
        <v>1.9296</v>
      </c>
      <c r="S32" s="24">
        <v>1929600</v>
      </c>
    </row>
    <row r="33" spans="1:19" ht="12.75">
      <c r="A33">
        <v>0</v>
      </c>
      <c r="B33">
        <v>15</v>
      </c>
      <c r="C33" t="s">
        <v>162</v>
      </c>
      <c r="G33">
        <v>30</v>
      </c>
      <c r="H33" s="25">
        <f t="shared" si="0"/>
        <v>2.2112</v>
      </c>
      <c r="S33" s="24">
        <v>2211200</v>
      </c>
    </row>
    <row r="34" spans="1:19" ht="12.75">
      <c r="A34">
        <v>0</v>
      </c>
      <c r="B34">
        <v>16</v>
      </c>
      <c r="C34" t="s">
        <v>162</v>
      </c>
      <c r="G34">
        <v>30</v>
      </c>
      <c r="H34" s="25">
        <f t="shared" si="0"/>
        <v>2.1572</v>
      </c>
      <c r="S34" s="24">
        <v>2157200</v>
      </c>
    </row>
    <row r="35" spans="1:19" ht="12.75">
      <c r="A35">
        <v>0</v>
      </c>
      <c r="B35">
        <v>17</v>
      </c>
      <c r="C35" t="s">
        <v>162</v>
      </c>
      <c r="G35">
        <v>30</v>
      </c>
      <c r="H35" s="25">
        <f aca="true" t="shared" si="1" ref="H35:H54">S35/1000000</f>
        <v>2.912</v>
      </c>
      <c r="S35" s="24">
        <v>2912000</v>
      </c>
    </row>
    <row r="36" spans="1:19" ht="12.75">
      <c r="A36">
        <v>0</v>
      </c>
      <c r="B36">
        <v>18</v>
      </c>
      <c r="C36" t="s">
        <v>162</v>
      </c>
      <c r="G36">
        <v>30</v>
      </c>
      <c r="H36" s="25">
        <f t="shared" si="1"/>
        <v>2.3608</v>
      </c>
      <c r="S36" s="24">
        <v>2360800</v>
      </c>
    </row>
    <row r="37" spans="1:19" ht="12.75">
      <c r="A37">
        <v>0</v>
      </c>
      <c r="B37">
        <v>19</v>
      </c>
      <c r="C37" t="s">
        <v>162</v>
      </c>
      <c r="G37">
        <v>30</v>
      </c>
      <c r="H37" s="25">
        <f t="shared" si="1"/>
        <v>2.4264</v>
      </c>
      <c r="S37" s="24">
        <v>2426400</v>
      </c>
    </row>
    <row r="38" spans="1:19" ht="12.75">
      <c r="A38">
        <v>0</v>
      </c>
      <c r="B38">
        <v>20</v>
      </c>
      <c r="C38" t="s">
        <v>162</v>
      </c>
      <c r="G38">
        <v>30</v>
      </c>
      <c r="H38" s="25">
        <f t="shared" si="1"/>
        <v>2.0188</v>
      </c>
      <c r="S38" s="24">
        <v>2018800</v>
      </c>
    </row>
    <row r="39" spans="1:19" ht="12.75">
      <c r="A39">
        <v>0</v>
      </c>
      <c r="B39">
        <v>21</v>
      </c>
      <c r="C39" t="s">
        <v>162</v>
      </c>
      <c r="G39">
        <v>0</v>
      </c>
      <c r="H39" s="25">
        <f t="shared" si="1"/>
        <v>0.064704</v>
      </c>
      <c r="S39" s="24">
        <v>64704</v>
      </c>
    </row>
    <row r="40" spans="1:19" ht="12.75">
      <c r="A40">
        <v>0</v>
      </c>
      <c r="B40">
        <v>22</v>
      </c>
      <c r="C40" t="s">
        <v>162</v>
      </c>
      <c r="G40">
        <v>0</v>
      </c>
      <c r="H40" s="25">
        <f t="shared" si="1"/>
        <v>0.0623872</v>
      </c>
      <c r="S40" s="24">
        <v>62387.2</v>
      </c>
    </row>
    <row r="41" spans="1:19" ht="12.75">
      <c r="A41">
        <v>0</v>
      </c>
      <c r="B41">
        <v>23</v>
      </c>
      <c r="C41" t="s">
        <v>162</v>
      </c>
      <c r="G41">
        <v>0</v>
      </c>
      <c r="H41" s="25">
        <f t="shared" si="1"/>
        <v>0.06723839999999999</v>
      </c>
      <c r="S41" s="24">
        <v>67238.4</v>
      </c>
    </row>
    <row r="42" spans="1:19" ht="12.75">
      <c r="A42">
        <v>0</v>
      </c>
      <c r="B42">
        <v>24</v>
      </c>
      <c r="C42" t="s">
        <v>162</v>
      </c>
      <c r="G42">
        <v>0</v>
      </c>
      <c r="H42" s="25">
        <f t="shared" si="1"/>
        <v>0.0635648</v>
      </c>
      <c r="S42" s="24">
        <v>63564.8</v>
      </c>
    </row>
    <row r="43" spans="1:19" ht="12.75">
      <c r="A43">
        <v>7</v>
      </c>
      <c r="B43">
        <v>0</v>
      </c>
      <c r="D43" t="s">
        <v>163</v>
      </c>
      <c r="E43">
        <v>100</v>
      </c>
      <c r="F43" s="18">
        <v>0.0001</v>
      </c>
      <c r="G43">
        <v>1</v>
      </c>
      <c r="H43" s="25">
        <f t="shared" si="1"/>
        <v>0.9890475</v>
      </c>
      <c r="K43" s="34">
        <v>0</v>
      </c>
      <c r="N43">
        <f aca="true" t="shared" si="2" ref="N43:N60">H43*(1-K43)</f>
        <v>0.9890475</v>
      </c>
      <c r="O43">
        <f>IF((K43&lt;F43),H43,0)</f>
        <v>0.9890475</v>
      </c>
      <c r="S43" s="24">
        <v>989047.5</v>
      </c>
    </row>
    <row r="44" spans="1:19" ht="12.75">
      <c r="A44">
        <v>8</v>
      </c>
      <c r="B44">
        <v>0</v>
      </c>
      <c r="D44" t="s">
        <v>163</v>
      </c>
      <c r="E44">
        <v>100</v>
      </c>
      <c r="F44" s="18">
        <v>0.0001</v>
      </c>
      <c r="G44">
        <v>1</v>
      </c>
      <c r="H44" s="25">
        <f t="shared" si="1"/>
        <v>0.9886379000000001</v>
      </c>
      <c r="K44" s="34">
        <v>0</v>
      </c>
      <c r="N44">
        <f t="shared" si="2"/>
        <v>0.9886379000000001</v>
      </c>
      <c r="O44">
        <f aca="true" t="shared" si="3" ref="O44:O60">IF((K44&lt;F44),H44,0)</f>
        <v>0.9886379000000001</v>
      </c>
      <c r="S44" s="24">
        <v>988637.9</v>
      </c>
    </row>
    <row r="45" spans="1:19" ht="12.75">
      <c r="A45">
        <v>25</v>
      </c>
      <c r="B45">
        <v>0</v>
      </c>
      <c r="D45" t="s">
        <v>164</v>
      </c>
      <c r="E45">
        <v>30</v>
      </c>
      <c r="F45" s="18">
        <v>0.05</v>
      </c>
      <c r="G45">
        <v>0.096</v>
      </c>
      <c r="H45" s="25">
        <f t="shared" si="1"/>
        <v>0.094752</v>
      </c>
      <c r="K45" s="34">
        <v>0</v>
      </c>
      <c r="N45">
        <f t="shared" si="2"/>
        <v>0.094752</v>
      </c>
      <c r="O45">
        <f t="shared" si="3"/>
        <v>0.094752</v>
      </c>
      <c r="S45" s="24">
        <v>94752</v>
      </c>
    </row>
    <row r="46" spans="1:19" ht="12.75">
      <c r="A46">
        <v>26</v>
      </c>
      <c r="B46">
        <v>0</v>
      </c>
      <c r="D46" t="s">
        <v>164</v>
      </c>
      <c r="E46">
        <v>30</v>
      </c>
      <c r="F46" s="18">
        <v>0.05</v>
      </c>
      <c r="G46">
        <v>0.096</v>
      </c>
      <c r="H46" s="25">
        <f t="shared" si="1"/>
        <v>0.09472</v>
      </c>
      <c r="K46" s="34">
        <v>0</v>
      </c>
      <c r="N46">
        <f t="shared" si="2"/>
        <v>0.09472</v>
      </c>
      <c r="O46">
        <f t="shared" si="3"/>
        <v>0.09472</v>
      </c>
      <c r="S46" s="24">
        <v>94720</v>
      </c>
    </row>
    <row r="47" spans="1:19" ht="12.75">
      <c r="A47">
        <v>27</v>
      </c>
      <c r="B47">
        <v>0</v>
      </c>
      <c r="D47" t="s">
        <v>164</v>
      </c>
      <c r="E47">
        <v>30</v>
      </c>
      <c r="F47" s="18">
        <v>0.05</v>
      </c>
      <c r="G47">
        <v>0.096</v>
      </c>
      <c r="H47" s="25">
        <f t="shared" si="1"/>
        <v>0.094688</v>
      </c>
      <c r="K47" s="34">
        <v>0</v>
      </c>
      <c r="N47">
        <f t="shared" si="2"/>
        <v>0.094688</v>
      </c>
      <c r="O47">
        <f t="shared" si="3"/>
        <v>0.094688</v>
      </c>
      <c r="S47" s="24">
        <v>94688</v>
      </c>
    </row>
    <row r="48" spans="1:19" ht="12.75">
      <c r="A48">
        <v>28</v>
      </c>
      <c r="B48">
        <v>0</v>
      </c>
      <c r="D48" t="s">
        <v>164</v>
      </c>
      <c r="E48">
        <v>30</v>
      </c>
      <c r="F48" s="18">
        <v>0.05</v>
      </c>
      <c r="G48">
        <v>0.096</v>
      </c>
      <c r="H48" s="25">
        <f t="shared" si="1"/>
        <v>0.094656</v>
      </c>
      <c r="K48" s="34">
        <v>0</v>
      </c>
      <c r="N48">
        <f t="shared" si="2"/>
        <v>0.094656</v>
      </c>
      <c r="O48">
        <f t="shared" si="3"/>
        <v>0.094656</v>
      </c>
      <c r="S48" s="24">
        <v>94656</v>
      </c>
    </row>
    <row r="49" spans="1:19" ht="12.75">
      <c r="A49">
        <v>29</v>
      </c>
      <c r="B49">
        <v>0</v>
      </c>
      <c r="D49" t="s">
        <v>164</v>
      </c>
      <c r="E49">
        <v>30</v>
      </c>
      <c r="F49" s="18">
        <v>0.05</v>
      </c>
      <c r="G49">
        <v>0.096</v>
      </c>
      <c r="H49" s="25">
        <f t="shared" si="1"/>
        <v>0.094624</v>
      </c>
      <c r="K49" s="34">
        <v>0</v>
      </c>
      <c r="N49">
        <f t="shared" si="2"/>
        <v>0.094624</v>
      </c>
      <c r="O49">
        <f t="shared" si="3"/>
        <v>0.094624</v>
      </c>
      <c r="S49" s="24">
        <v>94624</v>
      </c>
    </row>
    <row r="50" spans="1:19" ht="12.75">
      <c r="A50">
        <v>30</v>
      </c>
      <c r="B50">
        <v>0</v>
      </c>
      <c r="D50" t="s">
        <v>164</v>
      </c>
      <c r="E50">
        <v>30</v>
      </c>
      <c r="F50" s="18">
        <v>0.05</v>
      </c>
      <c r="G50">
        <v>0.096</v>
      </c>
      <c r="H50" s="25">
        <f t="shared" si="1"/>
        <v>0.094592</v>
      </c>
      <c r="K50" s="34">
        <v>0</v>
      </c>
      <c r="N50">
        <f t="shared" si="2"/>
        <v>0.094592</v>
      </c>
      <c r="O50">
        <f t="shared" si="3"/>
        <v>0.094592</v>
      </c>
      <c r="S50" s="24">
        <v>94592</v>
      </c>
    </row>
    <row r="51" spans="1:19" ht="12.75">
      <c r="A51">
        <v>0</v>
      </c>
      <c r="B51">
        <v>7</v>
      </c>
      <c r="D51" t="s">
        <v>163</v>
      </c>
      <c r="E51">
        <v>100</v>
      </c>
      <c r="F51" s="18">
        <v>0.0001</v>
      </c>
      <c r="G51">
        <v>1</v>
      </c>
      <c r="H51" s="25">
        <f t="shared" si="1"/>
        <v>0.9777152</v>
      </c>
      <c r="K51" s="34">
        <v>0</v>
      </c>
      <c r="N51">
        <f t="shared" si="2"/>
        <v>0.9777152</v>
      </c>
      <c r="O51">
        <f t="shared" si="3"/>
        <v>0.9777152</v>
      </c>
      <c r="S51" s="24">
        <v>977715.2</v>
      </c>
    </row>
    <row r="52" spans="1:19" ht="12.75">
      <c r="A52">
        <v>0</v>
      </c>
      <c r="B52">
        <v>8</v>
      </c>
      <c r="D52" t="s">
        <v>163</v>
      </c>
      <c r="E52">
        <v>100</v>
      </c>
      <c r="F52" s="18">
        <v>0.0001</v>
      </c>
      <c r="G52">
        <v>1</v>
      </c>
      <c r="H52" s="25">
        <f t="shared" si="1"/>
        <v>0.9747115</v>
      </c>
      <c r="K52" s="34">
        <v>0</v>
      </c>
      <c r="N52">
        <f t="shared" si="2"/>
        <v>0.9747115</v>
      </c>
      <c r="O52">
        <f t="shared" si="3"/>
        <v>0.9747115</v>
      </c>
      <c r="S52" s="24">
        <v>974711.5</v>
      </c>
    </row>
    <row r="53" spans="1:19" ht="12.75">
      <c r="A53">
        <v>0</v>
      </c>
      <c r="B53">
        <v>9</v>
      </c>
      <c r="D53" t="s">
        <v>163</v>
      </c>
      <c r="E53">
        <v>200</v>
      </c>
      <c r="F53" s="18">
        <v>0.0001</v>
      </c>
      <c r="G53">
        <v>2</v>
      </c>
      <c r="H53" s="25">
        <f t="shared" si="1"/>
        <v>1.950788</v>
      </c>
      <c r="K53" s="34">
        <v>0</v>
      </c>
      <c r="N53">
        <f t="shared" si="2"/>
        <v>1.950788</v>
      </c>
      <c r="O53">
        <f t="shared" si="3"/>
        <v>1.950788</v>
      </c>
      <c r="S53" s="24">
        <v>1950788</v>
      </c>
    </row>
    <row r="54" spans="1:19" ht="12.75">
      <c r="A54">
        <v>0</v>
      </c>
      <c r="B54">
        <v>10</v>
      </c>
      <c r="D54" t="s">
        <v>163</v>
      </c>
      <c r="E54">
        <v>200</v>
      </c>
      <c r="F54" s="18">
        <v>0.0001</v>
      </c>
      <c r="G54">
        <v>2</v>
      </c>
      <c r="H54" s="25">
        <f t="shared" si="1"/>
        <v>1.953382</v>
      </c>
      <c r="K54" s="34">
        <v>0</v>
      </c>
      <c r="N54">
        <f t="shared" si="2"/>
        <v>1.953382</v>
      </c>
      <c r="O54">
        <f t="shared" si="3"/>
        <v>1.953382</v>
      </c>
      <c r="S54" s="24">
        <v>1953382</v>
      </c>
    </row>
    <row r="55" spans="1:19" ht="12.75">
      <c r="A55">
        <v>0</v>
      </c>
      <c r="B55">
        <v>25</v>
      </c>
      <c r="D55" t="s">
        <v>164</v>
      </c>
      <c r="E55">
        <v>30</v>
      </c>
      <c r="F55" s="18">
        <v>0.05</v>
      </c>
      <c r="G55">
        <v>0.096</v>
      </c>
      <c r="H55" s="25">
        <f aca="true" t="shared" si="4" ref="H55:H60">S45/1000000</f>
        <v>0.094752</v>
      </c>
      <c r="K55" s="34">
        <v>0</v>
      </c>
      <c r="N55">
        <f t="shared" si="2"/>
        <v>0.094752</v>
      </c>
      <c r="O55">
        <f t="shared" si="3"/>
        <v>0.094752</v>
      </c>
      <c r="S55" s="24">
        <v>90624</v>
      </c>
    </row>
    <row r="56" spans="1:19" ht="12.75">
      <c r="A56">
        <v>0</v>
      </c>
      <c r="B56">
        <v>26</v>
      </c>
      <c r="D56" t="s">
        <v>164</v>
      </c>
      <c r="E56">
        <v>30</v>
      </c>
      <c r="F56">
        <v>0.05</v>
      </c>
      <c r="G56">
        <v>0.096</v>
      </c>
      <c r="H56" s="25">
        <f t="shared" si="4"/>
        <v>0.09472</v>
      </c>
      <c r="K56" s="34">
        <v>0</v>
      </c>
      <c r="N56">
        <f t="shared" si="2"/>
        <v>0.09472</v>
      </c>
      <c r="O56">
        <f t="shared" si="3"/>
        <v>0.09472</v>
      </c>
      <c r="S56" s="24">
        <v>90912</v>
      </c>
    </row>
    <row r="57" spans="1:19" ht="12.75">
      <c r="A57">
        <v>0</v>
      </c>
      <c r="B57">
        <v>27</v>
      </c>
      <c r="D57" t="s">
        <v>164</v>
      </c>
      <c r="E57">
        <v>30</v>
      </c>
      <c r="F57">
        <v>0.05</v>
      </c>
      <c r="G57">
        <v>0.096</v>
      </c>
      <c r="H57" s="25">
        <f t="shared" si="4"/>
        <v>0.094688</v>
      </c>
      <c r="K57" s="34">
        <v>0</v>
      </c>
      <c r="N57">
        <f t="shared" si="2"/>
        <v>0.094688</v>
      </c>
      <c r="O57">
        <f t="shared" si="3"/>
        <v>0.094688</v>
      </c>
      <c r="S57" s="24">
        <v>90496</v>
      </c>
    </row>
    <row r="58" spans="1:19" ht="12.75">
      <c r="A58">
        <v>0</v>
      </c>
      <c r="B58">
        <v>28</v>
      </c>
      <c r="D58" t="s">
        <v>164</v>
      </c>
      <c r="E58">
        <v>30</v>
      </c>
      <c r="F58">
        <v>0.05</v>
      </c>
      <c r="G58">
        <v>0.096</v>
      </c>
      <c r="H58" s="25">
        <f t="shared" si="4"/>
        <v>0.094656</v>
      </c>
      <c r="K58" s="34">
        <v>0</v>
      </c>
      <c r="N58">
        <f t="shared" si="2"/>
        <v>0.094656</v>
      </c>
      <c r="O58">
        <f t="shared" si="3"/>
        <v>0.094656</v>
      </c>
      <c r="S58" s="24">
        <v>90688</v>
      </c>
    </row>
    <row r="59" spans="1:19" ht="12.75">
      <c r="A59">
        <v>0</v>
      </c>
      <c r="B59">
        <v>29</v>
      </c>
      <c r="D59" t="s">
        <v>164</v>
      </c>
      <c r="E59">
        <v>30</v>
      </c>
      <c r="F59">
        <v>0.05</v>
      </c>
      <c r="G59">
        <v>0.096</v>
      </c>
      <c r="H59" s="25">
        <f t="shared" si="4"/>
        <v>0.094624</v>
      </c>
      <c r="K59" s="34">
        <v>0</v>
      </c>
      <c r="N59">
        <f t="shared" si="2"/>
        <v>0.094624</v>
      </c>
      <c r="O59">
        <f t="shared" si="3"/>
        <v>0.094624</v>
      </c>
      <c r="S59" s="24">
        <v>90912</v>
      </c>
    </row>
    <row r="60" spans="1:19" ht="12.75">
      <c r="A60">
        <v>0</v>
      </c>
      <c r="B60">
        <v>30</v>
      </c>
      <c r="D60" t="s">
        <v>164</v>
      </c>
      <c r="E60">
        <v>30</v>
      </c>
      <c r="F60">
        <v>0.05</v>
      </c>
      <c r="G60">
        <v>0.096</v>
      </c>
      <c r="H60" s="25">
        <f t="shared" si="4"/>
        <v>0.094592</v>
      </c>
      <c r="K60" s="34">
        <v>0</v>
      </c>
      <c r="N60">
        <f t="shared" si="2"/>
        <v>0.094592</v>
      </c>
      <c r="O60">
        <f t="shared" si="3"/>
        <v>0.094592</v>
      </c>
      <c r="S60" s="24">
        <v>90624</v>
      </c>
    </row>
    <row r="61" ht="13.5" thickBot="1">
      <c r="R61" s="18"/>
    </row>
    <row r="62" spans="1:13" ht="13.5" thickBot="1">
      <c r="A62" s="73" t="s">
        <v>32</v>
      </c>
      <c r="B62" s="77"/>
      <c r="C62" s="77"/>
      <c r="D62" s="77"/>
      <c r="E62" s="74"/>
      <c r="G62" s="73" t="s">
        <v>22</v>
      </c>
      <c r="H62" s="77"/>
      <c r="I62" s="77"/>
      <c r="J62" s="77"/>
      <c r="K62" s="77"/>
      <c r="L62" s="77"/>
      <c r="M62" s="74"/>
    </row>
    <row r="63" spans="1:13" ht="13.5" thickBot="1">
      <c r="A63" s="13"/>
      <c r="B63" s="1" t="s">
        <v>14</v>
      </c>
      <c r="C63" s="1" t="s">
        <v>15</v>
      </c>
      <c r="D63" s="1" t="s">
        <v>16</v>
      </c>
      <c r="E63" s="2" t="s">
        <v>17</v>
      </c>
      <c r="G63" s="14" t="s">
        <v>358</v>
      </c>
      <c r="H63" s="73" t="s">
        <v>359</v>
      </c>
      <c r="I63" s="77"/>
      <c r="J63" s="77"/>
      <c r="K63" s="77"/>
      <c r="L63" s="77"/>
      <c r="M63" s="74"/>
    </row>
    <row r="64" spans="1:13" ht="12.75">
      <c r="A64" s="8" t="s">
        <v>55</v>
      </c>
      <c r="B64" s="9">
        <v>0.0032</v>
      </c>
      <c r="C64" s="9">
        <v>0.0032</v>
      </c>
      <c r="D64" s="9">
        <v>0.0032</v>
      </c>
      <c r="E64" s="10">
        <v>0.0032</v>
      </c>
      <c r="G64" s="107" t="s">
        <v>23</v>
      </c>
      <c r="H64" s="13"/>
      <c r="I64" s="1" t="s">
        <v>31</v>
      </c>
      <c r="J64" s="1" t="s">
        <v>26</v>
      </c>
      <c r="K64" s="1"/>
      <c r="L64" s="1"/>
      <c r="M64" s="2"/>
    </row>
    <row r="65" spans="1:13" ht="13.5" thickBot="1">
      <c r="A65" s="8" t="s">
        <v>56</v>
      </c>
      <c r="B65" s="9">
        <v>15</v>
      </c>
      <c r="C65" s="9">
        <v>15</v>
      </c>
      <c r="D65" s="9">
        <v>15</v>
      </c>
      <c r="E65" s="10">
        <v>15</v>
      </c>
      <c r="G65" s="108"/>
      <c r="H65" s="21" t="s">
        <v>24</v>
      </c>
      <c r="I65" s="11">
        <v>1</v>
      </c>
      <c r="J65" s="11">
        <v>64</v>
      </c>
      <c r="K65" s="11"/>
      <c r="L65" s="11"/>
      <c r="M65" s="12"/>
    </row>
    <row r="66" spans="1:13" ht="13.5" thickBot="1">
      <c r="A66" s="8" t="s">
        <v>57</v>
      </c>
      <c r="B66" s="9">
        <v>31</v>
      </c>
      <c r="C66" s="9">
        <v>31</v>
      </c>
      <c r="D66" s="9">
        <v>15</v>
      </c>
      <c r="E66" s="10">
        <v>5</v>
      </c>
      <c r="G66" s="22" t="s">
        <v>27</v>
      </c>
      <c r="H66" s="73" t="s">
        <v>73</v>
      </c>
      <c r="I66" s="77"/>
      <c r="J66" s="77"/>
      <c r="K66" s="77"/>
      <c r="L66" s="77"/>
      <c r="M66" s="74"/>
    </row>
    <row r="67" spans="1:13" ht="13.5" thickBot="1">
      <c r="A67" s="8" t="s">
        <v>58</v>
      </c>
      <c r="B67" s="9">
        <v>7</v>
      </c>
      <c r="C67" s="9">
        <v>3</v>
      </c>
      <c r="D67" s="9">
        <v>2</v>
      </c>
      <c r="E67" s="10">
        <v>2</v>
      </c>
      <c r="G67" s="22" t="s">
        <v>18</v>
      </c>
      <c r="H67" s="73" t="s">
        <v>165</v>
      </c>
      <c r="I67" s="77"/>
      <c r="J67" s="77"/>
      <c r="K67" s="77"/>
      <c r="L67" s="77"/>
      <c r="M67" s="74"/>
    </row>
    <row r="68" spans="1:13" ht="13.5" thickBot="1">
      <c r="A68" s="16" t="s">
        <v>19</v>
      </c>
      <c r="B68" s="86" t="s">
        <v>21</v>
      </c>
      <c r="C68" s="86"/>
      <c r="D68" s="86"/>
      <c r="E68" s="87"/>
      <c r="G68" s="15" t="s">
        <v>29</v>
      </c>
      <c r="H68" s="73" t="s">
        <v>28</v>
      </c>
      <c r="I68" s="77"/>
      <c r="J68" s="77"/>
      <c r="K68" s="77"/>
      <c r="L68" s="77"/>
      <c r="M68" s="74"/>
    </row>
    <row r="69" spans="1:13" ht="13.5" thickBot="1">
      <c r="A69" s="17" t="s">
        <v>20</v>
      </c>
      <c r="B69" s="86" t="s">
        <v>21</v>
      </c>
      <c r="C69" s="86"/>
      <c r="D69" s="86"/>
      <c r="E69" s="87"/>
      <c r="G69" s="22" t="s">
        <v>30</v>
      </c>
      <c r="H69" s="73" t="s">
        <v>28</v>
      </c>
      <c r="I69" s="77"/>
      <c r="J69" s="77"/>
      <c r="K69" s="77"/>
      <c r="L69" s="77"/>
      <c r="M69" s="74"/>
    </row>
    <row r="70" ht="13.5" thickBot="1"/>
    <row r="71" spans="7:13" ht="12.75">
      <c r="G71" s="79" t="s">
        <v>34</v>
      </c>
      <c r="H71" s="80"/>
      <c r="I71" s="80"/>
      <c r="J71" s="80"/>
      <c r="K71" s="80"/>
      <c r="L71" s="80"/>
      <c r="M71" s="81"/>
    </row>
    <row r="72" spans="7:13" ht="12.75" customHeight="1">
      <c r="G72" s="104" t="s">
        <v>35</v>
      </c>
      <c r="H72" s="105"/>
      <c r="I72" s="82" t="s">
        <v>304</v>
      </c>
      <c r="J72" s="83"/>
      <c r="K72" s="83"/>
      <c r="L72" s="83"/>
      <c r="M72" s="84"/>
    </row>
    <row r="73" spans="7:13" ht="12.75">
      <c r="G73" s="104" t="s">
        <v>36</v>
      </c>
      <c r="H73" s="105"/>
      <c r="I73" s="82" t="s">
        <v>37</v>
      </c>
      <c r="J73" s="106"/>
      <c r="K73" s="9"/>
      <c r="L73" s="9"/>
      <c r="M73" s="10"/>
    </row>
    <row r="74" spans="7:13" ht="12.75">
      <c r="G74" s="104" t="s">
        <v>38</v>
      </c>
      <c r="H74" s="105"/>
      <c r="I74" s="9" t="s">
        <v>39</v>
      </c>
      <c r="J74" s="9"/>
      <c r="K74" s="9"/>
      <c r="L74" s="9"/>
      <c r="M74" s="10"/>
    </row>
    <row r="75" spans="7:13" ht="12.75">
      <c r="G75" s="104" t="s">
        <v>40</v>
      </c>
      <c r="H75" s="105"/>
      <c r="I75" s="9">
        <v>40</v>
      </c>
      <c r="J75" s="9"/>
      <c r="K75" s="9"/>
      <c r="L75" s="9"/>
      <c r="M75" s="10"/>
    </row>
    <row r="76" spans="7:13" ht="12.75">
      <c r="G76" s="8" t="s">
        <v>41</v>
      </c>
      <c r="H76" s="9"/>
      <c r="I76" s="9" t="s">
        <v>42</v>
      </c>
      <c r="J76" s="9"/>
      <c r="K76" s="9"/>
      <c r="L76" s="9"/>
      <c r="M76" s="10"/>
    </row>
    <row r="77" spans="7:13" ht="12.75">
      <c r="G77" s="8" t="s">
        <v>43</v>
      </c>
      <c r="H77" s="9"/>
      <c r="I77" s="9" t="s">
        <v>44</v>
      </c>
      <c r="J77" s="9"/>
      <c r="K77" s="9"/>
      <c r="L77" s="9"/>
      <c r="M77" s="10"/>
    </row>
    <row r="78" spans="7:13" ht="12.75">
      <c r="G78" s="8" t="s">
        <v>45</v>
      </c>
      <c r="H78" s="9"/>
      <c r="I78" s="9" t="s">
        <v>208</v>
      </c>
      <c r="J78" s="9"/>
      <c r="K78" s="9"/>
      <c r="L78" s="9"/>
      <c r="M78" s="10"/>
    </row>
    <row r="79" spans="7:13" ht="13.5" thickBot="1">
      <c r="G79" s="17" t="s">
        <v>47</v>
      </c>
      <c r="H79" s="11"/>
      <c r="I79" s="11">
        <v>108</v>
      </c>
      <c r="J79" s="11"/>
      <c r="K79" s="11"/>
      <c r="L79" s="11"/>
      <c r="M79" s="12"/>
    </row>
  </sheetData>
  <mergeCells count="29">
    <mergeCell ref="A1:A2"/>
    <mergeCell ref="B1:B2"/>
    <mergeCell ref="C1:C2"/>
    <mergeCell ref="D1:D2"/>
    <mergeCell ref="E1:E2"/>
    <mergeCell ref="G62:M62"/>
    <mergeCell ref="G1:G2"/>
    <mergeCell ref="H1:H2"/>
    <mergeCell ref="I1:J1"/>
    <mergeCell ref="F1:F2"/>
    <mergeCell ref="K1:L1"/>
    <mergeCell ref="M1:O1"/>
    <mergeCell ref="B68:E68"/>
    <mergeCell ref="H68:M68"/>
    <mergeCell ref="G64:G65"/>
    <mergeCell ref="A62:E62"/>
    <mergeCell ref="H63:M63"/>
    <mergeCell ref="B69:E69"/>
    <mergeCell ref="H69:M69"/>
    <mergeCell ref="G71:M71"/>
    <mergeCell ref="G72:H72"/>
    <mergeCell ref="I72:M72"/>
    <mergeCell ref="S1:S2"/>
    <mergeCell ref="G74:H74"/>
    <mergeCell ref="G75:H75"/>
    <mergeCell ref="G73:H73"/>
    <mergeCell ref="I73:J73"/>
    <mergeCell ref="H66:M66"/>
    <mergeCell ref="H67:M67"/>
  </mergeCells>
  <printOptions/>
  <pageMargins left="0.75" right="0.75" top="1" bottom="1" header="0.5" footer="0.5"/>
  <pageSetup horizontalDpi="600" verticalDpi="600" orientation="portrait" paperSize="9" r:id="rId1"/>
  <ignoredErrors>
    <ignoredError sqref="J3" formulaRange="1"/>
  </ignoredErrors>
</worksheet>
</file>

<file path=xl/worksheets/sheet8.xml><?xml version="1.0" encoding="utf-8"?>
<worksheet xmlns="http://schemas.openxmlformats.org/spreadsheetml/2006/main" xmlns:r="http://schemas.openxmlformats.org/officeDocument/2006/relationships">
  <sheetPr>
    <tabColor indexed="45"/>
  </sheetPr>
  <dimension ref="A1:S79"/>
  <sheetViews>
    <sheetView workbookViewId="0" topLeftCell="A1">
      <pane xSplit="2" ySplit="2" topLeftCell="J3" activePane="bottomRight" state="frozen"/>
      <selection pane="topLeft" activeCell="E41" sqref="E41"/>
      <selection pane="topRight" activeCell="E41" sqref="E41"/>
      <selection pane="bottomLeft" activeCell="E41" sqref="E41"/>
      <selection pane="bottomRight" activeCell="P18" sqref="P18"/>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96" t="s">
        <v>0</v>
      </c>
      <c r="B1" s="90" t="s">
        <v>1</v>
      </c>
      <c r="C1" s="90" t="s">
        <v>160</v>
      </c>
      <c r="D1" s="90" t="s">
        <v>2</v>
      </c>
      <c r="E1" s="90" t="s">
        <v>64</v>
      </c>
      <c r="F1" s="90" t="s">
        <v>65</v>
      </c>
      <c r="G1" s="90" t="s">
        <v>75</v>
      </c>
      <c r="H1" s="92" t="s">
        <v>52</v>
      </c>
      <c r="I1" s="101" t="s">
        <v>3</v>
      </c>
      <c r="J1" s="85"/>
      <c r="K1" s="98" t="s">
        <v>4</v>
      </c>
      <c r="L1" s="99"/>
      <c r="M1" s="85" t="s">
        <v>5</v>
      </c>
      <c r="N1" s="85"/>
      <c r="O1" s="85"/>
      <c r="P1" s="1" t="s">
        <v>6</v>
      </c>
      <c r="Q1" s="2"/>
      <c r="S1" s="92" t="s">
        <v>158</v>
      </c>
    </row>
    <row r="2" spans="1:19" ht="51.75" thickBot="1">
      <c r="A2" s="102"/>
      <c r="B2" s="103"/>
      <c r="C2" s="103"/>
      <c r="D2" s="103"/>
      <c r="E2" s="103"/>
      <c r="F2" s="103"/>
      <c r="G2" s="103"/>
      <c r="H2" s="93"/>
      <c r="I2" s="3" t="s">
        <v>159</v>
      </c>
      <c r="J2" s="4" t="s">
        <v>8</v>
      </c>
      <c r="K2" s="4" t="s">
        <v>70</v>
      </c>
      <c r="L2" s="5" t="s">
        <v>85</v>
      </c>
      <c r="M2" s="4" t="s">
        <v>9</v>
      </c>
      <c r="N2" s="4" t="s">
        <v>10</v>
      </c>
      <c r="O2" s="4" t="s">
        <v>11</v>
      </c>
      <c r="P2" s="5" t="s">
        <v>12</v>
      </c>
      <c r="Q2" s="6" t="s">
        <v>13</v>
      </c>
      <c r="S2" s="93"/>
    </row>
    <row r="3" spans="1:19" ht="12.75">
      <c r="A3">
        <v>1</v>
      </c>
      <c r="B3">
        <v>0</v>
      </c>
      <c r="C3" t="s">
        <v>162</v>
      </c>
      <c r="G3">
        <v>0.256</v>
      </c>
      <c r="H3" s="25">
        <f aca="true" t="shared" si="0" ref="H3:H34">S3/1000000</f>
        <v>0.3225429</v>
      </c>
      <c r="I3" s="33">
        <f>SUM(H3:H42)</f>
        <v>55.54561929999999</v>
      </c>
      <c r="J3" s="33">
        <f>I3/SUM(G3:G42)</f>
        <v>0.12315446472914965</v>
      </c>
      <c r="K3" s="1"/>
      <c r="L3" s="35" t="s">
        <v>371</v>
      </c>
      <c r="M3" s="33">
        <f>SUM(H3:H60)</f>
        <v>64.52593259999999</v>
      </c>
      <c r="N3" s="33">
        <f>SUM(N43:N60)+SUM(H3:H42)</f>
        <v>64.52593259999999</v>
      </c>
      <c r="O3" s="33">
        <f>SUM(O43:O60)+SUM(H3:H42)</f>
        <v>64.52593259999999</v>
      </c>
      <c r="P3" s="33">
        <v>153.4899</v>
      </c>
      <c r="Q3" s="36">
        <f>N3/P3</f>
        <v>0.42039204273375635</v>
      </c>
      <c r="S3" s="24">
        <v>322542.9</v>
      </c>
    </row>
    <row r="4" spans="1:19" ht="12.75">
      <c r="A4">
        <v>2</v>
      </c>
      <c r="B4">
        <v>0</v>
      </c>
      <c r="C4" t="s">
        <v>162</v>
      </c>
      <c r="G4">
        <v>0.256</v>
      </c>
      <c r="H4" s="25">
        <f t="shared" si="0"/>
        <v>0.27272959999999996</v>
      </c>
      <c r="S4" s="24">
        <v>272729.6</v>
      </c>
    </row>
    <row r="5" spans="1:19" ht="12.75">
      <c r="A5">
        <v>3</v>
      </c>
      <c r="B5">
        <v>0</v>
      </c>
      <c r="C5" t="s">
        <v>162</v>
      </c>
      <c r="G5">
        <v>0.256</v>
      </c>
      <c r="H5" s="25">
        <f t="shared" si="0"/>
        <v>0.310528</v>
      </c>
      <c r="S5" s="24">
        <v>310528</v>
      </c>
    </row>
    <row r="6" spans="1:19" ht="12.75">
      <c r="A6">
        <v>4</v>
      </c>
      <c r="B6">
        <v>0</v>
      </c>
      <c r="C6" t="s">
        <v>162</v>
      </c>
      <c r="G6">
        <v>5</v>
      </c>
      <c r="H6" s="25">
        <f t="shared" si="0"/>
        <v>4.879953</v>
      </c>
      <c r="S6" s="24">
        <v>4879953</v>
      </c>
    </row>
    <row r="7" spans="1:19" ht="12.75">
      <c r="A7">
        <v>5</v>
      </c>
      <c r="B7">
        <v>0</v>
      </c>
      <c r="C7" t="s">
        <v>162</v>
      </c>
      <c r="G7">
        <v>10</v>
      </c>
      <c r="H7" s="25">
        <f t="shared" si="0"/>
        <v>6.098413</v>
      </c>
      <c r="S7" s="24">
        <v>6098413</v>
      </c>
    </row>
    <row r="8" spans="1:19" ht="12.75">
      <c r="A8">
        <v>6</v>
      </c>
      <c r="B8">
        <v>0</v>
      </c>
      <c r="C8" t="s">
        <v>162</v>
      </c>
      <c r="G8">
        <v>0.256</v>
      </c>
      <c r="H8" s="25">
        <f t="shared" si="0"/>
        <v>0.2988416</v>
      </c>
      <c r="S8" s="24">
        <v>298841.6</v>
      </c>
    </row>
    <row r="9" spans="1:19" ht="12.75">
      <c r="A9">
        <v>11</v>
      </c>
      <c r="B9">
        <v>0</v>
      </c>
      <c r="C9" t="s">
        <v>162</v>
      </c>
      <c r="G9">
        <v>0</v>
      </c>
      <c r="H9" s="25">
        <f t="shared" si="0"/>
        <v>0.0366208</v>
      </c>
      <c r="S9" s="24">
        <v>36620.8</v>
      </c>
    </row>
    <row r="10" spans="1:19" ht="12.75">
      <c r="A10">
        <v>12</v>
      </c>
      <c r="B10">
        <v>0</v>
      </c>
      <c r="C10" t="s">
        <v>162</v>
      </c>
      <c r="G10">
        <v>0</v>
      </c>
      <c r="H10" s="25">
        <f t="shared" si="0"/>
        <v>0.032947199999999996</v>
      </c>
      <c r="S10" s="24">
        <v>32947.2</v>
      </c>
    </row>
    <row r="11" spans="1:19" ht="12.75">
      <c r="A11">
        <v>13</v>
      </c>
      <c r="B11">
        <v>0</v>
      </c>
      <c r="C11" t="s">
        <v>162</v>
      </c>
      <c r="G11">
        <v>0</v>
      </c>
      <c r="H11" s="25">
        <f t="shared" si="0"/>
        <v>0.03392</v>
      </c>
      <c r="S11" s="24">
        <v>33920</v>
      </c>
    </row>
    <row r="12" spans="1:19" ht="12.75">
      <c r="A12">
        <v>14</v>
      </c>
      <c r="B12">
        <v>0</v>
      </c>
      <c r="C12" t="s">
        <v>162</v>
      </c>
      <c r="G12">
        <v>0</v>
      </c>
      <c r="H12" s="25">
        <f t="shared" si="0"/>
        <v>0.023321599999999998</v>
      </c>
      <c r="S12" s="24">
        <v>23321.6</v>
      </c>
    </row>
    <row r="13" spans="1:19" ht="12.75">
      <c r="A13">
        <v>15</v>
      </c>
      <c r="B13">
        <v>0</v>
      </c>
      <c r="C13" t="s">
        <v>162</v>
      </c>
      <c r="G13">
        <v>0</v>
      </c>
      <c r="H13" s="25">
        <f t="shared" si="0"/>
        <v>0.0451968</v>
      </c>
      <c r="S13" s="24">
        <v>45196.8</v>
      </c>
    </row>
    <row r="14" spans="1:19" ht="12.75">
      <c r="A14">
        <v>16</v>
      </c>
      <c r="B14">
        <v>0</v>
      </c>
      <c r="C14" t="s">
        <v>162</v>
      </c>
      <c r="G14">
        <v>0</v>
      </c>
      <c r="H14" s="25">
        <f t="shared" si="0"/>
        <v>0.0338816</v>
      </c>
      <c r="S14" s="24">
        <v>33881.6</v>
      </c>
    </row>
    <row r="15" spans="1:19" ht="12.75">
      <c r="A15">
        <v>17</v>
      </c>
      <c r="B15">
        <v>0</v>
      </c>
      <c r="C15" t="s">
        <v>162</v>
      </c>
      <c r="G15">
        <v>0</v>
      </c>
      <c r="H15" s="25">
        <f t="shared" si="0"/>
        <v>0.0377216</v>
      </c>
      <c r="S15" s="24">
        <v>37721.6</v>
      </c>
    </row>
    <row r="16" spans="1:19" ht="12.75">
      <c r="A16">
        <v>18</v>
      </c>
      <c r="B16">
        <v>0</v>
      </c>
      <c r="C16" t="s">
        <v>162</v>
      </c>
      <c r="G16">
        <v>0</v>
      </c>
      <c r="H16" s="25">
        <f t="shared" si="0"/>
        <v>0.029824</v>
      </c>
      <c r="S16" s="24">
        <v>29824</v>
      </c>
    </row>
    <row r="17" spans="1:19" ht="12.75">
      <c r="A17">
        <v>19</v>
      </c>
      <c r="B17">
        <v>0</v>
      </c>
      <c r="C17" t="s">
        <v>162</v>
      </c>
      <c r="G17">
        <v>0</v>
      </c>
      <c r="H17" s="25">
        <f t="shared" si="0"/>
        <v>0.0384</v>
      </c>
      <c r="S17" s="24">
        <v>38400</v>
      </c>
    </row>
    <row r="18" spans="1:19" ht="12.75">
      <c r="A18">
        <v>20</v>
      </c>
      <c r="B18">
        <v>0</v>
      </c>
      <c r="C18" t="s">
        <v>162</v>
      </c>
      <c r="G18">
        <v>0</v>
      </c>
      <c r="H18" s="25">
        <f t="shared" si="0"/>
        <v>0.03904</v>
      </c>
      <c r="S18" s="24">
        <v>39040</v>
      </c>
    </row>
    <row r="19" spans="1:19" ht="12.75">
      <c r="A19">
        <v>21</v>
      </c>
      <c r="B19">
        <v>0</v>
      </c>
      <c r="C19" t="s">
        <v>162</v>
      </c>
      <c r="G19">
        <v>30</v>
      </c>
      <c r="H19" s="25">
        <f t="shared" si="0"/>
        <v>5.1144</v>
      </c>
      <c r="S19" s="24">
        <v>5114400</v>
      </c>
    </row>
    <row r="20" spans="1:19" ht="12.75">
      <c r="A20">
        <v>22</v>
      </c>
      <c r="B20">
        <v>0</v>
      </c>
      <c r="C20" t="s">
        <v>162</v>
      </c>
      <c r="G20">
        <v>30</v>
      </c>
      <c r="H20" s="25">
        <f t="shared" si="0"/>
        <v>5.166</v>
      </c>
      <c r="S20" s="24">
        <v>5166000</v>
      </c>
    </row>
    <row r="21" spans="1:19" ht="12.75">
      <c r="A21">
        <v>23</v>
      </c>
      <c r="B21">
        <v>0</v>
      </c>
      <c r="C21" t="s">
        <v>162</v>
      </c>
      <c r="G21">
        <v>30</v>
      </c>
      <c r="H21" s="25">
        <f t="shared" si="0"/>
        <v>4.4624</v>
      </c>
      <c r="S21" s="24">
        <v>4462400</v>
      </c>
    </row>
    <row r="22" spans="1:19" ht="12.75">
      <c r="A22">
        <v>24</v>
      </c>
      <c r="B22">
        <v>0</v>
      </c>
      <c r="C22" t="s">
        <v>162</v>
      </c>
      <c r="G22">
        <v>30</v>
      </c>
      <c r="H22" s="25">
        <f t="shared" si="0"/>
        <v>4.6308</v>
      </c>
      <c r="S22" s="24">
        <v>4630800</v>
      </c>
    </row>
    <row r="23" spans="1:19" ht="12.75">
      <c r="A23">
        <v>0</v>
      </c>
      <c r="B23">
        <v>1</v>
      </c>
      <c r="C23" t="s">
        <v>162</v>
      </c>
      <c r="G23">
        <v>1</v>
      </c>
      <c r="H23" s="25">
        <f t="shared" si="0"/>
        <v>0.551824</v>
      </c>
      <c r="S23" s="24">
        <v>551824</v>
      </c>
    </row>
    <row r="24" spans="1:19" ht="12.75">
      <c r="A24">
        <v>0</v>
      </c>
      <c r="B24">
        <v>2</v>
      </c>
      <c r="C24" t="s">
        <v>162</v>
      </c>
      <c r="G24">
        <v>1</v>
      </c>
      <c r="H24" s="25">
        <f t="shared" si="0"/>
        <v>0.2158016</v>
      </c>
      <c r="S24" s="24">
        <v>215801.6</v>
      </c>
    </row>
    <row r="25" spans="1:19" ht="12.75">
      <c r="A25">
        <v>0</v>
      </c>
      <c r="B25">
        <v>3</v>
      </c>
      <c r="C25" t="s">
        <v>162</v>
      </c>
      <c r="G25">
        <v>1</v>
      </c>
      <c r="H25" s="25">
        <f t="shared" si="0"/>
        <v>0.4764224</v>
      </c>
      <c r="S25" s="24">
        <v>476422.4</v>
      </c>
    </row>
    <row r="26" spans="1:19" ht="12.75">
      <c r="A26">
        <v>0</v>
      </c>
      <c r="B26">
        <v>4</v>
      </c>
      <c r="C26" t="s">
        <v>162</v>
      </c>
      <c r="G26">
        <v>1</v>
      </c>
      <c r="H26" s="25">
        <f t="shared" si="0"/>
        <v>0.4327008</v>
      </c>
      <c r="S26" s="24">
        <v>432700.8</v>
      </c>
    </row>
    <row r="27" spans="1:19" ht="12.75">
      <c r="A27">
        <v>0</v>
      </c>
      <c r="B27">
        <v>5</v>
      </c>
      <c r="C27" t="s">
        <v>162</v>
      </c>
      <c r="G27">
        <v>1</v>
      </c>
      <c r="H27" s="25">
        <f t="shared" si="0"/>
        <v>0.4278816</v>
      </c>
      <c r="S27" s="24">
        <v>427881.6</v>
      </c>
    </row>
    <row r="28" spans="1:19" ht="12.75">
      <c r="A28">
        <v>0</v>
      </c>
      <c r="B28">
        <v>6</v>
      </c>
      <c r="C28" t="s">
        <v>162</v>
      </c>
      <c r="G28">
        <v>10</v>
      </c>
      <c r="H28" s="25">
        <f t="shared" si="0"/>
        <v>0.4521312</v>
      </c>
      <c r="S28" s="24">
        <v>452131.2</v>
      </c>
    </row>
    <row r="29" spans="1:19" ht="12.75">
      <c r="A29">
        <v>0</v>
      </c>
      <c r="B29">
        <v>11</v>
      </c>
      <c r="C29" t="s">
        <v>162</v>
      </c>
      <c r="G29">
        <v>30</v>
      </c>
      <c r="H29" s="25">
        <f t="shared" si="0"/>
        <v>2.1796</v>
      </c>
      <c r="S29" s="24">
        <v>2179600</v>
      </c>
    </row>
    <row r="30" spans="1:19" ht="12.75">
      <c r="A30">
        <v>0</v>
      </c>
      <c r="B30">
        <v>12</v>
      </c>
      <c r="C30" t="s">
        <v>162</v>
      </c>
      <c r="G30">
        <v>30</v>
      </c>
      <c r="H30" s="25">
        <f t="shared" si="0"/>
        <v>1.9672</v>
      </c>
      <c r="S30" s="24">
        <v>1967200</v>
      </c>
    </row>
    <row r="31" spans="1:19" ht="12.75">
      <c r="A31">
        <v>0</v>
      </c>
      <c r="B31">
        <v>13</v>
      </c>
      <c r="C31" t="s">
        <v>162</v>
      </c>
      <c r="G31">
        <v>30</v>
      </c>
      <c r="H31" s="25">
        <f t="shared" si="0"/>
        <v>2.0472</v>
      </c>
      <c r="S31" s="24">
        <v>2047200</v>
      </c>
    </row>
    <row r="32" spans="1:19" ht="12.75">
      <c r="A32">
        <v>0</v>
      </c>
      <c r="B32">
        <v>14</v>
      </c>
      <c r="C32" t="s">
        <v>162</v>
      </c>
      <c r="G32">
        <v>30</v>
      </c>
      <c r="H32" s="25">
        <f t="shared" si="0"/>
        <v>1.3816</v>
      </c>
      <c r="S32" s="24">
        <v>1381600</v>
      </c>
    </row>
    <row r="33" spans="1:19" ht="12.75">
      <c r="A33">
        <v>0</v>
      </c>
      <c r="B33">
        <v>15</v>
      </c>
      <c r="C33" t="s">
        <v>162</v>
      </c>
      <c r="G33">
        <v>30</v>
      </c>
      <c r="H33" s="25">
        <f t="shared" si="0"/>
        <v>2.6656</v>
      </c>
      <c r="S33" s="24">
        <v>2665600</v>
      </c>
    </row>
    <row r="34" spans="1:19" ht="12.75">
      <c r="A34">
        <v>0</v>
      </c>
      <c r="B34">
        <v>16</v>
      </c>
      <c r="C34" t="s">
        <v>162</v>
      </c>
      <c r="G34">
        <v>30</v>
      </c>
      <c r="H34" s="25">
        <f t="shared" si="0"/>
        <v>2.0204</v>
      </c>
      <c r="S34" s="24">
        <v>2020400</v>
      </c>
    </row>
    <row r="35" spans="1:19" ht="12.75">
      <c r="A35">
        <v>0</v>
      </c>
      <c r="B35">
        <v>17</v>
      </c>
      <c r="C35" t="s">
        <v>162</v>
      </c>
      <c r="G35">
        <v>30</v>
      </c>
      <c r="H35" s="25">
        <f aca="true" t="shared" si="1" ref="H35:H54">S35/1000000</f>
        <v>2.2332</v>
      </c>
      <c r="S35" s="24">
        <v>2233200</v>
      </c>
    </row>
    <row r="36" spans="1:19" ht="12.75">
      <c r="A36">
        <v>0</v>
      </c>
      <c r="B36">
        <v>18</v>
      </c>
      <c r="C36" t="s">
        <v>162</v>
      </c>
      <c r="G36">
        <v>30</v>
      </c>
      <c r="H36" s="25">
        <f t="shared" si="1"/>
        <v>1.7744</v>
      </c>
      <c r="S36" s="24">
        <v>1774400</v>
      </c>
    </row>
    <row r="37" spans="1:19" ht="12.75">
      <c r="A37">
        <v>0</v>
      </c>
      <c r="B37">
        <v>19</v>
      </c>
      <c r="C37" t="s">
        <v>162</v>
      </c>
      <c r="G37">
        <v>30</v>
      </c>
      <c r="H37" s="25">
        <f t="shared" si="1"/>
        <v>2.3056</v>
      </c>
      <c r="S37" s="24">
        <v>2305600</v>
      </c>
    </row>
    <row r="38" spans="1:19" ht="12.75">
      <c r="A38">
        <v>0</v>
      </c>
      <c r="B38">
        <v>20</v>
      </c>
      <c r="C38" t="s">
        <v>162</v>
      </c>
      <c r="G38">
        <v>30</v>
      </c>
      <c r="H38" s="25">
        <f t="shared" si="1"/>
        <v>2.2884</v>
      </c>
      <c r="S38" s="24">
        <v>2288400</v>
      </c>
    </row>
    <row r="39" spans="1:19" ht="12.75">
      <c r="A39">
        <v>0</v>
      </c>
      <c r="B39">
        <v>21</v>
      </c>
      <c r="C39" t="s">
        <v>162</v>
      </c>
      <c r="G39">
        <v>0</v>
      </c>
      <c r="H39" s="25">
        <f t="shared" si="1"/>
        <v>0.05632</v>
      </c>
      <c r="S39" s="24">
        <v>56320</v>
      </c>
    </row>
    <row r="40" spans="1:19" ht="12.75">
      <c r="A40">
        <v>0</v>
      </c>
      <c r="B40">
        <v>22</v>
      </c>
      <c r="C40" t="s">
        <v>162</v>
      </c>
      <c r="G40">
        <v>0</v>
      </c>
      <c r="H40" s="25">
        <f t="shared" si="1"/>
        <v>0.0581632</v>
      </c>
      <c r="S40" s="24">
        <v>58163.2</v>
      </c>
    </row>
    <row r="41" spans="1:19" ht="12.75">
      <c r="A41">
        <v>0</v>
      </c>
      <c r="B41">
        <v>23</v>
      </c>
      <c r="C41" t="s">
        <v>162</v>
      </c>
      <c r="G41">
        <v>0</v>
      </c>
      <c r="H41" s="25">
        <f t="shared" si="1"/>
        <v>0.051648</v>
      </c>
      <c r="S41" s="24">
        <v>51648</v>
      </c>
    </row>
    <row r="42" spans="1:19" ht="12.75">
      <c r="A42">
        <v>0</v>
      </c>
      <c r="B42">
        <v>24</v>
      </c>
      <c r="C42" t="s">
        <v>162</v>
      </c>
      <c r="G42">
        <v>0</v>
      </c>
      <c r="H42" s="25">
        <f t="shared" si="1"/>
        <v>0.0520448</v>
      </c>
      <c r="S42" s="24">
        <v>52044.8</v>
      </c>
    </row>
    <row r="43" spans="1:19" ht="12.75">
      <c r="A43">
        <v>7</v>
      </c>
      <c r="B43">
        <v>0</v>
      </c>
      <c r="D43" t="s">
        <v>163</v>
      </c>
      <c r="E43">
        <v>100</v>
      </c>
      <c r="F43" s="18">
        <v>0.0001</v>
      </c>
      <c r="G43">
        <v>1</v>
      </c>
      <c r="H43" s="25">
        <f t="shared" si="1"/>
        <v>0.9890475</v>
      </c>
      <c r="K43" s="34">
        <v>0</v>
      </c>
      <c r="N43">
        <f aca="true" t="shared" si="2" ref="N43:N60">H43*(1-K43)</f>
        <v>0.9890475</v>
      </c>
      <c r="O43">
        <f aca="true" t="shared" si="3" ref="O43:O60">IF((K43&lt;F43),H43,0)</f>
        <v>0.9890475</v>
      </c>
      <c r="S43" s="24">
        <v>989047.5</v>
      </c>
    </row>
    <row r="44" spans="1:19" ht="12.75">
      <c r="A44">
        <v>8</v>
      </c>
      <c r="B44">
        <v>0</v>
      </c>
      <c r="D44" t="s">
        <v>163</v>
      </c>
      <c r="E44">
        <v>100</v>
      </c>
      <c r="F44" s="18">
        <v>0.0001</v>
      </c>
      <c r="G44">
        <v>1</v>
      </c>
      <c r="H44" s="25">
        <f t="shared" si="1"/>
        <v>0.9886379000000001</v>
      </c>
      <c r="K44" s="34">
        <v>0</v>
      </c>
      <c r="N44">
        <f t="shared" si="2"/>
        <v>0.9886379000000001</v>
      </c>
      <c r="O44">
        <f t="shared" si="3"/>
        <v>0.9886379000000001</v>
      </c>
      <c r="S44" s="24">
        <v>988637.9</v>
      </c>
    </row>
    <row r="45" spans="1:19" ht="12.75">
      <c r="A45">
        <v>25</v>
      </c>
      <c r="B45">
        <v>0</v>
      </c>
      <c r="D45" t="s">
        <v>164</v>
      </c>
      <c r="E45">
        <v>30</v>
      </c>
      <c r="F45" s="18">
        <v>0.05</v>
      </c>
      <c r="G45">
        <v>0.096</v>
      </c>
      <c r="H45" s="25">
        <f t="shared" si="1"/>
        <v>0.094752</v>
      </c>
      <c r="K45" s="34">
        <v>0</v>
      </c>
      <c r="N45">
        <f t="shared" si="2"/>
        <v>0.094752</v>
      </c>
      <c r="O45">
        <f t="shared" si="3"/>
        <v>0.094752</v>
      </c>
      <c r="S45" s="24">
        <v>94752</v>
      </c>
    </row>
    <row r="46" spans="1:19" ht="12.75">
      <c r="A46">
        <v>26</v>
      </c>
      <c r="B46">
        <v>0</v>
      </c>
      <c r="D46" t="s">
        <v>164</v>
      </c>
      <c r="E46">
        <v>30</v>
      </c>
      <c r="F46" s="18">
        <v>0.05</v>
      </c>
      <c r="G46">
        <v>0.096</v>
      </c>
      <c r="H46" s="25">
        <f t="shared" si="1"/>
        <v>0.09472</v>
      </c>
      <c r="K46" s="34">
        <v>0</v>
      </c>
      <c r="N46">
        <f t="shared" si="2"/>
        <v>0.09472</v>
      </c>
      <c r="O46">
        <f t="shared" si="3"/>
        <v>0.09472</v>
      </c>
      <c r="S46" s="24">
        <v>94720</v>
      </c>
    </row>
    <row r="47" spans="1:19" ht="12.75">
      <c r="A47">
        <v>27</v>
      </c>
      <c r="B47">
        <v>0</v>
      </c>
      <c r="D47" t="s">
        <v>164</v>
      </c>
      <c r="E47">
        <v>30</v>
      </c>
      <c r="F47" s="18">
        <v>0.05</v>
      </c>
      <c r="G47">
        <v>0.096</v>
      </c>
      <c r="H47" s="25">
        <f t="shared" si="1"/>
        <v>0.094688</v>
      </c>
      <c r="K47" s="34">
        <v>0</v>
      </c>
      <c r="N47">
        <f t="shared" si="2"/>
        <v>0.094688</v>
      </c>
      <c r="O47">
        <f t="shared" si="3"/>
        <v>0.094688</v>
      </c>
      <c r="S47" s="24">
        <v>94688</v>
      </c>
    </row>
    <row r="48" spans="1:19" ht="12.75">
      <c r="A48">
        <v>28</v>
      </c>
      <c r="B48">
        <v>0</v>
      </c>
      <c r="D48" t="s">
        <v>164</v>
      </c>
      <c r="E48">
        <v>30</v>
      </c>
      <c r="F48" s="18">
        <v>0.05</v>
      </c>
      <c r="G48">
        <v>0.096</v>
      </c>
      <c r="H48" s="25">
        <f t="shared" si="1"/>
        <v>0.094656</v>
      </c>
      <c r="K48" s="34">
        <v>0</v>
      </c>
      <c r="N48">
        <f t="shared" si="2"/>
        <v>0.094656</v>
      </c>
      <c r="O48">
        <f t="shared" si="3"/>
        <v>0.094656</v>
      </c>
      <c r="S48" s="24">
        <v>94656</v>
      </c>
    </row>
    <row r="49" spans="1:19" ht="12.75">
      <c r="A49">
        <v>29</v>
      </c>
      <c r="B49">
        <v>0</v>
      </c>
      <c r="D49" t="s">
        <v>164</v>
      </c>
      <c r="E49">
        <v>30</v>
      </c>
      <c r="F49" s="18">
        <v>0.05</v>
      </c>
      <c r="G49">
        <v>0.096</v>
      </c>
      <c r="H49" s="25">
        <f t="shared" si="1"/>
        <v>0.094624</v>
      </c>
      <c r="K49" s="34">
        <v>0</v>
      </c>
      <c r="N49">
        <f t="shared" si="2"/>
        <v>0.094624</v>
      </c>
      <c r="O49">
        <f t="shared" si="3"/>
        <v>0.094624</v>
      </c>
      <c r="S49" s="24">
        <v>94624</v>
      </c>
    </row>
    <row r="50" spans="1:19" ht="12.75">
      <c r="A50">
        <v>30</v>
      </c>
      <c r="B50">
        <v>0</v>
      </c>
      <c r="D50" t="s">
        <v>164</v>
      </c>
      <c r="E50">
        <v>30</v>
      </c>
      <c r="F50" s="18">
        <v>0.05</v>
      </c>
      <c r="G50">
        <v>0.096</v>
      </c>
      <c r="H50" s="25">
        <f t="shared" si="1"/>
        <v>0.094592</v>
      </c>
      <c r="K50" s="34">
        <v>0</v>
      </c>
      <c r="N50">
        <f t="shared" si="2"/>
        <v>0.094592</v>
      </c>
      <c r="O50">
        <f t="shared" si="3"/>
        <v>0.094592</v>
      </c>
      <c r="S50" s="24">
        <v>94592</v>
      </c>
    </row>
    <row r="51" spans="1:19" ht="12.75">
      <c r="A51">
        <v>0</v>
      </c>
      <c r="B51">
        <v>7</v>
      </c>
      <c r="D51" t="s">
        <v>163</v>
      </c>
      <c r="E51">
        <v>100</v>
      </c>
      <c r="F51" s="18">
        <v>0.0001</v>
      </c>
      <c r="G51">
        <v>1</v>
      </c>
      <c r="H51" s="25">
        <f t="shared" si="1"/>
        <v>0.9798996999999999</v>
      </c>
      <c r="K51" s="34">
        <v>0</v>
      </c>
      <c r="N51">
        <f t="shared" si="2"/>
        <v>0.9798996999999999</v>
      </c>
      <c r="O51">
        <f t="shared" si="3"/>
        <v>0.9798996999999999</v>
      </c>
      <c r="S51" s="24">
        <v>979899.7</v>
      </c>
    </row>
    <row r="52" spans="1:19" ht="12.75">
      <c r="A52">
        <v>0</v>
      </c>
      <c r="B52">
        <v>8</v>
      </c>
      <c r="D52" t="s">
        <v>163</v>
      </c>
      <c r="E52">
        <v>100</v>
      </c>
      <c r="F52" s="18">
        <v>0.0001</v>
      </c>
      <c r="G52">
        <v>1</v>
      </c>
      <c r="H52" s="25">
        <f t="shared" si="1"/>
        <v>0.9777152</v>
      </c>
      <c r="K52" s="34">
        <v>0</v>
      </c>
      <c r="N52">
        <f t="shared" si="2"/>
        <v>0.9777152</v>
      </c>
      <c r="O52">
        <f t="shared" si="3"/>
        <v>0.9777152</v>
      </c>
      <c r="S52" s="24">
        <v>977715.2</v>
      </c>
    </row>
    <row r="53" spans="1:19" ht="12.75">
      <c r="A53">
        <v>0</v>
      </c>
      <c r="B53">
        <v>9</v>
      </c>
      <c r="D53" t="s">
        <v>163</v>
      </c>
      <c r="E53">
        <v>200</v>
      </c>
      <c r="F53" s="18">
        <v>0.0001</v>
      </c>
      <c r="G53">
        <v>2</v>
      </c>
      <c r="H53" s="25">
        <f t="shared" si="1"/>
        <v>1.955157</v>
      </c>
      <c r="K53" s="34">
        <v>0</v>
      </c>
      <c r="N53">
        <f t="shared" si="2"/>
        <v>1.955157</v>
      </c>
      <c r="O53">
        <f t="shared" si="3"/>
        <v>1.955157</v>
      </c>
      <c r="S53" s="24">
        <v>1955157</v>
      </c>
    </row>
    <row r="54" spans="1:19" ht="12.75">
      <c r="A54">
        <v>0</v>
      </c>
      <c r="B54">
        <v>10</v>
      </c>
      <c r="D54" t="s">
        <v>163</v>
      </c>
      <c r="E54">
        <v>200</v>
      </c>
      <c r="F54" s="18">
        <v>0.0001</v>
      </c>
      <c r="G54">
        <v>2</v>
      </c>
      <c r="H54" s="25">
        <f t="shared" si="1"/>
        <v>1.953792</v>
      </c>
      <c r="K54" s="34">
        <v>0</v>
      </c>
      <c r="N54">
        <f t="shared" si="2"/>
        <v>1.953792</v>
      </c>
      <c r="O54">
        <f t="shared" si="3"/>
        <v>1.953792</v>
      </c>
      <c r="S54" s="24">
        <v>1953792</v>
      </c>
    </row>
    <row r="55" spans="1:19" ht="12.75">
      <c r="A55">
        <v>0</v>
      </c>
      <c r="B55">
        <v>25</v>
      </c>
      <c r="D55" t="s">
        <v>164</v>
      </c>
      <c r="E55">
        <v>30</v>
      </c>
      <c r="F55" s="18">
        <v>0.05</v>
      </c>
      <c r="G55">
        <v>0.096</v>
      </c>
      <c r="H55" s="25">
        <f aca="true" t="shared" si="4" ref="H55:H60">S45/1000000</f>
        <v>0.094752</v>
      </c>
      <c r="K55" s="34">
        <v>0</v>
      </c>
      <c r="N55">
        <f t="shared" si="2"/>
        <v>0.094752</v>
      </c>
      <c r="O55">
        <f t="shared" si="3"/>
        <v>0.094752</v>
      </c>
      <c r="S55" s="24">
        <v>90688</v>
      </c>
    </row>
    <row r="56" spans="1:19" ht="12.75">
      <c r="A56">
        <v>0</v>
      </c>
      <c r="B56">
        <v>26</v>
      </c>
      <c r="D56" t="s">
        <v>164</v>
      </c>
      <c r="E56">
        <v>30</v>
      </c>
      <c r="F56">
        <v>0.05</v>
      </c>
      <c r="G56">
        <v>0.096</v>
      </c>
      <c r="H56" s="25">
        <f t="shared" si="4"/>
        <v>0.09472</v>
      </c>
      <c r="K56" s="34">
        <v>0</v>
      </c>
      <c r="N56">
        <f t="shared" si="2"/>
        <v>0.09472</v>
      </c>
      <c r="O56">
        <f t="shared" si="3"/>
        <v>0.09472</v>
      </c>
      <c r="S56" s="24">
        <v>90944</v>
      </c>
    </row>
    <row r="57" spans="1:19" ht="12.75">
      <c r="A57">
        <v>0</v>
      </c>
      <c r="B57">
        <v>27</v>
      </c>
      <c r="D57" t="s">
        <v>164</v>
      </c>
      <c r="E57">
        <v>30</v>
      </c>
      <c r="F57">
        <v>0.05</v>
      </c>
      <c r="G57">
        <v>0.096</v>
      </c>
      <c r="H57" s="25">
        <f t="shared" si="4"/>
        <v>0.094688</v>
      </c>
      <c r="K57" s="34">
        <v>0</v>
      </c>
      <c r="N57">
        <f t="shared" si="2"/>
        <v>0.094688</v>
      </c>
      <c r="O57">
        <f t="shared" si="3"/>
        <v>0.094688</v>
      </c>
      <c r="S57" s="24">
        <v>90944</v>
      </c>
    </row>
    <row r="58" spans="1:19" ht="12.75">
      <c r="A58">
        <v>0</v>
      </c>
      <c r="B58">
        <v>28</v>
      </c>
      <c r="D58" t="s">
        <v>164</v>
      </c>
      <c r="E58">
        <v>30</v>
      </c>
      <c r="F58">
        <v>0.05</v>
      </c>
      <c r="G58">
        <v>0.096</v>
      </c>
      <c r="H58" s="25">
        <f t="shared" si="4"/>
        <v>0.094656</v>
      </c>
      <c r="K58" s="34">
        <v>0</v>
      </c>
      <c r="N58">
        <f t="shared" si="2"/>
        <v>0.094656</v>
      </c>
      <c r="O58">
        <f t="shared" si="3"/>
        <v>0.094656</v>
      </c>
      <c r="S58" s="24">
        <v>90720</v>
      </c>
    </row>
    <row r="59" spans="1:19" ht="12.75">
      <c r="A59">
        <v>0</v>
      </c>
      <c r="B59">
        <v>29</v>
      </c>
      <c r="D59" t="s">
        <v>164</v>
      </c>
      <c r="E59">
        <v>30</v>
      </c>
      <c r="F59">
        <v>0.05</v>
      </c>
      <c r="G59">
        <v>0.096</v>
      </c>
      <c r="H59" s="25">
        <f t="shared" si="4"/>
        <v>0.094624</v>
      </c>
      <c r="K59" s="34">
        <v>0</v>
      </c>
      <c r="N59">
        <f t="shared" si="2"/>
        <v>0.094624</v>
      </c>
      <c r="O59">
        <f t="shared" si="3"/>
        <v>0.094624</v>
      </c>
      <c r="S59" s="24">
        <v>90848</v>
      </c>
    </row>
    <row r="60" spans="1:19" ht="12.75">
      <c r="A60">
        <v>0</v>
      </c>
      <c r="B60">
        <v>30</v>
      </c>
      <c r="D60" t="s">
        <v>164</v>
      </c>
      <c r="E60">
        <v>30</v>
      </c>
      <c r="F60">
        <v>0.05</v>
      </c>
      <c r="G60">
        <v>0.096</v>
      </c>
      <c r="H60" s="25">
        <f t="shared" si="4"/>
        <v>0.094592</v>
      </c>
      <c r="K60" s="34">
        <v>0</v>
      </c>
      <c r="N60">
        <f t="shared" si="2"/>
        <v>0.094592</v>
      </c>
      <c r="O60">
        <f t="shared" si="3"/>
        <v>0.094592</v>
      </c>
      <c r="S60" s="24">
        <v>90624</v>
      </c>
    </row>
    <row r="61" ht="13.5" thickBot="1">
      <c r="R61" s="18"/>
    </row>
    <row r="62" spans="1:13" ht="13.5" thickBot="1">
      <c r="A62" s="73" t="s">
        <v>32</v>
      </c>
      <c r="B62" s="77"/>
      <c r="C62" s="77"/>
      <c r="D62" s="77"/>
      <c r="E62" s="74"/>
      <c r="G62" s="73" t="s">
        <v>22</v>
      </c>
      <c r="H62" s="77"/>
      <c r="I62" s="77"/>
      <c r="J62" s="77"/>
      <c r="K62" s="77"/>
      <c r="L62" s="77"/>
      <c r="M62" s="74"/>
    </row>
    <row r="63" spans="1:13" ht="13.5" thickBot="1">
      <c r="A63" s="13"/>
      <c r="B63" s="1" t="s">
        <v>14</v>
      </c>
      <c r="C63" s="1" t="s">
        <v>15</v>
      </c>
      <c r="D63" s="1" t="s">
        <v>16</v>
      </c>
      <c r="E63" s="2" t="s">
        <v>17</v>
      </c>
      <c r="G63" s="14" t="s">
        <v>358</v>
      </c>
      <c r="H63" s="73" t="s">
        <v>360</v>
      </c>
      <c r="I63" s="77"/>
      <c r="J63" s="77"/>
      <c r="K63" s="77"/>
      <c r="L63" s="77"/>
      <c r="M63" s="74"/>
    </row>
    <row r="64" spans="1:13" ht="12.75">
      <c r="A64" s="8" t="s">
        <v>166</v>
      </c>
      <c r="B64" s="9">
        <v>0.0032</v>
      </c>
      <c r="C64" s="9">
        <v>0.0032</v>
      </c>
      <c r="D64" s="9">
        <v>0.0032</v>
      </c>
      <c r="E64" s="10">
        <v>0.0032</v>
      </c>
      <c r="G64" s="107" t="s">
        <v>23</v>
      </c>
      <c r="H64" s="13"/>
      <c r="I64" s="1" t="s">
        <v>31</v>
      </c>
      <c r="J64" s="1" t="s">
        <v>26</v>
      </c>
      <c r="K64" s="1"/>
      <c r="L64" s="1"/>
      <c r="M64" s="2"/>
    </row>
    <row r="65" spans="1:13" ht="13.5" thickBot="1">
      <c r="A65" s="8" t="s">
        <v>49</v>
      </c>
      <c r="B65" s="9">
        <v>15</v>
      </c>
      <c r="C65" s="9">
        <v>15</v>
      </c>
      <c r="D65" s="9">
        <v>15</v>
      </c>
      <c r="E65" s="10">
        <v>15</v>
      </c>
      <c r="G65" s="108"/>
      <c r="H65" s="21" t="s">
        <v>24</v>
      </c>
      <c r="I65" s="11">
        <v>1</v>
      </c>
      <c r="J65" s="11">
        <v>64</v>
      </c>
      <c r="K65" s="11"/>
      <c r="L65" s="11"/>
      <c r="M65" s="12"/>
    </row>
    <row r="66" spans="1:13" ht="13.5" thickBot="1">
      <c r="A66" s="8" t="s">
        <v>50</v>
      </c>
      <c r="B66" s="9">
        <v>31</v>
      </c>
      <c r="C66" s="9">
        <v>31</v>
      </c>
      <c r="D66" s="9">
        <v>15</v>
      </c>
      <c r="E66" s="10">
        <v>5</v>
      </c>
      <c r="G66" s="22" t="s">
        <v>27</v>
      </c>
      <c r="H66" s="73" t="s">
        <v>168</v>
      </c>
      <c r="I66" s="77"/>
      <c r="J66" s="77"/>
      <c r="K66" s="77"/>
      <c r="L66" s="77"/>
      <c r="M66" s="74"/>
    </row>
    <row r="67" spans="1:13" ht="13.5" thickBot="1">
      <c r="A67" s="8" t="s">
        <v>167</v>
      </c>
      <c r="B67" s="9">
        <v>7</v>
      </c>
      <c r="C67" s="9">
        <v>3</v>
      </c>
      <c r="D67" s="9">
        <v>2</v>
      </c>
      <c r="E67" s="10">
        <v>2</v>
      </c>
      <c r="G67" s="22" t="s">
        <v>18</v>
      </c>
      <c r="H67" s="73" t="s">
        <v>165</v>
      </c>
      <c r="I67" s="77"/>
      <c r="J67" s="77"/>
      <c r="K67" s="77"/>
      <c r="L67" s="77"/>
      <c r="M67" s="74"/>
    </row>
    <row r="68" spans="1:13" ht="13.5" thickBot="1">
      <c r="A68" s="16" t="s">
        <v>19</v>
      </c>
      <c r="B68" s="86" t="s">
        <v>21</v>
      </c>
      <c r="C68" s="86"/>
      <c r="D68" s="86"/>
      <c r="E68" s="87"/>
      <c r="G68" s="15" t="s">
        <v>29</v>
      </c>
      <c r="H68" s="73" t="s">
        <v>28</v>
      </c>
      <c r="I68" s="77"/>
      <c r="J68" s="77"/>
      <c r="K68" s="77"/>
      <c r="L68" s="77"/>
      <c r="M68" s="74"/>
    </row>
    <row r="69" spans="1:13" ht="13.5" thickBot="1">
      <c r="A69" s="17" t="s">
        <v>20</v>
      </c>
      <c r="B69" s="86" t="s">
        <v>21</v>
      </c>
      <c r="C69" s="86"/>
      <c r="D69" s="86"/>
      <c r="E69" s="87"/>
      <c r="G69" s="22" t="s">
        <v>30</v>
      </c>
      <c r="H69" s="73" t="s">
        <v>28</v>
      </c>
      <c r="I69" s="77"/>
      <c r="J69" s="77"/>
      <c r="K69" s="77"/>
      <c r="L69" s="77"/>
      <c r="M69" s="74"/>
    </row>
    <row r="70" ht="13.5" thickBot="1"/>
    <row r="71" spans="7:13" ht="12.75">
      <c r="G71" s="79" t="s">
        <v>34</v>
      </c>
      <c r="H71" s="80"/>
      <c r="I71" s="80"/>
      <c r="J71" s="80"/>
      <c r="K71" s="80"/>
      <c r="L71" s="80"/>
      <c r="M71" s="81"/>
    </row>
    <row r="72" spans="7:13" ht="12.75" customHeight="1">
      <c r="G72" s="104" t="s">
        <v>35</v>
      </c>
      <c r="H72" s="105"/>
      <c r="I72" s="82" t="s">
        <v>304</v>
      </c>
      <c r="J72" s="83"/>
      <c r="K72" s="83"/>
      <c r="L72" s="83"/>
      <c r="M72" s="84"/>
    </row>
    <row r="73" spans="7:13" ht="12.75">
      <c r="G73" s="104" t="s">
        <v>36</v>
      </c>
      <c r="H73" s="105"/>
      <c r="I73" s="82" t="s">
        <v>37</v>
      </c>
      <c r="J73" s="106"/>
      <c r="K73" s="9"/>
      <c r="L73" s="9"/>
      <c r="M73" s="10"/>
    </row>
    <row r="74" spans="7:13" ht="12.75">
      <c r="G74" s="104" t="s">
        <v>38</v>
      </c>
      <c r="H74" s="105"/>
      <c r="I74" s="9" t="s">
        <v>39</v>
      </c>
      <c r="J74" s="9"/>
      <c r="K74" s="9"/>
      <c r="L74" s="9"/>
      <c r="M74" s="10"/>
    </row>
    <row r="75" spans="7:13" ht="12.75">
      <c r="G75" s="104" t="s">
        <v>40</v>
      </c>
      <c r="H75" s="105"/>
      <c r="I75" s="9">
        <v>40</v>
      </c>
      <c r="J75" s="9"/>
      <c r="K75" s="9"/>
      <c r="L75" s="9"/>
      <c r="M75" s="10"/>
    </row>
    <row r="76" spans="7:13" ht="12.75">
      <c r="G76" s="8" t="s">
        <v>41</v>
      </c>
      <c r="H76" s="9"/>
      <c r="I76" s="9" t="s">
        <v>42</v>
      </c>
      <c r="J76" s="9"/>
      <c r="K76" s="9"/>
      <c r="L76" s="9"/>
      <c r="M76" s="10"/>
    </row>
    <row r="77" spans="7:13" ht="12.75">
      <c r="G77" s="8" t="s">
        <v>43</v>
      </c>
      <c r="H77" s="9"/>
      <c r="I77" s="9" t="s">
        <v>44</v>
      </c>
      <c r="J77" s="9"/>
      <c r="K77" s="9"/>
      <c r="L77" s="9"/>
      <c r="M77" s="10"/>
    </row>
    <row r="78" spans="7:13" ht="12.75">
      <c r="G78" s="8" t="s">
        <v>45</v>
      </c>
      <c r="H78" s="9"/>
      <c r="I78" s="9" t="s">
        <v>208</v>
      </c>
      <c r="J78" s="9"/>
      <c r="K78" s="9"/>
      <c r="L78" s="9"/>
      <c r="M78" s="10"/>
    </row>
    <row r="79" spans="7:13" ht="13.5" thickBot="1">
      <c r="G79" s="17" t="s">
        <v>47</v>
      </c>
      <c r="H79" s="11"/>
      <c r="I79" s="11">
        <v>108</v>
      </c>
      <c r="J79" s="11"/>
      <c r="K79" s="11"/>
      <c r="L79" s="11"/>
      <c r="M79" s="12"/>
    </row>
  </sheetData>
  <mergeCells count="29">
    <mergeCell ref="S1:S2"/>
    <mergeCell ref="G74:H74"/>
    <mergeCell ref="G75:H75"/>
    <mergeCell ref="B69:E69"/>
    <mergeCell ref="H69:M69"/>
    <mergeCell ref="G71:M71"/>
    <mergeCell ref="G72:H72"/>
    <mergeCell ref="I72:M72"/>
    <mergeCell ref="G73:H73"/>
    <mergeCell ref="I73:J73"/>
    <mergeCell ref="H66:M66"/>
    <mergeCell ref="H67:M67"/>
    <mergeCell ref="B68:E68"/>
    <mergeCell ref="H68:M68"/>
    <mergeCell ref="G64:G65"/>
    <mergeCell ref="A62:E62"/>
    <mergeCell ref="E1:E2"/>
    <mergeCell ref="G62:M62"/>
    <mergeCell ref="G1:G2"/>
    <mergeCell ref="H1:H2"/>
    <mergeCell ref="I1:J1"/>
    <mergeCell ref="F1:F2"/>
    <mergeCell ref="K1:L1"/>
    <mergeCell ref="M1:O1"/>
    <mergeCell ref="H63:M63"/>
    <mergeCell ref="A1:A2"/>
    <mergeCell ref="B1:B2"/>
    <mergeCell ref="C1:C2"/>
    <mergeCell ref="D1:D2"/>
  </mergeCells>
  <printOptions/>
  <pageMargins left="0.75" right="0.75" top="1" bottom="1" header="0.5" footer="0.5"/>
  <pageSetup horizontalDpi="600" verticalDpi="600" orientation="portrait" paperSize="9" r:id="rId1"/>
  <ignoredErrors>
    <ignoredError sqref="J3" formulaRange="1"/>
  </ignoredErrors>
</worksheet>
</file>

<file path=xl/worksheets/sheet9.xml><?xml version="1.0" encoding="utf-8"?>
<worksheet xmlns="http://schemas.openxmlformats.org/spreadsheetml/2006/main" xmlns:r="http://schemas.openxmlformats.org/officeDocument/2006/relationships">
  <sheetPr>
    <tabColor indexed="14"/>
  </sheetPr>
  <dimension ref="A1:U92"/>
  <sheetViews>
    <sheetView workbookViewId="0" topLeftCell="A1">
      <pane xSplit="2" ySplit="2" topLeftCell="K3" activePane="bottomRight" state="frozen"/>
      <selection pane="topLeft" activeCell="E41" sqref="E41"/>
      <selection pane="topRight" activeCell="E41" sqref="E41"/>
      <selection pane="bottomLeft" activeCell="E41" sqref="E41"/>
      <selection pane="bottomRight" activeCell="P5" sqref="P5"/>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96" t="s">
        <v>0</v>
      </c>
      <c r="B1" s="90" t="s">
        <v>1</v>
      </c>
      <c r="C1" s="90" t="s">
        <v>160</v>
      </c>
      <c r="D1" s="90" t="s">
        <v>161</v>
      </c>
      <c r="E1" s="90" t="s">
        <v>76</v>
      </c>
      <c r="F1" s="90" t="s">
        <v>77</v>
      </c>
      <c r="G1" s="90" t="s">
        <v>78</v>
      </c>
      <c r="H1" s="92" t="s">
        <v>79</v>
      </c>
      <c r="I1" s="101" t="s">
        <v>3</v>
      </c>
      <c r="J1" s="85"/>
      <c r="K1" s="98" t="s">
        <v>4</v>
      </c>
      <c r="L1" s="99"/>
      <c r="M1" s="85" t="s">
        <v>5</v>
      </c>
      <c r="N1" s="85"/>
      <c r="O1" s="85"/>
      <c r="P1" s="1" t="s">
        <v>6</v>
      </c>
      <c r="Q1" s="2"/>
      <c r="S1" s="92" t="s">
        <v>80</v>
      </c>
    </row>
    <row r="2" spans="1:19" ht="64.5" thickBot="1">
      <c r="A2" s="102"/>
      <c r="B2" s="103"/>
      <c r="C2" s="103"/>
      <c r="D2" s="103"/>
      <c r="E2" s="103"/>
      <c r="F2" s="103"/>
      <c r="G2" s="103"/>
      <c r="H2" s="93"/>
      <c r="I2" s="3" t="s">
        <v>7</v>
      </c>
      <c r="J2" s="4" t="s">
        <v>8</v>
      </c>
      <c r="K2" s="4" t="s">
        <v>33</v>
      </c>
      <c r="L2" s="5" t="s">
        <v>85</v>
      </c>
      <c r="M2" s="4" t="s">
        <v>9</v>
      </c>
      <c r="N2" s="4" t="s">
        <v>10</v>
      </c>
      <c r="O2" s="4" t="s">
        <v>11</v>
      </c>
      <c r="P2" s="5" t="s">
        <v>12</v>
      </c>
      <c r="Q2" s="6" t="s">
        <v>13</v>
      </c>
      <c r="S2" s="93"/>
    </row>
    <row r="3" spans="1:21" ht="12.75">
      <c r="A3">
        <v>0</v>
      </c>
      <c r="B3">
        <v>1</v>
      </c>
      <c r="C3" t="s">
        <v>162</v>
      </c>
      <c r="G3">
        <v>2</v>
      </c>
      <c r="H3" s="25">
        <f aca="true" t="shared" si="0" ref="H3:H34">S3/1000000</f>
        <v>0.646</v>
      </c>
      <c r="I3" s="37">
        <f>SUM(H3:H22)</f>
        <v>9.669302399999996</v>
      </c>
      <c r="J3" s="37">
        <f>I3/SUM(G3:G22)</f>
        <v>0.4834651199999998</v>
      </c>
      <c r="L3" s="38" t="s">
        <v>372</v>
      </c>
      <c r="M3" s="37">
        <f>SUM(H3:H61)</f>
        <v>52.619564399999994</v>
      </c>
      <c r="N3" s="37">
        <f>SUM(N23:N61)+SUM(H3:H22)</f>
        <v>52.6195644</v>
      </c>
      <c r="O3" s="37">
        <f>SUM(O23:O61)+SUM(H3:H22)</f>
        <v>52.6195644</v>
      </c>
      <c r="P3" s="39">
        <v>141.1188</v>
      </c>
      <c r="Q3" s="37">
        <f>N3/P3</f>
        <v>0.3728742336244356</v>
      </c>
      <c r="S3" s="24">
        <v>646000</v>
      </c>
      <c r="U3" s="24"/>
    </row>
    <row r="4" spans="1:21" ht="12.75">
      <c r="A4">
        <v>0</v>
      </c>
      <c r="B4">
        <v>2</v>
      </c>
      <c r="C4" t="s">
        <v>162</v>
      </c>
      <c r="G4">
        <v>2</v>
      </c>
      <c r="H4" s="25">
        <f t="shared" si="0"/>
        <v>0.604</v>
      </c>
      <c r="S4" s="24">
        <v>604000</v>
      </c>
      <c r="U4" s="24"/>
    </row>
    <row r="5" spans="1:21" ht="12.75">
      <c r="A5">
        <v>0</v>
      </c>
      <c r="B5">
        <v>3</v>
      </c>
      <c r="C5" t="s">
        <v>162</v>
      </c>
      <c r="G5">
        <v>2</v>
      </c>
      <c r="H5" s="25">
        <f t="shared" si="0"/>
        <v>0.64592</v>
      </c>
      <c r="S5" s="24">
        <v>645920</v>
      </c>
      <c r="U5" s="24"/>
    </row>
    <row r="6" spans="1:21" ht="12.75">
      <c r="A6">
        <v>0</v>
      </c>
      <c r="B6">
        <v>4</v>
      </c>
      <c r="C6" t="s">
        <v>162</v>
      </c>
      <c r="G6">
        <v>2</v>
      </c>
      <c r="H6" s="25">
        <f t="shared" si="0"/>
        <v>0.61352</v>
      </c>
      <c r="S6" s="24">
        <v>613520</v>
      </c>
      <c r="U6" s="24"/>
    </row>
    <row r="7" spans="1:21" ht="12.75">
      <c r="A7">
        <v>0</v>
      </c>
      <c r="B7">
        <v>5</v>
      </c>
      <c r="C7" t="s">
        <v>162</v>
      </c>
      <c r="G7">
        <v>2</v>
      </c>
      <c r="H7" s="25">
        <f t="shared" si="0"/>
        <v>0.71184</v>
      </c>
      <c r="S7" s="24">
        <v>711840</v>
      </c>
      <c r="U7" s="24"/>
    </row>
    <row r="8" spans="1:21" ht="12.75">
      <c r="A8">
        <v>0</v>
      </c>
      <c r="B8">
        <v>6</v>
      </c>
      <c r="C8" t="s">
        <v>162</v>
      </c>
      <c r="G8">
        <v>2</v>
      </c>
      <c r="H8" s="25">
        <f t="shared" si="0"/>
        <v>0.94464</v>
      </c>
      <c r="S8" s="24">
        <v>944640</v>
      </c>
      <c r="U8" s="24"/>
    </row>
    <row r="9" spans="1:21" ht="12.75">
      <c r="A9">
        <v>0</v>
      </c>
      <c r="B9">
        <v>7</v>
      </c>
      <c r="C9" t="s">
        <v>162</v>
      </c>
      <c r="G9">
        <v>2</v>
      </c>
      <c r="H9" s="25">
        <f t="shared" si="0"/>
        <v>1.79496</v>
      </c>
      <c r="S9" s="24">
        <v>1794960</v>
      </c>
      <c r="U9" s="24"/>
    </row>
    <row r="10" spans="1:21" ht="12.75">
      <c r="A10">
        <v>0</v>
      </c>
      <c r="B10">
        <v>8</v>
      </c>
      <c r="C10" t="s">
        <v>162</v>
      </c>
      <c r="G10">
        <v>2</v>
      </c>
      <c r="H10" s="25">
        <f t="shared" si="0"/>
        <v>0.80416</v>
      </c>
      <c r="S10" s="24">
        <v>804160</v>
      </c>
      <c r="U10" s="24"/>
    </row>
    <row r="11" spans="1:21" ht="12.75">
      <c r="A11">
        <v>0</v>
      </c>
      <c r="B11">
        <v>9</v>
      </c>
      <c r="C11" t="s">
        <v>162</v>
      </c>
      <c r="G11">
        <v>2</v>
      </c>
      <c r="H11" s="25">
        <f t="shared" si="0"/>
        <v>0.83152</v>
      </c>
      <c r="S11" s="24">
        <v>831520</v>
      </c>
      <c r="U11" s="24"/>
    </row>
    <row r="12" spans="1:21" ht="12.75">
      <c r="A12">
        <v>0</v>
      </c>
      <c r="B12">
        <v>10</v>
      </c>
      <c r="C12" t="s">
        <v>162</v>
      </c>
      <c r="G12">
        <v>2</v>
      </c>
      <c r="H12" s="25">
        <f t="shared" si="0"/>
        <v>0.98784</v>
      </c>
      <c r="S12" s="24">
        <v>987840</v>
      </c>
      <c r="U12" s="24"/>
    </row>
    <row r="13" spans="1:19" ht="12.75">
      <c r="A13">
        <v>1</v>
      </c>
      <c r="B13">
        <v>0</v>
      </c>
      <c r="C13" t="s">
        <v>162</v>
      </c>
      <c r="G13">
        <v>0</v>
      </c>
      <c r="H13" s="25">
        <f t="shared" si="0"/>
        <v>0.0907904</v>
      </c>
      <c r="S13" s="24">
        <v>90790.4</v>
      </c>
    </row>
    <row r="14" spans="1:19" ht="12.75">
      <c r="A14">
        <v>2</v>
      </c>
      <c r="B14">
        <v>0</v>
      </c>
      <c r="C14" t="s">
        <v>162</v>
      </c>
      <c r="G14">
        <v>0</v>
      </c>
      <c r="H14" s="25">
        <f t="shared" si="0"/>
        <v>0.0832128</v>
      </c>
      <c r="S14" s="24">
        <v>83212.8</v>
      </c>
    </row>
    <row r="15" spans="1:19" ht="12.75">
      <c r="A15">
        <v>3</v>
      </c>
      <c r="B15">
        <v>0</v>
      </c>
      <c r="C15" t="s">
        <v>162</v>
      </c>
      <c r="G15">
        <v>0</v>
      </c>
      <c r="H15" s="25">
        <f t="shared" si="0"/>
        <v>0.084864</v>
      </c>
      <c r="S15" s="24">
        <v>84864</v>
      </c>
    </row>
    <row r="16" spans="1:19" ht="12.75">
      <c r="A16">
        <v>4</v>
      </c>
      <c r="B16">
        <v>0</v>
      </c>
      <c r="C16" t="s">
        <v>162</v>
      </c>
      <c r="G16">
        <v>0</v>
      </c>
      <c r="H16" s="25">
        <f t="shared" si="0"/>
        <v>0.083968</v>
      </c>
      <c r="S16" s="24">
        <v>83968</v>
      </c>
    </row>
    <row r="17" spans="1:19" ht="12.75">
      <c r="A17">
        <v>5</v>
      </c>
      <c r="B17">
        <v>0</v>
      </c>
      <c r="C17" t="s">
        <v>162</v>
      </c>
      <c r="G17">
        <v>0</v>
      </c>
      <c r="H17" s="25">
        <f t="shared" si="0"/>
        <v>0.0979712</v>
      </c>
      <c r="S17" s="24">
        <v>97971.2</v>
      </c>
    </row>
    <row r="18" spans="1:19" ht="12.75">
      <c r="A18">
        <v>6</v>
      </c>
      <c r="B18">
        <v>0</v>
      </c>
      <c r="C18" t="s">
        <v>162</v>
      </c>
      <c r="G18">
        <v>0</v>
      </c>
      <c r="H18" s="25">
        <f t="shared" si="0"/>
        <v>0.1280384</v>
      </c>
      <c r="S18" s="24">
        <v>128038.4</v>
      </c>
    </row>
    <row r="19" spans="1:19" ht="12.75">
      <c r="A19">
        <v>7</v>
      </c>
      <c r="B19">
        <v>0</v>
      </c>
      <c r="C19" t="s">
        <v>162</v>
      </c>
      <c r="G19">
        <v>0</v>
      </c>
      <c r="H19" s="25">
        <f t="shared" si="0"/>
        <v>0.15787520000000002</v>
      </c>
      <c r="S19" s="24">
        <v>157875.2</v>
      </c>
    </row>
    <row r="20" spans="1:19" ht="12.75">
      <c r="A20">
        <v>8</v>
      </c>
      <c r="B20">
        <v>0</v>
      </c>
      <c r="C20" t="s">
        <v>162</v>
      </c>
      <c r="G20">
        <v>0</v>
      </c>
      <c r="H20" s="25">
        <f t="shared" si="0"/>
        <v>0.1078528</v>
      </c>
      <c r="S20" s="24">
        <v>107852.8</v>
      </c>
    </row>
    <row r="21" spans="1:19" ht="12.75">
      <c r="A21">
        <v>9</v>
      </c>
      <c r="B21">
        <v>0</v>
      </c>
      <c r="C21" t="s">
        <v>162</v>
      </c>
      <c r="G21">
        <v>0</v>
      </c>
      <c r="H21" s="25">
        <f t="shared" si="0"/>
        <v>0.1156864</v>
      </c>
      <c r="S21" s="24">
        <v>115686.4</v>
      </c>
    </row>
    <row r="22" spans="1:19" ht="12.75">
      <c r="A22">
        <v>10</v>
      </c>
      <c r="B22">
        <v>0</v>
      </c>
      <c r="C22" t="s">
        <v>162</v>
      </c>
      <c r="G22">
        <v>0</v>
      </c>
      <c r="H22" s="25">
        <f t="shared" si="0"/>
        <v>0.13464320000000002</v>
      </c>
      <c r="S22" s="24">
        <v>134643.2</v>
      </c>
    </row>
    <row r="23" spans="1:19" ht="12.75">
      <c r="A23">
        <v>0</v>
      </c>
      <c r="B23">
        <v>11</v>
      </c>
      <c r="D23" t="s">
        <v>163</v>
      </c>
      <c r="E23">
        <v>200</v>
      </c>
      <c r="F23">
        <v>0.0001</v>
      </c>
      <c r="G23">
        <v>2</v>
      </c>
      <c r="H23" s="25">
        <f t="shared" si="0"/>
        <v>1.925257</v>
      </c>
      <c r="K23" s="37">
        <v>0</v>
      </c>
      <c r="N23">
        <f>H23*(1-K23)</f>
        <v>1.925257</v>
      </c>
      <c r="O23">
        <f>IF((K23&lt;F23),H23,0)</f>
        <v>1.925257</v>
      </c>
      <c r="S23" s="24">
        <v>1925257</v>
      </c>
    </row>
    <row r="24" spans="1:19" ht="12.75">
      <c r="A24">
        <v>0</v>
      </c>
      <c r="B24">
        <v>12</v>
      </c>
      <c r="D24" t="s">
        <v>163</v>
      </c>
      <c r="E24">
        <v>200</v>
      </c>
      <c r="F24">
        <v>0.0001</v>
      </c>
      <c r="G24">
        <v>2</v>
      </c>
      <c r="H24" s="25">
        <f t="shared" si="0"/>
        <v>1.915972</v>
      </c>
      <c r="K24" s="37">
        <v>0</v>
      </c>
      <c r="N24">
        <f aca="true" t="shared" si="1" ref="N24:N61">H24*(1-K24)</f>
        <v>1.915972</v>
      </c>
      <c r="O24">
        <f aca="true" t="shared" si="2" ref="O24:O61">IF((K24&lt;F24),H24,0)</f>
        <v>1.915972</v>
      </c>
      <c r="S24" s="24">
        <v>1915972</v>
      </c>
    </row>
    <row r="25" spans="1:19" ht="12.75">
      <c r="A25">
        <v>0</v>
      </c>
      <c r="B25">
        <v>13</v>
      </c>
      <c r="D25" t="s">
        <v>163</v>
      </c>
      <c r="E25">
        <v>200</v>
      </c>
      <c r="F25">
        <v>0.0001</v>
      </c>
      <c r="G25">
        <v>2</v>
      </c>
      <c r="H25" s="25">
        <f t="shared" si="0"/>
        <v>1.923072</v>
      </c>
      <c r="K25" s="37">
        <v>0</v>
      </c>
      <c r="N25">
        <f t="shared" si="1"/>
        <v>1.923072</v>
      </c>
      <c r="O25">
        <f t="shared" si="2"/>
        <v>1.923072</v>
      </c>
      <c r="S25" s="24">
        <v>1923072</v>
      </c>
    </row>
    <row r="26" spans="1:19" ht="12.75">
      <c r="A26">
        <v>0</v>
      </c>
      <c r="B26">
        <v>14</v>
      </c>
      <c r="D26" t="s">
        <v>163</v>
      </c>
      <c r="E26">
        <v>200</v>
      </c>
      <c r="F26">
        <v>0.0001</v>
      </c>
      <c r="G26">
        <v>2</v>
      </c>
      <c r="H26" s="25">
        <f t="shared" si="0"/>
        <v>1.915426</v>
      </c>
      <c r="K26" s="37">
        <v>0</v>
      </c>
      <c r="N26">
        <f t="shared" si="1"/>
        <v>1.915426</v>
      </c>
      <c r="O26">
        <f t="shared" si="2"/>
        <v>1.915426</v>
      </c>
      <c r="S26" s="24">
        <v>1915426</v>
      </c>
    </row>
    <row r="27" spans="1:19" ht="12.75">
      <c r="A27">
        <v>0</v>
      </c>
      <c r="B27">
        <v>15</v>
      </c>
      <c r="D27" t="s">
        <v>163</v>
      </c>
      <c r="E27">
        <v>200</v>
      </c>
      <c r="F27">
        <v>0.0001</v>
      </c>
      <c r="G27">
        <v>8</v>
      </c>
      <c r="H27" s="25">
        <f t="shared" si="0"/>
        <v>7.679863</v>
      </c>
      <c r="K27" s="37">
        <v>0</v>
      </c>
      <c r="N27">
        <f t="shared" si="1"/>
        <v>7.679863</v>
      </c>
      <c r="O27">
        <f t="shared" si="2"/>
        <v>7.679863</v>
      </c>
      <c r="S27" s="24">
        <v>7679863</v>
      </c>
    </row>
    <row r="28" spans="1:19" ht="12.75">
      <c r="A28">
        <v>0</v>
      </c>
      <c r="B28">
        <v>16</v>
      </c>
      <c r="D28" t="s">
        <v>163</v>
      </c>
      <c r="E28">
        <v>200</v>
      </c>
      <c r="F28">
        <v>0.0001</v>
      </c>
      <c r="G28">
        <v>8</v>
      </c>
      <c r="H28" s="25">
        <f t="shared" si="0"/>
        <v>7.657609</v>
      </c>
      <c r="K28" s="37">
        <v>0</v>
      </c>
      <c r="N28">
        <f t="shared" si="1"/>
        <v>7.657609</v>
      </c>
      <c r="O28">
        <f t="shared" si="2"/>
        <v>7.657609</v>
      </c>
      <c r="S28" s="24">
        <v>7657609</v>
      </c>
    </row>
    <row r="29" spans="1:19" ht="12.75">
      <c r="A29">
        <v>0</v>
      </c>
      <c r="B29">
        <v>17</v>
      </c>
      <c r="D29" t="s">
        <v>163</v>
      </c>
      <c r="E29">
        <v>200</v>
      </c>
      <c r="F29">
        <v>0.0001</v>
      </c>
      <c r="G29">
        <v>8</v>
      </c>
      <c r="H29" s="25">
        <f t="shared" si="0"/>
        <v>7.636855</v>
      </c>
      <c r="K29" s="37">
        <v>0</v>
      </c>
      <c r="N29">
        <f t="shared" si="1"/>
        <v>7.636855</v>
      </c>
      <c r="O29">
        <f t="shared" si="2"/>
        <v>7.636855</v>
      </c>
      <c r="S29" s="24">
        <v>7636855</v>
      </c>
    </row>
    <row r="30" spans="1:19" ht="12.75">
      <c r="A30">
        <v>0</v>
      </c>
      <c r="B30">
        <v>18</v>
      </c>
      <c r="D30" t="s">
        <v>163</v>
      </c>
      <c r="E30">
        <v>200</v>
      </c>
      <c r="F30">
        <v>5E-07</v>
      </c>
      <c r="G30">
        <v>5</v>
      </c>
      <c r="H30" s="25">
        <f t="shared" si="0"/>
        <v>4.7516</v>
      </c>
      <c r="K30" s="37">
        <v>0</v>
      </c>
      <c r="N30">
        <f t="shared" si="1"/>
        <v>4.7516</v>
      </c>
      <c r="O30">
        <f t="shared" si="2"/>
        <v>4.7516</v>
      </c>
      <c r="S30" s="24">
        <v>4751600</v>
      </c>
    </row>
    <row r="31" spans="1:21" ht="12.75">
      <c r="A31">
        <v>0</v>
      </c>
      <c r="B31">
        <v>19</v>
      </c>
      <c r="D31" t="s">
        <v>163</v>
      </c>
      <c r="E31">
        <v>200</v>
      </c>
      <c r="F31">
        <v>5E-07</v>
      </c>
      <c r="G31">
        <v>5</v>
      </c>
      <c r="H31" s="25">
        <f t="shared" si="0"/>
        <v>4.7632</v>
      </c>
      <c r="K31" s="37">
        <v>0</v>
      </c>
      <c r="N31">
        <f t="shared" si="1"/>
        <v>4.7632</v>
      </c>
      <c r="O31">
        <f t="shared" si="2"/>
        <v>4.7632</v>
      </c>
      <c r="S31" s="24">
        <v>4763200</v>
      </c>
      <c r="U31" s="24"/>
    </row>
    <row r="32" spans="1:21" ht="12.75">
      <c r="A32">
        <v>0</v>
      </c>
      <c r="B32">
        <v>20</v>
      </c>
      <c r="D32" t="s">
        <v>164</v>
      </c>
      <c r="E32">
        <v>30</v>
      </c>
      <c r="F32">
        <v>0.05</v>
      </c>
      <c r="G32">
        <v>0.096</v>
      </c>
      <c r="H32" s="25">
        <f t="shared" si="0"/>
        <v>0.091168</v>
      </c>
      <c r="K32" s="37">
        <v>0</v>
      </c>
      <c r="N32">
        <f t="shared" si="1"/>
        <v>0.091168</v>
      </c>
      <c r="O32">
        <f t="shared" si="2"/>
        <v>0.091168</v>
      </c>
      <c r="S32" s="24">
        <v>91168</v>
      </c>
      <c r="U32" s="24"/>
    </row>
    <row r="33" spans="1:21" ht="12.75">
      <c r="A33">
        <v>0</v>
      </c>
      <c r="B33">
        <v>21</v>
      </c>
      <c r="D33" t="s">
        <v>164</v>
      </c>
      <c r="E33">
        <v>30</v>
      </c>
      <c r="F33">
        <v>0.05</v>
      </c>
      <c r="G33">
        <v>0.096</v>
      </c>
      <c r="H33" s="25">
        <f t="shared" si="0"/>
        <v>0.090976</v>
      </c>
      <c r="K33" s="37">
        <v>0</v>
      </c>
      <c r="N33">
        <f t="shared" si="1"/>
        <v>0.090976</v>
      </c>
      <c r="O33">
        <f t="shared" si="2"/>
        <v>0.090976</v>
      </c>
      <c r="S33" s="24">
        <v>90976</v>
      </c>
      <c r="U33" s="24"/>
    </row>
    <row r="34" spans="1:21" ht="12.75">
      <c r="A34">
        <v>0</v>
      </c>
      <c r="B34">
        <v>22</v>
      </c>
      <c r="D34" t="s">
        <v>164</v>
      </c>
      <c r="E34">
        <v>30</v>
      </c>
      <c r="F34">
        <v>0.05</v>
      </c>
      <c r="G34">
        <v>0.096</v>
      </c>
      <c r="H34" s="25">
        <f t="shared" si="0"/>
        <v>0.090848</v>
      </c>
      <c r="K34" s="37">
        <v>0</v>
      </c>
      <c r="N34">
        <f t="shared" si="1"/>
        <v>0.090848</v>
      </c>
      <c r="O34">
        <f t="shared" si="2"/>
        <v>0.090848</v>
      </c>
      <c r="S34" s="24">
        <v>90848</v>
      </c>
      <c r="U34" s="24"/>
    </row>
    <row r="35" spans="1:21" ht="12.75">
      <c r="A35">
        <v>0</v>
      </c>
      <c r="B35">
        <v>23</v>
      </c>
      <c r="D35" t="s">
        <v>164</v>
      </c>
      <c r="E35">
        <v>30</v>
      </c>
      <c r="F35">
        <v>0.05</v>
      </c>
      <c r="G35">
        <v>0.096</v>
      </c>
      <c r="H35" s="25">
        <f aca="true" t="shared" si="3" ref="H35:H59">S35/1000000</f>
        <v>0.091392</v>
      </c>
      <c r="K35" s="37">
        <v>0</v>
      </c>
      <c r="N35">
        <f t="shared" si="1"/>
        <v>0.091392</v>
      </c>
      <c r="O35">
        <f t="shared" si="2"/>
        <v>0.091392</v>
      </c>
      <c r="S35" s="24">
        <v>91392</v>
      </c>
      <c r="U35" s="24"/>
    </row>
    <row r="36" spans="1:21" ht="12.75">
      <c r="A36">
        <v>0</v>
      </c>
      <c r="B36">
        <v>24</v>
      </c>
      <c r="D36" t="s">
        <v>164</v>
      </c>
      <c r="E36">
        <v>30</v>
      </c>
      <c r="F36">
        <v>0.05</v>
      </c>
      <c r="G36">
        <v>0.096</v>
      </c>
      <c r="H36" s="25">
        <f t="shared" si="3"/>
        <v>0.091136</v>
      </c>
      <c r="K36" s="37">
        <v>0</v>
      </c>
      <c r="N36">
        <f t="shared" si="1"/>
        <v>0.091136</v>
      </c>
      <c r="O36">
        <f t="shared" si="2"/>
        <v>0.091136</v>
      </c>
      <c r="S36" s="24">
        <v>91136</v>
      </c>
      <c r="U36" s="24"/>
    </row>
    <row r="37" spans="1:21" ht="12.75">
      <c r="A37">
        <v>0</v>
      </c>
      <c r="B37">
        <v>25</v>
      </c>
      <c r="D37" t="s">
        <v>164</v>
      </c>
      <c r="E37">
        <v>30</v>
      </c>
      <c r="F37">
        <v>0.05</v>
      </c>
      <c r="G37">
        <v>0.096</v>
      </c>
      <c r="H37" s="25">
        <f t="shared" si="3"/>
        <v>0.09056</v>
      </c>
      <c r="K37" s="37">
        <v>0</v>
      </c>
      <c r="N37">
        <f t="shared" si="1"/>
        <v>0.09056</v>
      </c>
      <c r="O37">
        <f t="shared" si="2"/>
        <v>0.09056</v>
      </c>
      <c r="S37" s="24">
        <v>90560</v>
      </c>
      <c r="U37" s="24"/>
    </row>
    <row r="38" spans="1:21" ht="12.75">
      <c r="A38">
        <v>0</v>
      </c>
      <c r="B38">
        <v>26</v>
      </c>
      <c r="D38" t="s">
        <v>164</v>
      </c>
      <c r="E38">
        <v>30</v>
      </c>
      <c r="F38">
        <v>0.05</v>
      </c>
      <c r="G38">
        <v>0.096</v>
      </c>
      <c r="H38" s="25">
        <f t="shared" si="3"/>
        <v>0.09104</v>
      </c>
      <c r="K38" s="37">
        <v>0</v>
      </c>
      <c r="N38">
        <f t="shared" si="1"/>
        <v>0.09104</v>
      </c>
      <c r="O38">
        <f t="shared" si="2"/>
        <v>0.09104</v>
      </c>
      <c r="S38" s="24">
        <v>91040</v>
      </c>
      <c r="U38" s="24"/>
    </row>
    <row r="39" spans="1:21" ht="12.75">
      <c r="A39">
        <v>0</v>
      </c>
      <c r="B39">
        <v>27</v>
      </c>
      <c r="D39" t="s">
        <v>164</v>
      </c>
      <c r="E39">
        <v>30</v>
      </c>
      <c r="F39">
        <v>0.05</v>
      </c>
      <c r="G39">
        <v>0.096</v>
      </c>
      <c r="H39" s="25">
        <f t="shared" si="3"/>
        <v>0.09104</v>
      </c>
      <c r="K39" s="37">
        <v>0</v>
      </c>
      <c r="N39">
        <f t="shared" si="1"/>
        <v>0.09104</v>
      </c>
      <c r="O39">
        <f t="shared" si="2"/>
        <v>0.09104</v>
      </c>
      <c r="S39" s="24">
        <v>91040</v>
      </c>
      <c r="U39" s="24"/>
    </row>
    <row r="40" spans="1:21" ht="12.75">
      <c r="A40">
        <v>0</v>
      </c>
      <c r="B40">
        <v>28</v>
      </c>
      <c r="D40" t="s">
        <v>164</v>
      </c>
      <c r="E40">
        <v>30</v>
      </c>
      <c r="F40">
        <v>0.05</v>
      </c>
      <c r="G40">
        <v>0.096</v>
      </c>
      <c r="H40" s="25">
        <f t="shared" si="3"/>
        <v>0.09072</v>
      </c>
      <c r="K40" s="37">
        <v>0</v>
      </c>
      <c r="N40">
        <f t="shared" si="1"/>
        <v>0.09072</v>
      </c>
      <c r="O40">
        <f t="shared" si="2"/>
        <v>0.09072</v>
      </c>
      <c r="S40" s="24">
        <v>90720</v>
      </c>
      <c r="U40" s="24"/>
    </row>
    <row r="41" spans="1:21" ht="12.75">
      <c r="A41">
        <v>0</v>
      </c>
      <c r="B41">
        <v>29</v>
      </c>
      <c r="D41" t="s">
        <v>164</v>
      </c>
      <c r="E41">
        <v>30</v>
      </c>
      <c r="F41">
        <v>0.05</v>
      </c>
      <c r="G41">
        <v>0.096</v>
      </c>
      <c r="H41" s="25">
        <f t="shared" si="3"/>
        <v>0.090144</v>
      </c>
      <c r="K41" s="37">
        <v>0</v>
      </c>
      <c r="N41">
        <f t="shared" si="1"/>
        <v>0.090144</v>
      </c>
      <c r="O41">
        <f t="shared" si="2"/>
        <v>0.090144</v>
      </c>
      <c r="S41" s="24">
        <v>90144</v>
      </c>
      <c r="U41" s="24"/>
    </row>
    <row r="42" spans="1:21" ht="12.75">
      <c r="A42">
        <v>0</v>
      </c>
      <c r="B42">
        <v>30</v>
      </c>
      <c r="D42" t="s">
        <v>164</v>
      </c>
      <c r="E42">
        <v>30</v>
      </c>
      <c r="F42">
        <v>0.05</v>
      </c>
      <c r="G42">
        <v>0.096</v>
      </c>
      <c r="H42" s="25">
        <f t="shared" si="3"/>
        <v>0.091168</v>
      </c>
      <c r="K42" s="37">
        <v>0</v>
      </c>
      <c r="N42">
        <f t="shared" si="1"/>
        <v>0.091168</v>
      </c>
      <c r="O42">
        <f t="shared" si="2"/>
        <v>0.091168</v>
      </c>
      <c r="S42" s="24">
        <v>91168</v>
      </c>
      <c r="U42" s="24"/>
    </row>
    <row r="43" spans="1:21" ht="12.75">
      <c r="A43">
        <v>0</v>
      </c>
      <c r="B43">
        <v>31</v>
      </c>
      <c r="D43" t="s">
        <v>164</v>
      </c>
      <c r="E43">
        <v>30</v>
      </c>
      <c r="F43">
        <v>0.05</v>
      </c>
      <c r="G43">
        <v>0.096</v>
      </c>
      <c r="H43" s="25">
        <f t="shared" si="3"/>
        <v>0.090432</v>
      </c>
      <c r="K43" s="37">
        <v>0</v>
      </c>
      <c r="N43">
        <f t="shared" si="1"/>
        <v>0.090432</v>
      </c>
      <c r="O43">
        <f t="shared" si="2"/>
        <v>0.090432</v>
      </c>
      <c r="S43" s="24">
        <v>90432</v>
      </c>
      <c r="U43" s="24"/>
    </row>
    <row r="44" spans="1:21" ht="12.75">
      <c r="A44">
        <v>0</v>
      </c>
      <c r="B44">
        <v>32</v>
      </c>
      <c r="D44" t="s">
        <v>164</v>
      </c>
      <c r="E44">
        <v>30</v>
      </c>
      <c r="F44">
        <v>0.05</v>
      </c>
      <c r="G44">
        <v>0.096</v>
      </c>
      <c r="H44" s="25">
        <f t="shared" si="3"/>
        <v>0.090272</v>
      </c>
      <c r="K44" s="37">
        <v>0</v>
      </c>
      <c r="N44">
        <f t="shared" si="1"/>
        <v>0.090272</v>
      </c>
      <c r="O44">
        <f t="shared" si="2"/>
        <v>0.090272</v>
      </c>
      <c r="S44" s="24">
        <v>90272</v>
      </c>
      <c r="U44" s="24"/>
    </row>
    <row r="45" spans="1:21" ht="12.75">
      <c r="A45">
        <v>0</v>
      </c>
      <c r="B45">
        <v>33</v>
      </c>
      <c r="D45" t="s">
        <v>164</v>
      </c>
      <c r="E45">
        <v>30</v>
      </c>
      <c r="F45">
        <v>0.05</v>
      </c>
      <c r="G45">
        <v>0.096</v>
      </c>
      <c r="H45" s="25">
        <f t="shared" si="3"/>
        <v>0.090368</v>
      </c>
      <c r="K45" s="37">
        <v>0</v>
      </c>
      <c r="N45">
        <f t="shared" si="1"/>
        <v>0.090368</v>
      </c>
      <c r="O45">
        <f t="shared" si="2"/>
        <v>0.090368</v>
      </c>
      <c r="S45" s="24">
        <v>90368</v>
      </c>
      <c r="U45" s="24"/>
    </row>
    <row r="46" spans="1:21" ht="12.75">
      <c r="A46">
        <v>0</v>
      </c>
      <c r="B46">
        <v>34</v>
      </c>
      <c r="D46" t="s">
        <v>164</v>
      </c>
      <c r="E46">
        <v>30</v>
      </c>
      <c r="F46">
        <v>0.05</v>
      </c>
      <c r="G46">
        <v>0.096</v>
      </c>
      <c r="H46" s="25">
        <f t="shared" si="3"/>
        <v>0.090304</v>
      </c>
      <c r="K46" s="37">
        <v>0</v>
      </c>
      <c r="N46">
        <f t="shared" si="1"/>
        <v>0.090304</v>
      </c>
      <c r="O46">
        <f t="shared" si="2"/>
        <v>0.090304</v>
      </c>
      <c r="S46" s="24">
        <v>90304</v>
      </c>
      <c r="U46" s="24"/>
    </row>
    <row r="47" spans="1:21" ht="12.75">
      <c r="A47">
        <v>20</v>
      </c>
      <c r="B47">
        <v>0</v>
      </c>
      <c r="D47" t="s">
        <v>164</v>
      </c>
      <c r="E47">
        <v>30</v>
      </c>
      <c r="F47">
        <v>0.05</v>
      </c>
      <c r="G47">
        <v>0.096</v>
      </c>
      <c r="H47" s="25">
        <f t="shared" si="3"/>
        <v>0.09488</v>
      </c>
      <c r="K47" s="37">
        <v>0</v>
      </c>
      <c r="N47">
        <f t="shared" si="1"/>
        <v>0.09488</v>
      </c>
      <c r="O47">
        <f t="shared" si="2"/>
        <v>0.09488</v>
      </c>
      <c r="S47" s="24">
        <v>94880</v>
      </c>
      <c r="U47" s="24"/>
    </row>
    <row r="48" spans="1:21" ht="12.75">
      <c r="A48">
        <v>21</v>
      </c>
      <c r="B48">
        <v>0</v>
      </c>
      <c r="D48" t="s">
        <v>164</v>
      </c>
      <c r="E48">
        <v>30</v>
      </c>
      <c r="F48">
        <v>0.05</v>
      </c>
      <c r="G48">
        <v>0.096</v>
      </c>
      <c r="H48" s="25">
        <f t="shared" si="3"/>
        <v>0.094848</v>
      </c>
      <c r="K48" s="37">
        <v>0</v>
      </c>
      <c r="N48">
        <f t="shared" si="1"/>
        <v>0.094848</v>
      </c>
      <c r="O48">
        <f t="shared" si="2"/>
        <v>0.094848</v>
      </c>
      <c r="S48" s="24">
        <v>94848</v>
      </c>
      <c r="U48" s="24"/>
    </row>
    <row r="49" spans="1:21" ht="12.75">
      <c r="A49">
        <v>22</v>
      </c>
      <c r="B49">
        <v>0</v>
      </c>
      <c r="D49" t="s">
        <v>164</v>
      </c>
      <c r="E49">
        <v>30</v>
      </c>
      <c r="F49">
        <v>0.05</v>
      </c>
      <c r="G49">
        <v>0.096</v>
      </c>
      <c r="H49" s="25">
        <f t="shared" si="3"/>
        <v>0.094816</v>
      </c>
      <c r="K49" s="37">
        <v>0</v>
      </c>
      <c r="N49">
        <f t="shared" si="1"/>
        <v>0.094816</v>
      </c>
      <c r="O49">
        <f t="shared" si="2"/>
        <v>0.094816</v>
      </c>
      <c r="S49" s="24">
        <v>94816</v>
      </c>
      <c r="U49" s="24"/>
    </row>
    <row r="50" spans="1:21" ht="12.75">
      <c r="A50">
        <v>23</v>
      </c>
      <c r="B50">
        <v>0</v>
      </c>
      <c r="D50" t="s">
        <v>164</v>
      </c>
      <c r="E50">
        <v>30</v>
      </c>
      <c r="F50">
        <v>0.05</v>
      </c>
      <c r="G50">
        <v>0.096</v>
      </c>
      <c r="H50" s="25">
        <f t="shared" si="3"/>
        <v>0.094784</v>
      </c>
      <c r="K50" s="37">
        <v>0</v>
      </c>
      <c r="N50">
        <f t="shared" si="1"/>
        <v>0.094784</v>
      </c>
      <c r="O50">
        <f t="shared" si="2"/>
        <v>0.094784</v>
      </c>
      <c r="S50" s="24">
        <v>94784</v>
      </c>
      <c r="U50" s="24"/>
    </row>
    <row r="51" spans="1:21" ht="12.75">
      <c r="A51">
        <v>24</v>
      </c>
      <c r="B51">
        <v>0</v>
      </c>
      <c r="D51" t="s">
        <v>164</v>
      </c>
      <c r="E51">
        <v>30</v>
      </c>
      <c r="F51">
        <v>0.05</v>
      </c>
      <c r="G51">
        <v>0.096</v>
      </c>
      <c r="H51" s="25">
        <f t="shared" si="3"/>
        <v>0.094752</v>
      </c>
      <c r="K51" s="37">
        <v>0</v>
      </c>
      <c r="N51">
        <f t="shared" si="1"/>
        <v>0.094752</v>
      </c>
      <c r="O51">
        <f t="shared" si="2"/>
        <v>0.094752</v>
      </c>
      <c r="S51" s="24">
        <v>94752</v>
      </c>
      <c r="U51" s="24"/>
    </row>
    <row r="52" spans="1:21" ht="12.75">
      <c r="A52">
        <v>25</v>
      </c>
      <c r="B52">
        <v>0</v>
      </c>
      <c r="D52" t="s">
        <v>164</v>
      </c>
      <c r="E52">
        <v>30</v>
      </c>
      <c r="F52">
        <v>0.05</v>
      </c>
      <c r="G52">
        <v>0.096</v>
      </c>
      <c r="H52" s="25">
        <f t="shared" si="3"/>
        <v>0.09472</v>
      </c>
      <c r="K52" s="37">
        <v>0</v>
      </c>
      <c r="N52">
        <f t="shared" si="1"/>
        <v>0.09472</v>
      </c>
      <c r="O52">
        <f t="shared" si="2"/>
        <v>0.09472</v>
      </c>
      <c r="S52" s="24">
        <v>94720</v>
      </c>
      <c r="U52" s="24"/>
    </row>
    <row r="53" spans="1:21" ht="12.75">
      <c r="A53">
        <v>26</v>
      </c>
      <c r="B53">
        <v>0</v>
      </c>
      <c r="D53" t="s">
        <v>164</v>
      </c>
      <c r="E53">
        <v>30</v>
      </c>
      <c r="F53">
        <v>0.05</v>
      </c>
      <c r="G53">
        <v>0.096</v>
      </c>
      <c r="H53" s="25">
        <f t="shared" si="3"/>
        <v>0.094688</v>
      </c>
      <c r="K53" s="37">
        <v>0</v>
      </c>
      <c r="N53">
        <f t="shared" si="1"/>
        <v>0.094688</v>
      </c>
      <c r="O53">
        <f t="shared" si="2"/>
        <v>0.094688</v>
      </c>
      <c r="S53" s="24">
        <v>94688</v>
      </c>
      <c r="U53" s="24"/>
    </row>
    <row r="54" spans="1:21" ht="12.75">
      <c r="A54">
        <v>27</v>
      </c>
      <c r="B54">
        <v>0</v>
      </c>
      <c r="D54" t="s">
        <v>164</v>
      </c>
      <c r="E54">
        <v>30</v>
      </c>
      <c r="F54">
        <v>0.05</v>
      </c>
      <c r="G54">
        <v>0.096</v>
      </c>
      <c r="H54" s="25">
        <f t="shared" si="3"/>
        <v>0.094656</v>
      </c>
      <c r="K54" s="37">
        <v>0</v>
      </c>
      <c r="N54">
        <f t="shared" si="1"/>
        <v>0.094656</v>
      </c>
      <c r="O54">
        <f t="shared" si="2"/>
        <v>0.094656</v>
      </c>
      <c r="S54" s="24">
        <v>94656</v>
      </c>
      <c r="U54" s="24"/>
    </row>
    <row r="55" spans="1:21" ht="12.75">
      <c r="A55">
        <v>28</v>
      </c>
      <c r="B55">
        <v>0</v>
      </c>
      <c r="D55" t="s">
        <v>164</v>
      </c>
      <c r="E55">
        <v>30</v>
      </c>
      <c r="F55">
        <v>0.05</v>
      </c>
      <c r="G55">
        <v>0.096</v>
      </c>
      <c r="H55" s="25">
        <f t="shared" si="3"/>
        <v>0.094624</v>
      </c>
      <c r="K55" s="37">
        <v>0</v>
      </c>
      <c r="N55">
        <f t="shared" si="1"/>
        <v>0.094624</v>
      </c>
      <c r="O55">
        <f t="shared" si="2"/>
        <v>0.094624</v>
      </c>
      <c r="S55" s="24">
        <v>94624</v>
      </c>
      <c r="U55" s="24"/>
    </row>
    <row r="56" spans="1:21" ht="12.75">
      <c r="A56">
        <v>29</v>
      </c>
      <c r="B56">
        <v>0</v>
      </c>
      <c r="D56" t="s">
        <v>164</v>
      </c>
      <c r="E56">
        <v>30</v>
      </c>
      <c r="F56">
        <v>0.05</v>
      </c>
      <c r="G56">
        <v>0.096</v>
      </c>
      <c r="H56" s="25">
        <f t="shared" si="3"/>
        <v>0.094592</v>
      </c>
      <c r="K56" s="37">
        <v>0</v>
      </c>
      <c r="N56">
        <f t="shared" si="1"/>
        <v>0.094592</v>
      </c>
      <c r="O56">
        <f t="shared" si="2"/>
        <v>0.094592</v>
      </c>
      <c r="S56" s="24">
        <v>94592</v>
      </c>
      <c r="U56" s="24"/>
    </row>
    <row r="57" spans="1:21" ht="12.75">
      <c r="A57">
        <v>30</v>
      </c>
      <c r="B57">
        <v>0</v>
      </c>
      <c r="D57" t="s">
        <v>164</v>
      </c>
      <c r="E57">
        <v>30</v>
      </c>
      <c r="F57">
        <v>0.05</v>
      </c>
      <c r="G57">
        <v>0.096</v>
      </c>
      <c r="H57" s="25">
        <f t="shared" si="3"/>
        <v>0.09456</v>
      </c>
      <c r="K57" s="37">
        <v>0</v>
      </c>
      <c r="N57">
        <f t="shared" si="1"/>
        <v>0.09456</v>
      </c>
      <c r="O57">
        <f t="shared" si="2"/>
        <v>0.09456</v>
      </c>
      <c r="S57" s="24">
        <v>94560</v>
      </c>
      <c r="U57" s="24"/>
    </row>
    <row r="58" spans="1:21" ht="12.75">
      <c r="A58">
        <v>31</v>
      </c>
      <c r="B58">
        <v>0</v>
      </c>
      <c r="D58" t="s">
        <v>164</v>
      </c>
      <c r="E58">
        <v>30</v>
      </c>
      <c r="F58">
        <v>0.05</v>
      </c>
      <c r="G58">
        <v>0.096</v>
      </c>
      <c r="H58" s="25">
        <f t="shared" si="3"/>
        <v>0.094528</v>
      </c>
      <c r="K58" s="37">
        <v>0</v>
      </c>
      <c r="N58">
        <f t="shared" si="1"/>
        <v>0.094528</v>
      </c>
      <c r="O58">
        <f t="shared" si="2"/>
        <v>0.094528</v>
      </c>
      <c r="S58" s="24">
        <v>94528</v>
      </c>
      <c r="U58" s="24"/>
    </row>
    <row r="59" spans="1:21" ht="12.75">
      <c r="A59">
        <v>32</v>
      </c>
      <c r="B59">
        <v>0</v>
      </c>
      <c r="D59" t="s">
        <v>164</v>
      </c>
      <c r="E59">
        <v>30</v>
      </c>
      <c r="F59">
        <v>0.05</v>
      </c>
      <c r="G59">
        <v>0.096</v>
      </c>
      <c r="H59" s="25">
        <f t="shared" si="3"/>
        <v>0.094496</v>
      </c>
      <c r="K59" s="37">
        <v>0</v>
      </c>
      <c r="N59">
        <f t="shared" si="1"/>
        <v>0.094496</v>
      </c>
      <c r="O59">
        <f t="shared" si="2"/>
        <v>0.094496</v>
      </c>
      <c r="S59" s="24">
        <v>94496</v>
      </c>
      <c r="U59" s="24"/>
    </row>
    <row r="60" spans="1:21" ht="12.75">
      <c r="A60">
        <v>33</v>
      </c>
      <c r="B60">
        <v>0</v>
      </c>
      <c r="D60" t="s">
        <v>164</v>
      </c>
      <c r="E60">
        <v>30</v>
      </c>
      <c r="F60">
        <v>0.05</v>
      </c>
      <c r="G60">
        <v>0.096</v>
      </c>
      <c r="H60" s="25">
        <f>S60/1000000</f>
        <v>0.094464</v>
      </c>
      <c r="K60" s="37">
        <v>0</v>
      </c>
      <c r="N60">
        <f t="shared" si="1"/>
        <v>0.094464</v>
      </c>
      <c r="O60">
        <f t="shared" si="2"/>
        <v>0.094464</v>
      </c>
      <c r="S60" s="24">
        <v>94464</v>
      </c>
      <c r="U60" s="24"/>
    </row>
    <row r="61" spans="1:21" ht="12.75">
      <c r="A61">
        <v>34</v>
      </c>
      <c r="B61">
        <v>0</v>
      </c>
      <c r="D61" t="s">
        <v>164</v>
      </c>
      <c r="E61">
        <v>30</v>
      </c>
      <c r="F61">
        <v>0.05</v>
      </c>
      <c r="G61">
        <v>0.096</v>
      </c>
      <c r="H61" s="25">
        <f>S61/1000000</f>
        <v>0.094432</v>
      </c>
      <c r="K61" s="37">
        <v>0</v>
      </c>
      <c r="N61">
        <f t="shared" si="1"/>
        <v>0.094432</v>
      </c>
      <c r="O61">
        <f t="shared" si="2"/>
        <v>0.094432</v>
      </c>
      <c r="S61" s="24">
        <v>94432</v>
      </c>
      <c r="U61" s="24"/>
    </row>
    <row r="62" ht="13.5" thickBot="1"/>
    <row r="63" spans="1:13" ht="13.5" thickBot="1">
      <c r="A63" s="73" t="s">
        <v>32</v>
      </c>
      <c r="B63" s="77"/>
      <c r="C63" s="77"/>
      <c r="D63" s="77"/>
      <c r="E63" s="74"/>
      <c r="G63" s="73" t="s">
        <v>22</v>
      </c>
      <c r="H63" s="77"/>
      <c r="I63" s="77"/>
      <c r="J63" s="77"/>
      <c r="K63" s="77"/>
      <c r="L63" s="77"/>
      <c r="M63" s="74"/>
    </row>
    <row r="64" spans="1:13" ht="13.5" thickBot="1">
      <c r="A64" s="13"/>
      <c r="B64" s="1" t="s">
        <v>14</v>
      </c>
      <c r="C64" s="1" t="s">
        <v>15</v>
      </c>
      <c r="D64" s="1" t="s">
        <v>16</v>
      </c>
      <c r="E64" s="2" t="s">
        <v>17</v>
      </c>
      <c r="G64" s="14" t="s">
        <v>358</v>
      </c>
      <c r="H64" s="73" t="s">
        <v>359</v>
      </c>
      <c r="I64" s="77"/>
      <c r="J64" s="77"/>
      <c r="K64" s="77"/>
      <c r="L64" s="77"/>
      <c r="M64" s="74"/>
    </row>
    <row r="65" spans="1:13" ht="12.75">
      <c r="A65" s="8" t="s">
        <v>81</v>
      </c>
      <c r="B65" s="9">
        <v>0.0032</v>
      </c>
      <c r="C65" s="9">
        <v>0.0032</v>
      </c>
      <c r="D65" s="9">
        <v>0.0032</v>
      </c>
      <c r="E65" s="10">
        <v>0.0032</v>
      </c>
      <c r="G65" s="88" t="s">
        <v>23</v>
      </c>
      <c r="H65" s="13"/>
      <c r="I65" s="1" t="s">
        <v>31</v>
      </c>
      <c r="J65" s="1" t="s">
        <v>26</v>
      </c>
      <c r="K65" s="1"/>
      <c r="L65" s="1"/>
      <c r="M65" s="2"/>
    </row>
    <row r="66" spans="1:13" ht="13.5" thickBot="1">
      <c r="A66" s="8" t="s">
        <v>82</v>
      </c>
      <c r="B66" s="9">
        <v>15</v>
      </c>
      <c r="C66" s="9">
        <v>15</v>
      </c>
      <c r="D66" s="9">
        <v>15</v>
      </c>
      <c r="E66" s="10">
        <v>15</v>
      </c>
      <c r="G66" s="89"/>
      <c r="H66" s="21" t="s">
        <v>24</v>
      </c>
      <c r="I66" s="11">
        <v>1</v>
      </c>
      <c r="J66" s="11">
        <v>64</v>
      </c>
      <c r="K66" s="11"/>
      <c r="L66" s="11"/>
      <c r="M66" s="12"/>
    </row>
    <row r="67" spans="1:13" ht="13.5" thickBot="1">
      <c r="A67" s="8" t="s">
        <v>83</v>
      </c>
      <c r="B67" s="9">
        <v>31</v>
      </c>
      <c r="C67" s="9">
        <v>31</v>
      </c>
      <c r="D67" s="9">
        <v>15</v>
      </c>
      <c r="E67" s="10">
        <v>15</v>
      </c>
      <c r="G67" s="22" t="s">
        <v>27</v>
      </c>
      <c r="H67" s="73" t="s">
        <v>28</v>
      </c>
      <c r="I67" s="77"/>
      <c r="J67" s="77"/>
      <c r="K67" s="77"/>
      <c r="L67" s="77"/>
      <c r="M67" s="74"/>
    </row>
    <row r="68" spans="1:13" ht="13.5" thickBot="1">
      <c r="A68" s="8" t="s">
        <v>84</v>
      </c>
      <c r="B68" s="9">
        <v>7</v>
      </c>
      <c r="C68" s="9">
        <v>3</v>
      </c>
      <c r="D68" s="9">
        <v>2</v>
      </c>
      <c r="E68" s="10">
        <v>2</v>
      </c>
      <c r="G68" s="22" t="s">
        <v>18</v>
      </c>
      <c r="H68" s="73" t="s">
        <v>165</v>
      </c>
      <c r="I68" s="77"/>
      <c r="J68" s="77"/>
      <c r="K68" s="77"/>
      <c r="L68" s="77"/>
      <c r="M68" s="74"/>
    </row>
    <row r="69" spans="1:13" ht="13.5" thickBot="1">
      <c r="A69" s="16" t="s">
        <v>19</v>
      </c>
      <c r="B69" s="86" t="s">
        <v>21</v>
      </c>
      <c r="C69" s="86"/>
      <c r="D69" s="86"/>
      <c r="E69" s="87"/>
      <c r="G69" s="15" t="s">
        <v>29</v>
      </c>
      <c r="H69" s="113" t="s">
        <v>28</v>
      </c>
      <c r="I69" s="114"/>
      <c r="J69" s="114"/>
      <c r="K69" s="114"/>
      <c r="L69" s="114"/>
      <c r="M69" s="115"/>
    </row>
    <row r="70" spans="1:13" ht="13.5" thickBot="1">
      <c r="A70" s="17" t="s">
        <v>20</v>
      </c>
      <c r="B70" s="86" t="s">
        <v>21</v>
      </c>
      <c r="C70" s="86"/>
      <c r="D70" s="86"/>
      <c r="E70" s="87"/>
      <c r="G70" s="22" t="s">
        <v>30</v>
      </c>
      <c r="H70" s="73" t="s">
        <v>28</v>
      </c>
      <c r="I70" s="77"/>
      <c r="J70" s="77"/>
      <c r="K70" s="77"/>
      <c r="L70" s="77"/>
      <c r="M70" s="74"/>
    </row>
    <row r="72" ht="13.5" thickBot="1"/>
    <row r="73" spans="1:13" ht="12.75" customHeight="1">
      <c r="A73" s="18"/>
      <c r="B73" s="18"/>
      <c r="C73" s="18"/>
      <c r="G73" s="109" t="s">
        <v>34</v>
      </c>
      <c r="H73" s="110"/>
      <c r="I73" s="110"/>
      <c r="J73" s="110"/>
      <c r="K73" s="110"/>
      <c r="L73" s="110"/>
      <c r="M73" s="111"/>
    </row>
    <row r="74" spans="1:13" ht="12.75">
      <c r="A74" s="18"/>
      <c r="B74" s="18"/>
      <c r="C74" s="18"/>
      <c r="G74" s="75" t="s">
        <v>35</v>
      </c>
      <c r="H74" s="76"/>
      <c r="I74" s="78" t="s">
        <v>304</v>
      </c>
      <c r="J74" s="78"/>
      <c r="K74" s="78"/>
      <c r="L74" s="78"/>
      <c r="M74" s="112"/>
    </row>
    <row r="75" spans="1:13" ht="12.75">
      <c r="A75" s="18"/>
      <c r="B75" s="18"/>
      <c r="C75" s="18"/>
      <c r="G75" s="75" t="s">
        <v>36</v>
      </c>
      <c r="H75" s="76"/>
      <c r="I75" s="78" t="s">
        <v>37</v>
      </c>
      <c r="J75" s="78"/>
      <c r="K75" s="9"/>
      <c r="L75" s="9"/>
      <c r="M75" s="10"/>
    </row>
    <row r="76" spans="7:13" ht="12.75">
      <c r="G76" s="75" t="s">
        <v>38</v>
      </c>
      <c r="H76" s="76"/>
      <c r="I76" s="9" t="s">
        <v>39</v>
      </c>
      <c r="J76" s="9"/>
      <c r="K76" s="9"/>
      <c r="L76" s="9"/>
      <c r="M76" s="10"/>
    </row>
    <row r="77" spans="7:13" ht="12.75">
      <c r="G77" s="75" t="s">
        <v>40</v>
      </c>
      <c r="H77" s="76"/>
      <c r="I77" s="9">
        <v>40</v>
      </c>
      <c r="J77" s="9"/>
      <c r="K77" s="9"/>
      <c r="L77" s="9"/>
      <c r="M77" s="10"/>
    </row>
    <row r="78" spans="7:13" ht="12.75">
      <c r="G78" s="8" t="s">
        <v>41</v>
      </c>
      <c r="H78" s="9"/>
      <c r="I78" s="9" t="s">
        <v>42</v>
      </c>
      <c r="J78" s="9"/>
      <c r="K78" s="9"/>
      <c r="L78" s="9"/>
      <c r="M78" s="10"/>
    </row>
    <row r="79" spans="7:13" ht="12.75">
      <c r="G79" s="8" t="s">
        <v>43</v>
      </c>
      <c r="H79" s="9"/>
      <c r="I79" s="9" t="s">
        <v>44</v>
      </c>
      <c r="J79" s="9"/>
      <c r="K79" s="9"/>
      <c r="L79" s="9"/>
      <c r="M79" s="10"/>
    </row>
    <row r="80" spans="7:13" ht="12.75">
      <c r="G80" s="8" t="s">
        <v>45</v>
      </c>
      <c r="H80" s="9"/>
      <c r="I80" s="9" t="s">
        <v>209</v>
      </c>
      <c r="J80" s="9"/>
      <c r="K80" s="9"/>
      <c r="L80" s="9"/>
      <c r="M80" s="10"/>
    </row>
    <row r="81" spans="7:13" ht="13.5" thickBot="1">
      <c r="G81" s="17" t="s">
        <v>47</v>
      </c>
      <c r="H81" s="11"/>
      <c r="I81" s="11">
        <v>108</v>
      </c>
      <c r="J81" s="11"/>
      <c r="K81" s="11"/>
      <c r="L81" s="11"/>
      <c r="M81" s="12"/>
    </row>
    <row r="90" ht="12.75">
      <c r="F90" s="18"/>
    </row>
    <row r="91" ht="12.75">
      <c r="F91" s="18"/>
    </row>
    <row r="92" ht="12.75">
      <c r="F92" s="18"/>
    </row>
  </sheetData>
  <mergeCells count="29">
    <mergeCell ref="S1:S2"/>
    <mergeCell ref="A1:A2"/>
    <mergeCell ref="B1:B2"/>
    <mergeCell ref="C1:C2"/>
    <mergeCell ref="D1:D2"/>
    <mergeCell ref="K1:L1"/>
    <mergeCell ref="M1:O1"/>
    <mergeCell ref="G1:G2"/>
    <mergeCell ref="H1:H2"/>
    <mergeCell ref="I1:J1"/>
    <mergeCell ref="E1:E2"/>
    <mergeCell ref="F1:F2"/>
    <mergeCell ref="B69:E69"/>
    <mergeCell ref="H69:M69"/>
    <mergeCell ref="A63:E63"/>
    <mergeCell ref="G63:M63"/>
    <mergeCell ref="H64:M64"/>
    <mergeCell ref="G65:G66"/>
    <mergeCell ref="H67:M67"/>
    <mergeCell ref="H68:M68"/>
    <mergeCell ref="G77:H77"/>
    <mergeCell ref="B70:E70"/>
    <mergeCell ref="H70:M70"/>
    <mergeCell ref="G73:M73"/>
    <mergeCell ref="G74:H74"/>
    <mergeCell ref="I74:M74"/>
    <mergeCell ref="G75:H75"/>
    <mergeCell ref="I75:J75"/>
    <mergeCell ref="G76:H76"/>
  </mergeCells>
  <printOptions/>
  <pageMargins left="0.75" right="0.75" top="1" bottom="1" header="0.5" footer="0.5"/>
  <pageSetup orientation="portrait" paperSize="9"/>
  <ignoredErrors>
    <ignoredError sqref="J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IEEE 802.11-04/894r3</dc:title>
  <dc:subject>Submission</dc:subject>
  <dc:creator>Yuichi Morioka</dc:creator>
  <cp:keywords>January 2005</cp:keywords>
  <dc:description>Yuichi Morioka, Sony Corporation, et al</dc:description>
  <cp:lastModifiedBy>morioka</cp:lastModifiedBy>
  <dcterms:created xsi:type="dcterms:W3CDTF">2004-08-02T07:52:37Z</dcterms:created>
  <dcterms:modified xsi:type="dcterms:W3CDTF">2005-01-02T12:32:56Z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