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70" yWindow="285" windowWidth="13470" windowHeight="11925" tabRatio="918" firstSheet="5" activeTab="13"/>
  </bookViews>
  <sheets>
    <sheet name="Introduction" sheetId="1" r:id="rId1"/>
    <sheet name="Common" sheetId="2" r:id="rId2"/>
    <sheet name="SS#1 Pairwise" sheetId="3" r:id="rId3"/>
    <sheet name="SS#1 Stand. NAV" sheetId="4" r:id="rId4"/>
    <sheet name="SS#2 Pairwise" sheetId="5" r:id="rId5"/>
    <sheet name="SS#2 Stand. NAV" sheetId="6" r:id="rId6"/>
    <sheet name="SS#4 Pairwise" sheetId="7" r:id="rId7"/>
    <sheet name="SS#4 Stand. NAV" sheetId="8" r:id="rId8"/>
    <sheet name="SS#6 Pairwise" sheetId="9" r:id="rId9"/>
    <sheet name="SS#6 Stand. NAV" sheetId="10" r:id="rId10"/>
    <sheet name="SS#1 Pairwise(20MHz)" sheetId="11" r:id="rId11"/>
    <sheet name="SS#2 Pairwise (20MHz)" sheetId="12" r:id="rId12"/>
    <sheet name="SS#4 Pairwise (20MHz)" sheetId="13" r:id="rId13"/>
    <sheet name="SS#6 Pairwise (20MHz)" sheetId="14" r:id="rId14"/>
    <sheet name="SS#1 Pairwise (Default CW)" sheetId="15" r:id="rId15"/>
    <sheet name="SS#1 Stand. NAV (Default CW)" sheetId="16" r:id="rId16"/>
    <sheet name="SS#2 Pairwise (Default CW)" sheetId="17" r:id="rId17"/>
    <sheet name="SS#2 Stand. NAV (Default CW)" sheetId="18" r:id="rId18"/>
    <sheet name="SS#4 Pairwise (Default CW)" sheetId="19" r:id="rId19"/>
    <sheet name="SS#4 Stand. NAV (Default CW)" sheetId="20" r:id="rId20"/>
    <sheet name="SS#6 Pairwise (Default CW)" sheetId="21" r:id="rId21"/>
    <sheet name="SS#6 Stand. NAV (Default CW)" sheetId="22" r:id="rId22"/>
  </sheets>
  <definedNames/>
  <calcPr fullCalcOnLoad="1"/>
</workbook>
</file>

<file path=xl/sharedStrings.xml><?xml version="1.0" encoding="utf-8"?>
<sst xmlns="http://schemas.openxmlformats.org/spreadsheetml/2006/main" count="2236" uniqueCount="346">
  <si>
    <t>From</t>
  </si>
  <si>
    <t>To</t>
  </si>
  <si>
    <t>TID QoS</t>
  </si>
  <si>
    <t>CC18</t>
  </si>
  <si>
    <t>CC19</t>
  </si>
  <si>
    <t>CC20</t>
  </si>
  <si>
    <t>CC24</t>
  </si>
  <si>
    <t>Total non-QoS goodput</t>
  </si>
  <si>
    <t>Ratio</t>
  </si>
  <si>
    <t>Metric1</t>
  </si>
  <si>
    <t>Metric2</t>
  </si>
  <si>
    <t>Metric3</t>
  </si>
  <si>
    <t>Average PHY Rate</t>
  </si>
  <si>
    <t xml:space="preserve">Metric </t>
  </si>
  <si>
    <t>AC_BK</t>
  </si>
  <si>
    <t>AC_BE</t>
  </si>
  <si>
    <t>AC_VI</t>
  </si>
  <si>
    <t>AC_VO</t>
  </si>
  <si>
    <t>TXOP</t>
  </si>
  <si>
    <t>Basic Rate</t>
  </si>
  <si>
    <t>Oper. Rate</t>
  </si>
  <si>
    <t>16QAM 1/2</t>
  </si>
  <si>
    <t>MAC parameters</t>
  </si>
  <si>
    <t>SRA</t>
  </si>
  <si>
    <t>On</t>
  </si>
  <si>
    <t>Name</t>
  </si>
  <si>
    <t>Max Size</t>
  </si>
  <si>
    <t>MRMRA</t>
  </si>
  <si>
    <t>Off</t>
  </si>
  <si>
    <t>Fragmentation</t>
  </si>
  <si>
    <t>RTS/CTS</t>
  </si>
  <si>
    <t>Min Size</t>
  </si>
  <si>
    <t>QoS parameters</t>
  </si>
  <si>
    <t>Achieved PLR</t>
  </si>
  <si>
    <t>PHY parameters</t>
  </si>
  <si>
    <t>PHY model</t>
  </si>
  <si>
    <t>PHY type</t>
  </si>
  <si>
    <t>MIMO (ZF)</t>
  </si>
  <si>
    <t>Antenna configuration</t>
  </si>
  <si>
    <t>2x2</t>
  </si>
  <si>
    <t>Bandwidth</t>
  </si>
  <si>
    <t>TX power</t>
  </si>
  <si>
    <t>17 dBm</t>
  </si>
  <si>
    <t>RX noise figure</t>
  </si>
  <si>
    <t>10 dB</t>
  </si>
  <si>
    <t>Channel model</t>
  </si>
  <si>
    <t>B</t>
  </si>
  <si>
    <t>Number of tones</t>
  </si>
  <si>
    <t>TXOP[sec]</t>
  </si>
  <si>
    <t>CwMin[slot]</t>
  </si>
  <si>
    <t>CwMax[slot]</t>
  </si>
  <si>
    <t>AIFSN</t>
  </si>
  <si>
    <t>Achieved Goodput [Mbps]</t>
  </si>
  <si>
    <t>Maximum Allowed Delay[ms]</t>
  </si>
  <si>
    <t>Achieved Goodput [Mbps]</t>
  </si>
  <si>
    <t>TXOP[sec]</t>
  </si>
  <si>
    <t>CwMin[slot]</t>
  </si>
  <si>
    <t>CwMax[slot]</t>
  </si>
  <si>
    <t>AIFSN</t>
  </si>
  <si>
    <t>Maximum Allowed Delay[ms]</t>
  </si>
  <si>
    <t>TXOP[sec]</t>
  </si>
  <si>
    <t>CwMin[slot]</t>
  </si>
  <si>
    <t>CwMax[slot]</t>
  </si>
  <si>
    <t>AIFSN</t>
  </si>
  <si>
    <t>Maximum Allowed Delay [ms]</t>
  </si>
  <si>
    <t>Maximum PLR</t>
  </si>
  <si>
    <t>Maximum Allowed Delay [ms]</t>
  </si>
  <si>
    <t>Maximum PLR</t>
  </si>
  <si>
    <t>Maximum PLR</t>
  </si>
  <si>
    <t>PLR</t>
  </si>
  <si>
    <t>PLR</t>
  </si>
  <si>
    <t>Achieved Goodput [bps]</t>
  </si>
  <si>
    <t>PLR</t>
  </si>
  <si>
    <t>Off</t>
  </si>
  <si>
    <t xml:space="preserve">Maximum Allowed Delay [ms] </t>
  </si>
  <si>
    <t>Offered Load [Mbps]</t>
  </si>
  <si>
    <t xml:space="preserve">Maximum Allowed Delay [ms] </t>
  </si>
  <si>
    <t>Maximum PLR</t>
  </si>
  <si>
    <t>Offered Load [Mbps]</t>
  </si>
  <si>
    <t>Achieved Goodput [Mbps]</t>
  </si>
  <si>
    <t>Achieved Goodput [bps]</t>
  </si>
  <si>
    <t>TXOP[sec]</t>
  </si>
  <si>
    <t>CwMin[slot]</t>
  </si>
  <si>
    <t>CwMax[slot]</t>
  </si>
  <si>
    <t>AIFSN</t>
  </si>
  <si>
    <t>Ratio of Links Meeting QoS Objective</t>
  </si>
  <si>
    <t>Title:</t>
  </si>
  <si>
    <t>Doc:</t>
  </si>
  <si>
    <t>Date:</t>
  </si>
  <si>
    <t>Authors:</t>
  </si>
  <si>
    <t>Introduction</t>
  </si>
  <si>
    <t>Revision History</t>
  </si>
  <si>
    <t>Revision</t>
  </si>
  <si>
    <t>Date</t>
  </si>
  <si>
    <t>Author</t>
  </si>
  <si>
    <t>Changes</t>
  </si>
  <si>
    <t>Initial Release</t>
  </si>
  <si>
    <t>References</t>
  </si>
  <si>
    <t>[1]</t>
  </si>
  <si>
    <t>[2]</t>
  </si>
  <si>
    <t>Summary of Results Worksheets</t>
  </si>
  <si>
    <t>Channel Width</t>
  </si>
  <si>
    <t xml:space="preserve">Channel Access </t>
  </si>
  <si>
    <t>CCs reported</t>
  </si>
  <si>
    <t>40MHz</t>
  </si>
  <si>
    <t>CC 18, 19, 20, 24</t>
  </si>
  <si>
    <t>Yuichi Morioka, Sony Corporation, morioka@wcs.sony.co.jp</t>
  </si>
  <si>
    <t>Kenzoh Nishikawa, Sony Corporation, knishi@wcs.sony.co.jp</t>
  </si>
  <si>
    <t>Kazuyuki Sakoda, Sony Corporation, sako@wcs.sony.co.jp</t>
  </si>
  <si>
    <t>Morioka, Nishikawa, Sakoda</t>
  </si>
  <si>
    <t>SS#1 Pairwise</t>
  </si>
  <si>
    <t>SS#4 Pairwise</t>
  </si>
  <si>
    <t>SS#6 Pairwise</t>
  </si>
  <si>
    <t>MSS</t>
  </si>
  <si>
    <t>Ethernet (1500)</t>
  </si>
  <si>
    <t>Receive Buffer (packets)</t>
  </si>
  <si>
    <t>Receive Buffer Adjustment</t>
  </si>
  <si>
    <t>None</t>
  </si>
  <si>
    <t>Delayed ACK Mechanism</t>
  </si>
  <si>
    <t>Segment/Clock based</t>
  </si>
  <si>
    <t>Maximum ACK Delay (sec)</t>
  </si>
  <si>
    <t>Slow-Start Initial Count (MSS)</t>
  </si>
  <si>
    <t>Fast Retransmit</t>
  </si>
  <si>
    <t>Enabled</t>
  </si>
  <si>
    <t>Duplicate ACK Threshold</t>
  </si>
  <si>
    <t>Fast Recovery</t>
  </si>
  <si>
    <t>New Reno</t>
  </si>
  <si>
    <t>Window Scaling</t>
  </si>
  <si>
    <t>Disabled</t>
  </si>
  <si>
    <t>Selectove AKC (SACK)</t>
  </si>
  <si>
    <t>ECN Capability</t>
  </si>
  <si>
    <t>Segment Send Threshold</t>
  </si>
  <si>
    <t>Byte Boundary</t>
  </si>
  <si>
    <t>Active Connection Threshold</t>
  </si>
  <si>
    <t>Karn's Algorithm</t>
  </si>
  <si>
    <t>Nagle Algorithm</t>
  </si>
  <si>
    <t>Initial Sequence Number</t>
  </si>
  <si>
    <t>Auto Complete</t>
  </si>
  <si>
    <t xml:space="preserve">Initial RTO (sec) </t>
  </si>
  <si>
    <t>Max RTO (sec)</t>
  </si>
  <si>
    <t>RTT Gain</t>
  </si>
  <si>
    <t>Deviation gain</t>
  </si>
  <si>
    <t>RTT Deviation Coefficient</t>
  </si>
  <si>
    <t>Timer Granularity</t>
  </si>
  <si>
    <t>Mim RTO (sec)</t>
  </si>
  <si>
    <t>--</t>
  </si>
  <si>
    <t>TCP Model Parameters for CC18., CC19, CC20. CC24</t>
  </si>
  <si>
    <t>TGn Sync TGn Proposal MAC2 Simulation Results</t>
  </si>
  <si>
    <t>Maximum Allowed Delay[ms]</t>
  </si>
  <si>
    <t>Maximum PLR</t>
  </si>
  <si>
    <t>Offered Load [Mbps]</t>
  </si>
  <si>
    <t>Achieved Goodput [Mbps]</t>
  </si>
  <si>
    <t>PLR</t>
  </si>
  <si>
    <t>Ratio of Links Meeting QoS Objective</t>
  </si>
  <si>
    <t>TXOP[sec]</t>
  </si>
  <si>
    <t>CwMin[slot]</t>
  </si>
  <si>
    <t>CwMax[slot]</t>
  </si>
  <si>
    <t>AIFSN</t>
  </si>
  <si>
    <t>Note</t>
  </si>
  <si>
    <t>SS#1 Stand. NAV</t>
  </si>
  <si>
    <t>SS#1 Pairwise (20MHz)</t>
  </si>
  <si>
    <t>20MHz</t>
  </si>
  <si>
    <t>SS#2 Pairwise</t>
  </si>
  <si>
    <t>SS#2 Stand. NAV</t>
  </si>
  <si>
    <t>SS#2 Pairwise (20MHz)</t>
  </si>
  <si>
    <t>SS#4 Stand. NAV</t>
  </si>
  <si>
    <t>SS#6 Stand. NAV</t>
  </si>
  <si>
    <t>SS#1 Pairwise (Default CW)</t>
  </si>
  <si>
    <t>SS#1 Stand. NAV (Default CW)</t>
  </si>
  <si>
    <t>Default CW</t>
  </si>
  <si>
    <t>Achieved Goodput [bps]</t>
  </si>
  <si>
    <t>Total non-QoS goodput [Mbps]</t>
  </si>
  <si>
    <t>AC non-QoS</t>
  </si>
  <si>
    <t>AC QoS</t>
  </si>
  <si>
    <t>AC_BE</t>
  </si>
  <si>
    <t>AC_VI</t>
  </si>
  <si>
    <t>AC_VO</t>
  </si>
  <si>
    <t>STA TX data while it has time and data in AC</t>
  </si>
  <si>
    <t>TXOP[sec]</t>
  </si>
  <si>
    <t>AIFSN</t>
  </si>
  <si>
    <t>Off</t>
  </si>
  <si>
    <t>AC non-QoS</t>
  </si>
  <si>
    <t>AC QoS</t>
  </si>
  <si>
    <t>Maximum Allowed Delay[ms]</t>
  </si>
  <si>
    <t>Maximum PLR</t>
  </si>
  <si>
    <t>Offered Load [Mbps]</t>
  </si>
  <si>
    <t>Achieved Goodput [Mbps]</t>
  </si>
  <si>
    <t>Achieved Goodput [bps]</t>
  </si>
  <si>
    <t>Total non-QoS goodput [Mbps]</t>
  </si>
  <si>
    <t>PLR</t>
  </si>
  <si>
    <t>Ratio of Links Meeting QoS Objective</t>
  </si>
  <si>
    <t>AC_BE</t>
  </si>
  <si>
    <t>AC_VI</t>
  </si>
  <si>
    <t>AC_VO</t>
  </si>
  <si>
    <t>TXOP[sec]</t>
  </si>
  <si>
    <t>CwMin[slot]</t>
  </si>
  <si>
    <t>CwMax[slot]</t>
  </si>
  <si>
    <t>AIFSN</t>
  </si>
  <si>
    <t>STA TX data while it has time and data in AC</t>
  </si>
  <si>
    <t>AC non-QoS</t>
  </si>
  <si>
    <t>AC QoS</t>
  </si>
  <si>
    <t>Maximum Allowed Delay[ms]</t>
  </si>
  <si>
    <t>Maximum PLR</t>
  </si>
  <si>
    <t>Offered Load [Mbps]</t>
  </si>
  <si>
    <t>Achieved Goodput [Mbps]</t>
  </si>
  <si>
    <t>Achieved Goodput [bps]</t>
  </si>
  <si>
    <t>Total non-QoS goodput [Mbps]</t>
  </si>
  <si>
    <t>PLR</t>
  </si>
  <si>
    <t>Ratio of Links Meeting QoS Objective</t>
  </si>
  <si>
    <t>AC_BE</t>
  </si>
  <si>
    <t>AC_VI</t>
  </si>
  <si>
    <t>AC_VO</t>
  </si>
  <si>
    <t>TXOP[sec]</t>
  </si>
  <si>
    <t>CwMin[slot]</t>
  </si>
  <si>
    <t>CwMax[slot]</t>
  </si>
  <si>
    <t>AIFSN</t>
  </si>
  <si>
    <t>STA TX data while it has time and data in AC</t>
  </si>
  <si>
    <t>EDCA (Default CW)</t>
  </si>
  <si>
    <t>16/17</t>
  </si>
  <si>
    <t>5/9</t>
  </si>
  <si>
    <t>18/18</t>
  </si>
  <si>
    <t>39/39</t>
  </si>
  <si>
    <t>EDCA (Modified CW)</t>
  </si>
  <si>
    <t>CW Modified</t>
  </si>
  <si>
    <t>D</t>
  </si>
  <si>
    <t>E</t>
  </si>
  <si>
    <t>Updated Results</t>
  </si>
  <si>
    <t>AC non-QoS</t>
  </si>
  <si>
    <t>AC QoS</t>
  </si>
  <si>
    <t>Maximum Allowed Delay[ms]</t>
  </si>
  <si>
    <t>Maximum PLR</t>
  </si>
  <si>
    <t>Offered Load [Mbps]</t>
  </si>
  <si>
    <t>Achieved Goodput [Mbps]</t>
  </si>
  <si>
    <t>Achieved Goodput [bps]</t>
  </si>
  <si>
    <t>PLR</t>
  </si>
  <si>
    <t>Ratio of Links Meeting QoS Objective</t>
  </si>
  <si>
    <t>AC_BE</t>
  </si>
  <si>
    <t>AC_VI</t>
  </si>
  <si>
    <t>AC_VO</t>
  </si>
  <si>
    <t>TXOP[sec]</t>
  </si>
  <si>
    <t>CwMin[slot]</t>
  </si>
  <si>
    <t>CwMax[slot]</t>
  </si>
  <si>
    <t>AIFSN</t>
  </si>
  <si>
    <t>STA TX data while it has time and data in AC</t>
  </si>
  <si>
    <t>1/9</t>
  </si>
  <si>
    <t>AC non-QoS</t>
  </si>
  <si>
    <t>Maximum Allowed Delay [ms]</t>
  </si>
  <si>
    <t>Maximum PLR</t>
  </si>
  <si>
    <t>Offered Load [Mbps]</t>
  </si>
  <si>
    <t>Achieved Goodput [Mbps]</t>
  </si>
  <si>
    <t>Achieved Goodput [bps]</t>
  </si>
  <si>
    <t>Total non-QoS goodput [Mbps]</t>
  </si>
  <si>
    <t>PLR</t>
  </si>
  <si>
    <t>Ratio of Links Meeting QoS Objective</t>
  </si>
  <si>
    <t>AC_BE</t>
  </si>
  <si>
    <t>18/18</t>
  </si>
  <si>
    <t>AC_VI</t>
  </si>
  <si>
    <t>AC_VO</t>
  </si>
  <si>
    <t>TXOP[sec]</t>
  </si>
  <si>
    <t>CwMin[slot]</t>
  </si>
  <si>
    <t>CwMax[slot]</t>
  </si>
  <si>
    <t>Off</t>
  </si>
  <si>
    <t>AIFSN</t>
  </si>
  <si>
    <t>STA TX data while it has time and data in AC</t>
  </si>
  <si>
    <t>D</t>
  </si>
  <si>
    <t>16/18</t>
  </si>
  <si>
    <t>AC non-QoS</t>
  </si>
  <si>
    <t>AC QoS</t>
  </si>
  <si>
    <t xml:space="preserve">Maximum Allowed Delay [ms] </t>
  </si>
  <si>
    <t>Maximum PLR</t>
  </si>
  <si>
    <t>Offered Load [Mbps]</t>
  </si>
  <si>
    <t>Achieved Goodput [Mbps]</t>
  </si>
  <si>
    <t>Achieved Goodput [bps]</t>
  </si>
  <si>
    <t>Ratio of Links Meeting QoS Objective</t>
  </si>
  <si>
    <t>AC_BE</t>
  </si>
  <si>
    <t>AC_VI</t>
  </si>
  <si>
    <t>AC_VO</t>
  </si>
  <si>
    <t>TXOP[sec]</t>
  </si>
  <si>
    <t>CwMin[slot]</t>
  </si>
  <si>
    <t>CwMax[slot]</t>
  </si>
  <si>
    <t>AIFSN</t>
  </si>
  <si>
    <t>STA TX data while it has time and data in AC</t>
  </si>
  <si>
    <t>E</t>
  </si>
  <si>
    <t>15/39</t>
  </si>
  <si>
    <t>13/39</t>
  </si>
  <si>
    <t>SS#2 Pairwise (Default CW)</t>
  </si>
  <si>
    <t>SS#2 Stand. NAV (Default CW)</t>
  </si>
  <si>
    <t>SS#4 Pairwise (Default CW)</t>
  </si>
  <si>
    <t>SS#4 Stand. NAV (Default CW)</t>
  </si>
  <si>
    <t>SS#6 Pairwise (Default CW)</t>
  </si>
  <si>
    <t>SS#6 Stand. NAV (Default CW)</t>
  </si>
  <si>
    <t>AC non-QoS</t>
  </si>
  <si>
    <t>AC QoS</t>
  </si>
  <si>
    <t xml:space="preserve">Maximum Allowed Delay [ms] </t>
  </si>
  <si>
    <t>Maximum PLR</t>
  </si>
  <si>
    <t>Offered Load [Mbps]</t>
  </si>
  <si>
    <t>Achieved Goodput [Mbps]</t>
  </si>
  <si>
    <t>Achieved Goodput [bps]</t>
  </si>
  <si>
    <t>Ratio of Links Meeting QoS Objective</t>
  </si>
  <si>
    <t>AC_BE</t>
  </si>
  <si>
    <t>AC_VI</t>
  </si>
  <si>
    <t>AC_VO</t>
  </si>
  <si>
    <t>TXOP[sec]</t>
  </si>
  <si>
    <t>CwMin[slot]</t>
  </si>
  <si>
    <t>CwMax[slot]</t>
  </si>
  <si>
    <t>AIFSN</t>
  </si>
  <si>
    <t>STA TX data while it has time and data in AC</t>
  </si>
  <si>
    <t>E</t>
  </si>
  <si>
    <t>From</t>
  </si>
  <si>
    <t>SS#4 Pairwise (20MHz)</t>
  </si>
  <si>
    <t>SS#6 Pairwise (20MHz)</t>
  </si>
  <si>
    <t>CC 18, 19, 20, 25</t>
  </si>
  <si>
    <t>CC 18, 19, 20, 26</t>
  </si>
  <si>
    <t>17/18</t>
  </si>
  <si>
    <t>IEEE 802.11-04/895, "TGnSync Proposal MAC Simulation Methodology"</t>
  </si>
  <si>
    <t>IEEE 802.11-04/892, "TGnSync Proposal MAC Results"</t>
  </si>
  <si>
    <t>AC non-QoS</t>
  </si>
  <si>
    <t>AC QoS</t>
  </si>
  <si>
    <t>Maximum Allowed Delay[ms]</t>
  </si>
  <si>
    <t>Maximum PLR</t>
  </si>
  <si>
    <t>Offered Load [Mbps]</t>
  </si>
  <si>
    <t>Achieved Goodput [Mbps]</t>
  </si>
  <si>
    <t>Achieved Goodput [bps]</t>
  </si>
  <si>
    <t>Total non-QoS goodput [Mbps]</t>
  </si>
  <si>
    <t>PLR</t>
  </si>
  <si>
    <t>Ratio of Links Meeting QoS Objective</t>
  </si>
  <si>
    <t>AC_BE</t>
  </si>
  <si>
    <t>AC_VI</t>
  </si>
  <si>
    <t>AC_VO</t>
  </si>
  <si>
    <t>TXOP[sec]</t>
  </si>
  <si>
    <t>CwMin[slot]</t>
  </si>
  <si>
    <t>CwMax[slot]</t>
  </si>
  <si>
    <t>AIFSN</t>
  </si>
  <si>
    <t>STA TX data while it has time and data in AC</t>
  </si>
  <si>
    <t>PER vs. Normalized SNR</t>
  </si>
  <si>
    <t>PHY mode</t>
  </si>
  <si>
    <t>include Short GI and 64QAM r = 7/8</t>
  </si>
  <si>
    <t>APPENDIX1 (20MHz Mode)</t>
  </si>
  <si>
    <t>APPENDIX2 (Default CW Setting)</t>
  </si>
  <si>
    <t>CW Modified, 20MHz with Short GI and 64QAM r = 7/8</t>
  </si>
  <si>
    <t>CW Modified, 20MHz with 64QAM r = 7/8</t>
  </si>
  <si>
    <t>IEEE 802.11-04-894/r2</t>
  </si>
  <si>
    <t>This document contains results from the MAC2 simulation described in [1] required to show compliance to the TGn comparison criteria disclosure requirements, as well as additional simulation results that are not mandatory.
Results from this document are summarised in the Word document [2].
This document is organised into worksheets as follows. Navigation between sheets may be achieved through the tabs at the bottom of this page.   A "Common" sheet defines conditions common to all simulations.  Each sheet then applies to a combination of simulation scenario  and MAC Modes described in [1] (Standard NAV and Pairwise Spoofing).  Each sheet defines MAC and PHY parameters that are specific to those results.</t>
  </si>
  <si>
    <t>Updated 20MHz Results with Short GI and 64QAM r = 7/8</t>
  </si>
  <si>
    <t>include 64QAM r = 7/8</t>
  </si>
  <si>
    <t>15/39</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</si>
</sst>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quot;р.&quot;;\-#,##0&quot;р.&quot;"/>
    <numFmt numFmtId="185" formatCode="#,##0&quot;р.&quot;;[Red]\-#,##0&quot;р.&quot;"/>
    <numFmt numFmtId="186" formatCode="#,##0.00&quot;р.&quot;;\-#,##0.00&quot;р.&quot;"/>
    <numFmt numFmtId="187" formatCode="#,##0.00&quot;р.&quot;;[Red]\-#,##0.00&quot;р.&quot;"/>
    <numFmt numFmtId="188" formatCode="_-* #,##0&quot;р.&quot;_-;\-* #,##0&quot;р.&quot;_-;_-* &quot;-&quot;&quot;р.&quot;_-;_-@_-"/>
    <numFmt numFmtId="189" formatCode="_-* #,##0_р_._-;\-* #,##0_р_._-;_-* &quot;-&quot;_р_._-;_-@_-"/>
    <numFmt numFmtId="190" formatCode="_-* #,##0.00&quot;р.&quot;_-;\-* #,##0.00&quot;р.&quot;_-;_-* &quot;-&quot;??&quot;р.&quot;_-;_-@_-"/>
    <numFmt numFmtId="191" formatCode="_-* #,##0.00_р_._-;\-* #,##0.00_р_._-;_-* &quot;-&quot;??_р_._-;_-@_-"/>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0.0000"/>
    <numFmt numFmtId="201" formatCode="0.000000E+00"/>
  </numFmts>
  <fonts count="8">
    <font>
      <sz val="10"/>
      <name val="Arial"/>
      <family val="2"/>
    </font>
    <font>
      <sz val="8"/>
      <name val="Arial"/>
      <family val="2"/>
    </font>
    <font>
      <u val="single"/>
      <sz val="10"/>
      <color indexed="12"/>
      <name val="Arial"/>
      <family val="2"/>
    </font>
    <font>
      <u val="single"/>
      <sz val="10"/>
      <color indexed="36"/>
      <name val="Arial"/>
      <family val="2"/>
    </font>
    <font>
      <sz val="12"/>
      <name val="Arial"/>
      <family val="2"/>
    </font>
    <font>
      <b/>
      <sz val="12"/>
      <name val="Arial"/>
      <family val="2"/>
    </font>
    <font>
      <b/>
      <sz val="10"/>
      <name val="Arial"/>
      <family val="2"/>
    </font>
    <font>
      <b/>
      <sz val="12"/>
      <color indexed="10"/>
      <name val="Arial"/>
      <family val="2"/>
    </font>
  </fonts>
  <fills count="7">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22"/>
        <bgColor indexed="64"/>
      </patternFill>
    </fill>
    <fill>
      <patternFill patternType="solid">
        <fgColor indexed="47"/>
        <bgColor indexed="64"/>
      </patternFill>
    </fill>
  </fills>
  <borders count="47">
    <border>
      <left/>
      <right/>
      <top/>
      <bottom/>
      <diagonal/>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medium"/>
      <top style="medium"/>
      <bottom>
        <color indexed="63"/>
      </bottom>
    </border>
    <border>
      <left style="medium"/>
      <right style="medium"/>
      <top>
        <color indexed="63"/>
      </top>
      <bottom>
        <color indexed="63"/>
      </bottom>
    </border>
    <border>
      <left style="medium"/>
      <right style="thin"/>
      <top style="thin"/>
      <bottom style="medium"/>
    </border>
    <border>
      <left>
        <color indexed="63"/>
      </left>
      <right style="medium"/>
      <top>
        <color indexed="63"/>
      </top>
      <bottom>
        <color indexed="63"/>
      </bottom>
    </border>
    <border>
      <left style="medium"/>
      <right style="medium"/>
      <top style="medium"/>
      <bottom style="mediu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thin"/>
      <bottom style="thin"/>
    </border>
    <border>
      <left>
        <color indexed="63"/>
      </left>
      <right style="medium"/>
      <top>
        <color indexed="63"/>
      </top>
      <bottom style="thin"/>
    </border>
    <border>
      <left>
        <color indexed="63"/>
      </left>
      <right style="medium"/>
      <top style="thin"/>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style="medium"/>
      <top style="thin"/>
      <bottom style="medium"/>
    </border>
    <border>
      <left>
        <color indexed="63"/>
      </left>
      <right style="medium"/>
      <top style="medium"/>
      <bottom style="medium"/>
    </border>
    <border>
      <left style="medium"/>
      <right>
        <color indexed="63"/>
      </right>
      <top style="medium"/>
      <bottom style="medium"/>
    </border>
    <border>
      <left style="thin"/>
      <right>
        <color indexed="63"/>
      </right>
      <top style="medium"/>
      <bottom style="thin"/>
    </border>
    <border>
      <left style="thin"/>
      <right>
        <color indexed="63"/>
      </right>
      <top style="thin"/>
      <bottom>
        <color indexed="63"/>
      </bottom>
    </border>
    <border>
      <left style="thin"/>
      <right style="thin"/>
      <top style="medium"/>
      <bottom>
        <color indexed="63"/>
      </bottom>
    </border>
    <border>
      <left style="thin"/>
      <right style="thin"/>
      <top>
        <color indexed="63"/>
      </top>
      <bottom style="medium"/>
    </border>
    <border>
      <left>
        <color indexed="63"/>
      </left>
      <right style="thin"/>
      <top style="medium"/>
      <bottom style="thin"/>
    </border>
    <border>
      <left style="thin"/>
      <right>
        <color indexed="63"/>
      </right>
      <top style="thin"/>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medium"/>
      <right style="medium"/>
      <top>
        <color indexed="63"/>
      </top>
      <bottom style="medium"/>
    </border>
    <border>
      <left style="medium"/>
      <right>
        <color indexed="63"/>
      </right>
      <top style="thin"/>
      <bottom style="thin"/>
    </border>
    <border>
      <left>
        <color indexed="63"/>
      </left>
      <right style="thin"/>
      <top style="thin"/>
      <bottom style="thin"/>
    </border>
    <border>
      <left style="medium"/>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189" fontId="0" fillId="0" borderId="0" applyFont="0" applyFill="0" applyBorder="0" applyAlignment="0" applyProtection="0"/>
    <xf numFmtId="191" fontId="0" fillId="0" borderId="0" applyFont="0" applyFill="0" applyBorder="0" applyAlignment="0" applyProtection="0"/>
    <xf numFmtId="188" fontId="0" fillId="0" borderId="0" applyFont="0" applyFill="0" applyBorder="0" applyAlignment="0" applyProtection="0"/>
    <xf numFmtId="190" fontId="0" fillId="0" borderId="0" applyFont="0" applyFill="0" applyBorder="0" applyAlignment="0" applyProtection="0"/>
    <xf numFmtId="0" fontId="3" fillId="0" borderId="0" applyNumberFormat="0" applyFill="0" applyBorder="0" applyAlignment="0" applyProtection="0"/>
  </cellStyleXfs>
  <cellXfs count="116">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wrapText="1"/>
    </xf>
    <xf numFmtId="0" fontId="0" fillId="0" borderId="4" xfId="0" applyBorder="1" applyAlignment="1">
      <alignment/>
    </xf>
    <xf numFmtId="0" fontId="0" fillId="0" borderId="4" xfId="0" applyFill="1" applyBorder="1" applyAlignment="1">
      <alignment horizontal="center" wrapText="1"/>
    </xf>
    <xf numFmtId="0" fontId="0" fillId="0" borderId="5" xfId="0" applyFill="1"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7" xfId="0" applyFill="1" applyBorder="1" applyAlignment="1">
      <alignment/>
    </xf>
    <xf numFmtId="0" fontId="0" fillId="0" borderId="15" xfId="0" applyFill="1" applyBorder="1" applyAlignment="1">
      <alignment/>
    </xf>
    <xf numFmtId="0" fontId="0" fillId="0" borderId="0" xfId="0" applyBorder="1" applyAlignment="1">
      <alignment/>
    </xf>
    <xf numFmtId="0" fontId="0" fillId="0" borderId="16" xfId="0" applyBorder="1" applyAlignment="1">
      <alignment/>
    </xf>
    <xf numFmtId="0" fontId="0" fillId="0" borderId="0" xfId="0" applyBorder="1" applyAlignment="1">
      <alignment/>
    </xf>
    <xf numFmtId="0" fontId="0" fillId="0" borderId="0" xfId="0" applyFill="1" applyBorder="1" applyAlignment="1">
      <alignment/>
    </xf>
    <xf numFmtId="0" fontId="0" fillId="0" borderId="15" xfId="0" applyFill="1" applyBorder="1" applyAlignment="1">
      <alignment horizontal="center"/>
    </xf>
    <xf numFmtId="0" fontId="0" fillId="0" borderId="17" xfId="0" applyBorder="1" applyAlignment="1">
      <alignment/>
    </xf>
    <xf numFmtId="0" fontId="0" fillId="0" borderId="0" xfId="0" applyBorder="1" applyAlignment="1">
      <alignment wrapText="1"/>
    </xf>
    <xf numFmtId="11" fontId="0" fillId="0" borderId="0" xfId="0" applyNumberFormat="1" applyAlignment="1">
      <alignment/>
    </xf>
    <xf numFmtId="0" fontId="0" fillId="0" borderId="0" xfId="0" applyNumberFormat="1" applyAlignment="1">
      <alignment/>
    </xf>
    <xf numFmtId="0" fontId="0" fillId="2" borderId="18" xfId="0" applyFill="1" applyBorder="1" applyAlignment="1">
      <alignment/>
    </xf>
    <xf numFmtId="0" fontId="0" fillId="2" borderId="6" xfId="0" applyFill="1" applyBorder="1" applyAlignment="1">
      <alignment/>
    </xf>
    <xf numFmtId="0" fontId="0" fillId="2" borderId="0" xfId="0" applyFill="1" applyAlignment="1">
      <alignment/>
    </xf>
    <xf numFmtId="49" fontId="0" fillId="2" borderId="6" xfId="0" applyNumberFormat="1" applyFill="1" applyBorder="1" applyAlignment="1">
      <alignment/>
    </xf>
    <xf numFmtId="0" fontId="0" fillId="2" borderId="19" xfId="0" applyFill="1" applyBorder="1" applyAlignment="1">
      <alignment/>
    </xf>
    <xf numFmtId="0" fontId="0" fillId="2" borderId="17" xfId="0" applyNumberFormat="1" applyFill="1" applyBorder="1" applyAlignment="1">
      <alignment/>
    </xf>
    <xf numFmtId="0" fontId="0" fillId="2" borderId="20" xfId="0" applyNumberFormat="1" applyFill="1" applyBorder="1" applyAlignment="1">
      <alignment/>
    </xf>
    <xf numFmtId="0" fontId="0" fillId="3" borderId="1" xfId="0" applyFill="1" applyBorder="1" applyAlignment="1">
      <alignment/>
    </xf>
    <xf numFmtId="0" fontId="0" fillId="3" borderId="0" xfId="0" applyFill="1" applyAlignment="1">
      <alignment/>
    </xf>
    <xf numFmtId="49" fontId="0" fillId="3" borderId="1" xfId="0" applyNumberFormat="1" applyFill="1" applyBorder="1" applyAlignment="1">
      <alignment/>
    </xf>
    <xf numFmtId="0" fontId="0" fillId="3" borderId="2" xfId="0" applyFill="1" applyBorder="1" applyAlignment="1">
      <alignment/>
    </xf>
    <xf numFmtId="0" fontId="0" fillId="4" borderId="0" xfId="0" applyFill="1" applyAlignment="1">
      <alignment/>
    </xf>
    <xf numFmtId="49" fontId="0" fillId="4" borderId="1" xfId="0" applyNumberFormat="1" applyFill="1" applyBorder="1" applyAlignment="1">
      <alignment/>
    </xf>
    <xf numFmtId="0" fontId="0" fillId="4" borderId="0" xfId="0" applyNumberFormat="1" applyFill="1" applyAlignment="1">
      <alignment/>
    </xf>
    <xf numFmtId="0" fontId="4" fillId="0" borderId="0" xfId="0" applyFont="1" applyAlignment="1">
      <alignment/>
    </xf>
    <xf numFmtId="0" fontId="5" fillId="0" borderId="0" xfId="0" applyFont="1" applyAlignment="1">
      <alignment/>
    </xf>
    <xf numFmtId="0" fontId="5" fillId="5" borderId="0" xfId="0" applyFont="1" applyFill="1" applyAlignment="1">
      <alignment/>
    </xf>
    <xf numFmtId="0" fontId="6" fillId="5" borderId="0" xfId="0" applyFont="1" applyFill="1" applyAlignment="1">
      <alignment/>
    </xf>
    <xf numFmtId="0" fontId="6" fillId="0" borderId="0" xfId="0" applyFont="1" applyAlignment="1">
      <alignment/>
    </xf>
    <xf numFmtId="0" fontId="7" fillId="5" borderId="0" xfId="0" applyFont="1" applyFill="1" applyAlignment="1">
      <alignment/>
    </xf>
    <xf numFmtId="15" fontId="4" fillId="0" borderId="0" xfId="0" applyNumberFormat="1" applyFont="1" applyAlignment="1">
      <alignment/>
    </xf>
    <xf numFmtId="0" fontId="0" fillId="5" borderId="0" xfId="0" applyFill="1" applyAlignment="1">
      <alignment/>
    </xf>
    <xf numFmtId="0" fontId="2" fillId="0" borderId="0" xfId="16" applyAlignment="1">
      <alignment/>
    </xf>
    <xf numFmtId="0" fontId="0" fillId="0" borderId="21" xfId="0" applyBorder="1" applyAlignment="1">
      <alignment/>
    </xf>
    <xf numFmtId="0" fontId="0" fillId="0" borderId="22" xfId="0" applyBorder="1" applyAlignment="1">
      <alignment/>
    </xf>
    <xf numFmtId="0" fontId="0" fillId="0" borderId="21" xfId="0" applyBorder="1" applyAlignment="1" quotePrefix="1">
      <alignment/>
    </xf>
    <xf numFmtId="11" fontId="0" fillId="0" borderId="23" xfId="0" applyNumberFormat="1" applyBorder="1" applyAlignment="1">
      <alignment/>
    </xf>
    <xf numFmtId="0" fontId="0" fillId="0" borderId="24" xfId="0" applyBorder="1" applyAlignment="1">
      <alignment/>
    </xf>
    <xf numFmtId="0" fontId="0" fillId="0" borderId="25" xfId="0" applyBorder="1" applyAlignment="1">
      <alignment/>
    </xf>
    <xf numFmtId="0" fontId="0" fillId="0" borderId="25" xfId="0" applyFill="1" applyBorder="1" applyAlignment="1">
      <alignment/>
    </xf>
    <xf numFmtId="0" fontId="0" fillId="0" borderId="26" xfId="0" applyBorder="1" applyAlignment="1">
      <alignment/>
    </xf>
    <xf numFmtId="0" fontId="0" fillId="0" borderId="27" xfId="0" applyBorder="1" applyAlignment="1">
      <alignment/>
    </xf>
    <xf numFmtId="201" fontId="0" fillId="0" borderId="0" xfId="0" applyNumberFormat="1" applyAlignment="1">
      <alignment/>
    </xf>
    <xf numFmtId="0" fontId="0" fillId="2" borderId="18" xfId="0" applyNumberFormat="1" applyFill="1" applyBorder="1" applyAlignment="1">
      <alignment/>
    </xf>
    <xf numFmtId="0" fontId="0" fillId="0" borderId="0" xfId="0" applyFill="1" applyAlignment="1">
      <alignment/>
    </xf>
    <xf numFmtId="0" fontId="0" fillId="6" borderId="18" xfId="0" applyFill="1" applyBorder="1" applyAlignment="1">
      <alignment/>
    </xf>
    <xf numFmtId="0" fontId="0" fillId="6" borderId="6" xfId="0" applyFill="1" applyBorder="1" applyAlignment="1">
      <alignment/>
    </xf>
    <xf numFmtId="0" fontId="0" fillId="6" borderId="0" xfId="0" applyFill="1" applyAlignment="1">
      <alignment/>
    </xf>
    <xf numFmtId="49" fontId="0" fillId="6" borderId="6" xfId="0" applyNumberFormat="1" applyFill="1" applyBorder="1" applyAlignment="1">
      <alignment/>
    </xf>
    <xf numFmtId="0" fontId="0" fillId="6" borderId="19" xfId="0" applyFill="1" applyBorder="1" applyAlignment="1">
      <alignment/>
    </xf>
    <xf numFmtId="0" fontId="0" fillId="6" borderId="20" xfId="0" applyNumberFormat="1" applyFill="1" applyBorder="1" applyAlignment="1">
      <alignment/>
    </xf>
    <xf numFmtId="0" fontId="0" fillId="6" borderId="28" xfId="0" applyFill="1" applyBorder="1" applyAlignment="1">
      <alignment/>
    </xf>
    <xf numFmtId="0" fontId="0" fillId="2" borderId="2" xfId="0" applyFill="1" applyBorder="1" applyAlignment="1">
      <alignment/>
    </xf>
    <xf numFmtId="0" fontId="4" fillId="0" borderId="0" xfId="0" applyFont="1" applyAlignment="1">
      <alignment/>
    </xf>
    <xf numFmtId="0" fontId="4" fillId="0" borderId="0" xfId="0" applyFont="1" applyAlignment="1">
      <alignment wrapText="1"/>
    </xf>
    <xf numFmtId="0" fontId="5" fillId="0" borderId="0" xfId="0" applyFont="1" applyAlignment="1">
      <alignment wrapText="1"/>
    </xf>
    <xf numFmtId="0" fontId="0" fillId="0" borderId="29" xfId="0" applyBorder="1" applyAlignment="1">
      <alignment horizontal="center"/>
    </xf>
    <xf numFmtId="0" fontId="0" fillId="0" borderId="28" xfId="0" applyBorder="1" applyAlignment="1">
      <alignment horizontal="center"/>
    </xf>
    <xf numFmtId="0" fontId="0" fillId="0" borderId="30" xfId="0" applyBorder="1" applyAlignment="1">
      <alignment horizontal="center" wrapText="1"/>
    </xf>
    <xf numFmtId="0" fontId="0" fillId="0" borderId="31" xfId="0" applyBorder="1" applyAlignment="1">
      <alignment horizontal="center" wrapText="1"/>
    </xf>
    <xf numFmtId="0" fontId="0" fillId="0" borderId="1" xfId="0" applyBorder="1" applyAlignment="1">
      <alignment horizontal="center" wrapText="1"/>
    </xf>
    <xf numFmtId="0" fontId="0" fillId="0" borderId="10" xfId="0" applyBorder="1" applyAlignment="1">
      <alignment horizontal="center" wrapText="1"/>
    </xf>
    <xf numFmtId="0" fontId="0" fillId="0" borderId="32" xfId="0" applyBorder="1" applyAlignment="1">
      <alignment horizontal="center" wrapText="1"/>
    </xf>
    <xf numFmtId="0" fontId="0" fillId="0" borderId="33" xfId="0" applyBorder="1" applyAlignment="1">
      <alignment horizontal="center" wrapText="1"/>
    </xf>
    <xf numFmtId="0" fontId="0" fillId="0" borderId="12" xfId="0" applyBorder="1" applyAlignment="1">
      <alignment horizontal="center" wrapText="1"/>
    </xf>
    <xf numFmtId="0" fontId="0" fillId="0" borderId="15" xfId="0" applyBorder="1" applyAlignment="1">
      <alignment horizontal="center" wrapText="1"/>
    </xf>
    <xf numFmtId="0" fontId="0" fillId="0" borderId="30" xfId="0" applyBorder="1" applyAlignment="1">
      <alignment horizontal="center"/>
    </xf>
    <xf numFmtId="0" fontId="0" fillId="0" borderId="34" xfId="0" applyBorder="1" applyAlignment="1">
      <alignment horizontal="center"/>
    </xf>
    <xf numFmtId="0" fontId="0" fillId="0" borderId="35" xfId="0" applyBorder="1" applyAlignment="1">
      <alignment horizontal="center" wrapText="1"/>
    </xf>
    <xf numFmtId="0" fontId="0" fillId="0" borderId="12" xfId="0" applyBorder="1" applyAlignment="1">
      <alignment horizontal="center"/>
    </xf>
    <xf numFmtId="0" fontId="0" fillId="0" borderId="1" xfId="0"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20" xfId="0" applyBorder="1" applyAlignment="1">
      <alignment horizontal="center"/>
    </xf>
    <xf numFmtId="0" fontId="0" fillId="0" borderId="36" xfId="0" applyFill="1" applyBorder="1" applyAlignment="1">
      <alignment horizontal="center"/>
    </xf>
    <xf numFmtId="0" fontId="0" fillId="0" borderId="37" xfId="0" applyFill="1" applyBorder="1" applyAlignment="1">
      <alignment horizontal="center"/>
    </xf>
    <xf numFmtId="0" fontId="0" fillId="0" borderId="8" xfId="0" applyBorder="1" applyAlignment="1">
      <alignment horizontal="center"/>
    </xf>
    <xf numFmtId="0" fontId="0" fillId="0" borderId="38" xfId="0" applyFill="1" applyBorder="1" applyAlignment="1">
      <alignment horizontal="center"/>
    </xf>
    <xf numFmtId="0" fontId="0" fillId="0" borderId="39" xfId="0" applyFill="1" applyBorder="1" applyAlignment="1">
      <alignment horizontal="center"/>
    </xf>
    <xf numFmtId="0" fontId="0" fillId="0" borderId="40" xfId="0" applyFill="1"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21" xfId="0" applyBorder="1" applyAlignment="1">
      <alignment horizontal="center"/>
    </xf>
    <xf numFmtId="0" fontId="0" fillId="0" borderId="4" xfId="0" applyBorder="1" applyAlignment="1">
      <alignment horizontal="center" wrapText="1"/>
    </xf>
    <xf numFmtId="0" fontId="0" fillId="0" borderId="3" xfId="0" applyBorder="1" applyAlignment="1">
      <alignment horizontal="center" wrapText="1"/>
    </xf>
    <xf numFmtId="0" fontId="0" fillId="0" borderId="13" xfId="0" applyFill="1" applyBorder="1" applyAlignment="1">
      <alignment horizontal="center"/>
    </xf>
    <xf numFmtId="0" fontId="0" fillId="0" borderId="43" xfId="0" applyFill="1" applyBorder="1" applyAlignment="1">
      <alignment horizontal="center"/>
    </xf>
    <xf numFmtId="0" fontId="0" fillId="0" borderId="44" xfId="0" applyFill="1" applyBorder="1" applyAlignment="1">
      <alignment horizontal="center"/>
    </xf>
    <xf numFmtId="0" fontId="0" fillId="0" borderId="45" xfId="0" applyFill="1"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0" xfId="0" applyBorder="1" applyAlignment="1">
      <alignment horizontal="center"/>
    </xf>
    <xf numFmtId="0" fontId="0" fillId="0" borderId="16" xfId="0" applyBorder="1" applyAlignment="1">
      <alignment horizontal="center"/>
    </xf>
    <xf numFmtId="0" fontId="0" fillId="0" borderId="12" xfId="0" applyFill="1" applyBorder="1" applyAlignment="1">
      <alignment horizontal="center"/>
    </xf>
    <xf numFmtId="0" fontId="0" fillId="0" borderId="1" xfId="0" applyFill="1" applyBorder="1" applyAlignment="1">
      <alignment horizontal="center"/>
    </xf>
    <xf numFmtId="0" fontId="0" fillId="0" borderId="2" xfId="0" applyFill="1" applyBorder="1" applyAlignment="1">
      <alignment horizontal="center"/>
    </xf>
    <xf numFmtId="0" fontId="0" fillId="0" borderId="9" xfId="0" applyBorder="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54"/>
  <sheetViews>
    <sheetView workbookViewId="0" topLeftCell="A13">
      <selection activeCell="A43" sqref="A43"/>
    </sheetView>
  </sheetViews>
  <sheetFormatPr defaultColWidth="9.140625" defaultRowHeight="12.75"/>
  <cols>
    <col min="1" max="2" width="20.8515625" style="0" customWidth="1"/>
    <col min="3" max="3" width="32.421875" style="0" customWidth="1"/>
    <col min="4" max="4" width="37.7109375" style="0" customWidth="1"/>
  </cols>
  <sheetData>
    <row r="1" spans="1:5" ht="15">
      <c r="A1" s="41"/>
      <c r="B1" s="41"/>
      <c r="C1" s="41"/>
      <c r="D1" s="41"/>
      <c r="E1" s="41"/>
    </row>
    <row r="2" spans="1:5" ht="15.75">
      <c r="A2" s="42" t="s">
        <v>86</v>
      </c>
      <c r="B2" s="41" t="s">
        <v>147</v>
      </c>
      <c r="C2" s="41"/>
      <c r="D2" s="41"/>
      <c r="E2" s="41"/>
    </row>
    <row r="3" spans="1:5" ht="15.75">
      <c r="A3" s="42" t="s">
        <v>87</v>
      </c>
      <c r="B3" s="41" t="s">
        <v>341</v>
      </c>
      <c r="C3" s="41"/>
      <c r="D3" s="41"/>
      <c r="E3" s="41"/>
    </row>
    <row r="4" spans="1:5" ht="15.75">
      <c r="A4" s="42" t="s">
        <v>88</v>
      </c>
      <c r="B4" s="47">
        <v>38295</v>
      </c>
      <c r="C4" s="41"/>
      <c r="D4" s="41"/>
      <c r="E4" s="41"/>
    </row>
    <row r="5" spans="1:5" ht="15.75">
      <c r="A5" s="42" t="s">
        <v>89</v>
      </c>
      <c r="B5" s="41"/>
      <c r="C5" s="41"/>
      <c r="D5" s="41"/>
      <c r="E5" s="41"/>
    </row>
    <row r="6" spans="1:5" ht="15">
      <c r="A6" s="41"/>
      <c r="B6" s="41" t="s">
        <v>106</v>
      </c>
      <c r="C6" s="41"/>
      <c r="D6" s="41"/>
      <c r="E6" s="41"/>
    </row>
    <row r="7" spans="1:5" ht="15">
      <c r="A7" s="41"/>
      <c r="B7" s="41" t="s">
        <v>107</v>
      </c>
      <c r="C7" s="41"/>
      <c r="D7" s="41"/>
      <c r="E7" s="41"/>
    </row>
    <row r="8" spans="1:5" ht="15">
      <c r="A8" s="41"/>
      <c r="B8" s="41" t="s">
        <v>108</v>
      </c>
      <c r="C8" s="41"/>
      <c r="D8" s="41"/>
      <c r="E8" s="41"/>
    </row>
    <row r="9" spans="1:5" ht="15">
      <c r="A9" s="41"/>
      <c r="B9" s="41"/>
      <c r="C9" s="41"/>
      <c r="D9" s="41"/>
      <c r="E9" s="41"/>
    </row>
    <row r="10" spans="1:5" s="44" customFormat="1" ht="15.75">
      <c r="A10" s="43" t="s">
        <v>90</v>
      </c>
      <c r="B10" s="43"/>
      <c r="C10" s="43"/>
      <c r="D10" s="43"/>
      <c r="E10" s="43"/>
    </row>
    <row r="11" spans="1:5" s="45" customFormat="1" ht="142.5" customHeight="1">
      <c r="A11" s="71" t="s">
        <v>342</v>
      </c>
      <c r="B11" s="72"/>
      <c r="C11" s="72"/>
      <c r="D11" s="72"/>
      <c r="E11" s="42"/>
    </row>
    <row r="12" spans="1:5" s="45" customFormat="1" ht="15.75">
      <c r="A12" s="42"/>
      <c r="B12" s="42"/>
      <c r="C12" s="42"/>
      <c r="D12" s="42"/>
      <c r="E12" s="42"/>
    </row>
    <row r="13" spans="1:5" ht="15">
      <c r="A13" s="41"/>
      <c r="B13" s="41"/>
      <c r="C13" s="41"/>
      <c r="D13" s="41"/>
      <c r="E13" s="41"/>
    </row>
    <row r="14" spans="1:5" s="44" customFormat="1" ht="15.75">
      <c r="A14" s="43" t="s">
        <v>91</v>
      </c>
      <c r="B14" s="46"/>
      <c r="C14" s="43"/>
      <c r="D14" s="43"/>
      <c r="E14" s="43"/>
    </row>
    <row r="15" spans="1:5" s="45" customFormat="1" ht="15.75">
      <c r="A15" s="42" t="s">
        <v>92</v>
      </c>
      <c r="B15" s="42" t="s">
        <v>93</v>
      </c>
      <c r="C15" s="42" t="s">
        <v>94</v>
      </c>
      <c r="D15" s="42" t="s">
        <v>95</v>
      </c>
      <c r="E15" s="42"/>
    </row>
    <row r="16" spans="1:5" ht="15">
      <c r="A16" s="41">
        <v>0</v>
      </c>
      <c r="B16" s="47">
        <v>38212</v>
      </c>
      <c r="C16" s="41" t="s">
        <v>109</v>
      </c>
      <c r="D16" s="41" t="s">
        <v>96</v>
      </c>
      <c r="E16" s="41"/>
    </row>
    <row r="17" spans="1:4" ht="15">
      <c r="A17" s="41">
        <v>1</v>
      </c>
      <c r="B17" s="47">
        <v>38242</v>
      </c>
      <c r="C17" s="41" t="s">
        <v>109</v>
      </c>
      <c r="D17" s="41" t="s">
        <v>226</v>
      </c>
    </row>
    <row r="18" spans="1:4" ht="15">
      <c r="A18" s="41">
        <v>2</v>
      </c>
      <c r="B18" s="47">
        <v>38295</v>
      </c>
      <c r="C18" s="41" t="s">
        <v>109</v>
      </c>
      <c r="D18" s="41" t="s">
        <v>343</v>
      </c>
    </row>
    <row r="20" s="48" customFormat="1" ht="12.75">
      <c r="A20" s="44" t="s">
        <v>97</v>
      </c>
    </row>
    <row r="21" spans="1:2" ht="15">
      <c r="A21" t="s">
        <v>98</v>
      </c>
      <c r="B21" s="70" t="s">
        <v>314</v>
      </c>
    </row>
    <row r="22" spans="1:2" ht="15">
      <c r="A22" t="s">
        <v>99</v>
      </c>
      <c r="B22" s="70" t="s">
        <v>315</v>
      </c>
    </row>
    <row r="25" spans="1:2" s="48" customFormat="1" ht="12.75">
      <c r="A25" s="44" t="s">
        <v>100</v>
      </c>
      <c r="B25" s="44"/>
    </row>
    <row r="26" spans="1:5" ht="12.75">
      <c r="A26" s="45" t="s">
        <v>25</v>
      </c>
      <c r="B26" s="45" t="s">
        <v>101</v>
      </c>
      <c r="C26" s="45" t="s">
        <v>102</v>
      </c>
      <c r="D26" s="45" t="s">
        <v>103</v>
      </c>
      <c r="E26" s="45" t="s">
        <v>158</v>
      </c>
    </row>
    <row r="27" spans="1:5" ht="12.75">
      <c r="A27" s="49" t="s">
        <v>110</v>
      </c>
      <c r="B27" t="s">
        <v>104</v>
      </c>
      <c r="C27" t="s">
        <v>222</v>
      </c>
      <c r="D27" t="s">
        <v>105</v>
      </c>
      <c r="E27" t="s">
        <v>223</v>
      </c>
    </row>
    <row r="28" spans="1:5" ht="12.75">
      <c r="A28" s="49" t="s">
        <v>159</v>
      </c>
      <c r="B28" t="s">
        <v>104</v>
      </c>
      <c r="C28" t="s">
        <v>222</v>
      </c>
      <c r="D28" t="s">
        <v>105</v>
      </c>
      <c r="E28" t="s">
        <v>223</v>
      </c>
    </row>
    <row r="29" ht="12.75">
      <c r="A29" s="49"/>
    </row>
    <row r="30" spans="1:5" ht="12.75">
      <c r="A30" s="49" t="s">
        <v>162</v>
      </c>
      <c r="B30" t="s">
        <v>104</v>
      </c>
      <c r="C30" t="s">
        <v>222</v>
      </c>
      <c r="D30" t="s">
        <v>105</v>
      </c>
      <c r="E30" t="s">
        <v>223</v>
      </c>
    </row>
    <row r="31" spans="1:5" ht="12.75">
      <c r="A31" s="49" t="s">
        <v>163</v>
      </c>
      <c r="B31" t="s">
        <v>104</v>
      </c>
      <c r="C31" t="s">
        <v>222</v>
      </c>
      <c r="D31" t="s">
        <v>105</v>
      </c>
      <c r="E31" t="s">
        <v>223</v>
      </c>
    </row>
    <row r="32" ht="12.75">
      <c r="A32" s="49"/>
    </row>
    <row r="33" spans="1:5" ht="12.75">
      <c r="A33" s="49" t="s">
        <v>111</v>
      </c>
      <c r="B33" t="s">
        <v>104</v>
      </c>
      <c r="C33" t="s">
        <v>222</v>
      </c>
      <c r="D33" t="s">
        <v>105</v>
      </c>
      <c r="E33" t="s">
        <v>223</v>
      </c>
    </row>
    <row r="34" spans="1:5" ht="12.75">
      <c r="A34" s="49" t="s">
        <v>165</v>
      </c>
      <c r="B34" t="s">
        <v>104</v>
      </c>
      <c r="C34" t="s">
        <v>222</v>
      </c>
      <c r="D34" t="s">
        <v>105</v>
      </c>
      <c r="E34" t="s">
        <v>223</v>
      </c>
    </row>
    <row r="35" ht="12.75">
      <c r="A35" s="49"/>
    </row>
    <row r="36" spans="1:5" ht="12.75">
      <c r="A36" s="49" t="s">
        <v>112</v>
      </c>
      <c r="B36" t="s">
        <v>104</v>
      </c>
      <c r="C36" t="s">
        <v>222</v>
      </c>
      <c r="D36" t="s">
        <v>105</v>
      </c>
      <c r="E36" t="s">
        <v>223</v>
      </c>
    </row>
    <row r="37" spans="1:5" ht="12.75">
      <c r="A37" s="49" t="s">
        <v>166</v>
      </c>
      <c r="B37" t="s">
        <v>104</v>
      </c>
      <c r="C37" t="s">
        <v>222</v>
      </c>
      <c r="D37" t="s">
        <v>105</v>
      </c>
      <c r="E37" t="s">
        <v>223</v>
      </c>
    </row>
    <row r="38" ht="12.75">
      <c r="A38" s="49"/>
    </row>
    <row r="39" ht="12.75">
      <c r="A39" t="s">
        <v>337</v>
      </c>
    </row>
    <row r="40" spans="1:5" ht="12.75">
      <c r="A40" s="49" t="s">
        <v>160</v>
      </c>
      <c r="B40" t="s">
        <v>161</v>
      </c>
      <c r="C40" t="s">
        <v>222</v>
      </c>
      <c r="D40" t="s">
        <v>105</v>
      </c>
      <c r="E40" t="s">
        <v>339</v>
      </c>
    </row>
    <row r="41" spans="1:5" ht="12.75">
      <c r="A41" s="49" t="s">
        <v>164</v>
      </c>
      <c r="B41" t="s">
        <v>161</v>
      </c>
      <c r="C41" t="s">
        <v>222</v>
      </c>
      <c r="D41" t="s">
        <v>105</v>
      </c>
      <c r="E41" t="s">
        <v>339</v>
      </c>
    </row>
    <row r="42" spans="1:5" ht="12.75">
      <c r="A42" s="49" t="s">
        <v>309</v>
      </c>
      <c r="B42" t="s">
        <v>161</v>
      </c>
      <c r="C42" t="s">
        <v>222</v>
      </c>
      <c r="D42" t="s">
        <v>311</v>
      </c>
      <c r="E42" t="s">
        <v>340</v>
      </c>
    </row>
    <row r="43" spans="1:5" ht="12.75">
      <c r="A43" s="49" t="s">
        <v>310</v>
      </c>
      <c r="B43" t="s">
        <v>161</v>
      </c>
      <c r="C43" t="s">
        <v>222</v>
      </c>
      <c r="D43" t="s">
        <v>312</v>
      </c>
      <c r="E43" t="s">
        <v>340</v>
      </c>
    </row>
    <row r="44" ht="12.75">
      <c r="A44" s="49"/>
    </row>
    <row r="45" ht="12.75">
      <c r="A45" t="s">
        <v>338</v>
      </c>
    </row>
    <row r="46" spans="1:5" ht="12.75">
      <c r="A46" s="49" t="s">
        <v>167</v>
      </c>
      <c r="B46" t="s">
        <v>104</v>
      </c>
      <c r="C46" t="s">
        <v>217</v>
      </c>
      <c r="D46" t="s">
        <v>105</v>
      </c>
      <c r="E46" t="s">
        <v>169</v>
      </c>
    </row>
    <row r="47" spans="1:5" ht="12.75">
      <c r="A47" s="49" t="s">
        <v>168</v>
      </c>
      <c r="B47" t="s">
        <v>104</v>
      </c>
      <c r="C47" t="s">
        <v>217</v>
      </c>
      <c r="D47" t="s">
        <v>105</v>
      </c>
      <c r="E47" t="s">
        <v>169</v>
      </c>
    </row>
    <row r="48" spans="1:5" ht="12.75">
      <c r="A48" s="49" t="s">
        <v>285</v>
      </c>
      <c r="B48" t="s">
        <v>104</v>
      </c>
      <c r="C48" t="s">
        <v>217</v>
      </c>
      <c r="D48" t="s">
        <v>105</v>
      </c>
      <c r="E48" t="s">
        <v>169</v>
      </c>
    </row>
    <row r="49" spans="1:5" ht="12.75">
      <c r="A49" s="49" t="s">
        <v>286</v>
      </c>
      <c r="B49" t="s">
        <v>104</v>
      </c>
      <c r="C49" t="s">
        <v>217</v>
      </c>
      <c r="D49" t="s">
        <v>105</v>
      </c>
      <c r="E49" t="s">
        <v>169</v>
      </c>
    </row>
    <row r="50" spans="1:5" ht="12.75">
      <c r="A50" s="49" t="s">
        <v>287</v>
      </c>
      <c r="B50" t="s">
        <v>104</v>
      </c>
      <c r="C50" t="s">
        <v>217</v>
      </c>
      <c r="D50" t="s">
        <v>105</v>
      </c>
      <c r="E50" t="s">
        <v>169</v>
      </c>
    </row>
    <row r="51" spans="1:5" ht="12.75">
      <c r="A51" s="49" t="s">
        <v>288</v>
      </c>
      <c r="B51" t="s">
        <v>104</v>
      </c>
      <c r="C51" t="s">
        <v>217</v>
      </c>
      <c r="D51" t="s">
        <v>105</v>
      </c>
      <c r="E51" t="s">
        <v>169</v>
      </c>
    </row>
    <row r="52" spans="1:5" ht="12.75">
      <c r="A52" s="49" t="s">
        <v>289</v>
      </c>
      <c r="B52" t="s">
        <v>104</v>
      </c>
      <c r="C52" t="s">
        <v>217</v>
      </c>
      <c r="D52" t="s">
        <v>105</v>
      </c>
      <c r="E52" t="s">
        <v>169</v>
      </c>
    </row>
    <row r="53" spans="1:5" ht="12.75">
      <c r="A53" s="49" t="s">
        <v>290</v>
      </c>
      <c r="B53" t="s">
        <v>104</v>
      </c>
      <c r="C53" t="s">
        <v>217</v>
      </c>
      <c r="D53" t="s">
        <v>105</v>
      </c>
      <c r="E53" t="s">
        <v>169</v>
      </c>
    </row>
    <row r="54" ht="12.75">
      <c r="A54" s="49"/>
    </row>
  </sheetData>
  <mergeCells count="1">
    <mergeCell ref="A11:D11"/>
  </mergeCells>
  <hyperlinks>
    <hyperlink ref="A28" location="'SS#1 Stand. NAV'!A1" display="SS#1 Stand. NAV"/>
    <hyperlink ref="A34" location="'SS#4 Stand. NAV'!A1" display="SS#4 Stand. NAV"/>
    <hyperlink ref="A36" location="'SS#6 Pairwise'!A1" display="SS#6 Pairwise"/>
    <hyperlink ref="A37" location="'SS#6 Stand. NAV'!A1" display="SS#6 Stand. NAV"/>
    <hyperlink ref="A27" location="'SS#1 Pairwise'!A1" display="SS#1 Pairwise"/>
    <hyperlink ref="A40" location="'SS#1 Pairwise(20MHz)'!A1" display="SS#1 Pairwise (20MHz)"/>
    <hyperlink ref="A31" location="'SS#2 Stand. NAV'!A1" display="SS#2 Stand. NAV"/>
    <hyperlink ref="A30" location="'SS#2 Pairwise'!A1" display="SS#2 Pairwise"/>
    <hyperlink ref="A41" location="'SS#2 Pairwise (20MHz)'!A1" display="SS#2 Pairwise (20MHz)"/>
    <hyperlink ref="A33" location="'SS#4 Pairwise'!A1" display="SS#4 Pairwise"/>
    <hyperlink ref="A47" location="'SS#1 Stand. NAV (Default CW)'!A1" display="SS#1 Stand. NAV (Default CW)"/>
    <hyperlink ref="A46" location="'SS#1 Pairwise (Default CW)'!A1" display="SS#1 Pairwise (Default CW)"/>
    <hyperlink ref="A48" location="'SS#2 Pairwise (Default CW)'!A1" display="SS#2 Pairwise (Default CW)"/>
    <hyperlink ref="A50" location="'SS#4 Pairwise (Default CW)'!A1" display="SS#4 Pairwise (Default CW)"/>
    <hyperlink ref="A49" location="'SS#2 Stand. NAV (Default CW)'!A1" display="SS#2 Stand. NAV (Default CW)"/>
    <hyperlink ref="A51" location="'SS#4 Stand. NAV (Default CW)'!A1" display="SS#4 Stand. NAV (Default CW)"/>
    <hyperlink ref="A53" location="'SS#6 Stand. NAV (Default CW)'!A1" display="SS#6 Stand. NAV (Default CW)"/>
    <hyperlink ref="A52" location="'SS#6 Pairwise (Default CW)'!A1" display="SS#6 Pairwise (Default CW)"/>
    <hyperlink ref="A42" location="'SS#4 Pairwise (20MHz)'!A1" display="SS#4 Pairwise (20MHz)"/>
    <hyperlink ref="A43" location="'SS#6 Pairwise (20MHz)'!A1" display="SS#6 Pairwise (20MHz)"/>
  </hyperlink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41"/>
  </sheetPr>
  <dimension ref="A1:U92"/>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I74" sqref="I74:M74"/>
    </sheetView>
  </sheetViews>
  <sheetFormatPr defaultColWidth="9.140625" defaultRowHeight="12.75"/>
  <cols>
    <col min="1" max="1" width="11.421875" style="0" customWidth="1"/>
    <col min="2" max="2" width="12.7109375" style="0" customWidth="1"/>
    <col min="8" max="8" width="14.00390625" style="0" customWidth="1"/>
    <col min="19" max="19" width="11.00390625" style="0" customWidth="1"/>
  </cols>
  <sheetData>
    <row r="1" spans="1:19" ht="12.75" customHeight="1">
      <c r="A1" s="81" t="s">
        <v>0</v>
      </c>
      <c r="B1" s="77" t="s">
        <v>1</v>
      </c>
      <c r="C1" s="77" t="s">
        <v>172</v>
      </c>
      <c r="D1" s="77" t="s">
        <v>173</v>
      </c>
      <c r="E1" s="77" t="s">
        <v>74</v>
      </c>
      <c r="F1" s="77" t="s">
        <v>65</v>
      </c>
      <c r="G1" s="77" t="s">
        <v>75</v>
      </c>
      <c r="H1" s="75" t="s">
        <v>52</v>
      </c>
      <c r="I1" s="86" t="s">
        <v>3</v>
      </c>
      <c r="J1" s="87"/>
      <c r="K1" s="83" t="s">
        <v>4</v>
      </c>
      <c r="L1" s="84"/>
      <c r="M1" s="87" t="s">
        <v>5</v>
      </c>
      <c r="N1" s="87"/>
      <c r="O1" s="87"/>
      <c r="P1" s="1" t="s">
        <v>6</v>
      </c>
      <c r="Q1" s="2"/>
      <c r="S1" s="75" t="s">
        <v>170</v>
      </c>
    </row>
    <row r="2" spans="1:19" ht="64.5" thickBot="1">
      <c r="A2" s="103"/>
      <c r="B2" s="102"/>
      <c r="C2" s="102"/>
      <c r="D2" s="102"/>
      <c r="E2" s="102"/>
      <c r="F2" s="102"/>
      <c r="G2" s="102"/>
      <c r="H2" s="76"/>
      <c r="I2" s="3" t="s">
        <v>7</v>
      </c>
      <c r="J2" s="4" t="s">
        <v>8</v>
      </c>
      <c r="K2" s="4" t="s">
        <v>33</v>
      </c>
      <c r="L2" s="5" t="s">
        <v>85</v>
      </c>
      <c r="M2" s="4" t="s">
        <v>9</v>
      </c>
      <c r="N2" s="4" t="s">
        <v>10</v>
      </c>
      <c r="O2" s="4" t="s">
        <v>11</v>
      </c>
      <c r="P2" s="5" t="s">
        <v>12</v>
      </c>
      <c r="Q2" s="6" t="s">
        <v>13</v>
      </c>
      <c r="S2" s="76"/>
    </row>
    <row r="3" spans="1:21" ht="12.75">
      <c r="A3">
        <v>0</v>
      </c>
      <c r="B3">
        <v>1</v>
      </c>
      <c r="C3" t="s">
        <v>174</v>
      </c>
      <c r="G3">
        <v>2</v>
      </c>
      <c r="H3" s="26">
        <f aca="true" t="shared" si="0" ref="H3:H34">S3/1000000</f>
        <v>0.52568</v>
      </c>
      <c r="I3" s="38">
        <f>SUM(H3:H22)</f>
        <v>5.649235200000001</v>
      </c>
      <c r="J3" s="38">
        <f>I3/SUM(G3:G22)</f>
        <v>0.28246176</v>
      </c>
      <c r="L3" s="39" t="s">
        <v>221</v>
      </c>
      <c r="M3" s="38">
        <f>SUM(H3:H61)</f>
        <v>48.7502752</v>
      </c>
      <c r="N3" s="38">
        <f>SUM(N23:N61)+SUM(H3:H22)</f>
        <v>48.7502752</v>
      </c>
      <c r="O3" s="38">
        <f>SUM(O23:O61)+SUM(H3:H22)</f>
        <v>48.7502752</v>
      </c>
      <c r="P3" s="40">
        <v>115.2963</v>
      </c>
      <c r="Q3" s="38">
        <f>N3/P3</f>
        <v>0.42282601609938913</v>
      </c>
      <c r="S3" s="25">
        <v>525680</v>
      </c>
      <c r="U3" s="25"/>
    </row>
    <row r="4" spans="1:21" ht="12.75">
      <c r="A4">
        <v>0</v>
      </c>
      <c r="B4">
        <v>2</v>
      </c>
      <c r="C4" t="s">
        <v>174</v>
      </c>
      <c r="G4">
        <v>2</v>
      </c>
      <c r="H4" s="26">
        <f t="shared" si="0"/>
        <v>0.46392</v>
      </c>
      <c r="S4" s="25">
        <v>463920</v>
      </c>
      <c r="U4" s="25"/>
    </row>
    <row r="5" spans="1:21" ht="12.75">
      <c r="A5">
        <v>0</v>
      </c>
      <c r="B5">
        <v>3</v>
      </c>
      <c r="C5" t="s">
        <v>174</v>
      </c>
      <c r="G5">
        <v>2</v>
      </c>
      <c r="H5" s="26">
        <f t="shared" si="0"/>
        <v>0.57392</v>
      </c>
      <c r="S5" s="25">
        <v>573920</v>
      </c>
      <c r="U5" s="25"/>
    </row>
    <row r="6" spans="1:21" ht="12.75">
      <c r="A6">
        <v>0</v>
      </c>
      <c r="B6">
        <v>4</v>
      </c>
      <c r="C6" t="s">
        <v>174</v>
      </c>
      <c r="G6">
        <v>2</v>
      </c>
      <c r="H6" s="26">
        <f t="shared" si="0"/>
        <v>0.61408</v>
      </c>
      <c r="S6" s="25">
        <v>614080</v>
      </c>
      <c r="U6" s="25"/>
    </row>
    <row r="7" spans="1:21" ht="12.75">
      <c r="A7">
        <v>0</v>
      </c>
      <c r="B7">
        <v>5</v>
      </c>
      <c r="C7" t="s">
        <v>174</v>
      </c>
      <c r="G7">
        <v>2</v>
      </c>
      <c r="H7" s="26">
        <f t="shared" si="0"/>
        <v>0.4744</v>
      </c>
      <c r="S7" s="25">
        <v>474400</v>
      </c>
      <c r="U7" s="25"/>
    </row>
    <row r="8" spans="1:21" ht="12.75">
      <c r="A8">
        <v>0</v>
      </c>
      <c r="B8">
        <v>6</v>
      </c>
      <c r="C8" t="s">
        <v>174</v>
      </c>
      <c r="G8">
        <v>2</v>
      </c>
      <c r="H8" s="26">
        <f t="shared" si="0"/>
        <v>0.49568</v>
      </c>
      <c r="S8" s="25">
        <v>495680</v>
      </c>
      <c r="U8" s="25"/>
    </row>
    <row r="9" spans="1:21" ht="12.75">
      <c r="A9">
        <v>0</v>
      </c>
      <c r="B9">
        <v>7</v>
      </c>
      <c r="C9" t="s">
        <v>174</v>
      </c>
      <c r="G9">
        <v>2</v>
      </c>
      <c r="H9" s="26">
        <f t="shared" si="0"/>
        <v>0.64384</v>
      </c>
      <c r="S9" s="25">
        <v>643840</v>
      </c>
      <c r="U9" s="25"/>
    </row>
    <row r="10" spans="1:21" ht="12.75">
      <c r="A10">
        <v>0</v>
      </c>
      <c r="B10">
        <v>8</v>
      </c>
      <c r="C10" t="s">
        <v>174</v>
      </c>
      <c r="G10">
        <v>2</v>
      </c>
      <c r="H10" s="26">
        <f t="shared" si="0"/>
        <v>0.53408</v>
      </c>
      <c r="S10" s="25">
        <v>534080</v>
      </c>
      <c r="U10" s="25"/>
    </row>
    <row r="11" spans="1:21" ht="12.75">
      <c r="A11">
        <v>0</v>
      </c>
      <c r="B11">
        <v>9</v>
      </c>
      <c r="C11" t="s">
        <v>174</v>
      </c>
      <c r="G11">
        <v>2</v>
      </c>
      <c r="H11" s="26">
        <f t="shared" si="0"/>
        <v>0.17648</v>
      </c>
      <c r="S11" s="25">
        <v>176480</v>
      </c>
      <c r="U11" s="25"/>
    </row>
    <row r="12" spans="1:21" ht="12.75">
      <c r="A12">
        <v>0</v>
      </c>
      <c r="B12">
        <v>10</v>
      </c>
      <c r="C12" t="s">
        <v>174</v>
      </c>
      <c r="G12">
        <v>2</v>
      </c>
      <c r="H12" s="26">
        <f t="shared" si="0"/>
        <v>0.46128</v>
      </c>
      <c r="S12" s="25">
        <v>461280</v>
      </c>
      <c r="U12" s="25"/>
    </row>
    <row r="13" spans="1:19" ht="12.75">
      <c r="A13">
        <v>1</v>
      </c>
      <c r="B13">
        <v>0</v>
      </c>
      <c r="C13" t="s">
        <v>174</v>
      </c>
      <c r="G13">
        <v>0</v>
      </c>
      <c r="H13" s="26">
        <f t="shared" si="0"/>
        <v>0.0735744</v>
      </c>
      <c r="S13" s="25">
        <v>73574.4</v>
      </c>
    </row>
    <row r="14" spans="1:19" ht="12.75">
      <c r="A14">
        <v>2</v>
      </c>
      <c r="B14">
        <v>0</v>
      </c>
      <c r="C14" t="s">
        <v>174</v>
      </c>
      <c r="G14">
        <v>0</v>
      </c>
      <c r="H14" s="26">
        <f t="shared" si="0"/>
        <v>0.0656128</v>
      </c>
      <c r="S14" s="25">
        <v>65612.8</v>
      </c>
    </row>
    <row r="15" spans="1:19" ht="12.75">
      <c r="A15">
        <v>3</v>
      </c>
      <c r="B15">
        <v>0</v>
      </c>
      <c r="C15" t="s">
        <v>174</v>
      </c>
      <c r="G15">
        <v>0</v>
      </c>
      <c r="H15" s="26">
        <f t="shared" si="0"/>
        <v>0.0763776</v>
      </c>
      <c r="S15" s="25">
        <v>76377.6</v>
      </c>
    </row>
    <row r="16" spans="1:19" ht="12.75">
      <c r="A16">
        <v>4</v>
      </c>
      <c r="B16">
        <v>0</v>
      </c>
      <c r="C16" t="s">
        <v>174</v>
      </c>
      <c r="G16">
        <v>0</v>
      </c>
      <c r="H16" s="26">
        <f t="shared" si="0"/>
        <v>0.08552960000000001</v>
      </c>
      <c r="S16" s="25">
        <v>85529.6</v>
      </c>
    </row>
    <row r="17" spans="1:19" ht="12.75">
      <c r="A17">
        <v>5</v>
      </c>
      <c r="B17">
        <v>0</v>
      </c>
      <c r="C17" t="s">
        <v>174</v>
      </c>
      <c r="G17">
        <v>0</v>
      </c>
      <c r="H17" s="26">
        <f t="shared" si="0"/>
        <v>0.06824960000000001</v>
      </c>
      <c r="S17" s="25">
        <v>68249.6</v>
      </c>
    </row>
    <row r="18" spans="1:19" ht="12.75">
      <c r="A18">
        <v>6</v>
      </c>
      <c r="B18">
        <v>0</v>
      </c>
      <c r="C18" t="s">
        <v>174</v>
      </c>
      <c r="G18">
        <v>0</v>
      </c>
      <c r="H18" s="26">
        <f t="shared" si="0"/>
        <v>0.0658048</v>
      </c>
      <c r="S18" s="25">
        <v>65804.8</v>
      </c>
    </row>
    <row r="19" spans="1:19" ht="12.75">
      <c r="A19">
        <v>7</v>
      </c>
      <c r="B19">
        <v>0</v>
      </c>
      <c r="C19" t="s">
        <v>174</v>
      </c>
      <c r="G19">
        <v>0</v>
      </c>
      <c r="H19" s="26">
        <f t="shared" si="0"/>
        <v>0.08898560000000001</v>
      </c>
      <c r="S19" s="25">
        <v>88985.6</v>
      </c>
    </row>
    <row r="20" spans="1:19" ht="12.75">
      <c r="A20">
        <v>8</v>
      </c>
      <c r="B20">
        <v>0</v>
      </c>
      <c r="C20" t="s">
        <v>174</v>
      </c>
      <c r="G20">
        <v>0</v>
      </c>
      <c r="H20" s="26">
        <f t="shared" si="0"/>
        <v>0.07358719999999999</v>
      </c>
      <c r="S20" s="25">
        <v>73587.2</v>
      </c>
    </row>
    <row r="21" spans="1:19" ht="12.75">
      <c r="A21">
        <v>9</v>
      </c>
      <c r="B21">
        <v>0</v>
      </c>
      <c r="C21" t="s">
        <v>174</v>
      </c>
      <c r="G21">
        <v>0</v>
      </c>
      <c r="H21" s="26">
        <f t="shared" si="0"/>
        <v>0.0230144</v>
      </c>
      <c r="S21" s="25">
        <v>23014.4</v>
      </c>
    </row>
    <row r="22" spans="1:19" ht="12.75">
      <c r="A22">
        <v>10</v>
      </c>
      <c r="B22">
        <v>0</v>
      </c>
      <c r="C22" t="s">
        <v>174</v>
      </c>
      <c r="G22">
        <v>0</v>
      </c>
      <c r="H22" s="26">
        <f t="shared" si="0"/>
        <v>0.0651392</v>
      </c>
      <c r="S22" s="25">
        <v>65139.2</v>
      </c>
    </row>
    <row r="23" spans="1:19" ht="12.75">
      <c r="A23">
        <v>0</v>
      </c>
      <c r="B23">
        <v>11</v>
      </c>
      <c r="D23" t="s">
        <v>175</v>
      </c>
      <c r="E23">
        <v>200</v>
      </c>
      <c r="F23">
        <v>0.0001</v>
      </c>
      <c r="G23">
        <v>2</v>
      </c>
      <c r="H23" s="26">
        <f t="shared" si="0"/>
        <v>1.930854</v>
      </c>
      <c r="K23" s="38">
        <v>0</v>
      </c>
      <c r="N23">
        <f aca="true" t="shared" si="1" ref="N23:N61">H23*(1-K23)</f>
        <v>1.930854</v>
      </c>
      <c r="O23">
        <f aca="true" t="shared" si="2" ref="O23:O61">IF((K23&lt;F23),H23,0)</f>
        <v>1.930854</v>
      </c>
      <c r="S23" s="25">
        <v>1930854</v>
      </c>
    </row>
    <row r="24" spans="1:19" ht="12.75">
      <c r="A24">
        <v>0</v>
      </c>
      <c r="B24">
        <v>12</v>
      </c>
      <c r="D24" t="s">
        <v>175</v>
      </c>
      <c r="E24">
        <v>200</v>
      </c>
      <c r="F24">
        <v>0.0001</v>
      </c>
      <c r="G24">
        <v>2</v>
      </c>
      <c r="H24" s="26">
        <f t="shared" si="0"/>
        <v>1.924574</v>
      </c>
      <c r="K24" s="38">
        <v>0</v>
      </c>
      <c r="N24">
        <f t="shared" si="1"/>
        <v>1.924574</v>
      </c>
      <c r="O24">
        <f t="shared" si="2"/>
        <v>1.924574</v>
      </c>
      <c r="S24" s="25">
        <v>1924574</v>
      </c>
    </row>
    <row r="25" spans="1:19" ht="12.75">
      <c r="A25">
        <v>0</v>
      </c>
      <c r="B25">
        <v>13</v>
      </c>
      <c r="D25" t="s">
        <v>175</v>
      </c>
      <c r="E25">
        <v>200</v>
      </c>
      <c r="F25">
        <v>0.0001</v>
      </c>
      <c r="G25">
        <v>2</v>
      </c>
      <c r="H25" s="26">
        <f t="shared" si="0"/>
        <v>1.929899</v>
      </c>
      <c r="K25" s="38">
        <v>0</v>
      </c>
      <c r="N25">
        <f t="shared" si="1"/>
        <v>1.929899</v>
      </c>
      <c r="O25">
        <f t="shared" si="2"/>
        <v>1.929899</v>
      </c>
      <c r="S25" s="25">
        <v>1929899</v>
      </c>
    </row>
    <row r="26" spans="1:19" ht="12.75">
      <c r="A26">
        <v>0</v>
      </c>
      <c r="B26">
        <v>14</v>
      </c>
      <c r="D26" t="s">
        <v>175</v>
      </c>
      <c r="E26">
        <v>200</v>
      </c>
      <c r="F26">
        <v>0.0001</v>
      </c>
      <c r="G26">
        <v>2</v>
      </c>
      <c r="H26" s="26">
        <f t="shared" si="0"/>
        <v>1.921843</v>
      </c>
      <c r="K26" s="38">
        <v>0</v>
      </c>
      <c r="N26">
        <f t="shared" si="1"/>
        <v>1.921843</v>
      </c>
      <c r="O26">
        <f t="shared" si="2"/>
        <v>1.921843</v>
      </c>
      <c r="S26" s="25">
        <v>1921843</v>
      </c>
    </row>
    <row r="27" spans="1:19" ht="12.75">
      <c r="A27">
        <v>0</v>
      </c>
      <c r="B27">
        <v>15</v>
      </c>
      <c r="D27" t="s">
        <v>175</v>
      </c>
      <c r="E27">
        <v>200</v>
      </c>
      <c r="F27">
        <v>0.0001</v>
      </c>
      <c r="G27">
        <v>8</v>
      </c>
      <c r="H27" s="26">
        <f t="shared" si="0"/>
        <v>7.705395</v>
      </c>
      <c r="K27" s="38">
        <v>0</v>
      </c>
      <c r="N27">
        <f t="shared" si="1"/>
        <v>7.705395</v>
      </c>
      <c r="O27">
        <f t="shared" si="2"/>
        <v>7.705395</v>
      </c>
      <c r="S27" s="25">
        <v>7705395</v>
      </c>
    </row>
    <row r="28" spans="1:19" ht="12.75">
      <c r="A28">
        <v>0</v>
      </c>
      <c r="B28">
        <v>16</v>
      </c>
      <c r="D28" t="s">
        <v>175</v>
      </c>
      <c r="E28">
        <v>200</v>
      </c>
      <c r="F28">
        <v>0.0001</v>
      </c>
      <c r="G28">
        <v>8</v>
      </c>
      <c r="H28" s="26">
        <f t="shared" si="0"/>
        <v>7.689557</v>
      </c>
      <c r="K28" s="38">
        <v>0</v>
      </c>
      <c r="N28">
        <f t="shared" si="1"/>
        <v>7.689557</v>
      </c>
      <c r="O28">
        <f t="shared" si="2"/>
        <v>7.689557</v>
      </c>
      <c r="S28" s="25">
        <v>7689557</v>
      </c>
    </row>
    <row r="29" spans="1:19" ht="12.75">
      <c r="A29">
        <v>0</v>
      </c>
      <c r="B29">
        <v>17</v>
      </c>
      <c r="D29" t="s">
        <v>175</v>
      </c>
      <c r="E29">
        <v>200</v>
      </c>
      <c r="F29">
        <v>0.0001</v>
      </c>
      <c r="G29">
        <v>8</v>
      </c>
      <c r="H29" s="26">
        <f t="shared" si="0"/>
        <v>7.665254</v>
      </c>
      <c r="K29" s="38">
        <v>0</v>
      </c>
      <c r="N29">
        <f t="shared" si="1"/>
        <v>7.665254</v>
      </c>
      <c r="O29">
        <f t="shared" si="2"/>
        <v>7.665254</v>
      </c>
      <c r="S29" s="25">
        <v>7665254</v>
      </c>
    </row>
    <row r="30" spans="1:19" ht="12.75">
      <c r="A30">
        <v>0</v>
      </c>
      <c r="B30">
        <v>18</v>
      </c>
      <c r="D30" t="s">
        <v>175</v>
      </c>
      <c r="E30">
        <v>200</v>
      </c>
      <c r="F30">
        <v>5E-07</v>
      </c>
      <c r="G30">
        <v>5</v>
      </c>
      <c r="H30" s="26">
        <f t="shared" si="0"/>
        <v>4.7708</v>
      </c>
      <c r="K30" s="38">
        <v>0</v>
      </c>
      <c r="N30">
        <f t="shared" si="1"/>
        <v>4.7708</v>
      </c>
      <c r="O30">
        <f t="shared" si="2"/>
        <v>4.7708</v>
      </c>
      <c r="S30" s="25">
        <v>4770800</v>
      </c>
    </row>
    <row r="31" spans="1:21" ht="12.75">
      <c r="A31">
        <v>0</v>
      </c>
      <c r="B31">
        <v>19</v>
      </c>
      <c r="D31" t="s">
        <v>175</v>
      </c>
      <c r="E31">
        <v>200</v>
      </c>
      <c r="F31">
        <v>5E-07</v>
      </c>
      <c r="G31">
        <v>5</v>
      </c>
      <c r="H31" s="26">
        <f t="shared" si="0"/>
        <v>4.7764</v>
      </c>
      <c r="K31" s="38">
        <v>0</v>
      </c>
      <c r="N31">
        <f t="shared" si="1"/>
        <v>4.7764</v>
      </c>
      <c r="O31">
        <f t="shared" si="2"/>
        <v>4.7764</v>
      </c>
      <c r="S31" s="25">
        <v>4776400</v>
      </c>
      <c r="U31" s="25"/>
    </row>
    <row r="32" spans="1:21" ht="12.75">
      <c r="A32">
        <v>0</v>
      </c>
      <c r="B32">
        <v>20</v>
      </c>
      <c r="D32" t="s">
        <v>176</v>
      </c>
      <c r="E32">
        <v>30</v>
      </c>
      <c r="F32">
        <v>0.05</v>
      </c>
      <c r="G32">
        <v>0.096</v>
      </c>
      <c r="H32" s="26">
        <f t="shared" si="0"/>
        <v>0.091296</v>
      </c>
      <c r="K32" s="38">
        <v>0</v>
      </c>
      <c r="N32">
        <f t="shared" si="1"/>
        <v>0.091296</v>
      </c>
      <c r="O32">
        <f t="shared" si="2"/>
        <v>0.091296</v>
      </c>
      <c r="S32" s="25">
        <v>91296</v>
      </c>
      <c r="U32" s="25"/>
    </row>
    <row r="33" spans="1:21" ht="12.75">
      <c r="A33">
        <v>0</v>
      </c>
      <c r="B33">
        <v>21</v>
      </c>
      <c r="D33" t="s">
        <v>176</v>
      </c>
      <c r="E33">
        <v>30</v>
      </c>
      <c r="F33">
        <v>0.05</v>
      </c>
      <c r="G33">
        <v>0.096</v>
      </c>
      <c r="H33" s="26">
        <f t="shared" si="0"/>
        <v>0.091328</v>
      </c>
      <c r="K33" s="38">
        <v>0</v>
      </c>
      <c r="N33">
        <f t="shared" si="1"/>
        <v>0.091328</v>
      </c>
      <c r="O33">
        <f t="shared" si="2"/>
        <v>0.091328</v>
      </c>
      <c r="S33" s="25">
        <v>91328</v>
      </c>
      <c r="U33" s="25"/>
    </row>
    <row r="34" spans="1:21" ht="12.75">
      <c r="A34">
        <v>0</v>
      </c>
      <c r="B34">
        <v>22</v>
      </c>
      <c r="D34" t="s">
        <v>176</v>
      </c>
      <c r="E34">
        <v>30</v>
      </c>
      <c r="F34">
        <v>0.05</v>
      </c>
      <c r="G34">
        <v>0.096</v>
      </c>
      <c r="H34" s="26">
        <f t="shared" si="0"/>
        <v>0.091168</v>
      </c>
      <c r="K34" s="38">
        <v>0</v>
      </c>
      <c r="N34">
        <f t="shared" si="1"/>
        <v>0.091168</v>
      </c>
      <c r="O34">
        <f t="shared" si="2"/>
        <v>0.091168</v>
      </c>
      <c r="S34" s="25">
        <v>91168</v>
      </c>
      <c r="U34" s="25"/>
    </row>
    <row r="35" spans="1:21" ht="12.75">
      <c r="A35">
        <v>0</v>
      </c>
      <c r="B35">
        <v>23</v>
      </c>
      <c r="D35" t="s">
        <v>176</v>
      </c>
      <c r="E35">
        <v>30</v>
      </c>
      <c r="F35">
        <v>0.05</v>
      </c>
      <c r="G35">
        <v>0.096</v>
      </c>
      <c r="H35" s="26">
        <f aca="true" t="shared" si="3" ref="H35:H61">S35/1000000</f>
        <v>0.091872</v>
      </c>
      <c r="K35" s="38">
        <v>0</v>
      </c>
      <c r="N35">
        <f t="shared" si="1"/>
        <v>0.091872</v>
      </c>
      <c r="O35">
        <f t="shared" si="2"/>
        <v>0.091872</v>
      </c>
      <c r="S35" s="25">
        <v>91872</v>
      </c>
      <c r="U35" s="25"/>
    </row>
    <row r="36" spans="1:21" ht="12.75">
      <c r="A36">
        <v>0</v>
      </c>
      <c r="B36">
        <v>24</v>
      </c>
      <c r="D36" t="s">
        <v>176</v>
      </c>
      <c r="E36">
        <v>30</v>
      </c>
      <c r="F36">
        <v>0.05</v>
      </c>
      <c r="G36">
        <v>0.096</v>
      </c>
      <c r="H36" s="26">
        <f t="shared" si="3"/>
        <v>0.091456</v>
      </c>
      <c r="K36" s="38">
        <v>0</v>
      </c>
      <c r="N36">
        <f t="shared" si="1"/>
        <v>0.091456</v>
      </c>
      <c r="O36">
        <f t="shared" si="2"/>
        <v>0.091456</v>
      </c>
      <c r="S36" s="25">
        <v>91456</v>
      </c>
      <c r="U36" s="25"/>
    </row>
    <row r="37" spans="1:21" ht="12.75">
      <c r="A37">
        <v>0</v>
      </c>
      <c r="B37">
        <v>25</v>
      </c>
      <c r="D37" t="s">
        <v>176</v>
      </c>
      <c r="E37">
        <v>30</v>
      </c>
      <c r="F37">
        <v>0.05</v>
      </c>
      <c r="G37">
        <v>0.096</v>
      </c>
      <c r="H37" s="26">
        <f t="shared" si="3"/>
        <v>0.091232</v>
      </c>
      <c r="K37" s="38">
        <v>0</v>
      </c>
      <c r="N37">
        <f t="shared" si="1"/>
        <v>0.091232</v>
      </c>
      <c r="O37">
        <f t="shared" si="2"/>
        <v>0.091232</v>
      </c>
      <c r="S37" s="25">
        <v>91232</v>
      </c>
      <c r="U37" s="25"/>
    </row>
    <row r="38" spans="1:21" ht="12.75">
      <c r="A38">
        <v>0</v>
      </c>
      <c r="B38">
        <v>26</v>
      </c>
      <c r="D38" t="s">
        <v>176</v>
      </c>
      <c r="E38">
        <v>30</v>
      </c>
      <c r="F38">
        <v>0.05</v>
      </c>
      <c r="G38">
        <v>0.096</v>
      </c>
      <c r="H38" s="26">
        <f t="shared" si="3"/>
        <v>0.091424</v>
      </c>
      <c r="K38" s="38">
        <v>0</v>
      </c>
      <c r="N38">
        <f t="shared" si="1"/>
        <v>0.091424</v>
      </c>
      <c r="O38">
        <f t="shared" si="2"/>
        <v>0.091424</v>
      </c>
      <c r="S38" s="25">
        <v>91424</v>
      </c>
      <c r="U38" s="25"/>
    </row>
    <row r="39" spans="1:21" ht="12.75">
      <c r="A39">
        <v>0</v>
      </c>
      <c r="B39">
        <v>27</v>
      </c>
      <c r="D39" t="s">
        <v>176</v>
      </c>
      <c r="E39">
        <v>30</v>
      </c>
      <c r="F39">
        <v>0.05</v>
      </c>
      <c r="G39">
        <v>0.096</v>
      </c>
      <c r="H39" s="26">
        <f t="shared" si="3"/>
        <v>0.091136</v>
      </c>
      <c r="K39" s="38">
        <v>0</v>
      </c>
      <c r="N39">
        <f t="shared" si="1"/>
        <v>0.091136</v>
      </c>
      <c r="O39">
        <f t="shared" si="2"/>
        <v>0.091136</v>
      </c>
      <c r="S39" s="25">
        <v>91136</v>
      </c>
      <c r="U39" s="25"/>
    </row>
    <row r="40" spans="1:21" ht="12.75">
      <c r="A40">
        <v>0</v>
      </c>
      <c r="B40">
        <v>28</v>
      </c>
      <c r="D40" t="s">
        <v>176</v>
      </c>
      <c r="E40">
        <v>30</v>
      </c>
      <c r="F40">
        <v>0.05</v>
      </c>
      <c r="G40">
        <v>0.096</v>
      </c>
      <c r="H40" s="26">
        <f t="shared" si="3"/>
        <v>0.091136</v>
      </c>
      <c r="K40" s="38">
        <v>0</v>
      </c>
      <c r="N40">
        <f t="shared" si="1"/>
        <v>0.091136</v>
      </c>
      <c r="O40">
        <f t="shared" si="2"/>
        <v>0.091136</v>
      </c>
      <c r="S40" s="25">
        <v>91136</v>
      </c>
      <c r="U40" s="25"/>
    </row>
    <row r="41" spans="1:21" ht="12.75">
      <c r="A41">
        <v>0</v>
      </c>
      <c r="B41">
        <v>29</v>
      </c>
      <c r="D41" t="s">
        <v>176</v>
      </c>
      <c r="E41">
        <v>30</v>
      </c>
      <c r="F41">
        <v>0.05</v>
      </c>
      <c r="G41">
        <v>0.096</v>
      </c>
      <c r="H41" s="26">
        <f t="shared" si="3"/>
        <v>0.090336</v>
      </c>
      <c r="K41" s="38">
        <v>0</v>
      </c>
      <c r="N41">
        <f t="shared" si="1"/>
        <v>0.090336</v>
      </c>
      <c r="O41">
        <f t="shared" si="2"/>
        <v>0.090336</v>
      </c>
      <c r="S41" s="25">
        <v>90336</v>
      </c>
      <c r="U41" s="25"/>
    </row>
    <row r="42" spans="1:21" ht="12.75">
      <c r="A42">
        <v>0</v>
      </c>
      <c r="B42">
        <v>30</v>
      </c>
      <c r="D42" t="s">
        <v>176</v>
      </c>
      <c r="E42">
        <v>30</v>
      </c>
      <c r="F42">
        <v>0.05</v>
      </c>
      <c r="G42">
        <v>0.096</v>
      </c>
      <c r="H42" s="26">
        <f t="shared" si="3"/>
        <v>0.090944</v>
      </c>
      <c r="K42" s="38">
        <v>0</v>
      </c>
      <c r="N42">
        <f t="shared" si="1"/>
        <v>0.090944</v>
      </c>
      <c r="O42">
        <f t="shared" si="2"/>
        <v>0.090944</v>
      </c>
      <c r="S42" s="25">
        <v>90944</v>
      </c>
      <c r="U42" s="25"/>
    </row>
    <row r="43" spans="1:21" ht="12.75">
      <c r="A43">
        <v>0</v>
      </c>
      <c r="B43">
        <v>31</v>
      </c>
      <c r="D43" t="s">
        <v>176</v>
      </c>
      <c r="E43">
        <v>30</v>
      </c>
      <c r="F43">
        <v>0.05</v>
      </c>
      <c r="G43">
        <v>0.096</v>
      </c>
      <c r="H43" s="26">
        <f t="shared" si="3"/>
        <v>0.090784</v>
      </c>
      <c r="K43" s="38">
        <v>0</v>
      </c>
      <c r="N43">
        <f t="shared" si="1"/>
        <v>0.090784</v>
      </c>
      <c r="O43">
        <f t="shared" si="2"/>
        <v>0.090784</v>
      </c>
      <c r="S43" s="25">
        <v>90784</v>
      </c>
      <c r="U43" s="25"/>
    </row>
    <row r="44" spans="1:21" ht="12.75">
      <c r="A44">
        <v>0</v>
      </c>
      <c r="B44">
        <v>32</v>
      </c>
      <c r="D44" t="s">
        <v>176</v>
      </c>
      <c r="E44">
        <v>30</v>
      </c>
      <c r="F44">
        <v>0.05</v>
      </c>
      <c r="G44">
        <v>0.096</v>
      </c>
      <c r="H44" s="26">
        <f t="shared" si="3"/>
        <v>0.09072</v>
      </c>
      <c r="K44" s="38">
        <v>0</v>
      </c>
      <c r="N44">
        <f t="shared" si="1"/>
        <v>0.09072</v>
      </c>
      <c r="O44">
        <f t="shared" si="2"/>
        <v>0.09072</v>
      </c>
      <c r="S44" s="25">
        <v>90720</v>
      </c>
      <c r="U44" s="25"/>
    </row>
    <row r="45" spans="1:21" ht="12.75">
      <c r="A45">
        <v>0</v>
      </c>
      <c r="B45">
        <v>33</v>
      </c>
      <c r="D45" t="s">
        <v>176</v>
      </c>
      <c r="E45">
        <v>30</v>
      </c>
      <c r="F45">
        <v>0.05</v>
      </c>
      <c r="G45">
        <v>0.096</v>
      </c>
      <c r="H45" s="26">
        <f t="shared" si="3"/>
        <v>0.091072</v>
      </c>
      <c r="K45" s="38">
        <v>0</v>
      </c>
      <c r="N45">
        <f t="shared" si="1"/>
        <v>0.091072</v>
      </c>
      <c r="O45">
        <f t="shared" si="2"/>
        <v>0.091072</v>
      </c>
      <c r="S45" s="25">
        <v>91072</v>
      </c>
      <c r="U45" s="25"/>
    </row>
    <row r="46" spans="1:21" ht="12.75">
      <c r="A46">
        <v>0</v>
      </c>
      <c r="B46">
        <v>34</v>
      </c>
      <c r="D46" t="s">
        <v>176</v>
      </c>
      <c r="E46">
        <v>30</v>
      </c>
      <c r="F46">
        <v>0.05</v>
      </c>
      <c r="G46">
        <v>0.096</v>
      </c>
      <c r="H46" s="26">
        <f t="shared" si="3"/>
        <v>0.09072</v>
      </c>
      <c r="K46" s="38">
        <v>0</v>
      </c>
      <c r="N46">
        <f t="shared" si="1"/>
        <v>0.09072</v>
      </c>
      <c r="O46">
        <f t="shared" si="2"/>
        <v>0.09072</v>
      </c>
      <c r="S46" s="25">
        <v>90720</v>
      </c>
      <c r="U46" s="25"/>
    </row>
    <row r="47" spans="1:21" ht="12.75">
      <c r="A47">
        <v>20</v>
      </c>
      <c r="B47">
        <v>0</v>
      </c>
      <c r="D47" t="s">
        <v>176</v>
      </c>
      <c r="E47">
        <v>30</v>
      </c>
      <c r="F47">
        <v>0.05</v>
      </c>
      <c r="G47">
        <v>0.096</v>
      </c>
      <c r="H47" s="26">
        <f t="shared" si="3"/>
        <v>0.09488</v>
      </c>
      <c r="K47" s="38">
        <v>0</v>
      </c>
      <c r="N47">
        <f t="shared" si="1"/>
        <v>0.09488</v>
      </c>
      <c r="O47">
        <f t="shared" si="2"/>
        <v>0.09488</v>
      </c>
      <c r="S47" s="25">
        <v>94880</v>
      </c>
      <c r="U47" s="25"/>
    </row>
    <row r="48" spans="1:21" ht="12.75">
      <c r="A48">
        <v>21</v>
      </c>
      <c r="B48">
        <v>0</v>
      </c>
      <c r="D48" t="s">
        <v>176</v>
      </c>
      <c r="E48">
        <v>30</v>
      </c>
      <c r="F48">
        <v>0.05</v>
      </c>
      <c r="G48">
        <v>0.096</v>
      </c>
      <c r="H48" s="26">
        <f t="shared" si="3"/>
        <v>0.094848</v>
      </c>
      <c r="K48" s="38">
        <v>0</v>
      </c>
      <c r="N48">
        <f t="shared" si="1"/>
        <v>0.094848</v>
      </c>
      <c r="O48">
        <f t="shared" si="2"/>
        <v>0.094848</v>
      </c>
      <c r="S48" s="25">
        <v>94848</v>
      </c>
      <c r="U48" s="25"/>
    </row>
    <row r="49" spans="1:21" ht="12.75">
      <c r="A49">
        <v>22</v>
      </c>
      <c r="B49">
        <v>0</v>
      </c>
      <c r="D49" t="s">
        <v>176</v>
      </c>
      <c r="E49">
        <v>30</v>
      </c>
      <c r="F49">
        <v>0.05</v>
      </c>
      <c r="G49">
        <v>0.096</v>
      </c>
      <c r="H49" s="26">
        <f t="shared" si="3"/>
        <v>0.094816</v>
      </c>
      <c r="K49" s="38">
        <v>0</v>
      </c>
      <c r="N49">
        <f t="shared" si="1"/>
        <v>0.094816</v>
      </c>
      <c r="O49">
        <f t="shared" si="2"/>
        <v>0.094816</v>
      </c>
      <c r="S49" s="25">
        <v>94816</v>
      </c>
      <c r="U49" s="25"/>
    </row>
    <row r="50" spans="1:21" ht="12.75">
      <c r="A50">
        <v>23</v>
      </c>
      <c r="B50">
        <v>0</v>
      </c>
      <c r="D50" t="s">
        <v>176</v>
      </c>
      <c r="E50">
        <v>30</v>
      </c>
      <c r="F50">
        <v>0.05</v>
      </c>
      <c r="G50">
        <v>0.096</v>
      </c>
      <c r="H50" s="26">
        <f t="shared" si="3"/>
        <v>0.094784</v>
      </c>
      <c r="K50" s="38">
        <v>0</v>
      </c>
      <c r="N50">
        <f t="shared" si="1"/>
        <v>0.094784</v>
      </c>
      <c r="O50">
        <f t="shared" si="2"/>
        <v>0.094784</v>
      </c>
      <c r="S50" s="25">
        <v>94784</v>
      </c>
      <c r="U50" s="25"/>
    </row>
    <row r="51" spans="1:21" ht="12.75">
      <c r="A51">
        <v>24</v>
      </c>
      <c r="B51">
        <v>0</v>
      </c>
      <c r="D51" t="s">
        <v>176</v>
      </c>
      <c r="E51">
        <v>30</v>
      </c>
      <c r="F51">
        <v>0.05</v>
      </c>
      <c r="G51">
        <v>0.096</v>
      </c>
      <c r="H51" s="26">
        <f t="shared" si="3"/>
        <v>0.094752</v>
      </c>
      <c r="K51" s="38">
        <v>0</v>
      </c>
      <c r="N51">
        <f t="shared" si="1"/>
        <v>0.094752</v>
      </c>
      <c r="O51">
        <f t="shared" si="2"/>
        <v>0.094752</v>
      </c>
      <c r="S51" s="25">
        <v>94752</v>
      </c>
      <c r="U51" s="25"/>
    </row>
    <row r="52" spans="1:21" ht="12.75">
      <c r="A52">
        <v>25</v>
      </c>
      <c r="B52">
        <v>0</v>
      </c>
      <c r="D52" t="s">
        <v>176</v>
      </c>
      <c r="E52">
        <v>30</v>
      </c>
      <c r="F52">
        <v>0.05</v>
      </c>
      <c r="G52">
        <v>0.096</v>
      </c>
      <c r="H52" s="26">
        <f t="shared" si="3"/>
        <v>0.09472</v>
      </c>
      <c r="K52" s="38">
        <v>0</v>
      </c>
      <c r="N52">
        <f t="shared" si="1"/>
        <v>0.09472</v>
      </c>
      <c r="O52">
        <f t="shared" si="2"/>
        <v>0.09472</v>
      </c>
      <c r="S52" s="25">
        <v>94720</v>
      </c>
      <c r="U52" s="25"/>
    </row>
    <row r="53" spans="1:21" ht="12.75">
      <c r="A53">
        <v>26</v>
      </c>
      <c r="B53">
        <v>0</v>
      </c>
      <c r="D53" t="s">
        <v>176</v>
      </c>
      <c r="E53">
        <v>30</v>
      </c>
      <c r="F53">
        <v>0.05</v>
      </c>
      <c r="G53">
        <v>0.096</v>
      </c>
      <c r="H53" s="26">
        <f t="shared" si="3"/>
        <v>0.094688</v>
      </c>
      <c r="K53" s="38">
        <v>0</v>
      </c>
      <c r="N53">
        <f t="shared" si="1"/>
        <v>0.094688</v>
      </c>
      <c r="O53">
        <f t="shared" si="2"/>
        <v>0.094688</v>
      </c>
      <c r="S53" s="25">
        <v>94688</v>
      </c>
      <c r="U53" s="25"/>
    </row>
    <row r="54" spans="1:21" ht="12.75">
      <c r="A54">
        <v>27</v>
      </c>
      <c r="B54">
        <v>0</v>
      </c>
      <c r="D54" t="s">
        <v>176</v>
      </c>
      <c r="E54">
        <v>30</v>
      </c>
      <c r="F54">
        <v>0.05</v>
      </c>
      <c r="G54">
        <v>0.096</v>
      </c>
      <c r="H54" s="26">
        <f t="shared" si="3"/>
        <v>0.094656</v>
      </c>
      <c r="K54" s="38">
        <v>0</v>
      </c>
      <c r="N54">
        <f t="shared" si="1"/>
        <v>0.094656</v>
      </c>
      <c r="O54">
        <f t="shared" si="2"/>
        <v>0.094656</v>
      </c>
      <c r="S54" s="25">
        <v>94656</v>
      </c>
      <c r="U54" s="25"/>
    </row>
    <row r="55" spans="1:21" ht="12.75">
      <c r="A55">
        <v>28</v>
      </c>
      <c r="B55">
        <v>0</v>
      </c>
      <c r="D55" t="s">
        <v>176</v>
      </c>
      <c r="E55">
        <v>30</v>
      </c>
      <c r="F55">
        <v>0.05</v>
      </c>
      <c r="G55">
        <v>0.096</v>
      </c>
      <c r="H55" s="26">
        <f t="shared" si="3"/>
        <v>0.094624</v>
      </c>
      <c r="K55" s="38">
        <v>0</v>
      </c>
      <c r="N55">
        <f t="shared" si="1"/>
        <v>0.094624</v>
      </c>
      <c r="O55">
        <f t="shared" si="2"/>
        <v>0.094624</v>
      </c>
      <c r="S55" s="25">
        <v>94624</v>
      </c>
      <c r="U55" s="25"/>
    </row>
    <row r="56" spans="1:21" ht="12.75">
      <c r="A56">
        <v>29</v>
      </c>
      <c r="B56">
        <v>0</v>
      </c>
      <c r="D56" t="s">
        <v>176</v>
      </c>
      <c r="E56">
        <v>30</v>
      </c>
      <c r="F56">
        <v>0.05</v>
      </c>
      <c r="G56">
        <v>0.096</v>
      </c>
      <c r="H56" s="26">
        <f t="shared" si="3"/>
        <v>0.094592</v>
      </c>
      <c r="K56" s="38">
        <v>0</v>
      </c>
      <c r="N56">
        <f t="shared" si="1"/>
        <v>0.094592</v>
      </c>
      <c r="O56">
        <f t="shared" si="2"/>
        <v>0.094592</v>
      </c>
      <c r="S56" s="25">
        <v>94592</v>
      </c>
      <c r="U56" s="25"/>
    </row>
    <row r="57" spans="1:21" ht="12.75">
      <c r="A57">
        <v>30</v>
      </c>
      <c r="B57">
        <v>0</v>
      </c>
      <c r="D57" t="s">
        <v>176</v>
      </c>
      <c r="E57">
        <v>30</v>
      </c>
      <c r="F57">
        <v>0.05</v>
      </c>
      <c r="G57">
        <v>0.096</v>
      </c>
      <c r="H57" s="26">
        <f t="shared" si="3"/>
        <v>0.09456</v>
      </c>
      <c r="K57" s="38">
        <v>0</v>
      </c>
      <c r="N57">
        <f t="shared" si="1"/>
        <v>0.09456</v>
      </c>
      <c r="O57">
        <f t="shared" si="2"/>
        <v>0.09456</v>
      </c>
      <c r="S57" s="25">
        <v>94560</v>
      </c>
      <c r="U57" s="25"/>
    </row>
    <row r="58" spans="1:21" ht="12.75">
      <c r="A58">
        <v>31</v>
      </c>
      <c r="B58">
        <v>0</v>
      </c>
      <c r="D58" t="s">
        <v>176</v>
      </c>
      <c r="E58">
        <v>30</v>
      </c>
      <c r="F58">
        <v>0.05</v>
      </c>
      <c r="G58">
        <v>0.096</v>
      </c>
      <c r="H58" s="26">
        <f t="shared" si="3"/>
        <v>0.094528</v>
      </c>
      <c r="K58" s="38">
        <v>0</v>
      </c>
      <c r="N58">
        <f t="shared" si="1"/>
        <v>0.094528</v>
      </c>
      <c r="O58">
        <f t="shared" si="2"/>
        <v>0.094528</v>
      </c>
      <c r="S58" s="25">
        <v>94528</v>
      </c>
      <c r="U58" s="25"/>
    </row>
    <row r="59" spans="1:21" ht="12.75">
      <c r="A59">
        <v>32</v>
      </c>
      <c r="B59">
        <v>0</v>
      </c>
      <c r="D59" t="s">
        <v>176</v>
      </c>
      <c r="E59">
        <v>30</v>
      </c>
      <c r="F59">
        <v>0.05</v>
      </c>
      <c r="G59">
        <v>0.096</v>
      </c>
      <c r="H59" s="26">
        <f t="shared" si="3"/>
        <v>0.094496</v>
      </c>
      <c r="K59" s="38">
        <v>0</v>
      </c>
      <c r="N59">
        <f t="shared" si="1"/>
        <v>0.094496</v>
      </c>
      <c r="O59">
        <f t="shared" si="2"/>
        <v>0.094496</v>
      </c>
      <c r="S59" s="25">
        <v>94496</v>
      </c>
      <c r="U59" s="25"/>
    </row>
    <row r="60" spans="1:21" ht="12.75">
      <c r="A60">
        <v>33</v>
      </c>
      <c r="B60">
        <v>0</v>
      </c>
      <c r="D60" t="s">
        <v>176</v>
      </c>
      <c r="E60">
        <v>30</v>
      </c>
      <c r="F60">
        <v>0.05</v>
      </c>
      <c r="G60">
        <v>0.096</v>
      </c>
      <c r="H60" s="26">
        <f t="shared" si="3"/>
        <v>0.094464</v>
      </c>
      <c r="K60" s="38">
        <v>0</v>
      </c>
      <c r="N60">
        <f t="shared" si="1"/>
        <v>0.094464</v>
      </c>
      <c r="O60">
        <f t="shared" si="2"/>
        <v>0.094464</v>
      </c>
      <c r="S60" s="25">
        <v>94464</v>
      </c>
      <c r="U60" s="25"/>
    </row>
    <row r="61" spans="1:21" ht="12.75">
      <c r="A61">
        <v>34</v>
      </c>
      <c r="B61">
        <v>0</v>
      </c>
      <c r="D61" t="s">
        <v>176</v>
      </c>
      <c r="E61">
        <v>30</v>
      </c>
      <c r="F61">
        <v>0.05</v>
      </c>
      <c r="G61">
        <v>0.096</v>
      </c>
      <c r="H61" s="26">
        <f t="shared" si="3"/>
        <v>0.094432</v>
      </c>
      <c r="K61" s="38">
        <v>0</v>
      </c>
      <c r="N61">
        <f t="shared" si="1"/>
        <v>0.094432</v>
      </c>
      <c r="O61">
        <f t="shared" si="2"/>
        <v>0.094432</v>
      </c>
      <c r="S61" s="25">
        <v>94432</v>
      </c>
      <c r="U61" s="25"/>
    </row>
    <row r="62" ht="13.5" thickBot="1"/>
    <row r="63" spans="1:13" ht="13.5" thickBot="1">
      <c r="A63" s="73" t="s">
        <v>32</v>
      </c>
      <c r="B63" s="92"/>
      <c r="C63" s="92"/>
      <c r="D63" s="92"/>
      <c r="E63" s="74"/>
      <c r="G63" s="73" t="s">
        <v>22</v>
      </c>
      <c r="H63" s="92"/>
      <c r="I63" s="92"/>
      <c r="J63" s="92"/>
      <c r="K63" s="92"/>
      <c r="L63" s="92"/>
      <c r="M63" s="74"/>
    </row>
    <row r="64" spans="1:13" ht="13.5" thickBot="1">
      <c r="A64" s="13"/>
      <c r="B64" s="1" t="s">
        <v>14</v>
      </c>
      <c r="C64" s="1" t="s">
        <v>15</v>
      </c>
      <c r="D64" s="1" t="s">
        <v>16</v>
      </c>
      <c r="E64" s="2" t="s">
        <v>17</v>
      </c>
      <c r="G64" s="14" t="s">
        <v>25</v>
      </c>
      <c r="H64" s="18"/>
      <c r="I64" s="18"/>
      <c r="J64" s="18"/>
      <c r="K64" s="18"/>
      <c r="L64" s="18"/>
      <c r="M64" s="19"/>
    </row>
    <row r="65" spans="1:13" ht="12.75">
      <c r="A65" s="8" t="s">
        <v>178</v>
      </c>
      <c r="B65" s="9">
        <v>0.0032</v>
      </c>
      <c r="C65" s="9">
        <v>0.0032</v>
      </c>
      <c r="D65" s="9">
        <v>0.0032</v>
      </c>
      <c r="E65" s="10">
        <v>0.0032</v>
      </c>
      <c r="G65" s="93" t="s">
        <v>23</v>
      </c>
      <c r="H65" s="13"/>
      <c r="I65" s="1" t="s">
        <v>31</v>
      </c>
      <c r="J65" s="1" t="s">
        <v>26</v>
      </c>
      <c r="K65" s="1"/>
      <c r="L65" s="1"/>
      <c r="M65" s="2"/>
    </row>
    <row r="66" spans="1:13" ht="13.5" thickBot="1">
      <c r="A66" s="8" t="s">
        <v>49</v>
      </c>
      <c r="B66" s="9">
        <v>15</v>
      </c>
      <c r="C66" s="9">
        <v>15</v>
      </c>
      <c r="D66" s="9">
        <v>15</v>
      </c>
      <c r="E66" s="10">
        <v>15</v>
      </c>
      <c r="G66" s="94"/>
      <c r="H66" s="22" t="s">
        <v>24</v>
      </c>
      <c r="I66" s="11">
        <v>1</v>
      </c>
      <c r="J66" s="11">
        <v>64</v>
      </c>
      <c r="K66" s="11"/>
      <c r="L66" s="11"/>
      <c r="M66" s="12"/>
    </row>
    <row r="67" spans="1:13" ht="13.5" thickBot="1">
      <c r="A67" s="8" t="s">
        <v>50</v>
      </c>
      <c r="B67" s="9">
        <v>31</v>
      </c>
      <c r="C67" s="9">
        <v>31</v>
      </c>
      <c r="D67" s="9">
        <v>15</v>
      </c>
      <c r="E67" s="10">
        <v>15</v>
      </c>
      <c r="G67" s="23" t="s">
        <v>27</v>
      </c>
      <c r="H67" s="73" t="s">
        <v>28</v>
      </c>
      <c r="I67" s="92"/>
      <c r="J67" s="92"/>
      <c r="K67" s="92"/>
      <c r="L67" s="92"/>
      <c r="M67" s="74"/>
    </row>
    <row r="68" spans="1:13" ht="13.5" thickBot="1">
      <c r="A68" s="8" t="s">
        <v>179</v>
      </c>
      <c r="B68" s="9">
        <v>7</v>
      </c>
      <c r="C68" s="9">
        <v>3</v>
      </c>
      <c r="D68" s="9">
        <v>2</v>
      </c>
      <c r="E68" s="10">
        <v>2</v>
      </c>
      <c r="G68" s="23" t="s">
        <v>18</v>
      </c>
      <c r="H68" s="73" t="s">
        <v>177</v>
      </c>
      <c r="I68" s="92"/>
      <c r="J68" s="92"/>
      <c r="K68" s="92"/>
      <c r="L68" s="92"/>
      <c r="M68" s="74"/>
    </row>
    <row r="69" spans="1:13" ht="13.5" thickBot="1">
      <c r="A69" s="16" t="s">
        <v>19</v>
      </c>
      <c r="B69" s="90" t="s">
        <v>21</v>
      </c>
      <c r="C69" s="90"/>
      <c r="D69" s="90"/>
      <c r="E69" s="91"/>
      <c r="G69" s="15" t="s">
        <v>29</v>
      </c>
      <c r="H69" s="109" t="s">
        <v>28</v>
      </c>
      <c r="I69" s="110"/>
      <c r="J69" s="110"/>
      <c r="K69" s="110"/>
      <c r="L69" s="110"/>
      <c r="M69" s="111"/>
    </row>
    <row r="70" spans="1:13" ht="13.5" thickBot="1">
      <c r="A70" s="17" t="s">
        <v>20</v>
      </c>
      <c r="B70" s="90" t="s">
        <v>21</v>
      </c>
      <c r="C70" s="90"/>
      <c r="D70" s="90"/>
      <c r="E70" s="91"/>
      <c r="G70" s="23" t="s">
        <v>30</v>
      </c>
      <c r="H70" s="73" t="s">
        <v>28</v>
      </c>
      <c r="I70" s="92"/>
      <c r="J70" s="92"/>
      <c r="K70" s="92"/>
      <c r="L70" s="92"/>
      <c r="M70" s="74"/>
    </row>
    <row r="72" ht="13.5" thickBot="1"/>
    <row r="73" spans="1:13" ht="12.75" customHeight="1">
      <c r="A73" s="18"/>
      <c r="B73" s="18"/>
      <c r="C73" s="18"/>
      <c r="G73" s="112" t="s">
        <v>34</v>
      </c>
      <c r="H73" s="113"/>
      <c r="I73" s="113"/>
      <c r="J73" s="113"/>
      <c r="K73" s="113"/>
      <c r="L73" s="113"/>
      <c r="M73" s="114"/>
    </row>
    <row r="74" spans="1:13" ht="12.75">
      <c r="A74" s="18"/>
      <c r="B74" s="18"/>
      <c r="C74" s="18"/>
      <c r="G74" s="88" t="s">
        <v>35</v>
      </c>
      <c r="H74" s="89"/>
      <c r="I74" s="95" t="s">
        <v>334</v>
      </c>
      <c r="J74" s="95"/>
      <c r="K74" s="95"/>
      <c r="L74" s="95"/>
      <c r="M74" s="115"/>
    </row>
    <row r="75" spans="1:13" ht="12.75">
      <c r="A75" s="18"/>
      <c r="B75" s="18"/>
      <c r="C75" s="18"/>
      <c r="G75" s="88" t="s">
        <v>36</v>
      </c>
      <c r="H75" s="89"/>
      <c r="I75" s="95" t="s">
        <v>37</v>
      </c>
      <c r="J75" s="95"/>
      <c r="K75" s="9"/>
      <c r="L75" s="9"/>
      <c r="M75" s="10"/>
    </row>
    <row r="76" spans="7:13" ht="12.75">
      <c r="G76" s="88" t="s">
        <v>38</v>
      </c>
      <c r="H76" s="89"/>
      <c r="I76" s="9" t="s">
        <v>39</v>
      </c>
      <c r="J76" s="9"/>
      <c r="K76" s="9"/>
      <c r="L76" s="9"/>
      <c r="M76" s="10"/>
    </row>
    <row r="77" spans="7:13" ht="12.75">
      <c r="G77" s="88" t="s">
        <v>40</v>
      </c>
      <c r="H77" s="89"/>
      <c r="I77" s="9">
        <v>40</v>
      </c>
      <c r="J77" s="9"/>
      <c r="K77" s="9"/>
      <c r="L77" s="9"/>
      <c r="M77" s="10"/>
    </row>
    <row r="78" spans="7:13" ht="12.75">
      <c r="G78" s="8" t="s">
        <v>41</v>
      </c>
      <c r="H78" s="9"/>
      <c r="I78" s="9" t="s">
        <v>42</v>
      </c>
      <c r="J78" s="9"/>
      <c r="K78" s="9"/>
      <c r="L78" s="9"/>
      <c r="M78" s="10"/>
    </row>
    <row r="79" spans="7:13" ht="12.75">
      <c r="G79" s="8" t="s">
        <v>43</v>
      </c>
      <c r="H79" s="9"/>
      <c r="I79" s="9" t="s">
        <v>44</v>
      </c>
      <c r="J79" s="9"/>
      <c r="K79" s="9"/>
      <c r="L79" s="9"/>
      <c r="M79" s="10"/>
    </row>
    <row r="80" spans="7:13" ht="12.75">
      <c r="G80" s="8" t="s">
        <v>45</v>
      </c>
      <c r="H80" s="9"/>
      <c r="I80" s="9" t="s">
        <v>225</v>
      </c>
      <c r="J80" s="9"/>
      <c r="K80" s="9"/>
      <c r="L80" s="9"/>
      <c r="M80" s="10"/>
    </row>
    <row r="81" spans="7:13" ht="13.5" thickBot="1">
      <c r="G81" s="17" t="s">
        <v>47</v>
      </c>
      <c r="H81" s="11"/>
      <c r="I81" s="11">
        <v>108</v>
      </c>
      <c r="J81" s="11"/>
      <c r="K81" s="11"/>
      <c r="L81" s="11"/>
      <c r="M81" s="12"/>
    </row>
    <row r="90" ht="12.75">
      <c r="F90" s="18"/>
    </row>
    <row r="91" ht="12.75">
      <c r="F91" s="18"/>
    </row>
    <row r="92" ht="12.75">
      <c r="F92" s="18"/>
    </row>
  </sheetData>
  <mergeCells count="28">
    <mergeCell ref="S1:S2"/>
    <mergeCell ref="A1:A2"/>
    <mergeCell ref="B1:B2"/>
    <mergeCell ref="C1:C2"/>
    <mergeCell ref="D1:D2"/>
    <mergeCell ref="K1:L1"/>
    <mergeCell ref="M1:O1"/>
    <mergeCell ref="A63:E63"/>
    <mergeCell ref="G63:M63"/>
    <mergeCell ref="G1:G2"/>
    <mergeCell ref="H1:H2"/>
    <mergeCell ref="I1:J1"/>
    <mergeCell ref="E1:E2"/>
    <mergeCell ref="F1:F2"/>
    <mergeCell ref="G65:G66"/>
    <mergeCell ref="H67:M67"/>
    <mergeCell ref="H68:M68"/>
    <mergeCell ref="B69:E69"/>
    <mergeCell ref="H69:M69"/>
    <mergeCell ref="B70:E70"/>
    <mergeCell ref="H70:M70"/>
    <mergeCell ref="G73:M73"/>
    <mergeCell ref="G74:H74"/>
    <mergeCell ref="I74:M74"/>
    <mergeCell ref="G75:H75"/>
    <mergeCell ref="I75:J75"/>
    <mergeCell ref="G76:H76"/>
    <mergeCell ref="G77:H77"/>
  </mergeCells>
  <printOptions/>
  <pageMargins left="0.75" right="0.75" top="1" bottom="1" header="0.5" footer="0.5"/>
  <pageSetup orientation="portrait" paperSize="9"/>
  <ignoredErrors>
    <ignoredError sqref="J3" formulaRange="1"/>
  </ignoredErrors>
</worksheet>
</file>

<file path=xl/worksheets/sheet11.xml><?xml version="1.0" encoding="utf-8"?>
<worksheet xmlns="http://schemas.openxmlformats.org/spreadsheetml/2006/main" xmlns:r="http://schemas.openxmlformats.org/officeDocument/2006/relationships">
  <sheetPr>
    <tabColor indexed="32"/>
  </sheetPr>
  <dimension ref="A1:W49"/>
  <sheetViews>
    <sheetView workbookViewId="0" topLeftCell="A1">
      <pane xSplit="2" ySplit="2" topLeftCell="H3" activePane="bottomRight" state="frozen"/>
      <selection pane="topLeft" activeCell="A1" sqref="A1"/>
      <selection pane="topRight" activeCell="C1" sqref="C1"/>
      <selection pane="bottomLeft" activeCell="A3" sqref="A3"/>
      <selection pane="bottomRight" activeCell="P4" sqref="P4"/>
    </sheetView>
  </sheetViews>
  <sheetFormatPr defaultColWidth="9.140625" defaultRowHeight="12.75"/>
  <cols>
    <col min="6" max="6" width="10.7109375" style="0" bestFit="1" customWidth="1"/>
    <col min="8" max="8" width="9.57421875" style="0" customWidth="1"/>
    <col min="12" max="12" width="11.140625" style="0" customWidth="1"/>
    <col min="19" max="19" width="14.140625" style="0" bestFit="1" customWidth="1"/>
  </cols>
  <sheetData>
    <row r="1" spans="1:19" ht="12.75" customHeight="1">
      <c r="A1" s="81" t="s">
        <v>0</v>
      </c>
      <c r="B1" s="77" t="s">
        <v>1</v>
      </c>
      <c r="C1" s="77" t="s">
        <v>316</v>
      </c>
      <c r="D1" s="77" t="s">
        <v>317</v>
      </c>
      <c r="E1" s="79" t="s">
        <v>318</v>
      </c>
      <c r="F1" s="77" t="s">
        <v>319</v>
      </c>
      <c r="G1" s="77" t="s">
        <v>320</v>
      </c>
      <c r="H1" s="75" t="s">
        <v>321</v>
      </c>
      <c r="I1" s="86" t="s">
        <v>3</v>
      </c>
      <c r="J1" s="87"/>
      <c r="K1" s="83" t="s">
        <v>4</v>
      </c>
      <c r="L1" s="84"/>
      <c r="M1" s="87" t="s">
        <v>5</v>
      </c>
      <c r="N1" s="87"/>
      <c r="O1" s="87"/>
      <c r="P1" s="1" t="s">
        <v>6</v>
      </c>
      <c r="Q1" s="2"/>
      <c r="S1" s="75" t="s">
        <v>322</v>
      </c>
    </row>
    <row r="2" spans="1:19" ht="64.5" thickBot="1">
      <c r="A2" s="82"/>
      <c r="B2" s="78"/>
      <c r="C2" s="78"/>
      <c r="D2" s="78"/>
      <c r="E2" s="80"/>
      <c r="F2" s="78"/>
      <c r="G2" s="78"/>
      <c r="H2" s="85"/>
      <c r="I2" s="3" t="s">
        <v>323</v>
      </c>
      <c r="J2" s="4" t="s">
        <v>8</v>
      </c>
      <c r="K2" s="4" t="s">
        <v>324</v>
      </c>
      <c r="L2" s="5" t="s">
        <v>325</v>
      </c>
      <c r="M2" s="4" t="s">
        <v>9</v>
      </c>
      <c r="N2" s="4" t="s">
        <v>10</v>
      </c>
      <c r="O2" s="4" t="s">
        <v>11</v>
      </c>
      <c r="P2" s="5" t="s">
        <v>12</v>
      </c>
      <c r="Q2" s="6" t="s">
        <v>13</v>
      </c>
      <c r="S2" s="76"/>
    </row>
    <row r="3" spans="1:19" ht="13.5" thickBot="1">
      <c r="A3">
        <v>4</v>
      </c>
      <c r="B3">
        <v>0</v>
      </c>
      <c r="C3" t="s">
        <v>326</v>
      </c>
      <c r="G3">
        <v>0</v>
      </c>
      <c r="H3" s="26">
        <f>S3/1000000</f>
        <v>0.0888192</v>
      </c>
      <c r="I3" s="27">
        <f>SUM(H3:H6)</f>
        <v>1.4612384</v>
      </c>
      <c r="J3" s="28">
        <f>I3/SUM(G3:G6)</f>
        <v>0.04713672258064516</v>
      </c>
      <c r="K3" s="7"/>
      <c r="L3" s="30" t="s">
        <v>218</v>
      </c>
      <c r="M3" s="28">
        <f>SUM(H3:H23)</f>
        <v>53.572891330000004</v>
      </c>
      <c r="N3" s="28">
        <f>SUM(N7:N23)+SUM(H3:H6)</f>
        <v>53.56105441200001</v>
      </c>
      <c r="O3" s="31">
        <f>SUM(O7:O23)+SUM(H3:H6)</f>
        <v>53.076064630000005</v>
      </c>
      <c r="P3" s="33">
        <v>77.92923</v>
      </c>
      <c r="Q3" s="29">
        <f>N3/P3</f>
        <v>0.6873037807764816</v>
      </c>
      <c r="S3" s="59">
        <v>88819.2</v>
      </c>
    </row>
    <row r="4" spans="1:19" ht="12.75">
      <c r="A4">
        <v>0</v>
      </c>
      <c r="B4">
        <v>4</v>
      </c>
      <c r="C4" t="s">
        <v>326</v>
      </c>
      <c r="G4">
        <v>1</v>
      </c>
      <c r="H4" s="26">
        <f aca="true" t="shared" si="0" ref="H4:H23">S4/1000000</f>
        <v>0.80112</v>
      </c>
      <c r="S4" s="59">
        <v>801120</v>
      </c>
    </row>
    <row r="5" spans="1:19" ht="12.75">
      <c r="A5">
        <v>10</v>
      </c>
      <c r="B5">
        <v>4</v>
      </c>
      <c r="C5" t="s">
        <v>326</v>
      </c>
      <c r="G5">
        <v>0</v>
      </c>
      <c r="H5" s="26">
        <f t="shared" si="0"/>
        <v>0.010099200000000001</v>
      </c>
      <c r="S5" s="59">
        <v>10099.2</v>
      </c>
    </row>
    <row r="6" spans="1:19" ht="12.75">
      <c r="A6">
        <v>4</v>
      </c>
      <c r="B6">
        <v>10</v>
      </c>
      <c r="C6" t="s">
        <v>326</v>
      </c>
      <c r="G6">
        <v>30</v>
      </c>
      <c r="H6" s="26">
        <f t="shared" si="0"/>
        <v>0.5612</v>
      </c>
      <c r="S6" s="59">
        <v>561200</v>
      </c>
    </row>
    <row r="7" spans="1:19" ht="12.75">
      <c r="A7">
        <v>0</v>
      </c>
      <c r="B7">
        <v>1</v>
      </c>
      <c r="D7" t="s">
        <v>327</v>
      </c>
      <c r="E7">
        <v>200</v>
      </c>
      <c r="F7">
        <v>1E-07</v>
      </c>
      <c r="G7">
        <v>19.200001</v>
      </c>
      <c r="H7" s="26">
        <f t="shared" si="0"/>
        <v>19.0728</v>
      </c>
      <c r="K7" s="29">
        <v>0</v>
      </c>
      <c r="N7">
        <f aca="true" t="shared" si="1" ref="N7:N23">H7*(1-K7)</f>
        <v>19.0728</v>
      </c>
      <c r="O7">
        <f aca="true" t="shared" si="2" ref="O7:O23">IF((K7&lt;F7),H7,0)</f>
        <v>19.0728</v>
      </c>
      <c r="S7" s="59">
        <v>19072800</v>
      </c>
    </row>
    <row r="8" spans="1:19" ht="12.75">
      <c r="A8">
        <v>0</v>
      </c>
      <c r="B8">
        <v>3</v>
      </c>
      <c r="D8" t="s">
        <v>327</v>
      </c>
      <c r="E8">
        <v>200</v>
      </c>
      <c r="F8">
        <v>1E-07</v>
      </c>
      <c r="G8">
        <v>24</v>
      </c>
      <c r="H8" s="26">
        <f t="shared" si="0"/>
        <v>23.8168</v>
      </c>
      <c r="K8" s="29">
        <v>0</v>
      </c>
      <c r="N8">
        <f t="shared" si="1"/>
        <v>23.8168</v>
      </c>
      <c r="O8">
        <f t="shared" si="2"/>
        <v>23.8168</v>
      </c>
      <c r="S8" s="59">
        <v>23816800</v>
      </c>
    </row>
    <row r="9" spans="1:19" ht="12.75">
      <c r="A9">
        <v>0</v>
      </c>
      <c r="B9">
        <v>4</v>
      </c>
      <c r="D9" t="s">
        <v>327</v>
      </c>
      <c r="E9">
        <v>200</v>
      </c>
      <c r="F9">
        <v>0.0001</v>
      </c>
      <c r="G9">
        <v>4</v>
      </c>
      <c r="H9" s="26">
        <f t="shared" si="0"/>
        <v>3.95</v>
      </c>
      <c r="K9" s="29">
        <v>0</v>
      </c>
      <c r="N9">
        <f t="shared" si="1"/>
        <v>3.95</v>
      </c>
      <c r="O9">
        <f t="shared" si="2"/>
        <v>3.95</v>
      </c>
      <c r="S9" s="59">
        <v>3950000</v>
      </c>
    </row>
    <row r="10" spans="1:19" ht="12.75">
      <c r="A10">
        <v>0</v>
      </c>
      <c r="B10">
        <v>7</v>
      </c>
      <c r="D10" t="s">
        <v>328</v>
      </c>
      <c r="E10">
        <v>30</v>
      </c>
      <c r="F10">
        <v>0.05</v>
      </c>
      <c r="G10">
        <v>0.096</v>
      </c>
      <c r="H10" s="26">
        <f t="shared" si="0"/>
        <v>0.094432</v>
      </c>
      <c r="K10" s="29">
        <v>0.003</v>
      </c>
      <c r="N10">
        <f t="shared" si="1"/>
        <v>0.094148704</v>
      </c>
      <c r="O10">
        <f t="shared" si="2"/>
        <v>0.094432</v>
      </c>
      <c r="S10" s="59">
        <v>94432</v>
      </c>
    </row>
    <row r="11" spans="1:19" ht="12.75">
      <c r="A11">
        <v>0</v>
      </c>
      <c r="B11">
        <v>8</v>
      </c>
      <c r="D11" t="s">
        <v>328</v>
      </c>
      <c r="E11">
        <v>30</v>
      </c>
      <c r="F11">
        <v>0.05</v>
      </c>
      <c r="G11">
        <v>0.096</v>
      </c>
      <c r="H11" s="26">
        <f t="shared" si="0"/>
        <v>0.094528</v>
      </c>
      <c r="K11" s="29">
        <v>0.003</v>
      </c>
      <c r="N11">
        <f t="shared" si="1"/>
        <v>0.094244416</v>
      </c>
      <c r="O11">
        <f t="shared" si="2"/>
        <v>0.094528</v>
      </c>
      <c r="S11" s="59">
        <v>94528</v>
      </c>
    </row>
    <row r="12" spans="1:19" ht="12.75">
      <c r="A12">
        <v>0</v>
      </c>
      <c r="B12">
        <v>9</v>
      </c>
      <c r="D12" t="s">
        <v>328</v>
      </c>
      <c r="E12">
        <v>30</v>
      </c>
      <c r="F12">
        <v>0.05</v>
      </c>
      <c r="G12">
        <v>0.096</v>
      </c>
      <c r="H12" s="26">
        <f t="shared" si="0"/>
        <v>0.094656</v>
      </c>
      <c r="K12" s="29">
        <v>0.004</v>
      </c>
      <c r="N12">
        <f t="shared" si="1"/>
        <v>0.09427737600000001</v>
      </c>
      <c r="O12">
        <f t="shared" si="2"/>
        <v>0.094656</v>
      </c>
      <c r="S12" s="59">
        <v>94656</v>
      </c>
    </row>
    <row r="13" spans="1:19" ht="12.75">
      <c r="A13">
        <v>0</v>
      </c>
      <c r="B13">
        <v>10</v>
      </c>
      <c r="D13" t="s">
        <v>327</v>
      </c>
      <c r="E13">
        <v>30</v>
      </c>
      <c r="F13">
        <v>0.0001</v>
      </c>
      <c r="G13">
        <v>2</v>
      </c>
      <c r="H13" s="26">
        <f t="shared" si="0"/>
        <v>1.970039</v>
      </c>
      <c r="K13" s="29">
        <v>0</v>
      </c>
      <c r="N13">
        <f t="shared" si="1"/>
        <v>1.970039</v>
      </c>
      <c r="O13">
        <f t="shared" si="2"/>
        <v>1.970039</v>
      </c>
      <c r="S13" s="59">
        <v>1970039</v>
      </c>
    </row>
    <row r="14" spans="1:19" ht="12.75">
      <c r="A14">
        <v>0</v>
      </c>
      <c r="B14">
        <v>11</v>
      </c>
      <c r="D14" t="s">
        <v>327</v>
      </c>
      <c r="E14">
        <v>200</v>
      </c>
      <c r="F14">
        <v>0.0001</v>
      </c>
      <c r="G14">
        <v>0.128</v>
      </c>
      <c r="H14" s="26">
        <f t="shared" si="0"/>
        <v>0.1259573</v>
      </c>
      <c r="K14" s="29">
        <v>0</v>
      </c>
      <c r="N14">
        <f t="shared" si="1"/>
        <v>0.1259573</v>
      </c>
      <c r="O14">
        <f t="shared" si="2"/>
        <v>0.1259573</v>
      </c>
      <c r="S14" s="59">
        <v>125957.3</v>
      </c>
    </row>
    <row r="15" spans="1:19" ht="12.75">
      <c r="A15">
        <v>1</v>
      </c>
      <c r="B15">
        <v>0</v>
      </c>
      <c r="D15" t="s">
        <v>327</v>
      </c>
      <c r="E15">
        <v>100</v>
      </c>
      <c r="F15">
        <v>0.01</v>
      </c>
      <c r="G15">
        <v>0.06</v>
      </c>
      <c r="H15" s="26">
        <f t="shared" si="0"/>
        <v>0.059801599999999996</v>
      </c>
      <c r="K15" s="29">
        <v>0</v>
      </c>
      <c r="N15">
        <f t="shared" si="1"/>
        <v>0.059801599999999996</v>
      </c>
      <c r="O15">
        <f t="shared" si="2"/>
        <v>0.059801599999999996</v>
      </c>
      <c r="S15" s="59">
        <v>59801.6</v>
      </c>
    </row>
    <row r="16" spans="1:19" ht="12.75">
      <c r="A16">
        <v>3</v>
      </c>
      <c r="B16">
        <v>0</v>
      </c>
      <c r="D16" t="s">
        <v>327</v>
      </c>
      <c r="E16">
        <v>100</v>
      </c>
      <c r="F16">
        <v>0.01</v>
      </c>
      <c r="G16">
        <v>0.06</v>
      </c>
      <c r="H16" s="26">
        <f t="shared" si="0"/>
        <v>0.059784529999999995</v>
      </c>
      <c r="K16" s="29">
        <v>0</v>
      </c>
      <c r="N16">
        <f t="shared" si="1"/>
        <v>0.059784529999999995</v>
      </c>
      <c r="O16">
        <f t="shared" si="2"/>
        <v>0.059784529999999995</v>
      </c>
      <c r="S16" s="59">
        <v>59784.53</v>
      </c>
    </row>
    <row r="17" spans="1:19" ht="12.75">
      <c r="A17">
        <v>7</v>
      </c>
      <c r="B17">
        <v>0</v>
      </c>
      <c r="D17" t="s">
        <v>328</v>
      </c>
      <c r="E17">
        <v>30</v>
      </c>
      <c r="F17">
        <v>0.05</v>
      </c>
      <c r="G17">
        <v>0.096</v>
      </c>
      <c r="H17" s="26">
        <f t="shared" si="0"/>
        <v>0.09552</v>
      </c>
      <c r="K17" s="29">
        <v>0.003</v>
      </c>
      <c r="N17">
        <f t="shared" si="1"/>
        <v>0.09523343999999999</v>
      </c>
      <c r="O17">
        <f t="shared" si="2"/>
        <v>0.09552</v>
      </c>
      <c r="S17" s="59">
        <v>95520</v>
      </c>
    </row>
    <row r="18" spans="1:19" ht="12.75">
      <c r="A18">
        <v>8</v>
      </c>
      <c r="B18">
        <v>0</v>
      </c>
      <c r="D18" t="s">
        <v>328</v>
      </c>
      <c r="E18">
        <v>30</v>
      </c>
      <c r="F18">
        <v>0.05</v>
      </c>
      <c r="G18">
        <v>0.096</v>
      </c>
      <c r="H18" s="26">
        <f t="shared" si="0"/>
        <v>0.095488</v>
      </c>
      <c r="K18" s="29">
        <v>0.004</v>
      </c>
      <c r="N18">
        <f t="shared" si="1"/>
        <v>0.095106048</v>
      </c>
      <c r="O18">
        <f t="shared" si="2"/>
        <v>0.095488</v>
      </c>
      <c r="S18" s="59">
        <v>95488</v>
      </c>
    </row>
    <row r="19" spans="1:19" ht="12.75">
      <c r="A19">
        <v>9</v>
      </c>
      <c r="B19">
        <v>0</v>
      </c>
      <c r="D19" t="s">
        <v>328</v>
      </c>
      <c r="E19">
        <v>30</v>
      </c>
      <c r="F19">
        <v>0.05</v>
      </c>
      <c r="G19">
        <v>0.096</v>
      </c>
      <c r="H19" s="26">
        <f t="shared" si="0"/>
        <v>0.095456</v>
      </c>
      <c r="K19" s="29">
        <v>0.003</v>
      </c>
      <c r="N19">
        <f t="shared" si="1"/>
        <v>0.095169632</v>
      </c>
      <c r="O19">
        <f t="shared" si="2"/>
        <v>0.095456</v>
      </c>
      <c r="S19" s="59">
        <v>95456</v>
      </c>
    </row>
    <row r="20" spans="1:19" ht="12.75">
      <c r="A20">
        <v>10</v>
      </c>
      <c r="B20">
        <v>0</v>
      </c>
      <c r="D20" t="s">
        <v>327</v>
      </c>
      <c r="E20">
        <v>50</v>
      </c>
      <c r="F20">
        <v>0.0001</v>
      </c>
      <c r="G20">
        <v>1</v>
      </c>
      <c r="H20" s="26">
        <f t="shared" si="0"/>
        <v>0.9939627</v>
      </c>
      <c r="K20" s="29">
        <v>0</v>
      </c>
      <c r="N20">
        <f t="shared" si="1"/>
        <v>0.9939627</v>
      </c>
      <c r="O20">
        <f t="shared" si="2"/>
        <v>0.9939627</v>
      </c>
      <c r="S20" s="59">
        <v>993962.7</v>
      </c>
    </row>
    <row r="21" spans="1:19" ht="12.75">
      <c r="A21">
        <v>6</v>
      </c>
      <c r="B21">
        <v>5</v>
      </c>
      <c r="D21" t="s">
        <v>327</v>
      </c>
      <c r="E21">
        <v>100</v>
      </c>
      <c r="F21">
        <v>0.0001</v>
      </c>
      <c r="G21">
        <v>0.5</v>
      </c>
      <c r="H21" s="26">
        <f t="shared" si="0"/>
        <v>0.497664</v>
      </c>
      <c r="K21" s="29">
        <v>0</v>
      </c>
      <c r="N21">
        <f t="shared" si="1"/>
        <v>0.497664</v>
      </c>
      <c r="O21">
        <f t="shared" si="2"/>
        <v>0.497664</v>
      </c>
      <c r="S21" s="59">
        <v>497664</v>
      </c>
    </row>
    <row r="22" spans="1:19" ht="12.75">
      <c r="A22">
        <v>5</v>
      </c>
      <c r="B22">
        <v>6</v>
      </c>
      <c r="D22" t="s">
        <v>327</v>
      </c>
      <c r="E22">
        <v>100</v>
      </c>
      <c r="F22">
        <v>0.0001</v>
      </c>
      <c r="G22">
        <v>0.5</v>
      </c>
      <c r="H22" s="26">
        <f t="shared" si="0"/>
        <v>0.49793709999999997</v>
      </c>
      <c r="K22" s="29">
        <v>0</v>
      </c>
      <c r="N22">
        <f t="shared" si="1"/>
        <v>0.49793709999999997</v>
      </c>
      <c r="O22">
        <f t="shared" si="2"/>
        <v>0.49793709999999997</v>
      </c>
      <c r="S22" s="59">
        <v>497937.1</v>
      </c>
    </row>
    <row r="23" spans="1:19" ht="12.75">
      <c r="A23">
        <v>11</v>
      </c>
      <c r="B23">
        <v>10</v>
      </c>
      <c r="D23" t="s">
        <v>327</v>
      </c>
      <c r="E23">
        <v>16</v>
      </c>
      <c r="F23">
        <v>0.0001</v>
      </c>
      <c r="G23">
        <v>0.5</v>
      </c>
      <c r="H23" s="26">
        <f t="shared" si="0"/>
        <v>0.4968267</v>
      </c>
      <c r="K23" s="29">
        <v>0.02</v>
      </c>
      <c r="N23">
        <f t="shared" si="1"/>
        <v>0.486890166</v>
      </c>
      <c r="O23">
        <f t="shared" si="2"/>
        <v>0</v>
      </c>
      <c r="S23" s="59">
        <v>496826.7</v>
      </c>
    </row>
    <row r="25" ht="13.5" thickBot="1"/>
    <row r="26" spans="1:22" ht="13.5" customHeight="1" thickBot="1">
      <c r="A26" s="73" t="s">
        <v>32</v>
      </c>
      <c r="B26" s="92"/>
      <c r="C26" s="92"/>
      <c r="D26" s="92"/>
      <c r="E26" s="74"/>
      <c r="G26" s="73" t="s">
        <v>22</v>
      </c>
      <c r="H26" s="92"/>
      <c r="I26" s="92"/>
      <c r="J26" s="92"/>
      <c r="K26" s="92"/>
      <c r="L26" s="92"/>
      <c r="M26" s="74"/>
      <c r="O26" s="24"/>
      <c r="P26" s="20"/>
      <c r="Q26" s="20"/>
      <c r="R26" s="18"/>
      <c r="S26" s="18"/>
      <c r="T26" s="18"/>
      <c r="U26" s="18"/>
      <c r="V26" s="18"/>
    </row>
    <row r="27" spans="1:22" ht="13.5" thickBot="1">
      <c r="A27" s="13"/>
      <c r="B27" s="1" t="s">
        <v>14</v>
      </c>
      <c r="C27" s="1" t="s">
        <v>15</v>
      </c>
      <c r="D27" s="1" t="s">
        <v>16</v>
      </c>
      <c r="E27" s="2" t="s">
        <v>17</v>
      </c>
      <c r="G27" s="14" t="s">
        <v>25</v>
      </c>
      <c r="H27" s="18"/>
      <c r="I27" s="18"/>
      <c r="J27" s="18"/>
      <c r="K27" s="18"/>
      <c r="L27" s="18"/>
      <c r="M27" s="19"/>
      <c r="O27" s="20"/>
      <c r="P27" s="20"/>
      <c r="Q27" s="20"/>
      <c r="R27" s="18"/>
      <c r="S27" s="18"/>
      <c r="T27" s="18"/>
      <c r="U27" s="18"/>
      <c r="V27" s="18"/>
    </row>
    <row r="28" spans="1:22" ht="12.75">
      <c r="A28" s="8" t="s">
        <v>329</v>
      </c>
      <c r="B28" s="9">
        <v>0.0032</v>
      </c>
      <c r="C28" s="9">
        <v>0.0032</v>
      </c>
      <c r="D28" s="9">
        <v>0.0032</v>
      </c>
      <c r="E28" s="10">
        <v>0.0032</v>
      </c>
      <c r="G28" s="93" t="s">
        <v>23</v>
      </c>
      <c r="H28" s="13"/>
      <c r="I28" s="1" t="s">
        <v>31</v>
      </c>
      <c r="J28" s="1" t="s">
        <v>26</v>
      </c>
      <c r="K28" s="1"/>
      <c r="L28" s="1"/>
      <c r="M28" s="2"/>
      <c r="O28" s="18"/>
      <c r="P28" s="18"/>
      <c r="Q28" s="18"/>
      <c r="R28" s="18"/>
      <c r="S28" s="18"/>
      <c r="T28" s="18"/>
      <c r="U28" s="18"/>
      <c r="V28" s="18"/>
    </row>
    <row r="29" spans="1:22" ht="13.5" thickBot="1">
      <c r="A29" s="8" t="s">
        <v>330</v>
      </c>
      <c r="B29" s="9">
        <v>64</v>
      </c>
      <c r="C29" s="9">
        <v>64</v>
      </c>
      <c r="D29" s="9">
        <v>15</v>
      </c>
      <c r="E29" s="10">
        <v>15</v>
      </c>
      <c r="G29" s="94"/>
      <c r="H29" s="22" t="s">
        <v>24</v>
      </c>
      <c r="I29" s="11">
        <v>1</v>
      </c>
      <c r="J29" s="11">
        <v>64</v>
      </c>
      <c r="K29" s="11"/>
      <c r="L29" s="11"/>
      <c r="M29" s="12"/>
      <c r="O29" s="18"/>
      <c r="P29" s="18"/>
      <c r="Q29" s="18"/>
      <c r="R29" s="18"/>
      <c r="S29" s="18"/>
      <c r="T29" s="18"/>
      <c r="U29" s="18"/>
      <c r="V29" s="18"/>
    </row>
    <row r="30" spans="1:22" ht="13.5" thickBot="1">
      <c r="A30" s="8" t="s">
        <v>331</v>
      </c>
      <c r="B30" s="9">
        <v>1023</v>
      </c>
      <c r="C30" s="9">
        <v>1023</v>
      </c>
      <c r="D30" s="9">
        <v>15</v>
      </c>
      <c r="E30" s="10">
        <v>15</v>
      </c>
      <c r="G30" s="23" t="s">
        <v>27</v>
      </c>
      <c r="H30" s="73" t="s">
        <v>28</v>
      </c>
      <c r="I30" s="92"/>
      <c r="J30" s="92"/>
      <c r="K30" s="92"/>
      <c r="L30" s="92"/>
      <c r="M30" s="74"/>
      <c r="O30" s="18"/>
      <c r="P30" s="18"/>
      <c r="Q30" s="18"/>
      <c r="R30" s="18"/>
      <c r="S30" s="18"/>
      <c r="T30" s="18"/>
      <c r="U30" s="18"/>
      <c r="V30" s="18"/>
    </row>
    <row r="31" spans="1:22" ht="13.5" thickBot="1">
      <c r="A31" s="8" t="s">
        <v>332</v>
      </c>
      <c r="B31" s="9">
        <v>7</v>
      </c>
      <c r="C31" s="9">
        <v>3</v>
      </c>
      <c r="D31" s="9">
        <v>2</v>
      </c>
      <c r="E31" s="10">
        <v>2</v>
      </c>
      <c r="G31" s="23" t="s">
        <v>18</v>
      </c>
      <c r="H31" s="73" t="s">
        <v>333</v>
      </c>
      <c r="I31" s="92"/>
      <c r="J31" s="92"/>
      <c r="K31" s="92"/>
      <c r="L31" s="92"/>
      <c r="M31" s="74"/>
      <c r="O31" s="18"/>
      <c r="P31" s="18"/>
      <c r="Q31" s="18"/>
      <c r="R31" s="18"/>
      <c r="S31" s="18"/>
      <c r="T31" s="18"/>
      <c r="U31" s="18"/>
      <c r="V31" s="18"/>
    </row>
    <row r="32" spans="1:22" ht="13.5" thickBot="1">
      <c r="A32" s="16" t="s">
        <v>19</v>
      </c>
      <c r="B32" s="90" t="s">
        <v>21</v>
      </c>
      <c r="C32" s="90"/>
      <c r="D32" s="90"/>
      <c r="E32" s="91"/>
      <c r="G32" s="15" t="s">
        <v>29</v>
      </c>
      <c r="H32" s="73" t="s">
        <v>28</v>
      </c>
      <c r="I32" s="92"/>
      <c r="J32" s="92"/>
      <c r="K32" s="92"/>
      <c r="L32" s="92"/>
      <c r="M32" s="74"/>
      <c r="O32" s="18"/>
      <c r="P32" s="18"/>
      <c r="Q32" s="18"/>
      <c r="R32" s="18"/>
      <c r="S32" s="18"/>
      <c r="T32" s="18"/>
      <c r="U32" s="18"/>
      <c r="V32" s="18"/>
    </row>
    <row r="33" spans="1:22" ht="13.5" thickBot="1">
      <c r="A33" s="17" t="s">
        <v>20</v>
      </c>
      <c r="B33" s="90" t="s">
        <v>21</v>
      </c>
      <c r="C33" s="90"/>
      <c r="D33" s="90"/>
      <c r="E33" s="91"/>
      <c r="G33" s="23" t="s">
        <v>30</v>
      </c>
      <c r="H33" s="73" t="s">
        <v>28</v>
      </c>
      <c r="I33" s="92"/>
      <c r="J33" s="92"/>
      <c r="K33" s="92"/>
      <c r="L33" s="92"/>
      <c r="M33" s="74"/>
      <c r="O33" s="18"/>
      <c r="P33" s="18"/>
      <c r="Q33" s="18"/>
      <c r="R33" s="18"/>
      <c r="S33" s="18"/>
      <c r="T33" s="18"/>
      <c r="U33" s="18"/>
      <c r="V33" s="18"/>
    </row>
    <row r="34" spans="7:22" ht="13.5" thickBot="1">
      <c r="G34" s="21"/>
      <c r="H34" s="20"/>
      <c r="I34" s="20"/>
      <c r="J34" s="20"/>
      <c r="K34" s="20"/>
      <c r="O34" s="18"/>
      <c r="P34" s="18"/>
      <c r="Q34" s="18"/>
      <c r="R34" s="18"/>
      <c r="S34" s="18"/>
      <c r="T34" s="18"/>
      <c r="U34" s="18"/>
      <c r="V34" s="18"/>
    </row>
    <row r="35" spans="7:22" ht="13.5" customHeight="1">
      <c r="G35" s="96" t="s">
        <v>34</v>
      </c>
      <c r="H35" s="97"/>
      <c r="I35" s="97"/>
      <c r="J35" s="97"/>
      <c r="K35" s="97"/>
      <c r="L35" s="97"/>
      <c r="M35" s="98"/>
      <c r="O35" s="18"/>
      <c r="P35" s="18"/>
      <c r="Q35" s="18"/>
      <c r="R35" s="18"/>
      <c r="S35" s="18"/>
      <c r="T35" s="18"/>
      <c r="U35" s="18"/>
      <c r="V35" s="18"/>
    </row>
    <row r="36" spans="7:23" ht="12.75">
      <c r="G36" s="88" t="s">
        <v>35</v>
      </c>
      <c r="H36" s="89"/>
      <c r="I36" s="99" t="s">
        <v>334</v>
      </c>
      <c r="J36" s="100"/>
      <c r="K36" s="100"/>
      <c r="L36" s="100"/>
      <c r="M36" s="101"/>
      <c r="O36" s="18"/>
      <c r="P36" s="18"/>
      <c r="Q36" s="18"/>
      <c r="R36" s="21"/>
      <c r="S36" s="21"/>
      <c r="T36" s="21"/>
      <c r="U36" s="21"/>
      <c r="V36" s="21"/>
      <c r="W36" s="21"/>
    </row>
    <row r="37" spans="7:23" ht="12.75">
      <c r="G37" s="88" t="s">
        <v>36</v>
      </c>
      <c r="H37" s="89"/>
      <c r="I37" s="95" t="s">
        <v>37</v>
      </c>
      <c r="J37" s="95"/>
      <c r="K37" s="9"/>
      <c r="L37" s="9"/>
      <c r="M37" s="10"/>
      <c r="O37" s="18"/>
      <c r="P37" s="18"/>
      <c r="Q37" s="18"/>
      <c r="R37" s="21"/>
      <c r="S37" s="21"/>
      <c r="T37" s="21"/>
      <c r="U37" s="21"/>
      <c r="V37" s="21"/>
      <c r="W37" s="21"/>
    </row>
    <row r="38" spans="7:22" ht="12.75">
      <c r="G38" s="88" t="s">
        <v>335</v>
      </c>
      <c r="H38" s="89"/>
      <c r="I38" s="99" t="s">
        <v>336</v>
      </c>
      <c r="J38" s="100"/>
      <c r="K38" s="100"/>
      <c r="L38" s="100"/>
      <c r="M38" s="101"/>
      <c r="O38" s="18"/>
      <c r="P38" s="18"/>
      <c r="Q38" s="18"/>
      <c r="R38" s="21"/>
      <c r="S38" s="21"/>
      <c r="T38" s="21"/>
      <c r="U38" s="18"/>
      <c r="V38" s="18"/>
    </row>
    <row r="39" spans="7:22" ht="12.75">
      <c r="G39" s="88" t="s">
        <v>38</v>
      </c>
      <c r="H39" s="89"/>
      <c r="I39" s="9" t="s">
        <v>39</v>
      </c>
      <c r="J39" s="9"/>
      <c r="K39" s="9"/>
      <c r="L39" s="9"/>
      <c r="M39" s="10"/>
      <c r="O39" s="18"/>
      <c r="P39" s="18"/>
      <c r="Q39" s="18"/>
      <c r="R39" s="18"/>
      <c r="S39" s="18"/>
      <c r="T39" s="18"/>
      <c r="U39" s="18"/>
      <c r="V39" s="18"/>
    </row>
    <row r="40" spans="7:22" ht="12.75">
      <c r="G40" s="88" t="s">
        <v>40</v>
      </c>
      <c r="H40" s="89"/>
      <c r="I40" s="9">
        <v>20</v>
      </c>
      <c r="J40" s="9"/>
      <c r="K40" s="9"/>
      <c r="L40" s="9"/>
      <c r="M40" s="10"/>
      <c r="O40" s="18"/>
      <c r="P40" s="18"/>
      <c r="Q40" s="18"/>
      <c r="R40" s="18"/>
      <c r="S40" s="18"/>
      <c r="T40" s="18"/>
      <c r="U40" s="18"/>
      <c r="V40" s="18"/>
    </row>
    <row r="41" spans="7:22" ht="12.75">
      <c r="G41" s="8" t="s">
        <v>41</v>
      </c>
      <c r="H41" s="9"/>
      <c r="I41" s="9" t="s">
        <v>42</v>
      </c>
      <c r="J41" s="9"/>
      <c r="K41" s="9"/>
      <c r="L41" s="9"/>
      <c r="M41" s="10"/>
      <c r="O41" s="18"/>
      <c r="P41" s="18"/>
      <c r="Q41" s="18"/>
      <c r="R41" s="18"/>
      <c r="S41" s="18"/>
      <c r="T41" s="18"/>
      <c r="U41" s="18"/>
      <c r="V41" s="18"/>
    </row>
    <row r="42" spans="7:22" ht="14.25" customHeight="1">
      <c r="G42" s="8" t="s">
        <v>43</v>
      </c>
      <c r="H42" s="9"/>
      <c r="I42" s="9" t="s">
        <v>44</v>
      </c>
      <c r="J42" s="9"/>
      <c r="K42" s="9"/>
      <c r="L42" s="9"/>
      <c r="M42" s="10"/>
      <c r="O42" s="18"/>
      <c r="P42" s="18"/>
      <c r="Q42" s="18"/>
      <c r="R42" s="18"/>
      <c r="S42" s="18"/>
      <c r="T42" s="18"/>
      <c r="U42" s="18"/>
      <c r="V42" s="18"/>
    </row>
    <row r="43" spans="7:22" ht="12.75">
      <c r="G43" s="8" t="s">
        <v>45</v>
      </c>
      <c r="H43" s="9"/>
      <c r="I43" s="9" t="s">
        <v>46</v>
      </c>
      <c r="J43" s="9"/>
      <c r="K43" s="9"/>
      <c r="L43" s="9"/>
      <c r="M43" s="10"/>
      <c r="O43" s="18"/>
      <c r="P43" s="18"/>
      <c r="Q43" s="18"/>
      <c r="R43" s="18"/>
      <c r="S43" s="18"/>
      <c r="T43" s="18"/>
      <c r="U43" s="18"/>
      <c r="V43" s="18"/>
    </row>
    <row r="44" spans="7:22" ht="13.5" thickBot="1">
      <c r="G44" s="17" t="s">
        <v>47</v>
      </c>
      <c r="H44" s="11"/>
      <c r="I44" s="11">
        <v>108</v>
      </c>
      <c r="J44" s="11"/>
      <c r="K44" s="11"/>
      <c r="L44" s="11"/>
      <c r="M44" s="12"/>
      <c r="O44" s="18"/>
      <c r="P44" s="18"/>
      <c r="Q44" s="18"/>
      <c r="R44" s="18"/>
      <c r="S44" s="18"/>
      <c r="T44" s="18"/>
      <c r="U44" s="18"/>
      <c r="V44" s="18"/>
    </row>
    <row r="45" spans="15:22" ht="12.75">
      <c r="O45" s="18"/>
      <c r="P45" s="18"/>
      <c r="Q45" s="18"/>
      <c r="R45" s="18"/>
      <c r="S45" s="18"/>
      <c r="T45" s="18"/>
      <c r="U45" s="18"/>
      <c r="V45" s="18"/>
    </row>
    <row r="46" spans="15:22" ht="12.75">
      <c r="O46" s="18"/>
      <c r="P46" s="18"/>
      <c r="Q46" s="18"/>
      <c r="R46" s="18"/>
      <c r="S46" s="18"/>
      <c r="T46" s="18"/>
      <c r="U46" s="18"/>
      <c r="V46" s="18"/>
    </row>
    <row r="47" spans="15:22" ht="12.75">
      <c r="O47" s="18"/>
      <c r="P47" s="18"/>
      <c r="Q47" s="18"/>
      <c r="R47" s="18"/>
      <c r="S47" s="18"/>
      <c r="T47" s="18"/>
      <c r="U47" s="18"/>
      <c r="V47" s="18"/>
    </row>
    <row r="48" spans="15:22" ht="12.75">
      <c r="O48" s="18"/>
      <c r="P48" s="18"/>
      <c r="Q48" s="18"/>
      <c r="R48" s="18"/>
      <c r="S48" s="18"/>
      <c r="T48" s="18"/>
      <c r="U48" s="18"/>
      <c r="V48" s="18"/>
    </row>
    <row r="49" spans="15:22" ht="12.75">
      <c r="O49" s="18"/>
      <c r="P49" s="18"/>
      <c r="Q49" s="18"/>
      <c r="R49" s="18"/>
      <c r="S49" s="18"/>
      <c r="T49" s="18"/>
      <c r="U49" s="18"/>
      <c r="V49" s="18"/>
    </row>
  </sheetData>
  <mergeCells count="30">
    <mergeCell ref="S1:S2"/>
    <mergeCell ref="A26:E26"/>
    <mergeCell ref="G37:H37"/>
    <mergeCell ref="H33:M33"/>
    <mergeCell ref="I37:J37"/>
    <mergeCell ref="K1:L1"/>
    <mergeCell ref="G35:M35"/>
    <mergeCell ref="G36:H36"/>
    <mergeCell ref="I36:M36"/>
    <mergeCell ref="G1:G2"/>
    <mergeCell ref="H1:H2"/>
    <mergeCell ref="I1:J1"/>
    <mergeCell ref="G39:H39"/>
    <mergeCell ref="G40:H40"/>
    <mergeCell ref="G38:H38"/>
    <mergeCell ref="I38:M38"/>
    <mergeCell ref="M1:O1"/>
    <mergeCell ref="B32:E32"/>
    <mergeCell ref="B33:E33"/>
    <mergeCell ref="G26:M26"/>
    <mergeCell ref="G28:G29"/>
    <mergeCell ref="H30:M30"/>
    <mergeCell ref="H31:M31"/>
    <mergeCell ref="H32:M32"/>
    <mergeCell ref="F1:F2"/>
    <mergeCell ref="E1:E2"/>
    <mergeCell ref="A1:A2"/>
    <mergeCell ref="B1:B2"/>
    <mergeCell ref="C1:C2"/>
    <mergeCell ref="D1:D2"/>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32"/>
  </sheetPr>
  <dimension ref="A1:W49"/>
  <sheetViews>
    <sheetView workbookViewId="0" topLeftCell="A1">
      <pane xSplit="2" ySplit="2" topLeftCell="C3" activePane="bottomRight" state="frozen"/>
      <selection pane="topLeft" activeCell="A1" sqref="A1:A2"/>
      <selection pane="topRight" activeCell="A1" sqref="A1:A2"/>
      <selection pane="bottomLeft" activeCell="A1" sqref="A1:A2"/>
      <selection pane="bottomRight" activeCell="A1" sqref="A1:A2"/>
    </sheetView>
  </sheetViews>
  <sheetFormatPr defaultColWidth="9.140625" defaultRowHeight="12.75"/>
  <cols>
    <col min="6" max="6" width="10.7109375" style="0" bestFit="1" customWidth="1"/>
    <col min="12" max="12" width="11.140625" style="0" customWidth="1"/>
    <col min="19" max="19" width="10.00390625" style="0" bestFit="1" customWidth="1"/>
  </cols>
  <sheetData>
    <row r="1" spans="1:19" ht="12.75" customHeight="1">
      <c r="A1" s="81" t="s">
        <v>308</v>
      </c>
      <c r="B1" s="77" t="s">
        <v>1</v>
      </c>
      <c r="C1" s="77" t="s">
        <v>172</v>
      </c>
      <c r="D1" s="77" t="s">
        <v>173</v>
      </c>
      <c r="E1" s="79" t="s">
        <v>53</v>
      </c>
      <c r="F1" s="77" t="s">
        <v>65</v>
      </c>
      <c r="G1" s="77" t="s">
        <v>75</v>
      </c>
      <c r="H1" s="75" t="s">
        <v>52</v>
      </c>
      <c r="I1" s="86" t="s">
        <v>3</v>
      </c>
      <c r="J1" s="87"/>
      <c r="K1" s="83" t="s">
        <v>4</v>
      </c>
      <c r="L1" s="84"/>
      <c r="M1" s="87" t="s">
        <v>5</v>
      </c>
      <c r="N1" s="87"/>
      <c r="O1" s="87"/>
      <c r="P1" s="1" t="s">
        <v>6</v>
      </c>
      <c r="Q1" s="2"/>
      <c r="S1" s="75" t="s">
        <v>170</v>
      </c>
    </row>
    <row r="2" spans="1:19" ht="64.5" thickBot="1">
      <c r="A2" s="103"/>
      <c r="B2" s="102"/>
      <c r="C2" s="102"/>
      <c r="D2" s="78"/>
      <c r="E2" s="80"/>
      <c r="F2" s="78"/>
      <c r="G2" s="102"/>
      <c r="H2" s="85"/>
      <c r="I2" s="3" t="s">
        <v>171</v>
      </c>
      <c r="J2" s="4" t="s">
        <v>8</v>
      </c>
      <c r="K2" s="4" t="s">
        <v>70</v>
      </c>
      <c r="L2" s="5" t="s">
        <v>85</v>
      </c>
      <c r="M2" s="4" t="s">
        <v>9</v>
      </c>
      <c r="N2" s="4" t="s">
        <v>10</v>
      </c>
      <c r="O2" s="4" t="s">
        <v>11</v>
      </c>
      <c r="P2" s="5" t="s">
        <v>12</v>
      </c>
      <c r="Q2" s="6" t="s">
        <v>13</v>
      </c>
      <c r="S2" s="76"/>
    </row>
    <row r="3" spans="1:19" ht="13.5" thickBot="1">
      <c r="A3" s="18">
        <v>3</v>
      </c>
      <c r="B3" s="18">
        <v>2</v>
      </c>
      <c r="C3" t="s">
        <v>174</v>
      </c>
      <c r="G3" s="18">
        <v>0</v>
      </c>
      <c r="H3" s="26">
        <f aca="true" t="shared" si="0" ref="H3:H15">S3/1000000</f>
        <v>0.0158208</v>
      </c>
      <c r="I3" s="62">
        <f>SUM(H3:H6)</f>
        <v>1.4611007999999999</v>
      </c>
      <c r="J3" s="63">
        <f>I3/SUM(G3:G6)</f>
        <v>0.035636604878048775</v>
      </c>
      <c r="K3" s="7"/>
      <c r="L3" s="65" t="s">
        <v>219</v>
      </c>
      <c r="M3" s="63">
        <f>SUM(H3:H23)</f>
        <v>34.192328800000006</v>
      </c>
      <c r="N3" s="63">
        <f>SUM(N7:N23)+SUM(H3:H6)</f>
        <v>34.190334466699994</v>
      </c>
      <c r="O3" s="66">
        <f>SUM(O7:O23)+SUM(H3:H6)</f>
        <v>32.1979955</v>
      </c>
      <c r="P3" s="67">
        <v>77.38075</v>
      </c>
      <c r="Q3" s="68">
        <f>N3/P3</f>
        <v>0.4418454779347576</v>
      </c>
      <c r="S3" s="25">
        <v>15820.8</v>
      </c>
    </row>
    <row r="4" spans="1:19" ht="12.75">
      <c r="A4" s="18">
        <v>2</v>
      </c>
      <c r="B4" s="18">
        <v>3</v>
      </c>
      <c r="C4" t="s">
        <v>174</v>
      </c>
      <c r="G4" s="18">
        <v>30</v>
      </c>
      <c r="H4" s="26">
        <f t="shared" si="0"/>
        <v>0.9128</v>
      </c>
      <c r="S4" s="25">
        <v>912800</v>
      </c>
    </row>
    <row r="5" spans="1:19" ht="12.75">
      <c r="A5" s="18">
        <v>15</v>
      </c>
      <c r="B5" s="18">
        <v>9</v>
      </c>
      <c r="C5" t="s">
        <v>174</v>
      </c>
      <c r="G5" s="18">
        <v>11</v>
      </c>
      <c r="H5" s="26">
        <f t="shared" si="0"/>
        <v>0.5232</v>
      </c>
      <c r="S5" s="25">
        <v>523200</v>
      </c>
    </row>
    <row r="6" spans="1:19" ht="12.75">
      <c r="A6" s="18">
        <v>9</v>
      </c>
      <c r="B6" s="18">
        <v>15</v>
      </c>
      <c r="C6" t="s">
        <v>174</v>
      </c>
      <c r="G6" s="18">
        <v>0</v>
      </c>
      <c r="H6" s="26">
        <f t="shared" si="0"/>
        <v>0.00928</v>
      </c>
      <c r="S6" s="25">
        <v>9280</v>
      </c>
    </row>
    <row r="7" spans="1:19" ht="12.75">
      <c r="A7" s="18">
        <v>10</v>
      </c>
      <c r="B7" s="18">
        <v>1</v>
      </c>
      <c r="C7" s="18"/>
      <c r="D7" t="s">
        <v>175</v>
      </c>
      <c r="E7">
        <v>200</v>
      </c>
      <c r="F7" s="61">
        <v>1E-07</v>
      </c>
      <c r="G7" s="18">
        <v>28.799999</v>
      </c>
      <c r="H7" s="26">
        <f t="shared" si="0"/>
        <v>28.74245</v>
      </c>
      <c r="K7" s="64">
        <v>0</v>
      </c>
      <c r="N7">
        <f aca="true" t="shared" si="1" ref="N7:N15">H7*(1-K7)</f>
        <v>28.74245</v>
      </c>
      <c r="O7">
        <f aca="true" t="shared" si="2" ref="O7:O15">IF((K7&lt;F7),H7,0)</f>
        <v>28.74245</v>
      </c>
      <c r="S7" s="25">
        <v>28742450</v>
      </c>
    </row>
    <row r="8" spans="1:19" ht="12.75">
      <c r="A8" s="18">
        <v>5</v>
      </c>
      <c r="B8" s="18">
        <v>4</v>
      </c>
      <c r="C8" s="18"/>
      <c r="D8" t="s">
        <v>175</v>
      </c>
      <c r="E8">
        <v>100</v>
      </c>
      <c r="F8" s="61">
        <v>0.0001</v>
      </c>
      <c r="G8" s="18">
        <v>0.5</v>
      </c>
      <c r="H8" s="26">
        <f t="shared" si="0"/>
        <v>0.498734</v>
      </c>
      <c r="K8" s="64">
        <v>0</v>
      </c>
      <c r="N8">
        <f t="shared" si="1"/>
        <v>0.498734</v>
      </c>
      <c r="O8">
        <f t="shared" si="2"/>
        <v>0.498734</v>
      </c>
      <c r="S8" s="25">
        <v>498734</v>
      </c>
    </row>
    <row r="9" spans="1:19" ht="12.75">
      <c r="A9" s="18">
        <v>4</v>
      </c>
      <c r="B9" s="18">
        <v>5</v>
      </c>
      <c r="C9" s="18"/>
      <c r="D9" t="s">
        <v>175</v>
      </c>
      <c r="E9">
        <v>100</v>
      </c>
      <c r="F9" s="61">
        <v>0.0001</v>
      </c>
      <c r="G9" s="18">
        <v>0.5</v>
      </c>
      <c r="H9" s="26">
        <f t="shared" si="0"/>
        <v>0.4988563</v>
      </c>
      <c r="K9" s="64">
        <v>0</v>
      </c>
      <c r="N9">
        <f t="shared" si="1"/>
        <v>0.4988563</v>
      </c>
      <c r="O9">
        <f t="shared" si="2"/>
        <v>0.4988563</v>
      </c>
      <c r="S9" s="25">
        <v>498856.3</v>
      </c>
    </row>
    <row r="10" spans="1:19" ht="12.75">
      <c r="A10" s="18">
        <v>7</v>
      </c>
      <c r="B10" s="18">
        <v>6</v>
      </c>
      <c r="C10" s="18"/>
      <c r="D10" t="s">
        <v>175</v>
      </c>
      <c r="E10">
        <v>100</v>
      </c>
      <c r="F10" s="61">
        <v>0.0001</v>
      </c>
      <c r="G10" s="18">
        <v>0.5</v>
      </c>
      <c r="H10" s="26">
        <f t="shared" si="0"/>
        <v>0.4982833</v>
      </c>
      <c r="K10" s="64">
        <v>0</v>
      </c>
      <c r="N10">
        <f t="shared" si="1"/>
        <v>0.4982833</v>
      </c>
      <c r="O10">
        <f t="shared" si="2"/>
        <v>0.4982833</v>
      </c>
      <c r="S10" s="25">
        <v>498283.3</v>
      </c>
    </row>
    <row r="11" spans="1:19" ht="12.75">
      <c r="A11" s="18">
        <v>6</v>
      </c>
      <c r="B11" s="18">
        <v>7</v>
      </c>
      <c r="C11" s="18"/>
      <c r="D11" t="s">
        <v>175</v>
      </c>
      <c r="E11">
        <v>100</v>
      </c>
      <c r="F11" s="61">
        <v>0.0001</v>
      </c>
      <c r="G11" s="18">
        <v>0.5</v>
      </c>
      <c r="H11" s="26">
        <f t="shared" si="0"/>
        <v>0.4985711</v>
      </c>
      <c r="K11" s="64">
        <v>0</v>
      </c>
      <c r="N11">
        <f t="shared" si="1"/>
        <v>0.4985711</v>
      </c>
      <c r="O11">
        <f t="shared" si="2"/>
        <v>0.4985711</v>
      </c>
      <c r="S11" s="25">
        <v>498571.1</v>
      </c>
    </row>
    <row r="12" spans="1:19" ht="12.75">
      <c r="A12" s="18">
        <v>11</v>
      </c>
      <c r="B12" s="18">
        <v>8</v>
      </c>
      <c r="C12" s="18"/>
      <c r="D12" t="s">
        <v>176</v>
      </c>
      <c r="E12">
        <v>16</v>
      </c>
      <c r="F12" s="61">
        <v>0.0001</v>
      </c>
      <c r="G12" s="18">
        <v>0.5</v>
      </c>
      <c r="H12" s="26">
        <f t="shared" si="0"/>
        <v>0.49884</v>
      </c>
      <c r="K12" s="64">
        <v>0.001</v>
      </c>
      <c r="N12">
        <f t="shared" si="1"/>
        <v>0.49834116</v>
      </c>
      <c r="O12">
        <f t="shared" si="2"/>
        <v>0</v>
      </c>
      <c r="S12" s="25">
        <v>498840</v>
      </c>
    </row>
    <row r="13" spans="1:19" ht="12.75">
      <c r="A13" s="18">
        <v>12</v>
      </c>
      <c r="B13" s="18">
        <v>8</v>
      </c>
      <c r="C13" s="18"/>
      <c r="D13" t="s">
        <v>176</v>
      </c>
      <c r="E13">
        <v>16</v>
      </c>
      <c r="F13" s="61">
        <v>0.0001</v>
      </c>
      <c r="G13" s="18">
        <v>0.5</v>
      </c>
      <c r="H13" s="26">
        <f t="shared" si="0"/>
        <v>0.4986667</v>
      </c>
      <c r="K13" s="64">
        <v>0.001</v>
      </c>
      <c r="N13">
        <f t="shared" si="1"/>
        <v>0.49816803330000003</v>
      </c>
      <c r="O13">
        <f t="shared" si="2"/>
        <v>0</v>
      </c>
      <c r="S13" s="25">
        <v>498666.7</v>
      </c>
    </row>
    <row r="14" spans="1:19" ht="12.75">
      <c r="A14" s="18">
        <v>13</v>
      </c>
      <c r="B14" s="18">
        <v>8</v>
      </c>
      <c r="C14" s="18"/>
      <c r="D14" t="s">
        <v>176</v>
      </c>
      <c r="E14">
        <v>16</v>
      </c>
      <c r="F14" s="61">
        <v>0.0001</v>
      </c>
      <c r="G14" s="18">
        <v>0.5</v>
      </c>
      <c r="H14" s="26">
        <f t="shared" si="0"/>
        <v>0.4984933</v>
      </c>
      <c r="K14" s="64">
        <v>0.001</v>
      </c>
      <c r="N14">
        <f t="shared" si="1"/>
        <v>0.49799480669999996</v>
      </c>
      <c r="O14">
        <f t="shared" si="2"/>
        <v>0</v>
      </c>
      <c r="S14" s="25">
        <v>498493.3</v>
      </c>
    </row>
    <row r="15" spans="1:19" ht="12.75">
      <c r="A15" s="18">
        <v>14</v>
      </c>
      <c r="B15" s="18">
        <v>8</v>
      </c>
      <c r="C15" s="18"/>
      <c r="D15" t="s">
        <v>176</v>
      </c>
      <c r="E15">
        <v>16</v>
      </c>
      <c r="F15" s="61">
        <v>0.0001</v>
      </c>
      <c r="G15" s="18">
        <v>0.5</v>
      </c>
      <c r="H15" s="26">
        <f t="shared" si="0"/>
        <v>0.4983333</v>
      </c>
      <c r="K15" s="64">
        <v>0.001</v>
      </c>
      <c r="N15">
        <f t="shared" si="1"/>
        <v>0.4978349667</v>
      </c>
      <c r="O15">
        <f t="shared" si="2"/>
        <v>0</v>
      </c>
      <c r="S15" s="25">
        <v>498333.3</v>
      </c>
    </row>
    <row r="16" spans="11:19" ht="12.75">
      <c r="K16" s="61"/>
      <c r="S16" s="25"/>
    </row>
    <row r="17" spans="11:19" ht="12.75">
      <c r="K17" s="61"/>
      <c r="S17" s="25"/>
    </row>
    <row r="18" spans="11:19" ht="12.75">
      <c r="K18" s="61"/>
      <c r="S18" s="25"/>
    </row>
    <row r="19" spans="11:19" ht="12.75">
      <c r="K19" s="61"/>
      <c r="S19" s="25"/>
    </row>
    <row r="20" spans="11:19" ht="12.75">
      <c r="K20" s="61"/>
      <c r="S20" s="25"/>
    </row>
    <row r="21" spans="11:19" ht="12.75">
      <c r="K21" s="61"/>
      <c r="S21" s="25"/>
    </row>
    <row r="22" spans="11:19" ht="12.75">
      <c r="K22" s="61"/>
      <c r="S22" s="25"/>
    </row>
    <row r="23" spans="11:19" ht="12.75">
      <c r="K23" s="61"/>
      <c r="S23" s="25"/>
    </row>
    <row r="25" ht="13.5" thickBot="1"/>
    <row r="26" spans="1:22" ht="13.5" customHeight="1" thickBot="1">
      <c r="A26" s="73" t="s">
        <v>32</v>
      </c>
      <c r="B26" s="92"/>
      <c r="C26" s="92"/>
      <c r="D26" s="92"/>
      <c r="E26" s="74"/>
      <c r="G26" s="73" t="s">
        <v>22</v>
      </c>
      <c r="H26" s="92"/>
      <c r="I26" s="92"/>
      <c r="J26" s="92"/>
      <c r="K26" s="92"/>
      <c r="L26" s="92"/>
      <c r="M26" s="74"/>
      <c r="O26" s="24"/>
      <c r="P26" s="20"/>
      <c r="Q26" s="20"/>
      <c r="R26" s="18"/>
      <c r="S26" s="18"/>
      <c r="T26" s="18"/>
      <c r="U26" s="18"/>
      <c r="V26" s="18"/>
    </row>
    <row r="27" spans="1:22" ht="13.5" thickBot="1">
      <c r="A27" s="13"/>
      <c r="B27" s="1" t="s">
        <v>14</v>
      </c>
      <c r="C27" s="1" t="s">
        <v>15</v>
      </c>
      <c r="D27" s="1" t="s">
        <v>16</v>
      </c>
      <c r="E27" s="2" t="s">
        <v>17</v>
      </c>
      <c r="G27" s="14" t="s">
        <v>25</v>
      </c>
      <c r="H27" s="18"/>
      <c r="I27" s="18"/>
      <c r="J27" s="18"/>
      <c r="K27" s="18"/>
      <c r="L27" s="18"/>
      <c r="M27" s="19"/>
      <c r="O27" s="20"/>
      <c r="P27" s="20"/>
      <c r="Q27" s="20"/>
      <c r="R27" s="18"/>
      <c r="S27" s="18"/>
      <c r="T27" s="18"/>
      <c r="U27" s="18"/>
      <c r="V27" s="18"/>
    </row>
    <row r="28" spans="1:22" ht="12.75">
      <c r="A28" s="8" t="s">
        <v>178</v>
      </c>
      <c r="B28" s="9">
        <v>0.0032</v>
      </c>
      <c r="C28" s="9">
        <v>0.0032</v>
      </c>
      <c r="D28" s="9">
        <v>0.0032</v>
      </c>
      <c r="E28" s="10">
        <v>0.0032</v>
      </c>
      <c r="G28" s="93" t="s">
        <v>23</v>
      </c>
      <c r="H28" s="13"/>
      <c r="I28" s="1" t="s">
        <v>31</v>
      </c>
      <c r="J28" s="1" t="s">
        <v>26</v>
      </c>
      <c r="K28" s="1"/>
      <c r="L28" s="1"/>
      <c r="M28" s="2"/>
      <c r="O28" s="18"/>
      <c r="P28" s="18"/>
      <c r="Q28" s="18"/>
      <c r="R28" s="18"/>
      <c r="S28" s="18"/>
      <c r="T28" s="18"/>
      <c r="U28" s="18"/>
      <c r="V28" s="18"/>
    </row>
    <row r="29" spans="1:22" ht="13.5" thickBot="1">
      <c r="A29" s="8" t="s">
        <v>49</v>
      </c>
      <c r="B29" s="9">
        <v>64</v>
      </c>
      <c r="C29" s="9">
        <v>64</v>
      </c>
      <c r="D29" s="9">
        <v>15</v>
      </c>
      <c r="E29" s="10">
        <v>15</v>
      </c>
      <c r="G29" s="94"/>
      <c r="H29" s="22" t="s">
        <v>24</v>
      </c>
      <c r="I29" s="11">
        <v>1</v>
      </c>
      <c r="J29" s="11">
        <v>64</v>
      </c>
      <c r="K29" s="11"/>
      <c r="L29" s="11"/>
      <c r="M29" s="12"/>
      <c r="O29" s="18"/>
      <c r="P29" s="18"/>
      <c r="Q29" s="18"/>
      <c r="R29" s="18"/>
      <c r="S29" s="18"/>
      <c r="T29" s="18"/>
      <c r="U29" s="18"/>
      <c r="V29" s="18"/>
    </row>
    <row r="30" spans="1:22" ht="13.5" thickBot="1">
      <c r="A30" s="8" t="s">
        <v>50</v>
      </c>
      <c r="B30" s="9">
        <v>1023</v>
      </c>
      <c r="C30" s="9">
        <v>1023</v>
      </c>
      <c r="D30" s="9">
        <v>15</v>
      </c>
      <c r="E30" s="10">
        <v>15</v>
      </c>
      <c r="G30" s="23" t="s">
        <v>27</v>
      </c>
      <c r="H30" s="73" t="s">
        <v>28</v>
      </c>
      <c r="I30" s="92"/>
      <c r="J30" s="92"/>
      <c r="K30" s="92"/>
      <c r="L30" s="92"/>
      <c r="M30" s="74"/>
      <c r="O30" s="18"/>
      <c r="P30" s="18"/>
      <c r="Q30" s="18"/>
      <c r="R30" s="18"/>
      <c r="S30" s="18"/>
      <c r="T30" s="18"/>
      <c r="U30" s="18"/>
      <c r="V30" s="18"/>
    </row>
    <row r="31" spans="1:22" ht="13.5" thickBot="1">
      <c r="A31" s="8" t="s">
        <v>179</v>
      </c>
      <c r="B31" s="9">
        <v>7</v>
      </c>
      <c r="C31" s="9">
        <v>3</v>
      </c>
      <c r="D31" s="9">
        <v>2</v>
      </c>
      <c r="E31" s="10">
        <v>2</v>
      </c>
      <c r="G31" s="23" t="s">
        <v>18</v>
      </c>
      <c r="H31" s="73" t="s">
        <v>177</v>
      </c>
      <c r="I31" s="92"/>
      <c r="J31" s="92"/>
      <c r="K31" s="92"/>
      <c r="L31" s="92"/>
      <c r="M31" s="74"/>
      <c r="O31" s="18"/>
      <c r="P31" s="18"/>
      <c r="Q31" s="18"/>
      <c r="R31" s="18"/>
      <c r="S31" s="18"/>
      <c r="T31" s="18"/>
      <c r="U31" s="18"/>
      <c r="V31" s="18"/>
    </row>
    <row r="32" spans="1:22" ht="13.5" thickBot="1">
      <c r="A32" s="16" t="s">
        <v>19</v>
      </c>
      <c r="B32" s="90" t="s">
        <v>21</v>
      </c>
      <c r="C32" s="90"/>
      <c r="D32" s="90"/>
      <c r="E32" s="91"/>
      <c r="G32" s="15" t="s">
        <v>29</v>
      </c>
      <c r="H32" s="73" t="s">
        <v>28</v>
      </c>
      <c r="I32" s="92"/>
      <c r="J32" s="92"/>
      <c r="K32" s="92"/>
      <c r="L32" s="92"/>
      <c r="M32" s="74"/>
      <c r="O32" s="18"/>
      <c r="P32" s="18"/>
      <c r="Q32" s="18"/>
      <c r="R32" s="18"/>
      <c r="S32" s="18"/>
      <c r="T32" s="18"/>
      <c r="U32" s="18"/>
      <c r="V32" s="18"/>
    </row>
    <row r="33" spans="1:22" ht="13.5" thickBot="1">
      <c r="A33" s="17" t="s">
        <v>20</v>
      </c>
      <c r="B33" s="90" t="s">
        <v>21</v>
      </c>
      <c r="C33" s="90"/>
      <c r="D33" s="90"/>
      <c r="E33" s="91"/>
      <c r="G33" s="23" t="s">
        <v>30</v>
      </c>
      <c r="H33" s="73" t="s">
        <v>28</v>
      </c>
      <c r="I33" s="92"/>
      <c r="J33" s="92"/>
      <c r="K33" s="92"/>
      <c r="L33" s="92"/>
      <c r="M33" s="74"/>
      <c r="O33" s="18"/>
      <c r="P33" s="18"/>
      <c r="Q33" s="18"/>
      <c r="R33" s="18"/>
      <c r="S33" s="18"/>
      <c r="T33" s="18"/>
      <c r="U33" s="18"/>
      <c r="V33" s="18"/>
    </row>
    <row r="34" spans="7:22" ht="13.5" thickBot="1">
      <c r="G34" s="21"/>
      <c r="H34" s="20"/>
      <c r="I34" s="20"/>
      <c r="J34" s="20"/>
      <c r="K34" s="20"/>
      <c r="O34" s="18"/>
      <c r="P34" s="18"/>
      <c r="Q34" s="18"/>
      <c r="R34" s="18"/>
      <c r="S34" s="18"/>
      <c r="T34" s="18"/>
      <c r="U34" s="18"/>
      <c r="V34" s="18"/>
    </row>
    <row r="35" spans="7:22" ht="13.5" customHeight="1">
      <c r="G35" s="96" t="s">
        <v>34</v>
      </c>
      <c r="H35" s="97"/>
      <c r="I35" s="97"/>
      <c r="J35" s="97"/>
      <c r="K35" s="97"/>
      <c r="L35" s="97"/>
      <c r="M35" s="98"/>
      <c r="O35" s="18"/>
      <c r="P35" s="18"/>
      <c r="Q35" s="18"/>
      <c r="R35" s="18"/>
      <c r="S35" s="18"/>
      <c r="T35" s="18"/>
      <c r="U35" s="18"/>
      <c r="V35" s="18"/>
    </row>
    <row r="36" spans="7:23" ht="12.75">
      <c r="G36" s="88" t="s">
        <v>35</v>
      </c>
      <c r="H36" s="89"/>
      <c r="I36" s="99" t="s">
        <v>334</v>
      </c>
      <c r="J36" s="100"/>
      <c r="K36" s="100"/>
      <c r="L36" s="100"/>
      <c r="M36" s="101"/>
      <c r="O36" s="18"/>
      <c r="P36" s="18"/>
      <c r="Q36" s="18"/>
      <c r="R36" s="21"/>
      <c r="S36" s="21"/>
      <c r="T36" s="21"/>
      <c r="U36" s="21"/>
      <c r="V36" s="21"/>
      <c r="W36" s="21"/>
    </row>
    <row r="37" spans="7:23" ht="12.75">
      <c r="G37" s="88" t="s">
        <v>36</v>
      </c>
      <c r="H37" s="89"/>
      <c r="I37" s="95" t="s">
        <v>37</v>
      </c>
      <c r="J37" s="95"/>
      <c r="K37" s="9"/>
      <c r="L37" s="9"/>
      <c r="M37" s="10"/>
      <c r="O37" s="18"/>
      <c r="P37" s="18"/>
      <c r="Q37" s="18"/>
      <c r="R37" s="21"/>
      <c r="S37" s="21"/>
      <c r="T37" s="21"/>
      <c r="U37" s="21"/>
      <c r="V37" s="21"/>
      <c r="W37" s="21"/>
    </row>
    <row r="38" spans="7:22" ht="12.75">
      <c r="G38" s="88" t="s">
        <v>335</v>
      </c>
      <c r="H38" s="89"/>
      <c r="I38" s="99" t="s">
        <v>336</v>
      </c>
      <c r="J38" s="100"/>
      <c r="K38" s="100"/>
      <c r="L38" s="100"/>
      <c r="M38" s="101"/>
      <c r="O38" s="18"/>
      <c r="P38" s="18"/>
      <c r="Q38" s="18"/>
      <c r="R38" s="21"/>
      <c r="S38" s="21"/>
      <c r="T38" s="21"/>
      <c r="U38" s="18"/>
      <c r="V38" s="18"/>
    </row>
    <row r="39" spans="7:22" ht="12.75">
      <c r="G39" s="88" t="s">
        <v>38</v>
      </c>
      <c r="H39" s="89"/>
      <c r="I39" s="9" t="s">
        <v>39</v>
      </c>
      <c r="J39" s="9"/>
      <c r="K39" s="9"/>
      <c r="L39" s="9"/>
      <c r="M39" s="10"/>
      <c r="O39" s="18"/>
      <c r="P39" s="18"/>
      <c r="Q39" s="18"/>
      <c r="R39" s="18"/>
      <c r="S39" s="18"/>
      <c r="T39" s="18"/>
      <c r="U39" s="18"/>
      <c r="V39" s="18"/>
    </row>
    <row r="40" spans="7:22" ht="12.75">
      <c r="G40" s="88" t="s">
        <v>40</v>
      </c>
      <c r="H40" s="89"/>
      <c r="I40" s="9">
        <v>20</v>
      </c>
      <c r="J40" s="9"/>
      <c r="K40" s="9"/>
      <c r="L40" s="9"/>
      <c r="M40" s="10"/>
      <c r="O40" s="18"/>
      <c r="P40" s="18"/>
      <c r="Q40" s="18"/>
      <c r="R40" s="18"/>
      <c r="S40" s="18"/>
      <c r="T40" s="18"/>
      <c r="U40" s="18"/>
      <c r="V40" s="18"/>
    </row>
    <row r="41" spans="7:22" ht="12.75">
      <c r="G41" s="8" t="s">
        <v>41</v>
      </c>
      <c r="H41" s="9"/>
      <c r="I41" s="9" t="s">
        <v>42</v>
      </c>
      <c r="J41" s="9"/>
      <c r="K41" s="9"/>
      <c r="L41" s="9"/>
      <c r="M41" s="10"/>
      <c r="O41" s="18"/>
      <c r="P41" s="18"/>
      <c r="Q41" s="18"/>
      <c r="R41" s="18"/>
      <c r="S41" s="18"/>
      <c r="T41" s="18"/>
      <c r="U41" s="18"/>
      <c r="V41" s="18"/>
    </row>
    <row r="42" spans="7:22" ht="14.25" customHeight="1">
      <c r="G42" s="8" t="s">
        <v>43</v>
      </c>
      <c r="H42" s="9"/>
      <c r="I42" s="9" t="s">
        <v>44</v>
      </c>
      <c r="J42" s="9"/>
      <c r="K42" s="9"/>
      <c r="L42" s="9"/>
      <c r="M42" s="10"/>
      <c r="O42" s="18"/>
      <c r="P42" s="18"/>
      <c r="Q42" s="18"/>
      <c r="R42" s="18"/>
      <c r="S42" s="18"/>
      <c r="T42" s="18"/>
      <c r="U42" s="18"/>
      <c r="V42" s="18"/>
    </row>
    <row r="43" spans="7:22" ht="12.75">
      <c r="G43" s="8" t="s">
        <v>45</v>
      </c>
      <c r="H43" s="9"/>
      <c r="I43" s="9" t="s">
        <v>46</v>
      </c>
      <c r="J43" s="9"/>
      <c r="K43" s="9"/>
      <c r="L43" s="9"/>
      <c r="M43" s="10"/>
      <c r="O43" s="18"/>
      <c r="P43" s="18"/>
      <c r="Q43" s="18"/>
      <c r="R43" s="18"/>
      <c r="S43" s="18"/>
      <c r="T43" s="18"/>
      <c r="U43" s="18"/>
      <c r="V43" s="18"/>
    </row>
    <row r="44" spans="7:22" ht="13.5" thickBot="1">
      <c r="G44" s="17" t="s">
        <v>47</v>
      </c>
      <c r="H44" s="11"/>
      <c r="I44" s="11">
        <v>108</v>
      </c>
      <c r="J44" s="11"/>
      <c r="K44" s="11"/>
      <c r="L44" s="11"/>
      <c r="M44" s="12"/>
      <c r="O44" s="18"/>
      <c r="P44" s="18"/>
      <c r="Q44" s="18"/>
      <c r="R44" s="18"/>
      <c r="S44" s="18"/>
      <c r="T44" s="18"/>
      <c r="U44" s="18"/>
      <c r="V44" s="18"/>
    </row>
    <row r="45" spans="15:22" ht="12.75">
      <c r="O45" s="18"/>
      <c r="P45" s="18"/>
      <c r="Q45" s="18"/>
      <c r="R45" s="18"/>
      <c r="S45" s="18"/>
      <c r="T45" s="18"/>
      <c r="U45" s="18"/>
      <c r="V45" s="18"/>
    </row>
    <row r="46" spans="15:22" ht="12.75">
      <c r="O46" s="18"/>
      <c r="P46" s="18"/>
      <c r="Q46" s="18"/>
      <c r="R46" s="18"/>
      <c r="S46" s="18"/>
      <c r="T46" s="18"/>
      <c r="U46" s="18"/>
      <c r="V46" s="18"/>
    </row>
    <row r="47" spans="15:22" ht="12.75">
      <c r="O47" s="18"/>
      <c r="P47" s="18"/>
      <c r="Q47" s="18"/>
      <c r="R47" s="18"/>
      <c r="S47" s="18"/>
      <c r="T47" s="18"/>
      <c r="U47" s="18"/>
      <c r="V47" s="18"/>
    </row>
    <row r="48" spans="15:22" ht="12.75">
      <c r="O48" s="18"/>
      <c r="P48" s="18"/>
      <c r="Q48" s="18"/>
      <c r="R48" s="18"/>
      <c r="S48" s="18"/>
      <c r="T48" s="18"/>
      <c r="U48" s="18"/>
      <c r="V48" s="18"/>
    </row>
    <row r="49" spans="15:22" ht="12.75">
      <c r="O49" s="18"/>
      <c r="P49" s="18"/>
      <c r="Q49" s="18"/>
      <c r="R49" s="18"/>
      <c r="S49" s="18"/>
      <c r="T49" s="18"/>
      <c r="U49" s="18"/>
      <c r="V49" s="18"/>
    </row>
  </sheetData>
  <mergeCells count="30">
    <mergeCell ref="S1:S2"/>
    <mergeCell ref="A26:E26"/>
    <mergeCell ref="G37:H37"/>
    <mergeCell ref="H33:M33"/>
    <mergeCell ref="I37:J37"/>
    <mergeCell ref="K1:L1"/>
    <mergeCell ref="G35:M35"/>
    <mergeCell ref="G36:H36"/>
    <mergeCell ref="I36:M36"/>
    <mergeCell ref="G1:G2"/>
    <mergeCell ref="H1:H2"/>
    <mergeCell ref="I1:J1"/>
    <mergeCell ref="G39:H39"/>
    <mergeCell ref="G40:H40"/>
    <mergeCell ref="G38:H38"/>
    <mergeCell ref="I38:M38"/>
    <mergeCell ref="M1:O1"/>
    <mergeCell ref="B32:E32"/>
    <mergeCell ref="B33:E33"/>
    <mergeCell ref="G26:M26"/>
    <mergeCell ref="G28:G29"/>
    <mergeCell ref="H30:M30"/>
    <mergeCell ref="H31:M31"/>
    <mergeCell ref="H32:M32"/>
    <mergeCell ref="F1:F2"/>
    <mergeCell ref="E1:E2"/>
    <mergeCell ref="A1:A2"/>
    <mergeCell ref="B1:B2"/>
    <mergeCell ref="C1:C2"/>
    <mergeCell ref="D1:D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tabColor indexed="32"/>
  </sheetPr>
  <dimension ref="A1:S80"/>
  <sheetViews>
    <sheetView workbookViewId="0" topLeftCell="A1">
      <pane xSplit="2" ySplit="2" topLeftCell="C3" activePane="bottomRight" state="frozen"/>
      <selection pane="topLeft" activeCell="A1" sqref="A1:A2"/>
      <selection pane="topRight" activeCell="A1" sqref="A1:A2"/>
      <selection pane="bottomLeft" activeCell="A1" sqref="A1:A2"/>
      <selection pane="bottomRight" activeCell="P8" sqref="P8"/>
    </sheetView>
  </sheetViews>
  <sheetFormatPr defaultColWidth="9.140625" defaultRowHeight="12.75"/>
  <cols>
    <col min="1" max="1" width="11.00390625" style="0" customWidth="1"/>
    <col min="2" max="2" width="12.28125" style="0" customWidth="1"/>
    <col min="12" max="12" width="12.00390625" style="0" bestFit="1" customWidth="1"/>
    <col min="18" max="18" width="10.57421875" style="0" customWidth="1"/>
    <col min="19" max="19" width="10.28125" style="0" customWidth="1"/>
  </cols>
  <sheetData>
    <row r="1" spans="1:19" ht="12.75" customHeight="1">
      <c r="A1" s="81" t="s">
        <v>0</v>
      </c>
      <c r="B1" s="77" t="s">
        <v>1</v>
      </c>
      <c r="C1" s="77" t="s">
        <v>172</v>
      </c>
      <c r="D1" s="77" t="s">
        <v>2</v>
      </c>
      <c r="E1" s="77" t="s">
        <v>64</v>
      </c>
      <c r="F1" s="77" t="s">
        <v>65</v>
      </c>
      <c r="G1" s="77" t="s">
        <v>75</v>
      </c>
      <c r="H1" s="75" t="s">
        <v>52</v>
      </c>
      <c r="I1" s="86" t="s">
        <v>3</v>
      </c>
      <c r="J1" s="87"/>
      <c r="K1" s="83" t="s">
        <v>4</v>
      </c>
      <c r="L1" s="84"/>
      <c r="M1" s="87" t="s">
        <v>5</v>
      </c>
      <c r="N1" s="87"/>
      <c r="O1" s="87"/>
      <c r="P1" s="1" t="s">
        <v>6</v>
      </c>
      <c r="Q1" s="2"/>
      <c r="S1" s="75" t="s">
        <v>170</v>
      </c>
    </row>
    <row r="2" spans="1:19" ht="51.75" thickBot="1">
      <c r="A2" s="103"/>
      <c r="B2" s="102"/>
      <c r="C2" s="102"/>
      <c r="D2" s="102"/>
      <c r="E2" s="102"/>
      <c r="F2" s="102"/>
      <c r="G2" s="102"/>
      <c r="H2" s="76"/>
      <c r="I2" s="3" t="s">
        <v>171</v>
      </c>
      <c r="J2" s="4" t="s">
        <v>8</v>
      </c>
      <c r="K2" s="4" t="s">
        <v>70</v>
      </c>
      <c r="L2" s="5" t="s">
        <v>85</v>
      </c>
      <c r="M2" s="4" t="s">
        <v>9</v>
      </c>
      <c r="N2" s="4" t="s">
        <v>10</v>
      </c>
      <c r="O2" s="4" t="s">
        <v>11</v>
      </c>
      <c r="P2" s="5" t="s">
        <v>12</v>
      </c>
      <c r="Q2" s="6" t="s">
        <v>13</v>
      </c>
      <c r="S2" s="76"/>
    </row>
    <row r="3" spans="1:19" ht="12.75">
      <c r="A3">
        <v>1</v>
      </c>
      <c r="B3">
        <v>0</v>
      </c>
      <c r="C3" t="s">
        <v>174</v>
      </c>
      <c r="G3">
        <v>0.256</v>
      </c>
      <c r="H3" s="26">
        <f aca="true" t="shared" si="0" ref="H3:H34">S3/1000000</f>
        <v>0.2926336</v>
      </c>
      <c r="I3" s="34">
        <f>SUM(H3:H42)</f>
        <v>36.477802000000004</v>
      </c>
      <c r="J3" s="34">
        <f>I3/SUM(G3:G42)</f>
        <v>0.08087774043066445</v>
      </c>
      <c r="K3" s="1"/>
      <c r="L3" s="36" t="s">
        <v>220</v>
      </c>
      <c r="M3" s="34">
        <f>SUM(H3:H60)</f>
        <v>45.4695841</v>
      </c>
      <c r="N3" s="34">
        <f>SUM(N43:N60)+SUM(H3:H42)</f>
        <v>45.469584100000006</v>
      </c>
      <c r="O3" s="34">
        <f>SUM(O43:O60)+SUM(H3:H42)</f>
        <v>45.469584100000006</v>
      </c>
      <c r="P3" s="34">
        <v>98.21399</v>
      </c>
      <c r="Q3" s="37">
        <f>N3/P3</f>
        <v>0.4629644320529082</v>
      </c>
      <c r="S3" s="25">
        <v>292633.6</v>
      </c>
    </row>
    <row r="4" spans="1:19" ht="12.75">
      <c r="A4">
        <v>2</v>
      </c>
      <c r="B4">
        <v>0</v>
      </c>
      <c r="C4" t="s">
        <v>174</v>
      </c>
      <c r="G4">
        <v>0.256</v>
      </c>
      <c r="H4" s="26">
        <f t="shared" si="0"/>
        <v>0.2924245</v>
      </c>
      <c r="S4" s="25">
        <v>292424.5</v>
      </c>
    </row>
    <row r="5" spans="1:19" ht="12.75">
      <c r="A5">
        <v>3</v>
      </c>
      <c r="B5">
        <v>0</v>
      </c>
      <c r="C5" t="s">
        <v>174</v>
      </c>
      <c r="G5">
        <v>0.256</v>
      </c>
      <c r="H5" s="26">
        <f t="shared" si="0"/>
        <v>0.29405440000000005</v>
      </c>
      <c r="S5" s="25">
        <v>294054.4</v>
      </c>
    </row>
    <row r="6" spans="1:19" ht="12.75">
      <c r="A6">
        <v>4</v>
      </c>
      <c r="B6">
        <v>0</v>
      </c>
      <c r="C6" t="s">
        <v>174</v>
      </c>
      <c r="G6">
        <v>5</v>
      </c>
      <c r="H6" s="26">
        <f t="shared" si="0"/>
        <v>2.614541</v>
      </c>
      <c r="S6" s="25">
        <v>2614541</v>
      </c>
    </row>
    <row r="7" spans="1:19" ht="12.75">
      <c r="A7">
        <v>5</v>
      </c>
      <c r="B7">
        <v>0</v>
      </c>
      <c r="C7" t="s">
        <v>174</v>
      </c>
      <c r="G7">
        <v>10</v>
      </c>
      <c r="H7" s="26">
        <f t="shared" si="0"/>
        <v>3.733629</v>
      </c>
      <c r="S7" s="25">
        <v>3733629</v>
      </c>
    </row>
    <row r="8" spans="1:19" ht="12.75">
      <c r="A8">
        <v>6</v>
      </c>
      <c r="B8">
        <v>0</v>
      </c>
      <c r="C8" t="s">
        <v>174</v>
      </c>
      <c r="G8">
        <v>0.256</v>
      </c>
      <c r="H8" s="26">
        <f t="shared" si="0"/>
        <v>0.3068587</v>
      </c>
      <c r="S8" s="25">
        <v>306858.7</v>
      </c>
    </row>
    <row r="9" spans="1:19" ht="12.75">
      <c r="A9">
        <v>11</v>
      </c>
      <c r="B9">
        <v>0</v>
      </c>
      <c r="C9" t="s">
        <v>174</v>
      </c>
      <c r="G9">
        <v>0</v>
      </c>
      <c r="H9" s="26">
        <f t="shared" si="0"/>
        <v>0.0234624</v>
      </c>
      <c r="S9" s="25">
        <v>23462.4</v>
      </c>
    </row>
    <row r="10" spans="1:19" ht="12.75">
      <c r="A10">
        <v>12</v>
      </c>
      <c r="B10">
        <v>0</v>
      </c>
      <c r="C10" t="s">
        <v>174</v>
      </c>
      <c r="G10">
        <v>0</v>
      </c>
      <c r="H10" s="26">
        <f t="shared" si="0"/>
        <v>0.0228992</v>
      </c>
      <c r="S10" s="25">
        <v>22899.2</v>
      </c>
    </row>
    <row r="11" spans="1:19" ht="12.75">
      <c r="A11">
        <v>13</v>
      </c>
      <c r="B11">
        <v>0</v>
      </c>
      <c r="C11" t="s">
        <v>174</v>
      </c>
      <c r="G11">
        <v>0</v>
      </c>
      <c r="H11" s="26">
        <f t="shared" si="0"/>
        <v>0.023654400000000003</v>
      </c>
      <c r="S11" s="25">
        <v>23654.4</v>
      </c>
    </row>
    <row r="12" spans="1:19" ht="12.75">
      <c r="A12">
        <v>14</v>
      </c>
      <c r="B12">
        <v>0</v>
      </c>
      <c r="C12" t="s">
        <v>174</v>
      </c>
      <c r="G12">
        <v>0</v>
      </c>
      <c r="H12" s="26">
        <f t="shared" si="0"/>
        <v>0.02368</v>
      </c>
      <c r="S12" s="25">
        <v>23680</v>
      </c>
    </row>
    <row r="13" spans="1:19" ht="12.75">
      <c r="A13">
        <v>15</v>
      </c>
      <c r="B13">
        <v>0</v>
      </c>
      <c r="C13" t="s">
        <v>174</v>
      </c>
      <c r="G13">
        <v>0</v>
      </c>
      <c r="H13" s="26">
        <f t="shared" si="0"/>
        <v>0.0273536</v>
      </c>
      <c r="S13" s="25">
        <v>27353.6</v>
      </c>
    </row>
    <row r="14" spans="1:19" ht="12.75">
      <c r="A14">
        <v>16</v>
      </c>
      <c r="B14">
        <v>0</v>
      </c>
      <c r="C14" t="s">
        <v>174</v>
      </c>
      <c r="G14">
        <v>0</v>
      </c>
      <c r="H14" s="26">
        <f t="shared" si="0"/>
        <v>0.0211328</v>
      </c>
      <c r="S14" s="25">
        <v>21132.8</v>
      </c>
    </row>
    <row r="15" spans="1:19" ht="12.75">
      <c r="A15">
        <v>17</v>
      </c>
      <c r="B15">
        <v>0</v>
      </c>
      <c r="C15" t="s">
        <v>174</v>
      </c>
      <c r="G15">
        <v>0</v>
      </c>
      <c r="H15" s="26">
        <f t="shared" si="0"/>
        <v>0.0245504</v>
      </c>
      <c r="S15" s="25">
        <v>24550.4</v>
      </c>
    </row>
    <row r="16" spans="1:19" ht="12.75">
      <c r="A16">
        <v>18</v>
      </c>
      <c r="B16">
        <v>0</v>
      </c>
      <c r="C16" t="s">
        <v>174</v>
      </c>
      <c r="G16">
        <v>0</v>
      </c>
      <c r="H16" s="26">
        <f t="shared" si="0"/>
        <v>0.0212992</v>
      </c>
      <c r="S16" s="25">
        <v>21299.2</v>
      </c>
    </row>
    <row r="17" spans="1:19" ht="12.75">
      <c r="A17">
        <v>19</v>
      </c>
      <c r="B17">
        <v>0</v>
      </c>
      <c r="C17" t="s">
        <v>174</v>
      </c>
      <c r="G17">
        <v>0</v>
      </c>
      <c r="H17" s="26">
        <f t="shared" si="0"/>
        <v>0.022745599999999998</v>
      </c>
      <c r="S17" s="25">
        <v>22745.6</v>
      </c>
    </row>
    <row r="18" spans="1:19" ht="12.75">
      <c r="A18">
        <v>20</v>
      </c>
      <c r="B18">
        <v>0</v>
      </c>
      <c r="C18" t="s">
        <v>174</v>
      </c>
      <c r="G18">
        <v>0</v>
      </c>
      <c r="H18" s="26">
        <f t="shared" si="0"/>
        <v>0.022976</v>
      </c>
      <c r="S18" s="25">
        <v>22976</v>
      </c>
    </row>
    <row r="19" spans="1:19" ht="12.75">
      <c r="A19">
        <v>21</v>
      </c>
      <c r="B19">
        <v>0</v>
      </c>
      <c r="C19" t="s">
        <v>174</v>
      </c>
      <c r="G19">
        <v>30</v>
      </c>
      <c r="H19" s="26">
        <f t="shared" si="0"/>
        <v>3.3412</v>
      </c>
      <c r="S19" s="25">
        <v>3341200</v>
      </c>
    </row>
    <row r="20" spans="1:19" ht="12.75">
      <c r="A20">
        <v>22</v>
      </c>
      <c r="B20">
        <v>0</v>
      </c>
      <c r="C20" t="s">
        <v>174</v>
      </c>
      <c r="G20">
        <v>30</v>
      </c>
      <c r="H20" s="26">
        <f t="shared" si="0"/>
        <v>3.1964</v>
      </c>
      <c r="S20" s="25">
        <v>3196400</v>
      </c>
    </row>
    <row r="21" spans="1:19" ht="12.75">
      <c r="A21">
        <v>23</v>
      </c>
      <c r="B21">
        <v>0</v>
      </c>
      <c r="C21" t="s">
        <v>174</v>
      </c>
      <c r="G21">
        <v>30</v>
      </c>
      <c r="H21" s="26">
        <f t="shared" si="0"/>
        <v>3.35</v>
      </c>
      <c r="S21" s="25">
        <v>3350000</v>
      </c>
    </row>
    <row r="22" spans="1:19" ht="12.75">
      <c r="A22">
        <v>24</v>
      </c>
      <c r="B22">
        <v>0</v>
      </c>
      <c r="C22" t="s">
        <v>174</v>
      </c>
      <c r="G22">
        <v>30</v>
      </c>
      <c r="H22" s="26">
        <f t="shared" si="0"/>
        <v>3.2304</v>
      </c>
      <c r="S22" s="25">
        <v>3230400</v>
      </c>
    </row>
    <row r="23" spans="1:19" ht="12.75">
      <c r="A23">
        <v>0</v>
      </c>
      <c r="B23">
        <v>1</v>
      </c>
      <c r="C23" t="s">
        <v>174</v>
      </c>
      <c r="G23">
        <v>1</v>
      </c>
      <c r="H23" s="26">
        <f t="shared" si="0"/>
        <v>0.3107552</v>
      </c>
      <c r="S23" s="25">
        <v>310755.2</v>
      </c>
    </row>
    <row r="24" spans="1:19" ht="12.75">
      <c r="A24">
        <v>0</v>
      </c>
      <c r="B24">
        <v>2</v>
      </c>
      <c r="C24" t="s">
        <v>174</v>
      </c>
      <c r="G24">
        <v>1</v>
      </c>
      <c r="H24" s="26">
        <f t="shared" si="0"/>
        <v>0.3055616</v>
      </c>
      <c r="S24" s="25">
        <v>305561.6</v>
      </c>
    </row>
    <row r="25" spans="1:19" ht="12.75">
      <c r="A25">
        <v>0</v>
      </c>
      <c r="B25">
        <v>3</v>
      </c>
      <c r="C25" t="s">
        <v>174</v>
      </c>
      <c r="G25">
        <v>1</v>
      </c>
      <c r="H25" s="26">
        <f t="shared" si="0"/>
        <v>0.34158720000000004</v>
      </c>
      <c r="S25" s="25">
        <v>341587.2</v>
      </c>
    </row>
    <row r="26" spans="1:19" ht="12.75">
      <c r="A26">
        <v>0</v>
      </c>
      <c r="B26">
        <v>4</v>
      </c>
      <c r="C26" t="s">
        <v>174</v>
      </c>
      <c r="G26">
        <v>1</v>
      </c>
      <c r="H26" s="26">
        <f t="shared" si="0"/>
        <v>0.081376</v>
      </c>
      <c r="S26" s="25">
        <v>81376</v>
      </c>
    </row>
    <row r="27" spans="1:19" ht="12.75">
      <c r="A27">
        <v>0</v>
      </c>
      <c r="B27">
        <v>5</v>
      </c>
      <c r="C27" t="s">
        <v>174</v>
      </c>
      <c r="G27">
        <v>1</v>
      </c>
      <c r="H27" s="26">
        <f t="shared" si="0"/>
        <v>0.2333792</v>
      </c>
      <c r="S27" s="25">
        <v>233379.2</v>
      </c>
    </row>
    <row r="28" spans="1:19" ht="12.75">
      <c r="A28">
        <v>0</v>
      </c>
      <c r="B28">
        <v>6</v>
      </c>
      <c r="C28" t="s">
        <v>174</v>
      </c>
      <c r="G28">
        <v>10</v>
      </c>
      <c r="H28" s="26">
        <f t="shared" si="0"/>
        <v>0.37192</v>
      </c>
      <c r="S28" s="25">
        <v>371920</v>
      </c>
    </row>
    <row r="29" spans="1:19" ht="12.75">
      <c r="A29">
        <v>0</v>
      </c>
      <c r="B29">
        <v>11</v>
      </c>
      <c r="C29" t="s">
        <v>174</v>
      </c>
      <c r="G29">
        <v>30</v>
      </c>
      <c r="H29" s="26">
        <f t="shared" si="0"/>
        <v>1.3812</v>
      </c>
      <c r="S29" s="25">
        <v>1381200</v>
      </c>
    </row>
    <row r="30" spans="1:19" ht="12.75">
      <c r="A30">
        <v>0</v>
      </c>
      <c r="B30">
        <v>12</v>
      </c>
      <c r="C30" t="s">
        <v>174</v>
      </c>
      <c r="G30">
        <v>30</v>
      </c>
      <c r="H30" s="26">
        <f t="shared" si="0"/>
        <v>1.3756</v>
      </c>
      <c r="S30" s="25">
        <v>1375600</v>
      </c>
    </row>
    <row r="31" spans="1:19" ht="12.75">
      <c r="A31">
        <v>0</v>
      </c>
      <c r="B31">
        <v>13</v>
      </c>
      <c r="C31" t="s">
        <v>174</v>
      </c>
      <c r="G31">
        <v>30</v>
      </c>
      <c r="H31" s="26">
        <f t="shared" si="0"/>
        <v>1.428</v>
      </c>
      <c r="S31" s="25">
        <v>1428000</v>
      </c>
    </row>
    <row r="32" spans="1:19" ht="12.75">
      <c r="A32">
        <v>0</v>
      </c>
      <c r="B32">
        <v>14</v>
      </c>
      <c r="C32" t="s">
        <v>174</v>
      </c>
      <c r="G32">
        <v>30</v>
      </c>
      <c r="H32" s="26">
        <f t="shared" si="0"/>
        <v>1.4116</v>
      </c>
      <c r="S32" s="25">
        <v>1411600</v>
      </c>
    </row>
    <row r="33" spans="1:19" ht="12.75">
      <c r="A33">
        <v>0</v>
      </c>
      <c r="B33">
        <v>15</v>
      </c>
      <c r="C33" t="s">
        <v>174</v>
      </c>
      <c r="G33">
        <v>30</v>
      </c>
      <c r="H33" s="26">
        <f t="shared" si="0"/>
        <v>1.6168</v>
      </c>
      <c r="S33" s="25">
        <v>1616800</v>
      </c>
    </row>
    <row r="34" spans="1:19" ht="12.75">
      <c r="A34">
        <v>0</v>
      </c>
      <c r="B34">
        <v>16</v>
      </c>
      <c r="C34" t="s">
        <v>174</v>
      </c>
      <c r="G34">
        <v>30</v>
      </c>
      <c r="H34" s="26">
        <f t="shared" si="0"/>
        <v>1.2224</v>
      </c>
      <c r="S34" s="25">
        <v>1222400</v>
      </c>
    </row>
    <row r="35" spans="1:19" ht="12.75">
      <c r="A35">
        <v>0</v>
      </c>
      <c r="B35">
        <v>17</v>
      </c>
      <c r="C35" t="s">
        <v>174</v>
      </c>
      <c r="G35">
        <v>30</v>
      </c>
      <c r="H35" s="26">
        <f aca="true" t="shared" si="1" ref="H35:H54">S35/1000000</f>
        <v>1.4468</v>
      </c>
      <c r="S35" s="25">
        <v>1446800</v>
      </c>
    </row>
    <row r="36" spans="1:19" ht="12.75">
      <c r="A36">
        <v>0</v>
      </c>
      <c r="B36">
        <v>18</v>
      </c>
      <c r="C36" t="s">
        <v>174</v>
      </c>
      <c r="G36">
        <v>30</v>
      </c>
      <c r="H36" s="26">
        <f t="shared" si="1"/>
        <v>1.2524</v>
      </c>
      <c r="S36" s="25">
        <v>1252400</v>
      </c>
    </row>
    <row r="37" spans="1:19" ht="12.75">
      <c r="A37">
        <v>0</v>
      </c>
      <c r="B37">
        <v>19</v>
      </c>
      <c r="C37" t="s">
        <v>174</v>
      </c>
      <c r="G37">
        <v>30</v>
      </c>
      <c r="H37" s="26">
        <f t="shared" si="1"/>
        <v>1.3124</v>
      </c>
      <c r="S37" s="25">
        <v>1312400</v>
      </c>
    </row>
    <row r="38" spans="1:19" ht="12.75">
      <c r="A38">
        <v>0</v>
      </c>
      <c r="B38">
        <v>20</v>
      </c>
      <c r="C38" t="s">
        <v>174</v>
      </c>
      <c r="G38">
        <v>30</v>
      </c>
      <c r="H38" s="26">
        <f t="shared" si="1"/>
        <v>1.3304</v>
      </c>
      <c r="S38" s="25">
        <v>1330400</v>
      </c>
    </row>
    <row r="39" spans="1:19" ht="12.75">
      <c r="A39">
        <v>0</v>
      </c>
      <c r="B39">
        <v>21</v>
      </c>
      <c r="C39" t="s">
        <v>174</v>
      </c>
      <c r="G39">
        <v>0</v>
      </c>
      <c r="H39" s="26">
        <f t="shared" si="1"/>
        <v>0.0431104</v>
      </c>
      <c r="S39" s="25">
        <v>43110.4</v>
      </c>
    </row>
    <row r="40" spans="1:19" ht="12.75">
      <c r="A40">
        <v>0</v>
      </c>
      <c r="B40">
        <v>22</v>
      </c>
      <c r="C40" t="s">
        <v>174</v>
      </c>
      <c r="G40">
        <v>0</v>
      </c>
      <c r="H40" s="26">
        <f t="shared" si="1"/>
        <v>0.040563199999999994</v>
      </c>
      <c r="S40" s="25">
        <v>40563.2</v>
      </c>
    </row>
    <row r="41" spans="1:19" ht="12.75">
      <c r="A41">
        <v>0</v>
      </c>
      <c r="B41">
        <v>23</v>
      </c>
      <c r="C41" t="s">
        <v>174</v>
      </c>
      <c r="G41">
        <v>0</v>
      </c>
      <c r="H41" s="26">
        <f t="shared" si="1"/>
        <v>0.0440448</v>
      </c>
      <c r="S41" s="25">
        <v>44044.8</v>
      </c>
    </row>
    <row r="42" spans="1:19" ht="12.75">
      <c r="A42">
        <v>0</v>
      </c>
      <c r="B42">
        <v>24</v>
      </c>
      <c r="C42" t="s">
        <v>174</v>
      </c>
      <c r="G42">
        <v>0</v>
      </c>
      <c r="H42" s="26">
        <f t="shared" si="1"/>
        <v>0.0420096</v>
      </c>
      <c r="S42" s="25">
        <v>42009.6</v>
      </c>
    </row>
    <row r="43" spans="1:19" ht="12.75">
      <c r="A43">
        <v>7</v>
      </c>
      <c r="B43">
        <v>0</v>
      </c>
      <c r="D43" t="s">
        <v>175</v>
      </c>
      <c r="E43">
        <v>100</v>
      </c>
      <c r="F43" s="18">
        <v>0.0001</v>
      </c>
      <c r="G43">
        <v>1</v>
      </c>
      <c r="H43" s="26">
        <f t="shared" si="1"/>
        <v>0.9890475</v>
      </c>
      <c r="K43" s="35">
        <v>0</v>
      </c>
      <c r="N43">
        <f aca="true" t="shared" si="2" ref="N43:N60">H43*(1-K43)</f>
        <v>0.9890475</v>
      </c>
      <c r="O43">
        <f aca="true" t="shared" si="3" ref="O43:O60">IF((K43&lt;F43),H43,0)</f>
        <v>0.9890475</v>
      </c>
      <c r="S43" s="25">
        <v>989047.5</v>
      </c>
    </row>
    <row r="44" spans="1:19" ht="12.75">
      <c r="A44">
        <v>8</v>
      </c>
      <c r="B44">
        <v>0</v>
      </c>
      <c r="D44" t="s">
        <v>175</v>
      </c>
      <c r="E44">
        <v>100</v>
      </c>
      <c r="F44" s="18">
        <v>0.0001</v>
      </c>
      <c r="G44">
        <v>1</v>
      </c>
      <c r="H44" s="26">
        <f t="shared" si="1"/>
        <v>0.9886379000000001</v>
      </c>
      <c r="K44" s="35">
        <v>0</v>
      </c>
      <c r="N44">
        <f t="shared" si="2"/>
        <v>0.9886379000000001</v>
      </c>
      <c r="O44">
        <f t="shared" si="3"/>
        <v>0.9886379000000001</v>
      </c>
      <c r="S44" s="25">
        <v>988637.9</v>
      </c>
    </row>
    <row r="45" spans="1:19" ht="12.75">
      <c r="A45">
        <v>25</v>
      </c>
      <c r="B45">
        <v>0</v>
      </c>
      <c r="D45" t="s">
        <v>176</v>
      </c>
      <c r="E45">
        <v>30</v>
      </c>
      <c r="F45" s="18">
        <v>0.05</v>
      </c>
      <c r="G45">
        <v>0.096</v>
      </c>
      <c r="H45" s="26">
        <f t="shared" si="1"/>
        <v>0.094752</v>
      </c>
      <c r="K45" s="35">
        <v>0</v>
      </c>
      <c r="N45">
        <f t="shared" si="2"/>
        <v>0.094752</v>
      </c>
      <c r="O45">
        <f t="shared" si="3"/>
        <v>0.094752</v>
      </c>
      <c r="S45" s="25">
        <v>94752</v>
      </c>
    </row>
    <row r="46" spans="1:19" ht="12.75">
      <c r="A46">
        <v>26</v>
      </c>
      <c r="B46">
        <v>0</v>
      </c>
      <c r="D46" t="s">
        <v>176</v>
      </c>
      <c r="E46">
        <v>30</v>
      </c>
      <c r="F46" s="18">
        <v>0.05</v>
      </c>
      <c r="G46">
        <v>0.096</v>
      </c>
      <c r="H46" s="26">
        <f t="shared" si="1"/>
        <v>0.09472</v>
      </c>
      <c r="K46" s="35">
        <v>0</v>
      </c>
      <c r="N46">
        <f t="shared" si="2"/>
        <v>0.09472</v>
      </c>
      <c r="O46">
        <f t="shared" si="3"/>
        <v>0.09472</v>
      </c>
      <c r="S46" s="25">
        <v>94720</v>
      </c>
    </row>
    <row r="47" spans="1:19" ht="12.75">
      <c r="A47">
        <v>27</v>
      </c>
      <c r="B47">
        <v>0</v>
      </c>
      <c r="D47" t="s">
        <v>176</v>
      </c>
      <c r="E47">
        <v>30</v>
      </c>
      <c r="F47" s="18">
        <v>0.05</v>
      </c>
      <c r="G47">
        <v>0.096</v>
      </c>
      <c r="H47" s="26">
        <f t="shared" si="1"/>
        <v>0.094688</v>
      </c>
      <c r="K47" s="35">
        <v>0</v>
      </c>
      <c r="N47">
        <f t="shared" si="2"/>
        <v>0.094688</v>
      </c>
      <c r="O47">
        <f t="shared" si="3"/>
        <v>0.094688</v>
      </c>
      <c r="S47" s="25">
        <v>94688</v>
      </c>
    </row>
    <row r="48" spans="1:19" ht="12.75">
      <c r="A48">
        <v>28</v>
      </c>
      <c r="B48">
        <v>0</v>
      </c>
      <c r="D48" t="s">
        <v>176</v>
      </c>
      <c r="E48">
        <v>30</v>
      </c>
      <c r="F48" s="18">
        <v>0.05</v>
      </c>
      <c r="G48">
        <v>0.096</v>
      </c>
      <c r="H48" s="26">
        <f t="shared" si="1"/>
        <v>0.094656</v>
      </c>
      <c r="K48" s="35">
        <v>0</v>
      </c>
      <c r="N48">
        <f t="shared" si="2"/>
        <v>0.094656</v>
      </c>
      <c r="O48">
        <f t="shared" si="3"/>
        <v>0.094656</v>
      </c>
      <c r="S48" s="25">
        <v>94656</v>
      </c>
    </row>
    <row r="49" spans="1:19" ht="12.75">
      <c r="A49">
        <v>29</v>
      </c>
      <c r="B49">
        <v>0</v>
      </c>
      <c r="D49" t="s">
        <v>176</v>
      </c>
      <c r="E49">
        <v>30</v>
      </c>
      <c r="F49" s="18">
        <v>0.05</v>
      </c>
      <c r="G49">
        <v>0.096</v>
      </c>
      <c r="H49" s="26">
        <f t="shared" si="1"/>
        <v>0.094624</v>
      </c>
      <c r="K49" s="35">
        <v>0</v>
      </c>
      <c r="N49">
        <f t="shared" si="2"/>
        <v>0.094624</v>
      </c>
      <c r="O49">
        <f t="shared" si="3"/>
        <v>0.094624</v>
      </c>
      <c r="S49" s="25">
        <v>94624</v>
      </c>
    </row>
    <row r="50" spans="1:19" ht="12.75">
      <c r="A50">
        <v>30</v>
      </c>
      <c r="B50">
        <v>0</v>
      </c>
      <c r="D50" t="s">
        <v>176</v>
      </c>
      <c r="E50">
        <v>30</v>
      </c>
      <c r="F50" s="18">
        <v>0.05</v>
      </c>
      <c r="G50">
        <v>0.096</v>
      </c>
      <c r="H50" s="26">
        <f t="shared" si="1"/>
        <v>0.094592</v>
      </c>
      <c r="K50" s="35">
        <v>0</v>
      </c>
      <c r="N50">
        <f t="shared" si="2"/>
        <v>0.094592</v>
      </c>
      <c r="O50">
        <f t="shared" si="3"/>
        <v>0.094592</v>
      </c>
      <c r="S50" s="25">
        <v>94592</v>
      </c>
    </row>
    <row r="51" spans="1:19" ht="12.75">
      <c r="A51">
        <v>0</v>
      </c>
      <c r="B51">
        <v>7</v>
      </c>
      <c r="D51" t="s">
        <v>175</v>
      </c>
      <c r="E51">
        <v>100</v>
      </c>
      <c r="F51" s="18">
        <v>0.0001</v>
      </c>
      <c r="G51">
        <v>1</v>
      </c>
      <c r="H51" s="26">
        <f t="shared" si="1"/>
        <v>0.9816746999999999</v>
      </c>
      <c r="K51" s="35">
        <v>0</v>
      </c>
      <c r="N51">
        <f t="shared" si="2"/>
        <v>0.9816746999999999</v>
      </c>
      <c r="O51">
        <f t="shared" si="3"/>
        <v>0.9816746999999999</v>
      </c>
      <c r="S51" s="25">
        <v>981674.7</v>
      </c>
    </row>
    <row r="52" spans="1:19" ht="12.75">
      <c r="A52">
        <v>0</v>
      </c>
      <c r="B52">
        <v>8</v>
      </c>
      <c r="D52" t="s">
        <v>175</v>
      </c>
      <c r="E52">
        <v>100</v>
      </c>
      <c r="F52" s="18">
        <v>0.0001</v>
      </c>
      <c r="G52">
        <v>1</v>
      </c>
      <c r="H52" s="26">
        <f t="shared" si="1"/>
        <v>0.978944</v>
      </c>
      <c r="K52" s="35">
        <v>0</v>
      </c>
      <c r="N52">
        <f t="shared" si="2"/>
        <v>0.978944</v>
      </c>
      <c r="O52">
        <f t="shared" si="3"/>
        <v>0.978944</v>
      </c>
      <c r="S52" s="25">
        <v>978944</v>
      </c>
    </row>
    <row r="53" spans="1:19" ht="12.75">
      <c r="A53">
        <v>0</v>
      </c>
      <c r="B53">
        <v>9</v>
      </c>
      <c r="D53" t="s">
        <v>175</v>
      </c>
      <c r="E53">
        <v>200</v>
      </c>
      <c r="F53" s="18">
        <v>0.0001</v>
      </c>
      <c r="G53">
        <v>2</v>
      </c>
      <c r="H53" s="26">
        <f t="shared" si="1"/>
        <v>1.959526</v>
      </c>
      <c r="K53" s="35">
        <v>0</v>
      </c>
      <c r="N53">
        <f t="shared" si="2"/>
        <v>1.959526</v>
      </c>
      <c r="O53">
        <f t="shared" si="3"/>
        <v>1.959526</v>
      </c>
      <c r="S53" s="25">
        <v>1959526</v>
      </c>
    </row>
    <row r="54" spans="1:19" ht="12.75">
      <c r="A54">
        <v>0</v>
      </c>
      <c r="B54">
        <v>10</v>
      </c>
      <c r="D54" t="s">
        <v>175</v>
      </c>
      <c r="E54">
        <v>200</v>
      </c>
      <c r="F54" s="18">
        <v>0.0001</v>
      </c>
      <c r="G54">
        <v>2</v>
      </c>
      <c r="H54" s="26">
        <f t="shared" si="1"/>
        <v>1.957888</v>
      </c>
      <c r="K54" s="35">
        <v>0</v>
      </c>
      <c r="N54">
        <f t="shared" si="2"/>
        <v>1.957888</v>
      </c>
      <c r="O54">
        <f t="shared" si="3"/>
        <v>1.957888</v>
      </c>
      <c r="S54" s="25">
        <v>1957888</v>
      </c>
    </row>
    <row r="55" spans="1:19" ht="12.75">
      <c r="A55">
        <v>0</v>
      </c>
      <c r="B55">
        <v>25</v>
      </c>
      <c r="D55" t="s">
        <v>176</v>
      </c>
      <c r="E55">
        <v>30</v>
      </c>
      <c r="F55" s="18">
        <v>0.05</v>
      </c>
      <c r="G55">
        <v>0.096</v>
      </c>
      <c r="H55" s="26">
        <f aca="true" t="shared" si="4" ref="H55:H60">S45/1000000</f>
        <v>0.094752</v>
      </c>
      <c r="K55" s="35">
        <v>0</v>
      </c>
      <c r="N55">
        <f t="shared" si="2"/>
        <v>0.094752</v>
      </c>
      <c r="O55">
        <f t="shared" si="3"/>
        <v>0.094752</v>
      </c>
      <c r="S55" s="25">
        <v>90752</v>
      </c>
    </row>
    <row r="56" spans="1:19" ht="12.75">
      <c r="A56">
        <v>0</v>
      </c>
      <c r="B56">
        <v>26</v>
      </c>
      <c r="D56" t="s">
        <v>176</v>
      </c>
      <c r="E56">
        <v>30</v>
      </c>
      <c r="F56">
        <v>0.05</v>
      </c>
      <c r="G56">
        <v>0.096</v>
      </c>
      <c r="H56" s="26">
        <f t="shared" si="4"/>
        <v>0.09472</v>
      </c>
      <c r="K56" s="35">
        <v>0</v>
      </c>
      <c r="N56">
        <f t="shared" si="2"/>
        <v>0.09472</v>
      </c>
      <c r="O56">
        <f t="shared" si="3"/>
        <v>0.09472</v>
      </c>
      <c r="S56" s="25">
        <v>91040</v>
      </c>
    </row>
    <row r="57" spans="1:19" ht="12.75">
      <c r="A57">
        <v>0</v>
      </c>
      <c r="B57">
        <v>27</v>
      </c>
      <c r="D57" t="s">
        <v>176</v>
      </c>
      <c r="E57">
        <v>30</v>
      </c>
      <c r="F57">
        <v>0.05</v>
      </c>
      <c r="G57">
        <v>0.096</v>
      </c>
      <c r="H57" s="26">
        <f t="shared" si="4"/>
        <v>0.094688</v>
      </c>
      <c r="K57" s="35">
        <v>0</v>
      </c>
      <c r="N57">
        <f t="shared" si="2"/>
        <v>0.094688</v>
      </c>
      <c r="O57">
        <f t="shared" si="3"/>
        <v>0.094688</v>
      </c>
      <c r="S57" s="25">
        <v>91008</v>
      </c>
    </row>
    <row r="58" spans="1:19" ht="12.75">
      <c r="A58">
        <v>0</v>
      </c>
      <c r="B58">
        <v>28</v>
      </c>
      <c r="D58" t="s">
        <v>176</v>
      </c>
      <c r="E58">
        <v>30</v>
      </c>
      <c r="F58">
        <v>0.05</v>
      </c>
      <c r="G58">
        <v>0.096</v>
      </c>
      <c r="H58" s="26">
        <f t="shared" si="4"/>
        <v>0.094656</v>
      </c>
      <c r="K58" s="35">
        <v>0</v>
      </c>
      <c r="N58">
        <f t="shared" si="2"/>
        <v>0.094656</v>
      </c>
      <c r="O58">
        <f t="shared" si="3"/>
        <v>0.094656</v>
      </c>
      <c r="S58" s="25">
        <v>91040</v>
      </c>
    </row>
    <row r="59" spans="1:19" ht="12.75">
      <c r="A59">
        <v>0</v>
      </c>
      <c r="B59">
        <v>29</v>
      </c>
      <c r="D59" t="s">
        <v>176</v>
      </c>
      <c r="E59">
        <v>30</v>
      </c>
      <c r="F59">
        <v>0.05</v>
      </c>
      <c r="G59">
        <v>0.096</v>
      </c>
      <c r="H59" s="26">
        <f t="shared" si="4"/>
        <v>0.094624</v>
      </c>
      <c r="K59" s="35">
        <v>0</v>
      </c>
      <c r="N59">
        <f t="shared" si="2"/>
        <v>0.094624</v>
      </c>
      <c r="O59">
        <f t="shared" si="3"/>
        <v>0.094624</v>
      </c>
      <c r="S59" s="25">
        <v>91424</v>
      </c>
    </row>
    <row r="60" spans="1:19" ht="12.75">
      <c r="A60">
        <v>0</v>
      </c>
      <c r="B60">
        <v>30</v>
      </c>
      <c r="D60" t="s">
        <v>176</v>
      </c>
      <c r="E60">
        <v>30</v>
      </c>
      <c r="F60">
        <v>0.05</v>
      </c>
      <c r="G60">
        <v>0.096</v>
      </c>
      <c r="H60" s="26">
        <f t="shared" si="4"/>
        <v>0.094592</v>
      </c>
      <c r="K60" s="35">
        <v>0</v>
      </c>
      <c r="N60">
        <f t="shared" si="2"/>
        <v>0.094592</v>
      </c>
      <c r="O60">
        <f t="shared" si="3"/>
        <v>0.094592</v>
      </c>
      <c r="S60" s="25">
        <v>91136</v>
      </c>
    </row>
    <row r="61" ht="13.5" thickBot="1">
      <c r="R61" s="18"/>
    </row>
    <row r="62" spans="1:13" ht="13.5" thickBot="1">
      <c r="A62" s="73" t="s">
        <v>32</v>
      </c>
      <c r="B62" s="92"/>
      <c r="C62" s="92"/>
      <c r="D62" s="92"/>
      <c r="E62" s="74"/>
      <c r="G62" s="73" t="s">
        <v>22</v>
      </c>
      <c r="H62" s="92"/>
      <c r="I62" s="92"/>
      <c r="J62" s="92"/>
      <c r="K62" s="92"/>
      <c r="L62" s="92"/>
      <c r="M62" s="74"/>
    </row>
    <row r="63" spans="1:13" ht="13.5" thickBot="1">
      <c r="A63" s="13"/>
      <c r="B63" s="1" t="s">
        <v>14</v>
      </c>
      <c r="C63" s="1" t="s">
        <v>15</v>
      </c>
      <c r="D63" s="1" t="s">
        <v>16</v>
      </c>
      <c r="E63" s="2" t="s">
        <v>17</v>
      </c>
      <c r="G63" s="14" t="s">
        <v>25</v>
      </c>
      <c r="H63" s="18"/>
      <c r="I63" s="18"/>
      <c r="J63" s="18"/>
      <c r="K63" s="18"/>
      <c r="L63" s="18"/>
      <c r="M63" s="19"/>
    </row>
    <row r="64" spans="1:13" ht="12.75">
      <c r="A64" s="8" t="s">
        <v>178</v>
      </c>
      <c r="B64" s="9">
        <v>0.0032</v>
      </c>
      <c r="C64" s="9">
        <v>0.0032</v>
      </c>
      <c r="D64" s="9">
        <v>0.0032</v>
      </c>
      <c r="E64" s="10">
        <v>0.0032</v>
      </c>
      <c r="G64" s="104" t="s">
        <v>23</v>
      </c>
      <c r="H64" s="13"/>
      <c r="I64" s="1" t="s">
        <v>31</v>
      </c>
      <c r="J64" s="1" t="s">
        <v>26</v>
      </c>
      <c r="K64" s="1"/>
      <c r="L64" s="1"/>
      <c r="M64" s="2"/>
    </row>
    <row r="65" spans="1:13" ht="13.5" thickBot="1">
      <c r="A65" s="8" t="s">
        <v>49</v>
      </c>
      <c r="B65" s="9">
        <v>64</v>
      </c>
      <c r="C65" s="9">
        <v>64</v>
      </c>
      <c r="D65" s="9">
        <v>15</v>
      </c>
      <c r="E65" s="10">
        <v>15</v>
      </c>
      <c r="G65" s="105"/>
      <c r="H65" s="22" t="s">
        <v>24</v>
      </c>
      <c r="I65" s="11">
        <v>1</v>
      </c>
      <c r="J65" s="11">
        <v>64</v>
      </c>
      <c r="K65" s="11"/>
      <c r="L65" s="11"/>
      <c r="M65" s="12"/>
    </row>
    <row r="66" spans="1:13" ht="13.5" thickBot="1">
      <c r="A66" s="8" t="s">
        <v>50</v>
      </c>
      <c r="B66" s="9">
        <v>1023</v>
      </c>
      <c r="C66" s="9">
        <v>1023</v>
      </c>
      <c r="D66" s="9">
        <v>15</v>
      </c>
      <c r="E66" s="10">
        <v>15</v>
      </c>
      <c r="G66" s="23" t="s">
        <v>27</v>
      </c>
      <c r="H66" s="73" t="s">
        <v>180</v>
      </c>
      <c r="I66" s="92"/>
      <c r="J66" s="92"/>
      <c r="K66" s="92"/>
      <c r="L66" s="92"/>
      <c r="M66" s="74"/>
    </row>
    <row r="67" spans="1:13" ht="13.5" thickBot="1">
      <c r="A67" s="8" t="s">
        <v>179</v>
      </c>
      <c r="B67" s="9">
        <v>7</v>
      </c>
      <c r="C67" s="9">
        <v>3</v>
      </c>
      <c r="D67" s="9">
        <v>2</v>
      </c>
      <c r="E67" s="10">
        <v>2</v>
      </c>
      <c r="G67" s="23" t="s">
        <v>18</v>
      </c>
      <c r="H67" s="73" t="s">
        <v>177</v>
      </c>
      <c r="I67" s="92"/>
      <c r="J67" s="92"/>
      <c r="K67" s="92"/>
      <c r="L67" s="92"/>
      <c r="M67" s="74"/>
    </row>
    <row r="68" spans="1:13" ht="13.5" thickBot="1">
      <c r="A68" s="16" t="s">
        <v>19</v>
      </c>
      <c r="B68" s="90" t="s">
        <v>21</v>
      </c>
      <c r="C68" s="90"/>
      <c r="D68" s="90"/>
      <c r="E68" s="91"/>
      <c r="G68" s="15" t="s">
        <v>29</v>
      </c>
      <c r="H68" s="73" t="s">
        <v>28</v>
      </c>
      <c r="I68" s="92"/>
      <c r="J68" s="92"/>
      <c r="K68" s="92"/>
      <c r="L68" s="92"/>
      <c r="M68" s="74"/>
    </row>
    <row r="69" spans="1:13" ht="13.5" thickBot="1">
      <c r="A69" s="17" t="s">
        <v>20</v>
      </c>
      <c r="B69" s="90" t="s">
        <v>21</v>
      </c>
      <c r="C69" s="90"/>
      <c r="D69" s="90"/>
      <c r="E69" s="91"/>
      <c r="G69" s="23" t="s">
        <v>30</v>
      </c>
      <c r="H69" s="73" t="s">
        <v>28</v>
      </c>
      <c r="I69" s="92"/>
      <c r="J69" s="92"/>
      <c r="K69" s="92"/>
      <c r="L69" s="92"/>
      <c r="M69" s="74"/>
    </row>
    <row r="70" ht="13.5" thickBot="1"/>
    <row r="71" spans="7:13" ht="12.75">
      <c r="G71" s="96" t="s">
        <v>34</v>
      </c>
      <c r="H71" s="97"/>
      <c r="I71" s="97"/>
      <c r="J71" s="97"/>
      <c r="K71" s="97"/>
      <c r="L71" s="97"/>
      <c r="M71" s="98"/>
    </row>
    <row r="72" spans="7:13" ht="12.75" customHeight="1">
      <c r="G72" s="106" t="s">
        <v>35</v>
      </c>
      <c r="H72" s="107"/>
      <c r="I72" s="99" t="s">
        <v>334</v>
      </c>
      <c r="J72" s="100"/>
      <c r="K72" s="100"/>
      <c r="L72" s="100"/>
      <c r="M72" s="101"/>
    </row>
    <row r="73" spans="7:13" ht="12.75">
      <c r="G73" s="106" t="s">
        <v>36</v>
      </c>
      <c r="H73" s="107"/>
      <c r="I73" s="99" t="s">
        <v>37</v>
      </c>
      <c r="J73" s="108"/>
      <c r="K73" s="9"/>
      <c r="L73" s="9"/>
      <c r="M73" s="10"/>
    </row>
    <row r="74" spans="7:13" ht="12.75">
      <c r="G74" s="88" t="s">
        <v>335</v>
      </c>
      <c r="H74" s="89"/>
      <c r="I74" s="99" t="s">
        <v>344</v>
      </c>
      <c r="J74" s="100"/>
      <c r="K74" s="100"/>
      <c r="L74" s="100"/>
      <c r="M74" s="101"/>
    </row>
    <row r="75" spans="7:13" ht="12.75">
      <c r="G75" s="106" t="s">
        <v>38</v>
      </c>
      <c r="H75" s="107"/>
      <c r="I75" s="9" t="s">
        <v>39</v>
      </c>
      <c r="J75" s="9"/>
      <c r="K75" s="9"/>
      <c r="L75" s="9"/>
      <c r="M75" s="10"/>
    </row>
    <row r="76" spans="7:13" ht="12.75">
      <c r="G76" s="106" t="s">
        <v>40</v>
      </c>
      <c r="H76" s="107"/>
      <c r="I76" s="9">
        <v>20</v>
      </c>
      <c r="J76" s="9"/>
      <c r="K76" s="9"/>
      <c r="L76" s="9"/>
      <c r="M76" s="10"/>
    </row>
    <row r="77" spans="7:13" ht="12.75">
      <c r="G77" s="8" t="s">
        <v>41</v>
      </c>
      <c r="H77" s="9"/>
      <c r="I77" s="9" t="s">
        <v>42</v>
      </c>
      <c r="J77" s="9"/>
      <c r="K77" s="9"/>
      <c r="L77" s="9"/>
      <c r="M77" s="10"/>
    </row>
    <row r="78" spans="7:13" ht="12.75">
      <c r="G78" s="8" t="s">
        <v>43</v>
      </c>
      <c r="H78" s="9"/>
      <c r="I78" s="9" t="s">
        <v>44</v>
      </c>
      <c r="J78" s="9"/>
      <c r="K78" s="9"/>
      <c r="L78" s="9"/>
      <c r="M78" s="10"/>
    </row>
    <row r="79" spans="7:13" ht="12.75">
      <c r="G79" s="8" t="s">
        <v>45</v>
      </c>
      <c r="H79" s="9"/>
      <c r="I79" s="9" t="s">
        <v>224</v>
      </c>
      <c r="J79" s="9"/>
      <c r="K79" s="9"/>
      <c r="L79" s="9"/>
      <c r="M79" s="10"/>
    </row>
    <row r="80" spans="7:13" ht="13.5" thickBot="1">
      <c r="G80" s="17" t="s">
        <v>47</v>
      </c>
      <c r="H80" s="11"/>
      <c r="I80" s="11">
        <v>108</v>
      </c>
      <c r="J80" s="11"/>
      <c r="K80" s="11"/>
      <c r="L80" s="11"/>
      <c r="M80" s="12"/>
    </row>
  </sheetData>
  <mergeCells count="30">
    <mergeCell ref="G76:H76"/>
    <mergeCell ref="B69:E69"/>
    <mergeCell ref="H69:M69"/>
    <mergeCell ref="G71:M71"/>
    <mergeCell ref="G72:H72"/>
    <mergeCell ref="I72:M72"/>
    <mergeCell ref="G73:H73"/>
    <mergeCell ref="I73:J73"/>
    <mergeCell ref="S1:S2"/>
    <mergeCell ref="G75:H75"/>
    <mergeCell ref="K1:L1"/>
    <mergeCell ref="M1:O1"/>
    <mergeCell ref="H66:M66"/>
    <mergeCell ref="H67:M67"/>
    <mergeCell ref="G1:G2"/>
    <mergeCell ref="H1:H2"/>
    <mergeCell ref="G74:H74"/>
    <mergeCell ref="I74:M74"/>
    <mergeCell ref="G64:G65"/>
    <mergeCell ref="B68:E68"/>
    <mergeCell ref="H68:M68"/>
    <mergeCell ref="A62:E62"/>
    <mergeCell ref="E1:E2"/>
    <mergeCell ref="G62:M62"/>
    <mergeCell ref="A1:A2"/>
    <mergeCell ref="B1:B2"/>
    <mergeCell ref="C1:C2"/>
    <mergeCell ref="D1:D2"/>
    <mergeCell ref="I1:J1"/>
    <mergeCell ref="F1:F2"/>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32"/>
  </sheetPr>
  <dimension ref="A1:U92"/>
  <sheetViews>
    <sheetView tabSelected="1" workbookViewId="0" topLeftCell="A1">
      <pane xSplit="2" ySplit="2" topLeftCell="C3" activePane="bottomRight" state="frozen"/>
      <selection pane="topLeft" activeCell="A1" sqref="A1:A2"/>
      <selection pane="topRight" activeCell="A1" sqref="A1:A2"/>
      <selection pane="bottomLeft" activeCell="A1" sqref="A1:A2"/>
      <selection pane="bottomRight" activeCell="A1" sqref="A1:A2"/>
    </sheetView>
  </sheetViews>
  <sheetFormatPr defaultColWidth="9.140625" defaultRowHeight="12.75"/>
  <cols>
    <col min="1" max="1" width="11.421875" style="0" customWidth="1"/>
    <col min="2" max="2" width="12.7109375" style="0" customWidth="1"/>
    <col min="8" max="8" width="14.00390625" style="0" customWidth="1"/>
    <col min="19" max="19" width="11.00390625" style="0" customWidth="1"/>
  </cols>
  <sheetData>
    <row r="1" spans="1:19" ht="12.75" customHeight="1">
      <c r="A1" s="81" t="s">
        <v>0</v>
      </c>
      <c r="B1" s="77" t="s">
        <v>1</v>
      </c>
      <c r="C1" s="77" t="s">
        <v>291</v>
      </c>
      <c r="D1" s="77" t="s">
        <v>292</v>
      </c>
      <c r="E1" s="77" t="s">
        <v>293</v>
      </c>
      <c r="F1" s="77" t="s">
        <v>294</v>
      </c>
      <c r="G1" s="77" t="s">
        <v>295</v>
      </c>
      <c r="H1" s="75" t="s">
        <v>296</v>
      </c>
      <c r="I1" s="86" t="s">
        <v>3</v>
      </c>
      <c r="J1" s="87"/>
      <c r="K1" s="83" t="s">
        <v>4</v>
      </c>
      <c r="L1" s="84"/>
      <c r="M1" s="87" t="s">
        <v>5</v>
      </c>
      <c r="N1" s="87"/>
      <c r="O1" s="87"/>
      <c r="P1" s="1" t="s">
        <v>6</v>
      </c>
      <c r="Q1" s="2"/>
      <c r="S1" s="75" t="s">
        <v>297</v>
      </c>
    </row>
    <row r="2" spans="1:19" ht="64.5" thickBot="1">
      <c r="A2" s="103"/>
      <c r="B2" s="102"/>
      <c r="C2" s="102"/>
      <c r="D2" s="102"/>
      <c r="E2" s="102"/>
      <c r="F2" s="102"/>
      <c r="G2" s="102"/>
      <c r="H2" s="76"/>
      <c r="I2" s="3" t="s">
        <v>7</v>
      </c>
      <c r="J2" s="4" t="s">
        <v>8</v>
      </c>
      <c r="K2" s="4" t="s">
        <v>33</v>
      </c>
      <c r="L2" s="5" t="s">
        <v>298</v>
      </c>
      <c r="M2" s="4" t="s">
        <v>9</v>
      </c>
      <c r="N2" s="4" t="s">
        <v>10</v>
      </c>
      <c r="O2" s="4" t="s">
        <v>11</v>
      </c>
      <c r="P2" s="5" t="s">
        <v>12</v>
      </c>
      <c r="Q2" s="6" t="s">
        <v>13</v>
      </c>
      <c r="S2" s="76"/>
    </row>
    <row r="3" spans="1:21" ht="12.75">
      <c r="A3">
        <v>0</v>
      </c>
      <c r="B3">
        <v>1</v>
      </c>
      <c r="C3" t="s">
        <v>299</v>
      </c>
      <c r="G3">
        <v>2</v>
      </c>
      <c r="H3" s="26">
        <f aca="true" t="shared" si="0" ref="H3:H34">S3/1000000</f>
        <v>0.04488</v>
      </c>
      <c r="I3" s="38">
        <f>SUM(H3:H22)</f>
        <v>0.5825279999999999</v>
      </c>
      <c r="J3" s="38">
        <f>I3/SUM(G3:G22)</f>
        <v>0.029126399999999997</v>
      </c>
      <c r="L3" s="39" t="s">
        <v>345</v>
      </c>
      <c r="M3" s="38">
        <f>SUM(H3:H61)</f>
        <v>37.28832800000001</v>
      </c>
      <c r="N3" s="38">
        <f>SUM(N23:N61)+SUM(H3:H22)</f>
        <v>15.532328370000004</v>
      </c>
      <c r="O3" s="38">
        <f>SUM(O23:O61)+SUM(H3:H22)</f>
        <v>2.0023679999999997</v>
      </c>
      <c r="P3" s="40">
        <v>78.59472</v>
      </c>
      <c r="Q3" s="38">
        <f>N3/P3</f>
        <v>0.1976255958415528</v>
      </c>
      <c r="S3" s="25">
        <v>44880</v>
      </c>
      <c r="U3" s="25"/>
    </row>
    <row r="4" spans="1:21" ht="12.75">
      <c r="A4">
        <v>0</v>
      </c>
      <c r="B4">
        <v>2</v>
      </c>
      <c r="C4" t="s">
        <v>299</v>
      </c>
      <c r="G4">
        <v>2</v>
      </c>
      <c r="H4" s="26">
        <f t="shared" si="0"/>
        <v>0.0764</v>
      </c>
      <c r="S4" s="25">
        <v>76400</v>
      </c>
      <c r="U4" s="25"/>
    </row>
    <row r="5" spans="1:21" ht="12.75">
      <c r="A5">
        <v>0</v>
      </c>
      <c r="B5">
        <v>3</v>
      </c>
      <c r="C5" t="s">
        <v>299</v>
      </c>
      <c r="G5">
        <v>2</v>
      </c>
      <c r="H5" s="26">
        <f t="shared" si="0"/>
        <v>0.0376</v>
      </c>
      <c r="S5" s="25">
        <v>37600</v>
      </c>
      <c r="U5" s="25"/>
    </row>
    <row r="6" spans="1:21" ht="12.75">
      <c r="A6">
        <v>0</v>
      </c>
      <c r="B6">
        <v>4</v>
      </c>
      <c r="C6" t="s">
        <v>299</v>
      </c>
      <c r="G6">
        <v>2</v>
      </c>
      <c r="H6" s="26">
        <f t="shared" si="0"/>
        <v>0.0708</v>
      </c>
      <c r="S6" s="25">
        <v>70800</v>
      </c>
      <c r="U6" s="25"/>
    </row>
    <row r="7" spans="1:21" ht="12.75">
      <c r="A7">
        <v>0</v>
      </c>
      <c r="B7">
        <v>5</v>
      </c>
      <c r="C7" t="s">
        <v>299</v>
      </c>
      <c r="G7">
        <v>2</v>
      </c>
      <c r="H7" s="26">
        <f t="shared" si="0"/>
        <v>0.06936</v>
      </c>
      <c r="S7" s="25">
        <v>69360</v>
      </c>
      <c r="U7" s="25"/>
    </row>
    <row r="8" spans="1:21" ht="12.75">
      <c r="A8">
        <v>0</v>
      </c>
      <c r="B8">
        <v>6</v>
      </c>
      <c r="C8" t="s">
        <v>299</v>
      </c>
      <c r="G8">
        <v>2</v>
      </c>
      <c r="H8" s="26">
        <f t="shared" si="0"/>
        <v>0.0688</v>
      </c>
      <c r="S8" s="25">
        <v>68800</v>
      </c>
      <c r="U8" s="25"/>
    </row>
    <row r="9" spans="1:21" ht="12.75">
      <c r="A9">
        <v>0</v>
      </c>
      <c r="B9">
        <v>7</v>
      </c>
      <c r="C9" t="s">
        <v>299</v>
      </c>
      <c r="G9">
        <v>2</v>
      </c>
      <c r="H9" s="26">
        <f t="shared" si="0"/>
        <v>0.07696</v>
      </c>
      <c r="S9" s="25">
        <v>76960</v>
      </c>
      <c r="U9" s="25"/>
    </row>
    <row r="10" spans="1:21" ht="12.75">
      <c r="A10">
        <v>0</v>
      </c>
      <c r="B10">
        <v>8</v>
      </c>
      <c r="C10" t="s">
        <v>299</v>
      </c>
      <c r="G10">
        <v>2</v>
      </c>
      <c r="H10" s="26">
        <f t="shared" si="0"/>
        <v>0.01984</v>
      </c>
      <c r="S10" s="25">
        <v>19840</v>
      </c>
      <c r="U10" s="25"/>
    </row>
    <row r="11" spans="1:21" ht="12.75">
      <c r="A11">
        <v>0</v>
      </c>
      <c r="B11">
        <v>9</v>
      </c>
      <c r="C11" t="s">
        <v>299</v>
      </c>
      <c r="G11">
        <v>2</v>
      </c>
      <c r="H11" s="26">
        <f t="shared" si="0"/>
        <v>0.0188</v>
      </c>
      <c r="S11" s="25">
        <v>18800</v>
      </c>
      <c r="U11" s="25"/>
    </row>
    <row r="12" spans="1:21" ht="12.75">
      <c r="A12">
        <v>0</v>
      </c>
      <c r="B12">
        <v>10</v>
      </c>
      <c r="C12" t="s">
        <v>299</v>
      </c>
      <c r="G12">
        <v>2</v>
      </c>
      <c r="H12" s="26">
        <f t="shared" si="0"/>
        <v>0.0436</v>
      </c>
      <c r="S12" s="25">
        <v>43600</v>
      </c>
      <c r="U12" s="25"/>
    </row>
    <row r="13" spans="1:19" ht="12.75">
      <c r="A13">
        <v>1</v>
      </c>
      <c r="B13">
        <v>0</v>
      </c>
      <c r="C13" t="s">
        <v>299</v>
      </c>
      <c r="G13">
        <v>0</v>
      </c>
      <c r="H13" s="26">
        <f t="shared" si="0"/>
        <v>0.0052223999999999994</v>
      </c>
      <c r="S13" s="25">
        <v>5222.4</v>
      </c>
    </row>
    <row r="14" spans="1:19" ht="12.75">
      <c r="A14">
        <v>2</v>
      </c>
      <c r="B14">
        <v>0</v>
      </c>
      <c r="C14" t="s">
        <v>299</v>
      </c>
      <c r="G14">
        <v>0</v>
      </c>
      <c r="H14" s="26">
        <f t="shared" si="0"/>
        <v>0.0080896</v>
      </c>
      <c r="S14" s="25">
        <v>8089.6</v>
      </c>
    </row>
    <row r="15" spans="1:19" ht="12.75">
      <c r="A15">
        <v>3</v>
      </c>
      <c r="B15">
        <v>0</v>
      </c>
      <c r="C15" t="s">
        <v>299</v>
      </c>
      <c r="G15">
        <v>0</v>
      </c>
      <c r="H15" s="26">
        <f t="shared" si="0"/>
        <v>0.0036864000000000003</v>
      </c>
      <c r="S15" s="25">
        <v>3686.4</v>
      </c>
    </row>
    <row r="16" spans="1:19" ht="12.75">
      <c r="A16">
        <v>4</v>
      </c>
      <c r="B16">
        <v>0</v>
      </c>
      <c r="C16" t="s">
        <v>299</v>
      </c>
      <c r="G16">
        <v>0</v>
      </c>
      <c r="H16" s="26">
        <f t="shared" si="0"/>
        <v>0.007462399999999999</v>
      </c>
      <c r="S16" s="25">
        <v>7462.4</v>
      </c>
    </row>
    <row r="17" spans="1:19" ht="12.75">
      <c r="A17">
        <v>5</v>
      </c>
      <c r="B17">
        <v>0</v>
      </c>
      <c r="C17" t="s">
        <v>299</v>
      </c>
      <c r="G17">
        <v>0</v>
      </c>
      <c r="H17" s="26">
        <f t="shared" si="0"/>
        <v>0.0066688</v>
      </c>
      <c r="S17" s="25">
        <v>6668.8</v>
      </c>
    </row>
    <row r="18" spans="1:19" ht="12.75">
      <c r="A18">
        <v>6</v>
      </c>
      <c r="B18">
        <v>0</v>
      </c>
      <c r="C18" t="s">
        <v>299</v>
      </c>
      <c r="G18">
        <v>0</v>
      </c>
      <c r="H18" s="26">
        <f t="shared" si="0"/>
        <v>0.005926399999999999</v>
      </c>
      <c r="S18" s="25">
        <v>5926.4</v>
      </c>
    </row>
    <row r="19" spans="1:19" ht="12.75">
      <c r="A19">
        <v>7</v>
      </c>
      <c r="B19">
        <v>0</v>
      </c>
      <c r="C19" t="s">
        <v>299</v>
      </c>
      <c r="G19">
        <v>0</v>
      </c>
      <c r="H19" s="26">
        <f t="shared" si="0"/>
        <v>0.009356799999999998</v>
      </c>
      <c r="S19" s="25">
        <v>9356.8</v>
      </c>
    </row>
    <row r="20" spans="1:19" ht="12.75">
      <c r="A20">
        <v>8</v>
      </c>
      <c r="B20">
        <v>0</v>
      </c>
      <c r="C20" t="s">
        <v>299</v>
      </c>
      <c r="G20">
        <v>0</v>
      </c>
      <c r="H20" s="26">
        <f t="shared" si="0"/>
        <v>0.0021248</v>
      </c>
      <c r="S20" s="25">
        <v>2124.8</v>
      </c>
    </row>
    <row r="21" spans="1:19" ht="12.75">
      <c r="A21">
        <v>9</v>
      </c>
      <c r="B21">
        <v>0</v>
      </c>
      <c r="C21" t="s">
        <v>299</v>
      </c>
      <c r="G21">
        <v>0</v>
      </c>
      <c r="H21" s="26">
        <f t="shared" si="0"/>
        <v>0.0022015999999999997</v>
      </c>
      <c r="S21" s="25">
        <v>2201.6</v>
      </c>
    </row>
    <row r="22" spans="1:19" ht="12.75">
      <c r="A22">
        <v>10</v>
      </c>
      <c r="B22">
        <v>0</v>
      </c>
      <c r="C22" t="s">
        <v>299</v>
      </c>
      <c r="G22">
        <v>0</v>
      </c>
      <c r="H22" s="26">
        <f t="shared" si="0"/>
        <v>0.0047488</v>
      </c>
      <c r="S22" s="25">
        <v>4748.8</v>
      </c>
    </row>
    <row r="23" spans="1:19" ht="12.75">
      <c r="A23">
        <v>0</v>
      </c>
      <c r="B23">
        <v>11</v>
      </c>
      <c r="D23" t="s">
        <v>300</v>
      </c>
      <c r="E23">
        <v>200</v>
      </c>
      <c r="F23">
        <v>0.0001</v>
      </c>
      <c r="G23">
        <v>2</v>
      </c>
      <c r="H23" s="26">
        <f t="shared" si="0"/>
        <v>1.627887</v>
      </c>
      <c r="K23" s="38">
        <v>0.367</v>
      </c>
      <c r="N23">
        <f aca="true" t="shared" si="1" ref="N23:N61">H23*(1-K23)</f>
        <v>1.030452471</v>
      </c>
      <c r="O23">
        <f aca="true" t="shared" si="2" ref="O23:O61">IF((K23&lt;F23),H23,0)</f>
        <v>0</v>
      </c>
      <c r="S23" s="25">
        <v>1627887</v>
      </c>
    </row>
    <row r="24" spans="1:19" ht="12.75">
      <c r="A24">
        <v>0</v>
      </c>
      <c r="B24">
        <v>12</v>
      </c>
      <c r="D24" t="s">
        <v>300</v>
      </c>
      <c r="E24">
        <v>200</v>
      </c>
      <c r="F24">
        <v>0.0001</v>
      </c>
      <c r="G24">
        <v>2</v>
      </c>
      <c r="H24" s="26">
        <f t="shared" si="0"/>
        <v>1.628297</v>
      </c>
      <c r="K24" s="38">
        <v>0.376</v>
      </c>
      <c r="N24">
        <f t="shared" si="1"/>
        <v>1.016057328</v>
      </c>
      <c r="O24">
        <f t="shared" si="2"/>
        <v>0</v>
      </c>
      <c r="S24" s="25">
        <v>1628297</v>
      </c>
    </row>
    <row r="25" spans="1:19" ht="12.75">
      <c r="A25">
        <v>0</v>
      </c>
      <c r="B25">
        <v>13</v>
      </c>
      <c r="D25" t="s">
        <v>300</v>
      </c>
      <c r="E25">
        <v>200</v>
      </c>
      <c r="F25">
        <v>0.0001</v>
      </c>
      <c r="G25">
        <v>2</v>
      </c>
      <c r="H25" s="26">
        <f t="shared" si="0"/>
        <v>1.62502</v>
      </c>
      <c r="K25" s="38">
        <v>0.374</v>
      </c>
      <c r="N25">
        <f t="shared" si="1"/>
        <v>1.0172625199999998</v>
      </c>
      <c r="O25">
        <f t="shared" si="2"/>
        <v>0</v>
      </c>
      <c r="S25" s="25">
        <v>1625020</v>
      </c>
    </row>
    <row r="26" spans="1:19" ht="12.75">
      <c r="A26">
        <v>0</v>
      </c>
      <c r="B26">
        <v>14</v>
      </c>
      <c r="D26" t="s">
        <v>300</v>
      </c>
      <c r="E26">
        <v>200</v>
      </c>
      <c r="F26">
        <v>0.0001</v>
      </c>
      <c r="G26">
        <v>2</v>
      </c>
      <c r="H26" s="26">
        <f t="shared" si="0"/>
        <v>1.629389</v>
      </c>
      <c r="K26" s="38">
        <v>0.385</v>
      </c>
      <c r="N26">
        <f t="shared" si="1"/>
        <v>1.002074235</v>
      </c>
      <c r="O26">
        <f t="shared" si="2"/>
        <v>0</v>
      </c>
      <c r="S26" s="25">
        <v>1629389</v>
      </c>
    </row>
    <row r="27" spans="1:19" ht="12.75">
      <c r="A27">
        <v>0</v>
      </c>
      <c r="B27">
        <v>15</v>
      </c>
      <c r="D27" t="s">
        <v>300</v>
      </c>
      <c r="E27">
        <v>200</v>
      </c>
      <c r="F27">
        <v>0.0001</v>
      </c>
      <c r="G27">
        <v>8</v>
      </c>
      <c r="H27" s="26">
        <f t="shared" si="0"/>
        <v>6.533803</v>
      </c>
      <c r="K27" s="38">
        <v>0.784</v>
      </c>
      <c r="N27">
        <f t="shared" si="1"/>
        <v>1.4113014479999997</v>
      </c>
      <c r="O27">
        <f t="shared" si="2"/>
        <v>0</v>
      </c>
      <c r="S27" s="25">
        <v>6533803</v>
      </c>
    </row>
    <row r="28" spans="1:19" ht="12.75">
      <c r="A28">
        <v>0</v>
      </c>
      <c r="B28">
        <v>16</v>
      </c>
      <c r="D28" t="s">
        <v>300</v>
      </c>
      <c r="E28">
        <v>200</v>
      </c>
      <c r="F28">
        <v>0.0001</v>
      </c>
      <c r="G28">
        <v>8</v>
      </c>
      <c r="H28" s="26">
        <f t="shared" si="0"/>
        <v>6.523699</v>
      </c>
      <c r="K28" s="38">
        <v>0.783</v>
      </c>
      <c r="N28">
        <f t="shared" si="1"/>
        <v>1.4156426829999997</v>
      </c>
      <c r="O28">
        <f t="shared" si="2"/>
        <v>0</v>
      </c>
      <c r="S28" s="25">
        <v>6523699</v>
      </c>
    </row>
    <row r="29" spans="1:19" ht="12.75">
      <c r="A29">
        <v>0</v>
      </c>
      <c r="B29">
        <v>17</v>
      </c>
      <c r="D29" t="s">
        <v>300</v>
      </c>
      <c r="E29">
        <v>200</v>
      </c>
      <c r="F29">
        <v>0.0001</v>
      </c>
      <c r="G29">
        <v>8</v>
      </c>
      <c r="H29" s="26">
        <f t="shared" si="0"/>
        <v>6.500489</v>
      </c>
      <c r="K29" s="38">
        <v>0.795</v>
      </c>
      <c r="N29">
        <f t="shared" si="1"/>
        <v>1.3326002449999996</v>
      </c>
      <c r="O29">
        <f t="shared" si="2"/>
        <v>0</v>
      </c>
      <c r="S29" s="25">
        <v>6500489</v>
      </c>
    </row>
    <row r="30" spans="1:19" ht="12.75">
      <c r="A30">
        <v>0</v>
      </c>
      <c r="B30">
        <v>18</v>
      </c>
      <c r="D30" t="s">
        <v>300</v>
      </c>
      <c r="E30">
        <v>200</v>
      </c>
      <c r="F30">
        <v>5E-07</v>
      </c>
      <c r="G30">
        <v>5</v>
      </c>
      <c r="H30" s="26">
        <f t="shared" si="0"/>
        <v>4.028</v>
      </c>
      <c r="K30" s="38">
        <v>0.46</v>
      </c>
      <c r="N30">
        <f t="shared" si="1"/>
        <v>2.1751199999999997</v>
      </c>
      <c r="O30">
        <f t="shared" si="2"/>
        <v>0</v>
      </c>
      <c r="S30" s="25">
        <v>4028000</v>
      </c>
    </row>
    <row r="31" spans="1:21" ht="12.75">
      <c r="A31">
        <v>0</v>
      </c>
      <c r="B31">
        <v>19</v>
      </c>
      <c r="D31" t="s">
        <v>300</v>
      </c>
      <c r="E31">
        <v>200</v>
      </c>
      <c r="F31">
        <v>5E-07</v>
      </c>
      <c r="G31">
        <v>5</v>
      </c>
      <c r="H31" s="26">
        <f t="shared" si="0"/>
        <v>4.0384</v>
      </c>
      <c r="K31" s="38">
        <v>0.463</v>
      </c>
      <c r="N31">
        <f t="shared" si="1"/>
        <v>2.1686208</v>
      </c>
      <c r="O31">
        <f t="shared" si="2"/>
        <v>0</v>
      </c>
      <c r="S31" s="25">
        <v>4038400</v>
      </c>
      <c r="U31" s="25"/>
    </row>
    <row r="32" spans="1:21" ht="12.75">
      <c r="A32">
        <v>0</v>
      </c>
      <c r="B32">
        <v>20</v>
      </c>
      <c r="D32" t="s">
        <v>301</v>
      </c>
      <c r="E32">
        <v>30</v>
      </c>
      <c r="F32">
        <v>0.05</v>
      </c>
      <c r="G32">
        <v>0.096</v>
      </c>
      <c r="H32" s="26">
        <f t="shared" si="0"/>
        <v>0.078752</v>
      </c>
      <c r="K32" s="38">
        <v>0.146</v>
      </c>
      <c r="N32">
        <f t="shared" si="1"/>
        <v>0.067254208</v>
      </c>
      <c r="O32">
        <f t="shared" si="2"/>
        <v>0</v>
      </c>
      <c r="S32" s="25">
        <v>78752</v>
      </c>
      <c r="U32" s="25"/>
    </row>
    <row r="33" spans="1:21" ht="12.75">
      <c r="A33">
        <v>0</v>
      </c>
      <c r="B33">
        <v>21</v>
      </c>
      <c r="D33" t="s">
        <v>301</v>
      </c>
      <c r="E33">
        <v>30</v>
      </c>
      <c r="F33">
        <v>0.05</v>
      </c>
      <c r="G33">
        <v>0.096</v>
      </c>
      <c r="H33" s="26">
        <f t="shared" si="0"/>
        <v>0.077152</v>
      </c>
      <c r="K33" s="38">
        <v>0.161</v>
      </c>
      <c r="N33">
        <f t="shared" si="1"/>
        <v>0.064730528</v>
      </c>
      <c r="O33">
        <f t="shared" si="2"/>
        <v>0</v>
      </c>
      <c r="S33" s="25">
        <v>77152</v>
      </c>
      <c r="U33" s="25"/>
    </row>
    <row r="34" spans="1:21" ht="12.75">
      <c r="A34">
        <v>0</v>
      </c>
      <c r="B34">
        <v>22</v>
      </c>
      <c r="D34" t="s">
        <v>301</v>
      </c>
      <c r="E34">
        <v>30</v>
      </c>
      <c r="F34">
        <v>0.05</v>
      </c>
      <c r="G34">
        <v>0.096</v>
      </c>
      <c r="H34" s="26">
        <f t="shared" si="0"/>
        <v>0.075648</v>
      </c>
      <c r="K34" s="38">
        <v>0.176</v>
      </c>
      <c r="N34">
        <f t="shared" si="1"/>
        <v>0.06233395200000001</v>
      </c>
      <c r="O34">
        <f t="shared" si="2"/>
        <v>0</v>
      </c>
      <c r="S34" s="25">
        <v>75648</v>
      </c>
      <c r="U34" s="25"/>
    </row>
    <row r="35" spans="1:21" ht="12.75">
      <c r="A35">
        <v>0</v>
      </c>
      <c r="B35">
        <v>23</v>
      </c>
      <c r="D35" t="s">
        <v>301</v>
      </c>
      <c r="E35">
        <v>30</v>
      </c>
      <c r="F35">
        <v>0.05</v>
      </c>
      <c r="G35">
        <v>0.096</v>
      </c>
      <c r="H35" s="26">
        <f aca="true" t="shared" si="3" ref="H35:H61">S35/1000000</f>
        <v>0.076</v>
      </c>
      <c r="K35" s="38">
        <v>0.177</v>
      </c>
      <c r="N35">
        <f t="shared" si="1"/>
        <v>0.06254799999999999</v>
      </c>
      <c r="O35">
        <f t="shared" si="2"/>
        <v>0</v>
      </c>
      <c r="S35" s="25">
        <v>76000</v>
      </c>
      <c r="U35" s="25"/>
    </row>
    <row r="36" spans="1:21" ht="12.75">
      <c r="A36">
        <v>0</v>
      </c>
      <c r="B36">
        <v>24</v>
      </c>
      <c r="D36" t="s">
        <v>301</v>
      </c>
      <c r="E36">
        <v>30</v>
      </c>
      <c r="F36">
        <v>0.05</v>
      </c>
      <c r="G36">
        <v>0.096</v>
      </c>
      <c r="H36" s="26">
        <f t="shared" si="3"/>
        <v>0.077504</v>
      </c>
      <c r="K36" s="38">
        <v>0.159</v>
      </c>
      <c r="N36">
        <f t="shared" si="1"/>
        <v>0.065180864</v>
      </c>
      <c r="O36">
        <f t="shared" si="2"/>
        <v>0</v>
      </c>
      <c r="S36" s="25">
        <v>77504</v>
      </c>
      <c r="U36" s="25"/>
    </row>
    <row r="37" spans="1:21" ht="12.75">
      <c r="A37">
        <v>0</v>
      </c>
      <c r="B37">
        <v>25</v>
      </c>
      <c r="D37" t="s">
        <v>301</v>
      </c>
      <c r="E37">
        <v>30</v>
      </c>
      <c r="F37">
        <v>0.05</v>
      </c>
      <c r="G37">
        <v>0.096</v>
      </c>
      <c r="H37" s="26">
        <f t="shared" si="3"/>
        <v>0.077152</v>
      </c>
      <c r="K37" s="38">
        <v>0.158</v>
      </c>
      <c r="N37">
        <f t="shared" si="1"/>
        <v>0.064961984</v>
      </c>
      <c r="O37">
        <f t="shared" si="2"/>
        <v>0</v>
      </c>
      <c r="S37" s="25">
        <v>77152</v>
      </c>
      <c r="U37" s="25"/>
    </row>
    <row r="38" spans="1:21" ht="12.75">
      <c r="A38">
        <v>0</v>
      </c>
      <c r="B38">
        <v>26</v>
      </c>
      <c r="D38" t="s">
        <v>301</v>
      </c>
      <c r="E38">
        <v>30</v>
      </c>
      <c r="F38">
        <v>0.05</v>
      </c>
      <c r="G38">
        <v>0.096</v>
      </c>
      <c r="H38" s="26">
        <f t="shared" si="3"/>
        <v>0.07664</v>
      </c>
      <c r="K38" s="38">
        <v>0.168</v>
      </c>
      <c r="N38">
        <f t="shared" si="1"/>
        <v>0.06376448</v>
      </c>
      <c r="O38">
        <f t="shared" si="2"/>
        <v>0</v>
      </c>
      <c r="S38" s="25">
        <v>76640</v>
      </c>
      <c r="U38" s="25"/>
    </row>
    <row r="39" spans="1:21" ht="12.75">
      <c r="A39">
        <v>0</v>
      </c>
      <c r="B39">
        <v>27</v>
      </c>
      <c r="D39" t="s">
        <v>301</v>
      </c>
      <c r="E39">
        <v>30</v>
      </c>
      <c r="F39">
        <v>0.05</v>
      </c>
      <c r="G39">
        <v>0.096</v>
      </c>
      <c r="H39" s="26">
        <f t="shared" si="3"/>
        <v>0.077888</v>
      </c>
      <c r="K39" s="38">
        <v>0.154</v>
      </c>
      <c r="N39">
        <f t="shared" si="1"/>
        <v>0.065893248</v>
      </c>
      <c r="O39">
        <f t="shared" si="2"/>
        <v>0</v>
      </c>
      <c r="S39" s="25">
        <v>77888</v>
      </c>
      <c r="U39" s="25"/>
    </row>
    <row r="40" spans="1:21" ht="12.75">
      <c r="A40">
        <v>0</v>
      </c>
      <c r="B40">
        <v>28</v>
      </c>
      <c r="D40" t="s">
        <v>301</v>
      </c>
      <c r="E40">
        <v>30</v>
      </c>
      <c r="F40">
        <v>0.05</v>
      </c>
      <c r="G40">
        <v>0.096</v>
      </c>
      <c r="H40" s="26">
        <f t="shared" si="3"/>
        <v>0.076608</v>
      </c>
      <c r="K40" s="38">
        <v>0.164</v>
      </c>
      <c r="N40">
        <f t="shared" si="1"/>
        <v>0.06404428799999999</v>
      </c>
      <c r="O40">
        <f t="shared" si="2"/>
        <v>0</v>
      </c>
      <c r="S40" s="25">
        <v>76608</v>
      </c>
      <c r="U40" s="25"/>
    </row>
    <row r="41" spans="1:21" ht="12.75">
      <c r="A41">
        <v>0</v>
      </c>
      <c r="B41">
        <v>29</v>
      </c>
      <c r="D41" t="s">
        <v>301</v>
      </c>
      <c r="E41">
        <v>30</v>
      </c>
      <c r="F41">
        <v>0.05</v>
      </c>
      <c r="G41">
        <v>0.096</v>
      </c>
      <c r="H41" s="26">
        <f t="shared" si="3"/>
        <v>0.075648</v>
      </c>
      <c r="K41" s="38">
        <v>0.169</v>
      </c>
      <c r="N41">
        <f t="shared" si="1"/>
        <v>0.06286348800000001</v>
      </c>
      <c r="O41">
        <f t="shared" si="2"/>
        <v>0</v>
      </c>
      <c r="S41" s="25">
        <v>75648</v>
      </c>
      <c r="U41" s="25"/>
    </row>
    <row r="42" spans="1:21" ht="12.75">
      <c r="A42">
        <v>0</v>
      </c>
      <c r="B42">
        <v>30</v>
      </c>
      <c r="D42" t="s">
        <v>301</v>
      </c>
      <c r="E42">
        <v>30</v>
      </c>
      <c r="F42">
        <v>0.05</v>
      </c>
      <c r="G42">
        <v>0.096</v>
      </c>
      <c r="H42" s="26">
        <f t="shared" si="3"/>
        <v>0.076512</v>
      </c>
      <c r="K42" s="38">
        <v>0.167</v>
      </c>
      <c r="N42">
        <f t="shared" si="1"/>
        <v>0.06373449599999999</v>
      </c>
      <c r="O42">
        <f t="shared" si="2"/>
        <v>0</v>
      </c>
      <c r="S42" s="25">
        <v>76512</v>
      </c>
      <c r="U42" s="25"/>
    </row>
    <row r="43" spans="1:21" ht="12.75">
      <c r="A43">
        <v>0</v>
      </c>
      <c r="B43">
        <v>31</v>
      </c>
      <c r="D43" t="s">
        <v>301</v>
      </c>
      <c r="E43">
        <v>30</v>
      </c>
      <c r="F43">
        <v>0.05</v>
      </c>
      <c r="G43">
        <v>0.096</v>
      </c>
      <c r="H43" s="26">
        <f t="shared" si="3"/>
        <v>0.07632</v>
      </c>
      <c r="K43" s="38">
        <v>0.166</v>
      </c>
      <c r="N43">
        <f t="shared" si="1"/>
        <v>0.06365087999999999</v>
      </c>
      <c r="O43">
        <f t="shared" si="2"/>
        <v>0</v>
      </c>
      <c r="S43" s="25">
        <v>76320</v>
      </c>
      <c r="U43" s="25"/>
    </row>
    <row r="44" spans="1:21" ht="12.75">
      <c r="A44">
        <v>0</v>
      </c>
      <c r="B44">
        <v>32</v>
      </c>
      <c r="D44" t="s">
        <v>301</v>
      </c>
      <c r="E44">
        <v>30</v>
      </c>
      <c r="F44">
        <v>0.05</v>
      </c>
      <c r="G44">
        <v>0.096</v>
      </c>
      <c r="H44" s="26">
        <f t="shared" si="3"/>
        <v>0.076768</v>
      </c>
      <c r="K44" s="38">
        <v>0.162</v>
      </c>
      <c r="N44">
        <f t="shared" si="1"/>
        <v>0.064331584</v>
      </c>
      <c r="O44">
        <f t="shared" si="2"/>
        <v>0</v>
      </c>
      <c r="S44" s="25">
        <v>76768</v>
      </c>
      <c r="U44" s="25"/>
    </row>
    <row r="45" spans="1:21" ht="12.75">
      <c r="A45">
        <v>0</v>
      </c>
      <c r="B45">
        <v>33</v>
      </c>
      <c r="D45" t="s">
        <v>301</v>
      </c>
      <c r="E45">
        <v>30</v>
      </c>
      <c r="F45">
        <v>0.05</v>
      </c>
      <c r="G45">
        <v>0.096</v>
      </c>
      <c r="H45" s="26">
        <f t="shared" si="3"/>
        <v>0.075968</v>
      </c>
      <c r="K45" s="38">
        <v>0.172</v>
      </c>
      <c r="N45">
        <f t="shared" si="1"/>
        <v>0.062901504</v>
      </c>
      <c r="O45">
        <f t="shared" si="2"/>
        <v>0</v>
      </c>
      <c r="S45" s="25">
        <v>75968</v>
      </c>
      <c r="U45" s="25"/>
    </row>
    <row r="46" spans="1:21" ht="12.75">
      <c r="A46">
        <v>0</v>
      </c>
      <c r="B46">
        <v>34</v>
      </c>
      <c r="D46" t="s">
        <v>301</v>
      </c>
      <c r="E46">
        <v>30</v>
      </c>
      <c r="F46">
        <v>0.05</v>
      </c>
      <c r="G46">
        <v>0.096</v>
      </c>
      <c r="H46" s="26">
        <f t="shared" si="3"/>
        <v>0.076416</v>
      </c>
      <c r="K46" s="38">
        <v>0.163</v>
      </c>
      <c r="N46">
        <f t="shared" si="1"/>
        <v>0.063960192</v>
      </c>
      <c r="O46">
        <f t="shared" si="2"/>
        <v>0</v>
      </c>
      <c r="S46" s="25">
        <v>76416</v>
      </c>
      <c r="U46" s="25"/>
    </row>
    <row r="47" spans="1:21" ht="12.75">
      <c r="A47">
        <v>20</v>
      </c>
      <c r="B47">
        <v>0</v>
      </c>
      <c r="D47" t="s">
        <v>301</v>
      </c>
      <c r="E47">
        <v>30</v>
      </c>
      <c r="F47">
        <v>0.05</v>
      </c>
      <c r="G47">
        <v>0.096</v>
      </c>
      <c r="H47" s="26">
        <f t="shared" si="3"/>
        <v>0.09488</v>
      </c>
      <c r="K47" s="38">
        <v>0.001</v>
      </c>
      <c r="N47">
        <f t="shared" si="1"/>
        <v>0.09478512</v>
      </c>
      <c r="O47">
        <f t="shared" si="2"/>
        <v>0.09488</v>
      </c>
      <c r="S47" s="25">
        <v>94880</v>
      </c>
      <c r="U47" s="25"/>
    </row>
    <row r="48" spans="1:21" ht="12.75">
      <c r="A48">
        <v>21</v>
      </c>
      <c r="B48">
        <v>0</v>
      </c>
      <c r="D48" t="s">
        <v>301</v>
      </c>
      <c r="E48">
        <v>30</v>
      </c>
      <c r="F48">
        <v>0.05</v>
      </c>
      <c r="G48">
        <v>0.096</v>
      </c>
      <c r="H48" s="26">
        <f t="shared" si="3"/>
        <v>0.094848</v>
      </c>
      <c r="K48" s="38">
        <v>0.001</v>
      </c>
      <c r="N48">
        <f t="shared" si="1"/>
        <v>0.09475315200000001</v>
      </c>
      <c r="O48">
        <f t="shared" si="2"/>
        <v>0.094848</v>
      </c>
      <c r="S48" s="25">
        <v>94848</v>
      </c>
      <c r="U48" s="25"/>
    </row>
    <row r="49" spans="1:21" ht="12.75">
      <c r="A49">
        <v>22</v>
      </c>
      <c r="B49">
        <v>0</v>
      </c>
      <c r="D49" t="s">
        <v>301</v>
      </c>
      <c r="E49">
        <v>30</v>
      </c>
      <c r="F49">
        <v>0.05</v>
      </c>
      <c r="G49">
        <v>0.096</v>
      </c>
      <c r="H49" s="26">
        <f t="shared" si="3"/>
        <v>0.094816</v>
      </c>
      <c r="K49" s="38">
        <v>0.001</v>
      </c>
      <c r="N49">
        <f t="shared" si="1"/>
        <v>0.094721184</v>
      </c>
      <c r="O49">
        <f t="shared" si="2"/>
        <v>0.094816</v>
      </c>
      <c r="S49" s="25">
        <v>94816</v>
      </c>
      <c r="U49" s="25"/>
    </row>
    <row r="50" spans="1:21" ht="12.75">
      <c r="A50">
        <v>23</v>
      </c>
      <c r="B50">
        <v>0</v>
      </c>
      <c r="D50" t="s">
        <v>301</v>
      </c>
      <c r="E50">
        <v>30</v>
      </c>
      <c r="F50">
        <v>0.05</v>
      </c>
      <c r="G50">
        <v>0.096</v>
      </c>
      <c r="H50" s="26">
        <f t="shared" si="3"/>
        <v>0.094784</v>
      </c>
      <c r="K50" s="38">
        <v>0</v>
      </c>
      <c r="N50">
        <f t="shared" si="1"/>
        <v>0.094784</v>
      </c>
      <c r="O50">
        <f t="shared" si="2"/>
        <v>0.094784</v>
      </c>
      <c r="S50" s="25">
        <v>94784</v>
      </c>
      <c r="U50" s="25"/>
    </row>
    <row r="51" spans="1:21" ht="12.75">
      <c r="A51">
        <v>24</v>
      </c>
      <c r="B51">
        <v>0</v>
      </c>
      <c r="D51" t="s">
        <v>301</v>
      </c>
      <c r="E51">
        <v>30</v>
      </c>
      <c r="F51">
        <v>0.05</v>
      </c>
      <c r="G51">
        <v>0.096</v>
      </c>
      <c r="H51" s="26">
        <f t="shared" si="3"/>
        <v>0.094752</v>
      </c>
      <c r="K51" s="38">
        <v>0.001</v>
      </c>
      <c r="N51">
        <f t="shared" si="1"/>
        <v>0.094657248</v>
      </c>
      <c r="O51">
        <f t="shared" si="2"/>
        <v>0.094752</v>
      </c>
      <c r="S51" s="25">
        <v>94752</v>
      </c>
      <c r="U51" s="25"/>
    </row>
    <row r="52" spans="1:21" ht="12.75">
      <c r="A52">
        <v>25</v>
      </c>
      <c r="B52">
        <v>0</v>
      </c>
      <c r="D52" t="s">
        <v>301</v>
      </c>
      <c r="E52">
        <v>30</v>
      </c>
      <c r="F52">
        <v>0.05</v>
      </c>
      <c r="G52">
        <v>0.096</v>
      </c>
      <c r="H52" s="26">
        <f t="shared" si="3"/>
        <v>0.09472</v>
      </c>
      <c r="K52" s="38">
        <v>0.001</v>
      </c>
      <c r="N52">
        <f t="shared" si="1"/>
        <v>0.09462527999999999</v>
      </c>
      <c r="O52">
        <f t="shared" si="2"/>
        <v>0.09472</v>
      </c>
      <c r="S52" s="25">
        <v>94720</v>
      </c>
      <c r="U52" s="25"/>
    </row>
    <row r="53" spans="1:21" ht="12.75">
      <c r="A53">
        <v>26</v>
      </c>
      <c r="B53">
        <v>0</v>
      </c>
      <c r="D53" t="s">
        <v>301</v>
      </c>
      <c r="E53">
        <v>30</v>
      </c>
      <c r="F53">
        <v>0.05</v>
      </c>
      <c r="G53">
        <v>0.096</v>
      </c>
      <c r="H53" s="26">
        <f t="shared" si="3"/>
        <v>0.094688</v>
      </c>
      <c r="K53" s="38">
        <v>0.001</v>
      </c>
      <c r="N53">
        <f t="shared" si="1"/>
        <v>0.094593312</v>
      </c>
      <c r="O53">
        <f t="shared" si="2"/>
        <v>0.094688</v>
      </c>
      <c r="S53" s="25">
        <v>94688</v>
      </c>
      <c r="U53" s="25"/>
    </row>
    <row r="54" spans="1:21" ht="12.75">
      <c r="A54">
        <v>27</v>
      </c>
      <c r="B54">
        <v>0</v>
      </c>
      <c r="D54" t="s">
        <v>301</v>
      </c>
      <c r="E54">
        <v>30</v>
      </c>
      <c r="F54">
        <v>0.05</v>
      </c>
      <c r="G54">
        <v>0.096</v>
      </c>
      <c r="H54" s="26">
        <f t="shared" si="3"/>
        <v>0.094656</v>
      </c>
      <c r="K54" s="38">
        <v>0.001</v>
      </c>
      <c r="N54">
        <f t="shared" si="1"/>
        <v>0.094561344</v>
      </c>
      <c r="O54">
        <f t="shared" si="2"/>
        <v>0.094656</v>
      </c>
      <c r="S54" s="25">
        <v>94656</v>
      </c>
      <c r="U54" s="25"/>
    </row>
    <row r="55" spans="1:21" ht="12.75">
      <c r="A55">
        <v>28</v>
      </c>
      <c r="B55">
        <v>0</v>
      </c>
      <c r="D55" t="s">
        <v>301</v>
      </c>
      <c r="E55">
        <v>30</v>
      </c>
      <c r="F55">
        <v>0.05</v>
      </c>
      <c r="G55">
        <v>0.096</v>
      </c>
      <c r="H55" s="26">
        <f t="shared" si="3"/>
        <v>0.094624</v>
      </c>
      <c r="K55" s="38">
        <v>0.001</v>
      </c>
      <c r="N55">
        <f t="shared" si="1"/>
        <v>0.094529376</v>
      </c>
      <c r="O55">
        <f t="shared" si="2"/>
        <v>0.094624</v>
      </c>
      <c r="S55" s="25">
        <v>94624</v>
      </c>
      <c r="U55" s="25"/>
    </row>
    <row r="56" spans="1:21" ht="12.75">
      <c r="A56">
        <v>29</v>
      </c>
      <c r="B56">
        <v>0</v>
      </c>
      <c r="D56" t="s">
        <v>301</v>
      </c>
      <c r="E56">
        <v>30</v>
      </c>
      <c r="F56">
        <v>0.05</v>
      </c>
      <c r="G56">
        <v>0.096</v>
      </c>
      <c r="H56" s="26">
        <f t="shared" si="3"/>
        <v>0.094592</v>
      </c>
      <c r="K56" s="38">
        <v>0.001</v>
      </c>
      <c r="N56">
        <f t="shared" si="1"/>
        <v>0.09449740799999999</v>
      </c>
      <c r="O56">
        <f t="shared" si="2"/>
        <v>0.094592</v>
      </c>
      <c r="S56" s="25">
        <v>94592</v>
      </c>
      <c r="U56" s="25"/>
    </row>
    <row r="57" spans="1:21" ht="12.75">
      <c r="A57">
        <v>30</v>
      </c>
      <c r="B57">
        <v>0</v>
      </c>
      <c r="D57" t="s">
        <v>301</v>
      </c>
      <c r="E57">
        <v>30</v>
      </c>
      <c r="F57">
        <v>0.05</v>
      </c>
      <c r="G57">
        <v>0.096</v>
      </c>
      <c r="H57" s="26">
        <f t="shared" si="3"/>
        <v>0.09456</v>
      </c>
      <c r="K57" s="38">
        <v>0.001</v>
      </c>
      <c r="N57">
        <f t="shared" si="1"/>
        <v>0.09446544000000001</v>
      </c>
      <c r="O57">
        <f t="shared" si="2"/>
        <v>0.09456</v>
      </c>
      <c r="S57" s="25">
        <v>94560</v>
      </c>
      <c r="U57" s="25"/>
    </row>
    <row r="58" spans="1:21" ht="12.75">
      <c r="A58">
        <v>31</v>
      </c>
      <c r="B58">
        <v>0</v>
      </c>
      <c r="D58" t="s">
        <v>301</v>
      </c>
      <c r="E58">
        <v>30</v>
      </c>
      <c r="F58">
        <v>0.05</v>
      </c>
      <c r="G58">
        <v>0.096</v>
      </c>
      <c r="H58" s="26">
        <f t="shared" si="3"/>
        <v>0.094528</v>
      </c>
      <c r="K58" s="38">
        <v>0.001</v>
      </c>
      <c r="N58">
        <f t="shared" si="1"/>
        <v>0.094433472</v>
      </c>
      <c r="O58">
        <f t="shared" si="2"/>
        <v>0.094528</v>
      </c>
      <c r="S58" s="25">
        <v>94528</v>
      </c>
      <c r="U58" s="25"/>
    </row>
    <row r="59" spans="1:21" ht="12.75">
      <c r="A59">
        <v>32</v>
      </c>
      <c r="B59">
        <v>0</v>
      </c>
      <c r="D59" t="s">
        <v>301</v>
      </c>
      <c r="E59">
        <v>30</v>
      </c>
      <c r="F59">
        <v>0.05</v>
      </c>
      <c r="G59">
        <v>0.096</v>
      </c>
      <c r="H59" s="26">
        <f t="shared" si="3"/>
        <v>0.094496</v>
      </c>
      <c r="K59" s="38">
        <v>0.001</v>
      </c>
      <c r="N59">
        <f t="shared" si="1"/>
        <v>0.094401504</v>
      </c>
      <c r="O59">
        <f t="shared" si="2"/>
        <v>0.094496</v>
      </c>
      <c r="S59" s="25">
        <v>94496</v>
      </c>
      <c r="U59" s="25"/>
    </row>
    <row r="60" spans="1:21" ht="12.75">
      <c r="A60">
        <v>33</v>
      </c>
      <c r="B60">
        <v>0</v>
      </c>
      <c r="D60" t="s">
        <v>301</v>
      </c>
      <c r="E60">
        <v>30</v>
      </c>
      <c r="F60">
        <v>0.05</v>
      </c>
      <c r="G60">
        <v>0.096</v>
      </c>
      <c r="H60" s="26">
        <f t="shared" si="3"/>
        <v>0.094464</v>
      </c>
      <c r="K60" s="38">
        <v>0.001</v>
      </c>
      <c r="N60">
        <f t="shared" si="1"/>
        <v>0.094369536</v>
      </c>
      <c r="O60">
        <f t="shared" si="2"/>
        <v>0.094464</v>
      </c>
      <c r="S60" s="25">
        <v>94464</v>
      </c>
      <c r="U60" s="25"/>
    </row>
    <row r="61" spans="1:21" ht="12.75">
      <c r="A61">
        <v>34</v>
      </c>
      <c r="B61">
        <v>0</v>
      </c>
      <c r="D61" t="s">
        <v>301</v>
      </c>
      <c r="E61">
        <v>30</v>
      </c>
      <c r="F61">
        <v>0.05</v>
      </c>
      <c r="G61">
        <v>0.096</v>
      </c>
      <c r="H61" s="26">
        <f t="shared" si="3"/>
        <v>0.094432</v>
      </c>
      <c r="K61" s="38">
        <v>0.001</v>
      </c>
      <c r="N61">
        <f t="shared" si="1"/>
        <v>0.094337568</v>
      </c>
      <c r="O61">
        <f t="shared" si="2"/>
        <v>0.094432</v>
      </c>
      <c r="S61" s="25">
        <v>94432</v>
      </c>
      <c r="U61" s="25"/>
    </row>
    <row r="62" ht="13.5" thickBot="1"/>
    <row r="63" spans="1:13" ht="13.5" thickBot="1">
      <c r="A63" s="73" t="s">
        <v>32</v>
      </c>
      <c r="B63" s="92"/>
      <c r="C63" s="92"/>
      <c r="D63" s="92"/>
      <c r="E63" s="74"/>
      <c r="G63" s="73" t="s">
        <v>22</v>
      </c>
      <c r="H63" s="92"/>
      <c r="I63" s="92"/>
      <c r="J63" s="92"/>
      <c r="K63" s="92"/>
      <c r="L63" s="92"/>
      <c r="M63" s="74"/>
    </row>
    <row r="64" spans="1:13" ht="13.5" thickBot="1">
      <c r="A64" s="13"/>
      <c r="B64" s="1" t="s">
        <v>14</v>
      </c>
      <c r="C64" s="1" t="s">
        <v>15</v>
      </c>
      <c r="D64" s="1" t="s">
        <v>16</v>
      </c>
      <c r="E64" s="2" t="s">
        <v>17</v>
      </c>
      <c r="G64" s="14" t="s">
        <v>25</v>
      </c>
      <c r="H64" s="18"/>
      <c r="I64" s="18"/>
      <c r="J64" s="18"/>
      <c r="K64" s="18"/>
      <c r="L64" s="18"/>
      <c r="M64" s="19"/>
    </row>
    <row r="65" spans="1:13" ht="12.75">
      <c r="A65" s="8" t="s">
        <v>302</v>
      </c>
      <c r="B65" s="9">
        <v>0.0032</v>
      </c>
      <c r="C65" s="9">
        <v>0.0032</v>
      </c>
      <c r="D65" s="9">
        <v>0.0032</v>
      </c>
      <c r="E65" s="10">
        <v>0.0032</v>
      </c>
      <c r="G65" s="93" t="s">
        <v>23</v>
      </c>
      <c r="H65" s="13"/>
      <c r="I65" s="1" t="s">
        <v>31</v>
      </c>
      <c r="J65" s="1" t="s">
        <v>26</v>
      </c>
      <c r="K65" s="1"/>
      <c r="L65" s="1"/>
      <c r="M65" s="2"/>
    </row>
    <row r="66" spans="1:13" ht="13.5" thickBot="1">
      <c r="A66" s="8" t="s">
        <v>303</v>
      </c>
      <c r="B66" s="9">
        <v>64</v>
      </c>
      <c r="C66" s="9">
        <v>64</v>
      </c>
      <c r="D66" s="9">
        <v>15</v>
      </c>
      <c r="E66" s="10">
        <v>15</v>
      </c>
      <c r="G66" s="94"/>
      <c r="H66" s="22" t="s">
        <v>24</v>
      </c>
      <c r="I66" s="11">
        <v>1</v>
      </c>
      <c r="J66" s="11">
        <v>64</v>
      </c>
      <c r="K66" s="11"/>
      <c r="L66" s="11"/>
      <c r="M66" s="12"/>
    </row>
    <row r="67" spans="1:13" ht="13.5" thickBot="1">
      <c r="A67" s="8" t="s">
        <v>304</v>
      </c>
      <c r="B67" s="9">
        <v>1023</v>
      </c>
      <c r="C67" s="9">
        <v>1023</v>
      </c>
      <c r="D67" s="9">
        <v>15</v>
      </c>
      <c r="E67" s="10">
        <v>15</v>
      </c>
      <c r="G67" s="23" t="s">
        <v>27</v>
      </c>
      <c r="H67" s="73" t="s">
        <v>28</v>
      </c>
      <c r="I67" s="92"/>
      <c r="J67" s="92"/>
      <c r="K67" s="92"/>
      <c r="L67" s="92"/>
      <c r="M67" s="74"/>
    </row>
    <row r="68" spans="1:13" ht="13.5" thickBot="1">
      <c r="A68" s="8" t="s">
        <v>305</v>
      </c>
      <c r="B68" s="9">
        <v>7</v>
      </c>
      <c r="C68" s="9">
        <v>3</v>
      </c>
      <c r="D68" s="9">
        <v>2</v>
      </c>
      <c r="E68" s="10">
        <v>2</v>
      </c>
      <c r="G68" s="23" t="s">
        <v>18</v>
      </c>
      <c r="H68" s="73" t="s">
        <v>306</v>
      </c>
      <c r="I68" s="92"/>
      <c r="J68" s="92"/>
      <c r="K68" s="92"/>
      <c r="L68" s="92"/>
      <c r="M68" s="74"/>
    </row>
    <row r="69" spans="1:13" ht="13.5" thickBot="1">
      <c r="A69" s="16" t="s">
        <v>19</v>
      </c>
      <c r="B69" s="90" t="s">
        <v>21</v>
      </c>
      <c r="C69" s="90"/>
      <c r="D69" s="90"/>
      <c r="E69" s="91"/>
      <c r="G69" s="15" t="s">
        <v>29</v>
      </c>
      <c r="H69" s="109" t="s">
        <v>28</v>
      </c>
      <c r="I69" s="110"/>
      <c r="J69" s="110"/>
      <c r="K69" s="110"/>
      <c r="L69" s="110"/>
      <c r="M69" s="111"/>
    </row>
    <row r="70" spans="1:13" ht="13.5" thickBot="1">
      <c r="A70" s="17" t="s">
        <v>20</v>
      </c>
      <c r="B70" s="90" t="s">
        <v>21</v>
      </c>
      <c r="C70" s="90"/>
      <c r="D70" s="90"/>
      <c r="E70" s="91"/>
      <c r="G70" s="23" t="s">
        <v>30</v>
      </c>
      <c r="H70" s="73" t="s">
        <v>28</v>
      </c>
      <c r="I70" s="92"/>
      <c r="J70" s="92"/>
      <c r="K70" s="92"/>
      <c r="L70" s="92"/>
      <c r="M70" s="74"/>
    </row>
    <row r="72" ht="13.5" thickBot="1"/>
    <row r="73" spans="1:13" ht="12.75" customHeight="1">
      <c r="A73" s="18"/>
      <c r="B73" s="18"/>
      <c r="C73" s="18"/>
      <c r="G73" s="112" t="s">
        <v>34</v>
      </c>
      <c r="H73" s="113"/>
      <c r="I73" s="113"/>
      <c r="J73" s="113"/>
      <c r="K73" s="113"/>
      <c r="L73" s="113"/>
      <c r="M73" s="114"/>
    </row>
    <row r="74" spans="1:13" ht="12.75">
      <c r="A74" s="18"/>
      <c r="B74" s="18"/>
      <c r="C74" s="18"/>
      <c r="G74" s="88" t="s">
        <v>35</v>
      </c>
      <c r="H74" s="89"/>
      <c r="I74" s="95" t="s">
        <v>334</v>
      </c>
      <c r="J74" s="95"/>
      <c r="K74" s="95"/>
      <c r="L74" s="95"/>
      <c r="M74" s="115"/>
    </row>
    <row r="75" spans="1:13" ht="12.75">
      <c r="A75" s="18"/>
      <c r="B75" s="18"/>
      <c r="C75" s="18"/>
      <c r="G75" s="88" t="s">
        <v>36</v>
      </c>
      <c r="H75" s="89"/>
      <c r="I75" s="95" t="s">
        <v>37</v>
      </c>
      <c r="J75" s="95"/>
      <c r="K75" s="9"/>
      <c r="L75" s="9"/>
      <c r="M75" s="10"/>
    </row>
    <row r="76" spans="7:13" ht="12.75">
      <c r="G76" s="88" t="s">
        <v>335</v>
      </c>
      <c r="H76" s="89"/>
      <c r="I76" s="99" t="s">
        <v>344</v>
      </c>
      <c r="J76" s="100"/>
      <c r="K76" s="100"/>
      <c r="L76" s="100"/>
      <c r="M76" s="101"/>
    </row>
    <row r="77" spans="7:13" ht="12.75">
      <c r="G77" s="88" t="s">
        <v>38</v>
      </c>
      <c r="H77" s="89"/>
      <c r="I77" s="9" t="s">
        <v>39</v>
      </c>
      <c r="J77" s="9"/>
      <c r="K77" s="9"/>
      <c r="L77" s="9"/>
      <c r="M77" s="10"/>
    </row>
    <row r="78" spans="7:13" ht="12.75">
      <c r="G78" s="88" t="s">
        <v>40</v>
      </c>
      <c r="H78" s="89"/>
      <c r="I78" s="9">
        <v>20</v>
      </c>
      <c r="J78" s="9"/>
      <c r="K78" s="9"/>
      <c r="L78" s="9"/>
      <c r="M78" s="10"/>
    </row>
    <row r="79" spans="7:13" ht="12.75">
      <c r="G79" s="8" t="s">
        <v>41</v>
      </c>
      <c r="H79" s="9"/>
      <c r="I79" s="9" t="s">
        <v>42</v>
      </c>
      <c r="J79" s="9"/>
      <c r="K79" s="9"/>
      <c r="L79" s="9"/>
      <c r="M79" s="10"/>
    </row>
    <row r="80" spans="7:13" ht="12.75">
      <c r="G80" s="8" t="s">
        <v>43</v>
      </c>
      <c r="H80" s="9"/>
      <c r="I80" s="9" t="s">
        <v>44</v>
      </c>
      <c r="J80" s="9"/>
      <c r="K80" s="9"/>
      <c r="L80" s="9"/>
      <c r="M80" s="10"/>
    </row>
    <row r="81" spans="7:13" ht="12.75">
      <c r="G81" s="8" t="s">
        <v>45</v>
      </c>
      <c r="H81" s="9"/>
      <c r="I81" s="9" t="s">
        <v>307</v>
      </c>
      <c r="J81" s="9"/>
      <c r="K81" s="9"/>
      <c r="L81" s="9"/>
      <c r="M81" s="10"/>
    </row>
    <row r="82" spans="7:13" ht="13.5" thickBot="1">
      <c r="G82" s="17" t="s">
        <v>47</v>
      </c>
      <c r="H82" s="11"/>
      <c r="I82" s="11">
        <v>108</v>
      </c>
      <c r="J82" s="11"/>
      <c r="K82" s="11"/>
      <c r="L82" s="11"/>
      <c r="M82" s="12"/>
    </row>
    <row r="90" ht="12.75">
      <c r="F90" s="18"/>
    </row>
    <row r="91" ht="12.75">
      <c r="F91" s="18"/>
    </row>
    <row r="92" ht="12.75">
      <c r="F92" s="18"/>
    </row>
  </sheetData>
  <mergeCells count="30">
    <mergeCell ref="S1:S2"/>
    <mergeCell ref="A1:A2"/>
    <mergeCell ref="B1:B2"/>
    <mergeCell ref="C1:C2"/>
    <mergeCell ref="D1:D2"/>
    <mergeCell ref="K1:L1"/>
    <mergeCell ref="M1:O1"/>
    <mergeCell ref="A63:E63"/>
    <mergeCell ref="G63:M63"/>
    <mergeCell ref="G1:G2"/>
    <mergeCell ref="H1:H2"/>
    <mergeCell ref="I1:J1"/>
    <mergeCell ref="E1:E2"/>
    <mergeCell ref="F1:F2"/>
    <mergeCell ref="G65:G66"/>
    <mergeCell ref="H67:M67"/>
    <mergeCell ref="H68:M68"/>
    <mergeCell ref="B69:E69"/>
    <mergeCell ref="H69:M69"/>
    <mergeCell ref="B70:E70"/>
    <mergeCell ref="H70:M70"/>
    <mergeCell ref="G73:M73"/>
    <mergeCell ref="G74:H74"/>
    <mergeCell ref="I74:M74"/>
    <mergeCell ref="G75:H75"/>
    <mergeCell ref="I75:J75"/>
    <mergeCell ref="G77:H77"/>
    <mergeCell ref="G78:H78"/>
    <mergeCell ref="G76:H76"/>
    <mergeCell ref="I76:M76"/>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26"/>
  </sheetPr>
  <dimension ref="A1:W49"/>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I36" sqref="I36:M36"/>
    </sheetView>
  </sheetViews>
  <sheetFormatPr defaultColWidth="9.140625" defaultRowHeight="12.75"/>
  <cols>
    <col min="6" max="6" width="10.7109375" style="0" bestFit="1" customWidth="1"/>
    <col min="12" max="12" width="11.140625" style="0" customWidth="1"/>
    <col min="16" max="16" width="9.7109375" style="0" bestFit="1" customWidth="1"/>
    <col min="19" max="19" width="10.00390625" style="0" bestFit="1" customWidth="1"/>
  </cols>
  <sheetData>
    <row r="1" spans="1:19" ht="12.75" customHeight="1">
      <c r="A1" s="81" t="s">
        <v>0</v>
      </c>
      <c r="B1" s="77" t="s">
        <v>1</v>
      </c>
      <c r="C1" s="77" t="s">
        <v>181</v>
      </c>
      <c r="D1" s="77" t="s">
        <v>182</v>
      </c>
      <c r="E1" s="79" t="s">
        <v>183</v>
      </c>
      <c r="F1" s="77" t="s">
        <v>184</v>
      </c>
      <c r="G1" s="77" t="s">
        <v>185</v>
      </c>
      <c r="H1" s="75" t="s">
        <v>186</v>
      </c>
      <c r="I1" s="86" t="s">
        <v>3</v>
      </c>
      <c r="J1" s="87"/>
      <c r="K1" s="83" t="s">
        <v>4</v>
      </c>
      <c r="L1" s="84"/>
      <c r="M1" s="87" t="s">
        <v>5</v>
      </c>
      <c r="N1" s="87"/>
      <c r="O1" s="87"/>
      <c r="P1" s="1" t="s">
        <v>6</v>
      </c>
      <c r="Q1" s="2"/>
      <c r="S1" s="75" t="s">
        <v>187</v>
      </c>
    </row>
    <row r="2" spans="1:19" ht="64.5" thickBot="1">
      <c r="A2" s="82"/>
      <c r="B2" s="78"/>
      <c r="C2" s="78"/>
      <c r="D2" s="78"/>
      <c r="E2" s="80"/>
      <c r="F2" s="78"/>
      <c r="G2" s="78"/>
      <c r="H2" s="85"/>
      <c r="I2" s="3" t="s">
        <v>188</v>
      </c>
      <c r="J2" s="4" t="s">
        <v>8</v>
      </c>
      <c r="K2" s="4" t="s">
        <v>189</v>
      </c>
      <c r="L2" s="5" t="s">
        <v>190</v>
      </c>
      <c r="M2" s="4" t="s">
        <v>9</v>
      </c>
      <c r="N2" s="4" t="s">
        <v>10</v>
      </c>
      <c r="O2" s="4" t="s">
        <v>11</v>
      </c>
      <c r="P2" s="5" t="s">
        <v>12</v>
      </c>
      <c r="Q2" s="6" t="s">
        <v>13</v>
      </c>
      <c r="S2" s="76"/>
    </row>
    <row r="3" spans="1:19" ht="13.5" thickBot="1">
      <c r="A3">
        <v>4</v>
      </c>
      <c r="B3">
        <v>0</v>
      </c>
      <c r="C3" t="s">
        <v>191</v>
      </c>
      <c r="G3">
        <v>0</v>
      </c>
      <c r="H3">
        <f aca="true" t="shared" si="0" ref="H3:H23">S3/1000000</f>
        <v>0</v>
      </c>
      <c r="I3" s="27">
        <f>SUM(H3:H6)</f>
        <v>2.2660416000000003</v>
      </c>
      <c r="J3" s="28">
        <f>I3/SUM(G3:G6)</f>
        <v>0.07309811612903226</v>
      </c>
      <c r="K3" s="7"/>
      <c r="L3" s="30" t="s">
        <v>218</v>
      </c>
      <c r="M3" s="28">
        <f>SUM(H3:H23)</f>
        <v>54.327473930000004</v>
      </c>
      <c r="N3" s="28">
        <f>SUM(N7:N23)+SUM(H3:H6)</f>
        <v>54.325220754</v>
      </c>
      <c r="O3" s="31">
        <f>SUM(O7:O23)+SUM(H3:H6)</f>
        <v>53.83047393000001</v>
      </c>
      <c r="P3" s="32">
        <v>105.7829</v>
      </c>
      <c r="Q3" s="69">
        <f>N3/P3</f>
        <v>0.5135538991084571</v>
      </c>
      <c r="S3" s="25">
        <v>0</v>
      </c>
    </row>
    <row r="4" spans="1:19" ht="12.75">
      <c r="A4">
        <v>0</v>
      </c>
      <c r="B4">
        <v>4</v>
      </c>
      <c r="C4" t="s">
        <v>191</v>
      </c>
      <c r="G4">
        <v>1</v>
      </c>
      <c r="H4">
        <f t="shared" si="0"/>
        <v>1.06376</v>
      </c>
      <c r="S4" s="25">
        <v>1063760</v>
      </c>
    </row>
    <row r="5" spans="1:19" ht="12.75">
      <c r="A5">
        <v>10</v>
      </c>
      <c r="B5">
        <v>4</v>
      </c>
      <c r="C5" t="s">
        <v>191</v>
      </c>
      <c r="G5">
        <v>0</v>
      </c>
      <c r="H5">
        <f t="shared" si="0"/>
        <v>0.0210816</v>
      </c>
      <c r="S5" s="25">
        <v>21081.6</v>
      </c>
    </row>
    <row r="6" spans="1:19" ht="12.75">
      <c r="A6">
        <v>4</v>
      </c>
      <c r="B6">
        <v>10</v>
      </c>
      <c r="C6" t="s">
        <v>191</v>
      </c>
      <c r="G6">
        <v>30</v>
      </c>
      <c r="H6">
        <f t="shared" si="0"/>
        <v>1.1812</v>
      </c>
      <c r="S6" s="25">
        <v>1181200</v>
      </c>
    </row>
    <row r="7" spans="1:19" ht="12.75">
      <c r="A7">
        <v>0</v>
      </c>
      <c r="B7">
        <v>1</v>
      </c>
      <c r="D7" t="s">
        <v>192</v>
      </c>
      <c r="E7">
        <v>200</v>
      </c>
      <c r="F7">
        <v>1E-07</v>
      </c>
      <c r="G7">
        <v>19.200001</v>
      </c>
      <c r="H7">
        <f t="shared" si="0"/>
        <v>19.1356</v>
      </c>
      <c r="K7" s="29">
        <v>0</v>
      </c>
      <c r="N7">
        <f aca="true" t="shared" si="1" ref="N7:N23">H7*(1-K7)</f>
        <v>19.1356</v>
      </c>
      <c r="O7">
        <f aca="true" t="shared" si="2" ref="O7:O23">IF((K7&lt;F7),H7,0)</f>
        <v>19.1356</v>
      </c>
      <c r="S7" s="25">
        <v>19135600</v>
      </c>
    </row>
    <row r="8" spans="1:19" ht="12.75">
      <c r="A8">
        <v>0</v>
      </c>
      <c r="B8">
        <v>3</v>
      </c>
      <c r="D8" t="s">
        <v>192</v>
      </c>
      <c r="E8">
        <v>200</v>
      </c>
      <c r="F8">
        <v>1E-07</v>
      </c>
      <c r="G8">
        <v>24</v>
      </c>
      <c r="H8">
        <f t="shared" si="0"/>
        <v>23.7164</v>
      </c>
      <c r="K8" s="29">
        <v>0</v>
      </c>
      <c r="N8">
        <f t="shared" si="1"/>
        <v>23.7164</v>
      </c>
      <c r="O8">
        <f t="shared" si="2"/>
        <v>23.7164</v>
      </c>
      <c r="S8" s="25">
        <v>23716400</v>
      </c>
    </row>
    <row r="9" spans="1:19" ht="12.75">
      <c r="A9">
        <v>0</v>
      </c>
      <c r="B9">
        <v>4</v>
      </c>
      <c r="D9" t="s">
        <v>192</v>
      </c>
      <c r="E9">
        <v>200</v>
      </c>
      <c r="F9">
        <v>0.0001</v>
      </c>
      <c r="G9">
        <v>4</v>
      </c>
      <c r="H9">
        <f t="shared" si="0"/>
        <v>3.9428</v>
      </c>
      <c r="K9" s="29">
        <v>0</v>
      </c>
      <c r="N9">
        <f t="shared" si="1"/>
        <v>3.9428</v>
      </c>
      <c r="O9">
        <f t="shared" si="2"/>
        <v>3.9428</v>
      </c>
      <c r="S9" s="25">
        <v>3942800</v>
      </c>
    </row>
    <row r="10" spans="1:19" ht="12.75">
      <c r="A10">
        <v>0</v>
      </c>
      <c r="B10">
        <v>7</v>
      </c>
      <c r="D10" t="s">
        <v>193</v>
      </c>
      <c r="E10">
        <v>30</v>
      </c>
      <c r="F10">
        <v>0.05</v>
      </c>
      <c r="G10">
        <v>0.096</v>
      </c>
      <c r="H10">
        <f t="shared" si="0"/>
        <v>0.094656</v>
      </c>
      <c r="K10" s="29">
        <v>0</v>
      </c>
      <c r="N10">
        <f t="shared" si="1"/>
        <v>0.094656</v>
      </c>
      <c r="O10">
        <f t="shared" si="2"/>
        <v>0.094656</v>
      </c>
      <c r="S10" s="25">
        <v>94656</v>
      </c>
    </row>
    <row r="11" spans="1:19" ht="12.75">
      <c r="A11">
        <v>0</v>
      </c>
      <c r="B11">
        <v>8</v>
      </c>
      <c r="D11" t="s">
        <v>193</v>
      </c>
      <c r="E11">
        <v>30</v>
      </c>
      <c r="F11">
        <v>0.05</v>
      </c>
      <c r="G11">
        <v>0.096</v>
      </c>
      <c r="H11">
        <f t="shared" si="0"/>
        <v>0.094656</v>
      </c>
      <c r="K11" s="29">
        <v>0.002</v>
      </c>
      <c r="N11">
        <f t="shared" si="1"/>
        <v>0.09446668800000001</v>
      </c>
      <c r="O11">
        <f t="shared" si="2"/>
        <v>0.094656</v>
      </c>
      <c r="S11" s="25">
        <v>94656</v>
      </c>
    </row>
    <row r="12" spans="1:19" ht="12.75">
      <c r="A12">
        <v>0</v>
      </c>
      <c r="B12">
        <v>9</v>
      </c>
      <c r="D12" t="s">
        <v>193</v>
      </c>
      <c r="E12">
        <v>30</v>
      </c>
      <c r="F12">
        <v>0.05</v>
      </c>
      <c r="G12">
        <v>0.096</v>
      </c>
      <c r="H12">
        <f t="shared" si="0"/>
        <v>0.094592</v>
      </c>
      <c r="K12" s="29">
        <v>0</v>
      </c>
      <c r="N12">
        <f t="shared" si="1"/>
        <v>0.094592</v>
      </c>
      <c r="O12">
        <f t="shared" si="2"/>
        <v>0.094592</v>
      </c>
      <c r="S12" s="25">
        <v>94592</v>
      </c>
    </row>
    <row r="13" spans="1:19" ht="12.75">
      <c r="A13">
        <v>0</v>
      </c>
      <c r="B13">
        <v>10</v>
      </c>
      <c r="D13" t="s">
        <v>192</v>
      </c>
      <c r="E13">
        <v>30</v>
      </c>
      <c r="F13">
        <v>0.0001</v>
      </c>
      <c r="G13">
        <v>2</v>
      </c>
      <c r="H13">
        <f t="shared" si="0"/>
        <v>1.965124</v>
      </c>
      <c r="K13" s="29">
        <v>0</v>
      </c>
      <c r="N13">
        <f t="shared" si="1"/>
        <v>1.965124</v>
      </c>
      <c r="O13">
        <f t="shared" si="2"/>
        <v>1.965124</v>
      </c>
      <c r="S13" s="25">
        <v>1965124</v>
      </c>
    </row>
    <row r="14" spans="1:19" ht="12.75">
      <c r="A14">
        <v>0</v>
      </c>
      <c r="B14">
        <v>11</v>
      </c>
      <c r="D14" t="s">
        <v>192</v>
      </c>
      <c r="E14">
        <v>200</v>
      </c>
      <c r="F14">
        <v>0.0001</v>
      </c>
      <c r="G14">
        <v>0.128</v>
      </c>
      <c r="H14">
        <f t="shared" si="0"/>
        <v>0.1254</v>
      </c>
      <c r="K14" s="29">
        <v>0</v>
      </c>
      <c r="N14">
        <f t="shared" si="1"/>
        <v>0.1254</v>
      </c>
      <c r="O14">
        <f t="shared" si="2"/>
        <v>0.1254</v>
      </c>
      <c r="S14" s="25">
        <v>125400</v>
      </c>
    </row>
    <row r="15" spans="1:19" ht="12.75">
      <c r="A15">
        <v>1</v>
      </c>
      <c r="B15">
        <v>0</v>
      </c>
      <c r="D15" t="s">
        <v>192</v>
      </c>
      <c r="E15">
        <v>100</v>
      </c>
      <c r="F15">
        <v>0.01</v>
      </c>
      <c r="G15">
        <v>0.06</v>
      </c>
      <c r="H15">
        <f t="shared" si="0"/>
        <v>0.059801599999999996</v>
      </c>
      <c r="K15" s="29">
        <v>0</v>
      </c>
      <c r="N15">
        <f t="shared" si="1"/>
        <v>0.059801599999999996</v>
      </c>
      <c r="O15">
        <f t="shared" si="2"/>
        <v>0.059801599999999996</v>
      </c>
      <c r="S15" s="25">
        <v>59801.6</v>
      </c>
    </row>
    <row r="16" spans="1:19" ht="12.75">
      <c r="A16">
        <v>3</v>
      </c>
      <c r="B16">
        <v>0</v>
      </c>
      <c r="D16" t="s">
        <v>192</v>
      </c>
      <c r="E16">
        <v>100</v>
      </c>
      <c r="F16">
        <v>0.01</v>
      </c>
      <c r="G16">
        <v>0.06</v>
      </c>
      <c r="H16">
        <f t="shared" si="0"/>
        <v>0.059784529999999995</v>
      </c>
      <c r="K16" s="29">
        <v>0</v>
      </c>
      <c r="N16">
        <f t="shared" si="1"/>
        <v>0.059784529999999995</v>
      </c>
      <c r="O16">
        <f t="shared" si="2"/>
        <v>0.059784529999999995</v>
      </c>
      <c r="S16" s="25">
        <v>59784.53</v>
      </c>
    </row>
    <row r="17" spans="1:19" ht="12.75">
      <c r="A17">
        <v>7</v>
      </c>
      <c r="B17">
        <v>0</v>
      </c>
      <c r="D17" t="s">
        <v>193</v>
      </c>
      <c r="E17">
        <v>30</v>
      </c>
      <c r="F17">
        <v>0.05</v>
      </c>
      <c r="G17">
        <v>0.096</v>
      </c>
      <c r="H17">
        <f t="shared" si="0"/>
        <v>0.09552</v>
      </c>
      <c r="K17" s="29">
        <v>0.001</v>
      </c>
      <c r="N17">
        <f t="shared" si="1"/>
        <v>0.09542447999999999</v>
      </c>
      <c r="O17">
        <f t="shared" si="2"/>
        <v>0.09552</v>
      </c>
      <c r="S17" s="25">
        <v>95520</v>
      </c>
    </row>
    <row r="18" spans="1:19" ht="12.75">
      <c r="A18">
        <v>8</v>
      </c>
      <c r="B18">
        <v>0</v>
      </c>
      <c r="D18" t="s">
        <v>193</v>
      </c>
      <c r="E18">
        <v>30</v>
      </c>
      <c r="F18">
        <v>0.05</v>
      </c>
      <c r="G18">
        <v>0.096</v>
      </c>
      <c r="H18">
        <f t="shared" si="0"/>
        <v>0.095488</v>
      </c>
      <c r="K18" s="29">
        <v>0.002</v>
      </c>
      <c r="N18">
        <f t="shared" si="1"/>
        <v>0.09529702400000001</v>
      </c>
      <c r="O18">
        <f t="shared" si="2"/>
        <v>0.095488</v>
      </c>
      <c r="S18" s="25">
        <v>95488</v>
      </c>
    </row>
    <row r="19" spans="1:19" ht="12.75">
      <c r="A19">
        <v>9</v>
      </c>
      <c r="B19">
        <v>0</v>
      </c>
      <c r="D19" t="s">
        <v>193</v>
      </c>
      <c r="E19">
        <v>30</v>
      </c>
      <c r="F19">
        <v>0.05</v>
      </c>
      <c r="G19">
        <v>0.096</v>
      </c>
      <c r="H19">
        <f t="shared" si="0"/>
        <v>0.095456</v>
      </c>
      <c r="K19" s="29">
        <v>0.003</v>
      </c>
      <c r="N19">
        <f t="shared" si="1"/>
        <v>0.095169632</v>
      </c>
      <c r="O19">
        <f t="shared" si="2"/>
        <v>0.095456</v>
      </c>
      <c r="S19" s="25">
        <v>95456</v>
      </c>
    </row>
    <row r="20" spans="1:19" ht="12.75">
      <c r="A20">
        <v>10</v>
      </c>
      <c r="B20">
        <v>0</v>
      </c>
      <c r="D20" t="s">
        <v>192</v>
      </c>
      <c r="E20">
        <v>50</v>
      </c>
      <c r="F20">
        <v>0.0001</v>
      </c>
      <c r="G20">
        <v>1</v>
      </c>
      <c r="H20">
        <f t="shared" si="0"/>
        <v>0.9935531</v>
      </c>
      <c r="K20" s="29">
        <v>0</v>
      </c>
      <c r="N20">
        <f t="shared" si="1"/>
        <v>0.9935531</v>
      </c>
      <c r="O20">
        <f t="shared" si="2"/>
        <v>0.9935531</v>
      </c>
      <c r="S20" s="25">
        <v>993553.1</v>
      </c>
    </row>
    <row r="21" spans="1:19" ht="12.75">
      <c r="A21">
        <v>6</v>
      </c>
      <c r="B21">
        <v>5</v>
      </c>
      <c r="D21" t="s">
        <v>192</v>
      </c>
      <c r="E21">
        <v>100</v>
      </c>
      <c r="F21">
        <v>0.0001</v>
      </c>
      <c r="G21">
        <v>0.5</v>
      </c>
      <c r="H21">
        <f t="shared" si="0"/>
        <v>0.497664</v>
      </c>
      <c r="K21" s="29">
        <v>0</v>
      </c>
      <c r="N21">
        <f t="shared" si="1"/>
        <v>0.497664</v>
      </c>
      <c r="O21">
        <f t="shared" si="2"/>
        <v>0.497664</v>
      </c>
      <c r="S21" s="25">
        <v>497664</v>
      </c>
    </row>
    <row r="22" spans="1:19" ht="12.75">
      <c r="A22">
        <v>5</v>
      </c>
      <c r="B22">
        <v>6</v>
      </c>
      <c r="D22" t="s">
        <v>192</v>
      </c>
      <c r="E22">
        <v>100</v>
      </c>
      <c r="F22">
        <v>0.0001</v>
      </c>
      <c r="G22">
        <v>0.5</v>
      </c>
      <c r="H22">
        <f t="shared" si="0"/>
        <v>0.49793709999999997</v>
      </c>
      <c r="K22" s="29">
        <v>0</v>
      </c>
      <c r="N22">
        <f t="shared" si="1"/>
        <v>0.49793709999999997</v>
      </c>
      <c r="O22">
        <f t="shared" si="2"/>
        <v>0.49793709999999997</v>
      </c>
      <c r="S22" s="25">
        <v>497937.1</v>
      </c>
    </row>
    <row r="23" spans="1:19" ht="12.75">
      <c r="A23">
        <v>11</v>
      </c>
      <c r="B23">
        <v>10</v>
      </c>
      <c r="D23" t="s">
        <v>192</v>
      </c>
      <c r="E23">
        <v>16</v>
      </c>
      <c r="F23">
        <v>0.0001</v>
      </c>
      <c r="G23">
        <v>0.5</v>
      </c>
      <c r="H23">
        <f t="shared" si="0"/>
        <v>0.497</v>
      </c>
      <c r="K23" s="29">
        <v>0.003</v>
      </c>
      <c r="N23">
        <f t="shared" si="1"/>
        <v>0.495509</v>
      </c>
      <c r="O23">
        <f t="shared" si="2"/>
        <v>0</v>
      </c>
      <c r="S23" s="25">
        <v>497000</v>
      </c>
    </row>
    <row r="25" ht="13.5" thickBot="1"/>
    <row r="26" spans="1:22" ht="13.5" customHeight="1" thickBot="1">
      <c r="A26" s="73" t="s">
        <v>32</v>
      </c>
      <c r="B26" s="92"/>
      <c r="C26" s="92"/>
      <c r="D26" s="92"/>
      <c r="E26" s="74"/>
      <c r="G26" s="73" t="s">
        <v>22</v>
      </c>
      <c r="H26" s="92"/>
      <c r="I26" s="92"/>
      <c r="J26" s="92"/>
      <c r="K26" s="92"/>
      <c r="L26" s="92"/>
      <c r="M26" s="74"/>
      <c r="O26" s="24"/>
      <c r="P26" s="20"/>
      <c r="Q26" s="20"/>
      <c r="R26" s="18"/>
      <c r="S26" s="18"/>
      <c r="T26" s="18"/>
      <c r="U26" s="18"/>
      <c r="V26" s="18"/>
    </row>
    <row r="27" spans="1:22" ht="13.5" thickBot="1">
      <c r="A27" s="13"/>
      <c r="B27" s="1" t="s">
        <v>14</v>
      </c>
      <c r="C27" s="1" t="s">
        <v>15</v>
      </c>
      <c r="D27" s="1" t="s">
        <v>16</v>
      </c>
      <c r="E27" s="2" t="s">
        <v>17</v>
      </c>
      <c r="G27" s="14" t="s">
        <v>25</v>
      </c>
      <c r="H27" s="18"/>
      <c r="I27" s="18"/>
      <c r="J27" s="18"/>
      <c r="K27" s="18"/>
      <c r="L27" s="18"/>
      <c r="M27" s="19"/>
      <c r="O27" s="20"/>
      <c r="P27" s="20"/>
      <c r="Q27" s="20"/>
      <c r="R27" s="18"/>
      <c r="S27" s="18"/>
      <c r="T27" s="18"/>
      <c r="U27" s="18"/>
      <c r="V27" s="18"/>
    </row>
    <row r="28" spans="1:22" ht="12.75">
      <c r="A28" s="8" t="s">
        <v>194</v>
      </c>
      <c r="B28" s="9">
        <v>0.0032</v>
      </c>
      <c r="C28" s="9">
        <v>0.0032</v>
      </c>
      <c r="D28" s="9">
        <v>0.0032</v>
      </c>
      <c r="E28" s="10">
        <v>0.0032</v>
      </c>
      <c r="G28" s="93" t="s">
        <v>23</v>
      </c>
      <c r="H28" s="13"/>
      <c r="I28" s="1" t="s">
        <v>31</v>
      </c>
      <c r="J28" s="1" t="s">
        <v>26</v>
      </c>
      <c r="K28" s="1"/>
      <c r="L28" s="1"/>
      <c r="M28" s="2"/>
      <c r="O28" s="18"/>
      <c r="P28" s="18"/>
      <c r="Q28" s="18"/>
      <c r="R28" s="18"/>
      <c r="S28" s="18"/>
      <c r="T28" s="18"/>
      <c r="U28" s="18"/>
      <c r="V28" s="18"/>
    </row>
    <row r="29" spans="1:22" ht="13.5" thickBot="1">
      <c r="A29" s="8" t="s">
        <v>195</v>
      </c>
      <c r="B29" s="9">
        <v>15</v>
      </c>
      <c r="C29" s="9">
        <v>15</v>
      </c>
      <c r="D29" s="9">
        <v>7</v>
      </c>
      <c r="E29" s="10">
        <v>3</v>
      </c>
      <c r="G29" s="94"/>
      <c r="H29" s="22" t="s">
        <v>24</v>
      </c>
      <c r="I29" s="11">
        <v>1</v>
      </c>
      <c r="J29" s="11">
        <v>64</v>
      </c>
      <c r="K29" s="11"/>
      <c r="L29" s="11"/>
      <c r="M29" s="12"/>
      <c r="O29" s="18"/>
      <c r="P29" s="18"/>
      <c r="Q29" s="18"/>
      <c r="R29" s="18"/>
      <c r="S29" s="18"/>
      <c r="T29" s="18"/>
      <c r="U29" s="18"/>
      <c r="V29" s="18"/>
    </row>
    <row r="30" spans="1:22" ht="13.5" thickBot="1">
      <c r="A30" s="8" t="s">
        <v>196</v>
      </c>
      <c r="B30" s="9">
        <v>1023</v>
      </c>
      <c r="C30" s="9">
        <v>1023</v>
      </c>
      <c r="D30" s="9">
        <v>15</v>
      </c>
      <c r="E30" s="10">
        <v>7</v>
      </c>
      <c r="G30" s="23" t="s">
        <v>27</v>
      </c>
      <c r="H30" s="73" t="s">
        <v>28</v>
      </c>
      <c r="I30" s="92"/>
      <c r="J30" s="92"/>
      <c r="K30" s="92"/>
      <c r="L30" s="92"/>
      <c r="M30" s="74"/>
      <c r="O30" s="18"/>
      <c r="P30" s="18"/>
      <c r="Q30" s="18"/>
      <c r="R30" s="18"/>
      <c r="S30" s="18"/>
      <c r="T30" s="18"/>
      <c r="U30" s="18"/>
      <c r="V30" s="18"/>
    </row>
    <row r="31" spans="1:22" ht="13.5" thickBot="1">
      <c r="A31" s="8" t="s">
        <v>197</v>
      </c>
      <c r="B31" s="9">
        <v>7</v>
      </c>
      <c r="C31" s="9">
        <v>3</v>
      </c>
      <c r="D31" s="9">
        <v>2</v>
      </c>
      <c r="E31" s="10">
        <v>2</v>
      </c>
      <c r="G31" s="23" t="s">
        <v>18</v>
      </c>
      <c r="H31" s="73" t="s">
        <v>198</v>
      </c>
      <c r="I31" s="92"/>
      <c r="J31" s="92"/>
      <c r="K31" s="92"/>
      <c r="L31" s="92"/>
      <c r="M31" s="74"/>
      <c r="O31" s="18"/>
      <c r="P31" s="18"/>
      <c r="Q31" s="18"/>
      <c r="R31" s="18"/>
      <c r="S31" s="18"/>
      <c r="T31" s="18"/>
      <c r="U31" s="18"/>
      <c r="V31" s="18"/>
    </row>
    <row r="32" spans="1:22" ht="13.5" thickBot="1">
      <c r="A32" s="16" t="s">
        <v>19</v>
      </c>
      <c r="B32" s="90" t="s">
        <v>21</v>
      </c>
      <c r="C32" s="90"/>
      <c r="D32" s="90"/>
      <c r="E32" s="91"/>
      <c r="G32" s="15" t="s">
        <v>29</v>
      </c>
      <c r="H32" s="73" t="s">
        <v>28</v>
      </c>
      <c r="I32" s="92"/>
      <c r="J32" s="92"/>
      <c r="K32" s="92"/>
      <c r="L32" s="92"/>
      <c r="M32" s="74"/>
      <c r="O32" s="18"/>
      <c r="P32" s="18"/>
      <c r="Q32" s="18"/>
      <c r="R32" s="18"/>
      <c r="S32" s="18"/>
      <c r="T32" s="18"/>
      <c r="U32" s="18"/>
      <c r="V32" s="18"/>
    </row>
    <row r="33" spans="1:22" ht="13.5" thickBot="1">
      <c r="A33" s="17" t="s">
        <v>20</v>
      </c>
      <c r="B33" s="90" t="s">
        <v>21</v>
      </c>
      <c r="C33" s="90"/>
      <c r="D33" s="90"/>
      <c r="E33" s="91"/>
      <c r="G33" s="23" t="s">
        <v>30</v>
      </c>
      <c r="H33" s="73" t="s">
        <v>28</v>
      </c>
      <c r="I33" s="92"/>
      <c r="J33" s="92"/>
      <c r="K33" s="92"/>
      <c r="L33" s="92"/>
      <c r="M33" s="74"/>
      <c r="O33" s="18"/>
      <c r="P33" s="18"/>
      <c r="Q33" s="18"/>
      <c r="R33" s="18"/>
      <c r="S33" s="18"/>
      <c r="T33" s="18"/>
      <c r="U33" s="18"/>
      <c r="V33" s="18"/>
    </row>
    <row r="34" spans="7:22" ht="13.5" thickBot="1">
      <c r="G34" s="21"/>
      <c r="H34" s="20"/>
      <c r="I34" s="20"/>
      <c r="J34" s="20"/>
      <c r="K34" s="20"/>
      <c r="O34" s="18"/>
      <c r="P34" s="18"/>
      <c r="Q34" s="18"/>
      <c r="R34" s="18"/>
      <c r="S34" s="18"/>
      <c r="T34" s="18"/>
      <c r="U34" s="18"/>
      <c r="V34" s="18"/>
    </row>
    <row r="35" spans="7:22" ht="13.5" customHeight="1">
      <c r="G35" s="96" t="s">
        <v>34</v>
      </c>
      <c r="H35" s="97"/>
      <c r="I35" s="97"/>
      <c r="J35" s="97"/>
      <c r="K35" s="97"/>
      <c r="L35" s="97"/>
      <c r="M35" s="98"/>
      <c r="O35" s="18"/>
      <c r="P35" s="18"/>
      <c r="Q35" s="18"/>
      <c r="R35" s="18"/>
      <c r="S35" s="18"/>
      <c r="T35" s="18"/>
      <c r="U35" s="18"/>
      <c r="V35" s="18"/>
    </row>
    <row r="36" spans="7:23" ht="12.75">
      <c r="G36" s="88" t="s">
        <v>35</v>
      </c>
      <c r="H36" s="89"/>
      <c r="I36" s="99" t="s">
        <v>334</v>
      </c>
      <c r="J36" s="100"/>
      <c r="K36" s="100"/>
      <c r="L36" s="100"/>
      <c r="M36" s="101"/>
      <c r="O36" s="18"/>
      <c r="P36" s="18"/>
      <c r="Q36" s="18"/>
      <c r="R36" s="21"/>
      <c r="S36" s="21"/>
      <c r="T36" s="21"/>
      <c r="U36" s="21"/>
      <c r="V36" s="21"/>
      <c r="W36" s="21"/>
    </row>
    <row r="37" spans="7:23" ht="12.75">
      <c r="G37" s="88" t="s">
        <v>36</v>
      </c>
      <c r="H37" s="89"/>
      <c r="I37" s="95" t="s">
        <v>37</v>
      </c>
      <c r="J37" s="95"/>
      <c r="K37" s="9"/>
      <c r="L37" s="9"/>
      <c r="M37" s="10"/>
      <c r="O37" s="18"/>
      <c r="P37" s="18"/>
      <c r="Q37" s="18"/>
      <c r="R37" s="21"/>
      <c r="S37" s="21"/>
      <c r="T37" s="21"/>
      <c r="U37" s="21"/>
      <c r="V37" s="21"/>
      <c r="W37" s="21"/>
    </row>
    <row r="38" spans="7:22" ht="12.75">
      <c r="G38" s="88" t="s">
        <v>38</v>
      </c>
      <c r="H38" s="89"/>
      <c r="I38" s="9" t="s">
        <v>39</v>
      </c>
      <c r="J38" s="9"/>
      <c r="K38" s="9"/>
      <c r="L38" s="9"/>
      <c r="M38" s="10"/>
      <c r="O38" s="18"/>
      <c r="P38" s="18"/>
      <c r="Q38" s="18"/>
      <c r="R38" s="21"/>
      <c r="S38" s="21"/>
      <c r="T38" s="21"/>
      <c r="U38" s="18"/>
      <c r="V38" s="18"/>
    </row>
    <row r="39" spans="7:22" ht="12.75">
      <c r="G39" s="88" t="s">
        <v>40</v>
      </c>
      <c r="H39" s="89"/>
      <c r="I39" s="9">
        <v>40</v>
      </c>
      <c r="J39" s="9"/>
      <c r="K39" s="9"/>
      <c r="L39" s="9"/>
      <c r="M39" s="10"/>
      <c r="O39" s="18"/>
      <c r="P39" s="18"/>
      <c r="Q39" s="18"/>
      <c r="R39" s="18"/>
      <c r="S39" s="18"/>
      <c r="T39" s="18"/>
      <c r="U39" s="18"/>
      <c r="V39" s="18"/>
    </row>
    <row r="40" spans="7:22" ht="12.75">
      <c r="G40" s="8" t="s">
        <v>41</v>
      </c>
      <c r="H40" s="9"/>
      <c r="I40" s="9" t="s">
        <v>42</v>
      </c>
      <c r="J40" s="9"/>
      <c r="K40" s="9"/>
      <c r="L40" s="9"/>
      <c r="M40" s="10"/>
      <c r="O40" s="18"/>
      <c r="P40" s="18"/>
      <c r="Q40" s="18"/>
      <c r="R40" s="18"/>
      <c r="S40" s="18"/>
      <c r="T40" s="18"/>
      <c r="U40" s="18"/>
      <c r="V40" s="18"/>
    </row>
    <row r="41" spans="7:22" ht="12.75">
      <c r="G41" s="8" t="s">
        <v>43</v>
      </c>
      <c r="H41" s="9"/>
      <c r="I41" s="9" t="s">
        <v>44</v>
      </c>
      <c r="J41" s="9"/>
      <c r="K41" s="9"/>
      <c r="L41" s="9"/>
      <c r="M41" s="10"/>
      <c r="O41" s="18"/>
      <c r="P41" s="18"/>
      <c r="Q41" s="18"/>
      <c r="R41" s="18"/>
      <c r="S41" s="18"/>
      <c r="T41" s="18"/>
      <c r="U41" s="18"/>
      <c r="V41" s="18"/>
    </row>
    <row r="42" spans="7:22" ht="14.25" customHeight="1">
      <c r="G42" s="8" t="s">
        <v>45</v>
      </c>
      <c r="H42" s="9"/>
      <c r="I42" s="9" t="s">
        <v>46</v>
      </c>
      <c r="J42" s="9"/>
      <c r="K42" s="9"/>
      <c r="L42" s="9"/>
      <c r="M42" s="10"/>
      <c r="O42" s="18"/>
      <c r="P42" s="18"/>
      <c r="Q42" s="18"/>
      <c r="R42" s="18"/>
      <c r="S42" s="18"/>
      <c r="T42" s="18"/>
      <c r="U42" s="18"/>
      <c r="V42" s="18"/>
    </row>
    <row r="43" spans="7:22" ht="13.5" thickBot="1">
      <c r="G43" s="17" t="s">
        <v>47</v>
      </c>
      <c r="H43" s="11"/>
      <c r="I43" s="11">
        <v>108</v>
      </c>
      <c r="J43" s="11"/>
      <c r="K43" s="11"/>
      <c r="L43" s="11"/>
      <c r="M43" s="12"/>
      <c r="O43" s="18"/>
      <c r="P43" s="18"/>
      <c r="Q43" s="18"/>
      <c r="R43" s="18"/>
      <c r="S43" s="18"/>
      <c r="T43" s="18"/>
      <c r="U43" s="18"/>
      <c r="V43" s="18"/>
    </row>
    <row r="44" spans="15:22" ht="12.75">
      <c r="O44" s="18"/>
      <c r="P44" s="18"/>
      <c r="Q44" s="18"/>
      <c r="R44" s="18"/>
      <c r="S44" s="18"/>
      <c r="T44" s="18"/>
      <c r="U44" s="18"/>
      <c r="V44" s="18"/>
    </row>
    <row r="45" spans="15:22" ht="12.75">
      <c r="O45" s="18"/>
      <c r="P45" s="18"/>
      <c r="Q45" s="18"/>
      <c r="R45" s="18"/>
      <c r="S45" s="18"/>
      <c r="T45" s="18"/>
      <c r="U45" s="18"/>
      <c r="V45" s="18"/>
    </row>
    <row r="46" spans="15:22" ht="12.75">
      <c r="O46" s="18"/>
      <c r="P46" s="18"/>
      <c r="Q46" s="18"/>
      <c r="R46" s="18"/>
      <c r="S46" s="18"/>
      <c r="T46" s="18"/>
      <c r="U46" s="18"/>
      <c r="V46" s="18"/>
    </row>
    <row r="47" spans="15:22" ht="12.75">
      <c r="O47" s="18"/>
      <c r="P47" s="18"/>
      <c r="Q47" s="18"/>
      <c r="R47" s="18"/>
      <c r="S47" s="18"/>
      <c r="T47" s="18"/>
      <c r="U47" s="18"/>
      <c r="V47" s="18"/>
    </row>
    <row r="48" spans="15:22" ht="12.75">
      <c r="O48" s="18"/>
      <c r="P48" s="18"/>
      <c r="Q48" s="18"/>
      <c r="R48" s="18"/>
      <c r="S48" s="18"/>
      <c r="T48" s="18"/>
      <c r="U48" s="18"/>
      <c r="V48" s="18"/>
    </row>
    <row r="49" spans="15:22" ht="12.75">
      <c r="O49" s="18"/>
      <c r="P49" s="18"/>
      <c r="Q49" s="18"/>
      <c r="R49" s="18"/>
      <c r="S49" s="18"/>
      <c r="T49" s="18"/>
      <c r="U49" s="18"/>
      <c r="V49" s="18"/>
    </row>
  </sheetData>
  <mergeCells count="28">
    <mergeCell ref="S1:S2"/>
    <mergeCell ref="F1:F2"/>
    <mergeCell ref="E1:E2"/>
    <mergeCell ref="A1:A2"/>
    <mergeCell ref="B1:B2"/>
    <mergeCell ref="C1:C2"/>
    <mergeCell ref="D1:D2"/>
    <mergeCell ref="K1:L1"/>
    <mergeCell ref="H1:H2"/>
    <mergeCell ref="I1:J1"/>
    <mergeCell ref="G39:H39"/>
    <mergeCell ref="M1:O1"/>
    <mergeCell ref="B32:E32"/>
    <mergeCell ref="B33:E33"/>
    <mergeCell ref="G26:M26"/>
    <mergeCell ref="G28:G29"/>
    <mergeCell ref="H30:M30"/>
    <mergeCell ref="H31:M31"/>
    <mergeCell ref="H32:M32"/>
    <mergeCell ref="G1:G2"/>
    <mergeCell ref="G38:H38"/>
    <mergeCell ref="A26:E26"/>
    <mergeCell ref="G37:H37"/>
    <mergeCell ref="H33:M33"/>
    <mergeCell ref="I37:J37"/>
    <mergeCell ref="G35:M35"/>
    <mergeCell ref="G36:H36"/>
    <mergeCell ref="I36:M36"/>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26"/>
  </sheetPr>
  <dimension ref="A1:W49"/>
  <sheetViews>
    <sheetView workbookViewId="0" topLeftCell="A1">
      <pane xSplit="2" ySplit="2" topLeftCell="C9" activePane="bottomRight" state="frozen"/>
      <selection pane="topLeft" activeCell="A1" sqref="A1"/>
      <selection pane="topRight" activeCell="C1" sqref="C1"/>
      <selection pane="bottomLeft" activeCell="A3" sqref="A3"/>
      <selection pane="bottomRight" activeCell="I36" sqref="I36:M36"/>
    </sheetView>
  </sheetViews>
  <sheetFormatPr defaultColWidth="9.140625" defaultRowHeight="12.75"/>
  <cols>
    <col min="6" max="6" width="10.7109375" style="0" bestFit="1" customWidth="1"/>
    <col min="12" max="12" width="11.140625" style="0" customWidth="1"/>
    <col min="16" max="16" width="9.7109375" style="0" bestFit="1" customWidth="1"/>
    <col min="19" max="19" width="10.00390625" style="0" bestFit="1" customWidth="1"/>
  </cols>
  <sheetData>
    <row r="1" spans="1:19" ht="12.75" customHeight="1">
      <c r="A1" s="81" t="s">
        <v>0</v>
      </c>
      <c r="B1" s="77" t="s">
        <v>1</v>
      </c>
      <c r="C1" s="77" t="s">
        <v>199</v>
      </c>
      <c r="D1" s="77" t="s">
        <v>200</v>
      </c>
      <c r="E1" s="79" t="s">
        <v>201</v>
      </c>
      <c r="F1" s="77" t="s">
        <v>202</v>
      </c>
      <c r="G1" s="77" t="s">
        <v>203</v>
      </c>
      <c r="H1" s="75" t="s">
        <v>204</v>
      </c>
      <c r="I1" s="86" t="s">
        <v>3</v>
      </c>
      <c r="J1" s="87"/>
      <c r="K1" s="83" t="s">
        <v>4</v>
      </c>
      <c r="L1" s="84"/>
      <c r="M1" s="87" t="s">
        <v>5</v>
      </c>
      <c r="N1" s="87"/>
      <c r="O1" s="87"/>
      <c r="P1" s="1" t="s">
        <v>6</v>
      </c>
      <c r="Q1" s="2"/>
      <c r="S1" s="75" t="s">
        <v>205</v>
      </c>
    </row>
    <row r="2" spans="1:19" ht="64.5" thickBot="1">
      <c r="A2" s="82"/>
      <c r="B2" s="78"/>
      <c r="C2" s="78"/>
      <c r="D2" s="78"/>
      <c r="E2" s="80"/>
      <c r="F2" s="78"/>
      <c r="G2" s="78"/>
      <c r="H2" s="85"/>
      <c r="I2" s="3" t="s">
        <v>206</v>
      </c>
      <c r="J2" s="4" t="s">
        <v>8</v>
      </c>
      <c r="K2" s="4" t="s">
        <v>207</v>
      </c>
      <c r="L2" s="5" t="s">
        <v>208</v>
      </c>
      <c r="M2" s="4" t="s">
        <v>9</v>
      </c>
      <c r="N2" s="4" t="s">
        <v>10</v>
      </c>
      <c r="O2" s="4" t="s">
        <v>11</v>
      </c>
      <c r="P2" s="5" t="s">
        <v>12</v>
      </c>
      <c r="Q2" s="6" t="s">
        <v>13</v>
      </c>
      <c r="S2" s="76"/>
    </row>
    <row r="3" spans="1:19" ht="13.5" thickBot="1">
      <c r="A3">
        <v>4</v>
      </c>
      <c r="B3">
        <v>0</v>
      </c>
      <c r="C3" t="s">
        <v>209</v>
      </c>
      <c r="G3">
        <v>0</v>
      </c>
      <c r="H3">
        <f aca="true" t="shared" si="0" ref="H3:H23">S3/1000000</f>
        <v>0.051814400000000004</v>
      </c>
      <c r="I3" s="27">
        <f>SUM(H3:H6)</f>
        <v>0.8822688000000001</v>
      </c>
      <c r="J3" s="28">
        <f>I3/SUM(G3:G6)</f>
        <v>0.028460283870967745</v>
      </c>
      <c r="K3" s="7"/>
      <c r="L3" s="30" t="s">
        <v>218</v>
      </c>
      <c r="M3" s="28">
        <f>SUM(H3:H23)</f>
        <v>52.96784893000002</v>
      </c>
      <c r="N3" s="28">
        <f>SUM(N7:N23)+SUM(H3:H6)</f>
        <v>52.955125110800005</v>
      </c>
      <c r="O3" s="31">
        <f>SUM(O7:O23)+SUM(H3:H6)</f>
        <v>52.47102223000001</v>
      </c>
      <c r="P3" s="32">
        <v>112.2233</v>
      </c>
      <c r="Q3" s="69">
        <f>N3/P3</f>
        <v>0.47187282062459407</v>
      </c>
      <c r="S3" s="25">
        <v>51814.4</v>
      </c>
    </row>
    <row r="4" spans="1:19" ht="12.75">
      <c r="A4">
        <v>0</v>
      </c>
      <c r="B4">
        <v>4</v>
      </c>
      <c r="C4" t="s">
        <v>209</v>
      </c>
      <c r="G4">
        <v>1</v>
      </c>
      <c r="H4">
        <f t="shared" si="0"/>
        <v>0.4776</v>
      </c>
      <c r="S4" s="25">
        <v>477600</v>
      </c>
    </row>
    <row r="5" spans="1:19" ht="12.75">
      <c r="A5">
        <v>10</v>
      </c>
      <c r="B5">
        <v>4</v>
      </c>
      <c r="C5" t="s">
        <v>209</v>
      </c>
      <c r="G5">
        <v>0</v>
      </c>
      <c r="H5">
        <f t="shared" si="0"/>
        <v>0.0060544</v>
      </c>
      <c r="S5" s="25">
        <v>6054.4</v>
      </c>
    </row>
    <row r="6" spans="1:19" ht="12.75">
      <c r="A6">
        <v>4</v>
      </c>
      <c r="B6">
        <v>10</v>
      </c>
      <c r="C6" t="s">
        <v>209</v>
      </c>
      <c r="G6">
        <v>30</v>
      </c>
      <c r="H6">
        <f t="shared" si="0"/>
        <v>0.3468</v>
      </c>
      <c r="S6" s="25">
        <v>346800</v>
      </c>
    </row>
    <row r="7" spans="1:19" ht="12.75">
      <c r="A7">
        <v>0</v>
      </c>
      <c r="B7">
        <v>1</v>
      </c>
      <c r="D7" t="s">
        <v>210</v>
      </c>
      <c r="E7">
        <v>200</v>
      </c>
      <c r="F7">
        <v>1E-07</v>
      </c>
      <c r="G7">
        <v>19.200001</v>
      </c>
      <c r="H7">
        <f t="shared" si="0"/>
        <v>19.1472</v>
      </c>
      <c r="K7" s="29">
        <v>0</v>
      </c>
      <c r="N7">
        <f aca="true" t="shared" si="1" ref="N7:N23">H7*(1-K7)</f>
        <v>19.1472</v>
      </c>
      <c r="O7">
        <f aca="true" t="shared" si="2" ref="O7:O23">IF((K7&lt;F7),H7,0)</f>
        <v>19.1472</v>
      </c>
      <c r="S7" s="25">
        <v>19147200</v>
      </c>
    </row>
    <row r="8" spans="1:19" ht="12.75">
      <c r="A8">
        <v>0</v>
      </c>
      <c r="B8">
        <v>3</v>
      </c>
      <c r="D8" t="s">
        <v>210</v>
      </c>
      <c r="E8">
        <v>200</v>
      </c>
      <c r="F8">
        <v>1E-07</v>
      </c>
      <c r="G8">
        <v>24</v>
      </c>
      <c r="H8">
        <f t="shared" si="0"/>
        <v>23.7252</v>
      </c>
      <c r="K8" s="29">
        <v>0</v>
      </c>
      <c r="N8">
        <f t="shared" si="1"/>
        <v>23.7252</v>
      </c>
      <c r="O8">
        <f t="shared" si="2"/>
        <v>23.7252</v>
      </c>
      <c r="S8" s="25">
        <v>23725200</v>
      </c>
    </row>
    <row r="9" spans="1:19" ht="12.75">
      <c r="A9">
        <v>0</v>
      </c>
      <c r="B9">
        <v>4</v>
      </c>
      <c r="D9" t="s">
        <v>210</v>
      </c>
      <c r="E9">
        <v>200</v>
      </c>
      <c r="F9">
        <v>0.0001</v>
      </c>
      <c r="G9">
        <v>4</v>
      </c>
      <c r="H9">
        <f t="shared" si="0"/>
        <v>3.9436</v>
      </c>
      <c r="K9" s="29">
        <v>0</v>
      </c>
      <c r="N9">
        <f t="shared" si="1"/>
        <v>3.9436</v>
      </c>
      <c r="O9">
        <f t="shared" si="2"/>
        <v>3.9436</v>
      </c>
      <c r="S9" s="25">
        <v>3943600</v>
      </c>
    </row>
    <row r="10" spans="1:19" ht="12.75">
      <c r="A10">
        <v>0</v>
      </c>
      <c r="B10">
        <v>7</v>
      </c>
      <c r="D10" t="s">
        <v>211</v>
      </c>
      <c r="E10">
        <v>30</v>
      </c>
      <c r="F10">
        <v>0.05</v>
      </c>
      <c r="G10">
        <v>0.096</v>
      </c>
      <c r="H10">
        <f t="shared" si="0"/>
        <v>0.094304</v>
      </c>
      <c r="K10" s="29">
        <v>0</v>
      </c>
      <c r="N10">
        <f t="shared" si="1"/>
        <v>0.094304</v>
      </c>
      <c r="O10">
        <f t="shared" si="2"/>
        <v>0.094304</v>
      </c>
      <c r="S10" s="25">
        <v>94304</v>
      </c>
    </row>
    <row r="11" spans="1:19" ht="12.75">
      <c r="A11">
        <v>0</v>
      </c>
      <c r="B11">
        <v>8</v>
      </c>
      <c r="D11" t="s">
        <v>211</v>
      </c>
      <c r="E11">
        <v>30</v>
      </c>
      <c r="F11">
        <v>0.05</v>
      </c>
      <c r="G11">
        <v>0.096</v>
      </c>
      <c r="H11">
        <f t="shared" si="0"/>
        <v>0.094464</v>
      </c>
      <c r="K11" s="29">
        <v>0</v>
      </c>
      <c r="N11">
        <f t="shared" si="1"/>
        <v>0.094464</v>
      </c>
      <c r="O11">
        <f t="shared" si="2"/>
        <v>0.094464</v>
      </c>
      <c r="S11" s="25">
        <v>94464</v>
      </c>
    </row>
    <row r="12" spans="1:19" ht="12.75">
      <c r="A12">
        <v>0</v>
      </c>
      <c r="B12">
        <v>9</v>
      </c>
      <c r="D12" t="s">
        <v>211</v>
      </c>
      <c r="E12">
        <v>30</v>
      </c>
      <c r="F12">
        <v>0.05</v>
      </c>
      <c r="G12">
        <v>0.096</v>
      </c>
      <c r="H12">
        <f t="shared" si="0"/>
        <v>0.094272</v>
      </c>
      <c r="K12" s="29">
        <v>0</v>
      </c>
      <c r="N12">
        <f t="shared" si="1"/>
        <v>0.094272</v>
      </c>
      <c r="O12">
        <f t="shared" si="2"/>
        <v>0.094272</v>
      </c>
      <c r="S12" s="25">
        <v>94272</v>
      </c>
    </row>
    <row r="13" spans="1:19" ht="12.75">
      <c r="A13">
        <v>0</v>
      </c>
      <c r="B13">
        <v>10</v>
      </c>
      <c r="D13" t="s">
        <v>210</v>
      </c>
      <c r="E13">
        <v>30</v>
      </c>
      <c r="F13">
        <v>0.0001</v>
      </c>
      <c r="G13">
        <v>2</v>
      </c>
      <c r="H13">
        <f t="shared" si="0"/>
        <v>1.968811</v>
      </c>
      <c r="K13" s="29">
        <v>0</v>
      </c>
      <c r="N13">
        <f t="shared" si="1"/>
        <v>1.968811</v>
      </c>
      <c r="O13">
        <f t="shared" si="2"/>
        <v>1.968811</v>
      </c>
      <c r="S13" s="25">
        <v>1968811</v>
      </c>
    </row>
    <row r="14" spans="1:19" ht="12.75">
      <c r="A14">
        <v>0</v>
      </c>
      <c r="B14">
        <v>11</v>
      </c>
      <c r="D14" t="s">
        <v>210</v>
      </c>
      <c r="E14">
        <v>200</v>
      </c>
      <c r="F14">
        <v>0.0001</v>
      </c>
      <c r="G14">
        <v>0.128</v>
      </c>
      <c r="H14">
        <f t="shared" si="0"/>
        <v>0.1252885</v>
      </c>
      <c r="K14" s="29">
        <v>0</v>
      </c>
      <c r="N14">
        <f t="shared" si="1"/>
        <v>0.1252885</v>
      </c>
      <c r="O14">
        <f t="shared" si="2"/>
        <v>0.1252885</v>
      </c>
      <c r="S14" s="25">
        <v>125288.5</v>
      </c>
    </row>
    <row r="15" spans="1:19" ht="12.75">
      <c r="A15">
        <v>1</v>
      </c>
      <c r="B15">
        <v>0</v>
      </c>
      <c r="D15" t="s">
        <v>210</v>
      </c>
      <c r="E15">
        <v>100</v>
      </c>
      <c r="F15">
        <v>0.01</v>
      </c>
      <c r="G15">
        <v>0.06</v>
      </c>
      <c r="H15">
        <f t="shared" si="0"/>
        <v>0.059801599999999996</v>
      </c>
      <c r="K15" s="29">
        <v>0</v>
      </c>
      <c r="N15">
        <f t="shared" si="1"/>
        <v>0.059801599999999996</v>
      </c>
      <c r="O15">
        <f t="shared" si="2"/>
        <v>0.059801599999999996</v>
      </c>
      <c r="S15" s="25">
        <v>59801.6</v>
      </c>
    </row>
    <row r="16" spans="1:19" ht="12.75">
      <c r="A16">
        <v>3</v>
      </c>
      <c r="B16">
        <v>0</v>
      </c>
      <c r="D16" t="s">
        <v>210</v>
      </c>
      <c r="E16">
        <v>100</v>
      </c>
      <c r="F16">
        <v>0.01</v>
      </c>
      <c r="G16">
        <v>0.06</v>
      </c>
      <c r="H16">
        <f t="shared" si="0"/>
        <v>0.059784529999999995</v>
      </c>
      <c r="K16" s="29">
        <v>0</v>
      </c>
      <c r="N16">
        <f t="shared" si="1"/>
        <v>0.059784529999999995</v>
      </c>
      <c r="O16">
        <f t="shared" si="2"/>
        <v>0.059784529999999995</v>
      </c>
      <c r="S16" s="25">
        <v>59784.53</v>
      </c>
    </row>
    <row r="17" spans="1:19" ht="12.75">
      <c r="A17">
        <v>7</v>
      </c>
      <c r="B17">
        <v>0</v>
      </c>
      <c r="D17" t="s">
        <v>211</v>
      </c>
      <c r="E17">
        <v>30</v>
      </c>
      <c r="F17">
        <v>0.05</v>
      </c>
      <c r="G17">
        <v>0.096</v>
      </c>
      <c r="H17">
        <f t="shared" si="0"/>
        <v>0.09552</v>
      </c>
      <c r="K17" s="29">
        <v>0.019</v>
      </c>
      <c r="N17">
        <f t="shared" si="1"/>
        <v>0.09370511999999999</v>
      </c>
      <c r="O17">
        <f t="shared" si="2"/>
        <v>0.09552</v>
      </c>
      <c r="S17" s="25">
        <v>95520</v>
      </c>
    </row>
    <row r="18" spans="1:19" ht="12.75">
      <c r="A18">
        <v>8</v>
      </c>
      <c r="B18">
        <v>0</v>
      </c>
      <c r="D18" t="s">
        <v>211</v>
      </c>
      <c r="E18">
        <v>30</v>
      </c>
      <c r="F18">
        <v>0.05</v>
      </c>
      <c r="G18">
        <v>0.096</v>
      </c>
      <c r="H18">
        <f t="shared" si="0"/>
        <v>0.095488</v>
      </c>
      <c r="K18" s="29">
        <v>0.018</v>
      </c>
      <c r="N18">
        <f t="shared" si="1"/>
        <v>0.093769216</v>
      </c>
      <c r="O18">
        <f t="shared" si="2"/>
        <v>0.095488</v>
      </c>
      <c r="S18" s="25">
        <v>95488</v>
      </c>
    </row>
    <row r="19" spans="1:19" ht="12.75">
      <c r="A19">
        <v>9</v>
      </c>
      <c r="B19">
        <v>0</v>
      </c>
      <c r="D19" t="s">
        <v>211</v>
      </c>
      <c r="E19">
        <v>30</v>
      </c>
      <c r="F19">
        <v>0.05</v>
      </c>
      <c r="G19">
        <v>0.096</v>
      </c>
      <c r="H19">
        <f t="shared" si="0"/>
        <v>0.095456</v>
      </c>
      <c r="K19" s="29">
        <v>0.013</v>
      </c>
      <c r="N19">
        <f t="shared" si="1"/>
        <v>0.094215072</v>
      </c>
      <c r="O19">
        <f t="shared" si="2"/>
        <v>0.095456</v>
      </c>
      <c r="S19" s="25">
        <v>95456</v>
      </c>
    </row>
    <row r="20" spans="1:19" ht="12.75">
      <c r="A20">
        <v>10</v>
      </c>
      <c r="B20">
        <v>0</v>
      </c>
      <c r="D20" t="s">
        <v>210</v>
      </c>
      <c r="E20">
        <v>50</v>
      </c>
      <c r="F20">
        <v>0.0001</v>
      </c>
      <c r="G20">
        <v>1</v>
      </c>
      <c r="H20">
        <f t="shared" si="0"/>
        <v>0.9939627</v>
      </c>
      <c r="K20" s="29">
        <v>0</v>
      </c>
      <c r="N20">
        <f t="shared" si="1"/>
        <v>0.9939627</v>
      </c>
      <c r="O20">
        <f t="shared" si="2"/>
        <v>0.9939627</v>
      </c>
      <c r="S20" s="25">
        <v>993962.7</v>
      </c>
    </row>
    <row r="21" spans="1:19" ht="12.75">
      <c r="A21">
        <v>6</v>
      </c>
      <c r="B21">
        <v>5</v>
      </c>
      <c r="D21" t="s">
        <v>210</v>
      </c>
      <c r="E21">
        <v>100</v>
      </c>
      <c r="F21">
        <v>0.0001</v>
      </c>
      <c r="G21">
        <v>0.5</v>
      </c>
      <c r="H21">
        <f t="shared" si="0"/>
        <v>0.497664</v>
      </c>
      <c r="K21" s="29">
        <v>0</v>
      </c>
      <c r="N21">
        <f t="shared" si="1"/>
        <v>0.497664</v>
      </c>
      <c r="O21">
        <f t="shared" si="2"/>
        <v>0.497664</v>
      </c>
      <c r="S21" s="25">
        <v>497664</v>
      </c>
    </row>
    <row r="22" spans="1:19" ht="12.75">
      <c r="A22">
        <v>5</v>
      </c>
      <c r="B22">
        <v>6</v>
      </c>
      <c r="D22" t="s">
        <v>210</v>
      </c>
      <c r="E22">
        <v>100</v>
      </c>
      <c r="F22">
        <v>0.0001</v>
      </c>
      <c r="G22">
        <v>0.5</v>
      </c>
      <c r="H22">
        <f t="shared" si="0"/>
        <v>0.49793709999999997</v>
      </c>
      <c r="K22" s="29">
        <v>0</v>
      </c>
      <c r="N22">
        <f t="shared" si="1"/>
        <v>0.49793709999999997</v>
      </c>
      <c r="O22">
        <f t="shared" si="2"/>
        <v>0.49793709999999997</v>
      </c>
      <c r="S22" s="25">
        <v>497937.1</v>
      </c>
    </row>
    <row r="23" spans="1:19" ht="12.75">
      <c r="A23">
        <v>11</v>
      </c>
      <c r="B23">
        <v>10</v>
      </c>
      <c r="D23" t="s">
        <v>210</v>
      </c>
      <c r="E23">
        <v>16</v>
      </c>
      <c r="F23">
        <v>0.0001</v>
      </c>
      <c r="G23">
        <v>0.5</v>
      </c>
      <c r="H23">
        <f t="shared" si="0"/>
        <v>0.4968267</v>
      </c>
      <c r="K23" s="29">
        <v>0.016</v>
      </c>
      <c r="N23">
        <f t="shared" si="1"/>
        <v>0.4888774728</v>
      </c>
      <c r="O23">
        <f t="shared" si="2"/>
        <v>0</v>
      </c>
      <c r="S23" s="25">
        <v>496826.7</v>
      </c>
    </row>
    <row r="25" ht="13.5" thickBot="1"/>
    <row r="26" spans="1:22" ht="13.5" customHeight="1" thickBot="1">
      <c r="A26" s="73" t="s">
        <v>32</v>
      </c>
      <c r="B26" s="92"/>
      <c r="C26" s="92"/>
      <c r="D26" s="92"/>
      <c r="E26" s="74"/>
      <c r="G26" s="73" t="s">
        <v>22</v>
      </c>
      <c r="H26" s="92"/>
      <c r="I26" s="92"/>
      <c r="J26" s="92"/>
      <c r="K26" s="92"/>
      <c r="L26" s="92"/>
      <c r="M26" s="74"/>
      <c r="O26" s="24"/>
      <c r="P26" s="20"/>
      <c r="Q26" s="20"/>
      <c r="R26" s="18"/>
      <c r="S26" s="18"/>
      <c r="T26" s="18"/>
      <c r="U26" s="18"/>
      <c r="V26" s="18"/>
    </row>
    <row r="27" spans="1:22" ht="13.5" thickBot="1">
      <c r="A27" s="13"/>
      <c r="B27" s="1" t="s">
        <v>14</v>
      </c>
      <c r="C27" s="1" t="s">
        <v>15</v>
      </c>
      <c r="D27" s="1" t="s">
        <v>16</v>
      </c>
      <c r="E27" s="2" t="s">
        <v>17</v>
      </c>
      <c r="G27" s="14" t="s">
        <v>25</v>
      </c>
      <c r="H27" s="18"/>
      <c r="I27" s="18"/>
      <c r="J27" s="18"/>
      <c r="K27" s="18"/>
      <c r="L27" s="18"/>
      <c r="M27" s="19"/>
      <c r="O27" s="20"/>
      <c r="P27" s="20"/>
      <c r="Q27" s="20"/>
      <c r="R27" s="18"/>
      <c r="S27" s="18"/>
      <c r="T27" s="18"/>
      <c r="U27" s="18"/>
      <c r="V27" s="18"/>
    </row>
    <row r="28" spans="1:22" ht="12.75">
      <c r="A28" s="8" t="s">
        <v>212</v>
      </c>
      <c r="B28" s="9">
        <v>0.0032</v>
      </c>
      <c r="C28" s="9">
        <v>0.0032</v>
      </c>
      <c r="D28" s="9">
        <v>0.0032</v>
      </c>
      <c r="E28" s="10">
        <v>0.0032</v>
      </c>
      <c r="G28" s="93" t="s">
        <v>23</v>
      </c>
      <c r="H28" s="13"/>
      <c r="I28" s="1" t="s">
        <v>31</v>
      </c>
      <c r="J28" s="1" t="s">
        <v>26</v>
      </c>
      <c r="K28" s="1"/>
      <c r="L28" s="1"/>
      <c r="M28" s="2"/>
      <c r="O28" s="18"/>
      <c r="P28" s="18"/>
      <c r="Q28" s="18"/>
      <c r="R28" s="18"/>
      <c r="S28" s="18"/>
      <c r="T28" s="18"/>
      <c r="U28" s="18"/>
      <c r="V28" s="18"/>
    </row>
    <row r="29" spans="1:22" ht="13.5" thickBot="1">
      <c r="A29" s="8" t="s">
        <v>213</v>
      </c>
      <c r="B29" s="9">
        <v>15</v>
      </c>
      <c r="C29" s="9">
        <v>15</v>
      </c>
      <c r="D29" s="9">
        <v>7</v>
      </c>
      <c r="E29" s="10">
        <v>3</v>
      </c>
      <c r="G29" s="94"/>
      <c r="H29" s="22" t="s">
        <v>24</v>
      </c>
      <c r="I29" s="11">
        <v>1</v>
      </c>
      <c r="J29" s="11">
        <v>64</v>
      </c>
      <c r="K29" s="11"/>
      <c r="L29" s="11"/>
      <c r="M29" s="12"/>
      <c r="O29" s="18"/>
      <c r="P29" s="18"/>
      <c r="Q29" s="18"/>
      <c r="R29" s="18"/>
      <c r="S29" s="18"/>
      <c r="T29" s="18"/>
      <c r="U29" s="18"/>
      <c r="V29" s="18"/>
    </row>
    <row r="30" spans="1:22" ht="13.5" thickBot="1">
      <c r="A30" s="8" t="s">
        <v>214</v>
      </c>
      <c r="B30" s="9">
        <v>1023</v>
      </c>
      <c r="C30" s="9">
        <v>1023</v>
      </c>
      <c r="D30" s="9">
        <v>15</v>
      </c>
      <c r="E30" s="10">
        <v>7</v>
      </c>
      <c r="G30" s="23" t="s">
        <v>27</v>
      </c>
      <c r="H30" s="73" t="s">
        <v>28</v>
      </c>
      <c r="I30" s="92"/>
      <c r="J30" s="92"/>
      <c r="K30" s="92"/>
      <c r="L30" s="92"/>
      <c r="M30" s="74"/>
      <c r="O30" s="18"/>
      <c r="P30" s="18"/>
      <c r="Q30" s="18"/>
      <c r="R30" s="18"/>
      <c r="S30" s="18"/>
      <c r="T30" s="18"/>
      <c r="U30" s="18"/>
      <c r="V30" s="18"/>
    </row>
    <row r="31" spans="1:22" ht="13.5" thickBot="1">
      <c r="A31" s="8" t="s">
        <v>215</v>
      </c>
      <c r="B31" s="9">
        <v>7</v>
      </c>
      <c r="C31" s="9">
        <v>3</v>
      </c>
      <c r="D31" s="9">
        <v>2</v>
      </c>
      <c r="E31" s="10">
        <v>2</v>
      </c>
      <c r="G31" s="23" t="s">
        <v>18</v>
      </c>
      <c r="H31" s="73" t="s">
        <v>216</v>
      </c>
      <c r="I31" s="92"/>
      <c r="J31" s="92"/>
      <c r="K31" s="92"/>
      <c r="L31" s="92"/>
      <c r="M31" s="74"/>
      <c r="O31" s="18"/>
      <c r="P31" s="18"/>
      <c r="Q31" s="18"/>
      <c r="R31" s="18"/>
      <c r="S31" s="18"/>
      <c r="T31" s="18"/>
      <c r="U31" s="18"/>
      <c r="V31" s="18"/>
    </row>
    <row r="32" spans="1:22" ht="13.5" thickBot="1">
      <c r="A32" s="16" t="s">
        <v>19</v>
      </c>
      <c r="B32" s="90" t="s">
        <v>21</v>
      </c>
      <c r="C32" s="90"/>
      <c r="D32" s="90"/>
      <c r="E32" s="91"/>
      <c r="G32" s="15" t="s">
        <v>29</v>
      </c>
      <c r="H32" s="73" t="s">
        <v>28</v>
      </c>
      <c r="I32" s="92"/>
      <c r="J32" s="92"/>
      <c r="K32" s="92"/>
      <c r="L32" s="92"/>
      <c r="M32" s="74"/>
      <c r="O32" s="18"/>
      <c r="P32" s="18"/>
      <c r="Q32" s="18"/>
      <c r="R32" s="18"/>
      <c r="S32" s="18"/>
      <c r="T32" s="18"/>
      <c r="U32" s="18"/>
      <c r="V32" s="18"/>
    </row>
    <row r="33" spans="1:22" ht="13.5" thickBot="1">
      <c r="A33" s="17" t="s">
        <v>20</v>
      </c>
      <c r="B33" s="90" t="s">
        <v>21</v>
      </c>
      <c r="C33" s="90"/>
      <c r="D33" s="90"/>
      <c r="E33" s="91"/>
      <c r="G33" s="23" t="s">
        <v>30</v>
      </c>
      <c r="H33" s="73" t="s">
        <v>28</v>
      </c>
      <c r="I33" s="92"/>
      <c r="J33" s="92"/>
      <c r="K33" s="92"/>
      <c r="L33" s="92"/>
      <c r="M33" s="74"/>
      <c r="O33" s="18"/>
      <c r="P33" s="18"/>
      <c r="Q33" s="18"/>
      <c r="R33" s="18"/>
      <c r="S33" s="18"/>
      <c r="T33" s="18"/>
      <c r="U33" s="18"/>
      <c r="V33" s="18"/>
    </row>
    <row r="34" spans="7:22" ht="13.5" thickBot="1">
      <c r="G34" s="21"/>
      <c r="H34" s="20"/>
      <c r="I34" s="20"/>
      <c r="J34" s="20"/>
      <c r="K34" s="20"/>
      <c r="O34" s="18"/>
      <c r="P34" s="18"/>
      <c r="Q34" s="18"/>
      <c r="R34" s="18"/>
      <c r="S34" s="18"/>
      <c r="T34" s="18"/>
      <c r="U34" s="18"/>
      <c r="V34" s="18"/>
    </row>
    <row r="35" spans="7:22" ht="13.5" customHeight="1">
      <c r="G35" s="96" t="s">
        <v>34</v>
      </c>
      <c r="H35" s="97"/>
      <c r="I35" s="97"/>
      <c r="J35" s="97"/>
      <c r="K35" s="97"/>
      <c r="L35" s="97"/>
      <c r="M35" s="98"/>
      <c r="O35" s="18"/>
      <c r="P35" s="18"/>
      <c r="Q35" s="18"/>
      <c r="R35" s="18"/>
      <c r="S35" s="18"/>
      <c r="T35" s="18"/>
      <c r="U35" s="18"/>
      <c r="V35" s="18"/>
    </row>
    <row r="36" spans="7:23" ht="12.75">
      <c r="G36" s="88" t="s">
        <v>35</v>
      </c>
      <c r="H36" s="89"/>
      <c r="I36" s="99" t="s">
        <v>334</v>
      </c>
      <c r="J36" s="100"/>
      <c r="K36" s="100"/>
      <c r="L36" s="100"/>
      <c r="M36" s="101"/>
      <c r="O36" s="18"/>
      <c r="P36" s="18"/>
      <c r="Q36" s="18"/>
      <c r="R36" s="21"/>
      <c r="S36" s="21"/>
      <c r="T36" s="21"/>
      <c r="U36" s="21"/>
      <c r="V36" s="21"/>
      <c r="W36" s="21"/>
    </row>
    <row r="37" spans="7:23" ht="12.75">
      <c r="G37" s="88" t="s">
        <v>36</v>
      </c>
      <c r="H37" s="89"/>
      <c r="I37" s="95" t="s">
        <v>37</v>
      </c>
      <c r="J37" s="95"/>
      <c r="K37" s="9"/>
      <c r="L37" s="9"/>
      <c r="M37" s="10"/>
      <c r="O37" s="18"/>
      <c r="P37" s="18"/>
      <c r="Q37" s="18"/>
      <c r="R37" s="21"/>
      <c r="S37" s="21"/>
      <c r="T37" s="21"/>
      <c r="U37" s="21"/>
      <c r="V37" s="21"/>
      <c r="W37" s="21"/>
    </row>
    <row r="38" spans="7:22" ht="12.75">
      <c r="G38" s="88" t="s">
        <v>38</v>
      </c>
      <c r="H38" s="89"/>
      <c r="I38" s="9" t="s">
        <v>39</v>
      </c>
      <c r="J38" s="9"/>
      <c r="K38" s="9"/>
      <c r="L38" s="9"/>
      <c r="M38" s="10"/>
      <c r="O38" s="18"/>
      <c r="P38" s="18"/>
      <c r="Q38" s="18"/>
      <c r="R38" s="21"/>
      <c r="S38" s="21"/>
      <c r="T38" s="21"/>
      <c r="U38" s="18"/>
      <c r="V38" s="18"/>
    </row>
    <row r="39" spans="7:22" ht="12.75">
      <c r="G39" s="88" t="s">
        <v>40</v>
      </c>
      <c r="H39" s="89"/>
      <c r="I39" s="9">
        <v>40</v>
      </c>
      <c r="J39" s="9"/>
      <c r="K39" s="9"/>
      <c r="L39" s="9"/>
      <c r="M39" s="10"/>
      <c r="O39" s="18"/>
      <c r="P39" s="18"/>
      <c r="Q39" s="18"/>
      <c r="R39" s="18"/>
      <c r="S39" s="18"/>
      <c r="T39" s="18"/>
      <c r="U39" s="18"/>
      <c r="V39" s="18"/>
    </row>
    <row r="40" spans="7:22" ht="12.75">
      <c r="G40" s="8" t="s">
        <v>41</v>
      </c>
      <c r="H40" s="9"/>
      <c r="I40" s="9" t="s">
        <v>42</v>
      </c>
      <c r="J40" s="9"/>
      <c r="K40" s="9"/>
      <c r="L40" s="9"/>
      <c r="M40" s="10"/>
      <c r="O40" s="18"/>
      <c r="P40" s="18"/>
      <c r="Q40" s="18"/>
      <c r="R40" s="18"/>
      <c r="S40" s="18"/>
      <c r="T40" s="18"/>
      <c r="U40" s="18"/>
      <c r="V40" s="18"/>
    </row>
    <row r="41" spans="7:22" ht="12.75">
      <c r="G41" s="8" t="s">
        <v>43</v>
      </c>
      <c r="H41" s="9"/>
      <c r="I41" s="9" t="s">
        <v>44</v>
      </c>
      <c r="J41" s="9"/>
      <c r="K41" s="9"/>
      <c r="L41" s="9"/>
      <c r="M41" s="10"/>
      <c r="O41" s="18"/>
      <c r="P41" s="18"/>
      <c r="Q41" s="18"/>
      <c r="R41" s="18"/>
      <c r="S41" s="18"/>
      <c r="T41" s="18"/>
      <c r="U41" s="18"/>
      <c r="V41" s="18"/>
    </row>
    <row r="42" spans="7:22" ht="14.25" customHeight="1">
      <c r="G42" s="8" t="s">
        <v>45</v>
      </c>
      <c r="H42" s="9"/>
      <c r="I42" s="9" t="s">
        <v>46</v>
      </c>
      <c r="J42" s="9"/>
      <c r="K42" s="9"/>
      <c r="L42" s="9"/>
      <c r="M42" s="10"/>
      <c r="O42" s="18"/>
      <c r="P42" s="18"/>
      <c r="Q42" s="18"/>
      <c r="R42" s="18"/>
      <c r="S42" s="18"/>
      <c r="T42" s="18"/>
      <c r="U42" s="18"/>
      <c r="V42" s="18"/>
    </row>
    <row r="43" spans="7:22" ht="13.5" thickBot="1">
      <c r="G43" s="17" t="s">
        <v>47</v>
      </c>
      <c r="H43" s="11"/>
      <c r="I43" s="11">
        <v>108</v>
      </c>
      <c r="J43" s="11"/>
      <c r="K43" s="11"/>
      <c r="L43" s="11"/>
      <c r="M43" s="12"/>
      <c r="O43" s="18"/>
      <c r="P43" s="18"/>
      <c r="Q43" s="18"/>
      <c r="R43" s="18"/>
      <c r="S43" s="18"/>
      <c r="T43" s="18"/>
      <c r="U43" s="18"/>
      <c r="V43" s="18"/>
    </row>
    <row r="44" spans="15:22" ht="12.75">
      <c r="O44" s="18"/>
      <c r="P44" s="18"/>
      <c r="Q44" s="18"/>
      <c r="R44" s="18"/>
      <c r="S44" s="18"/>
      <c r="T44" s="18"/>
      <c r="U44" s="18"/>
      <c r="V44" s="18"/>
    </row>
    <row r="45" spans="15:22" ht="12.75">
      <c r="O45" s="18"/>
      <c r="P45" s="18"/>
      <c r="Q45" s="18"/>
      <c r="R45" s="18"/>
      <c r="S45" s="18"/>
      <c r="T45" s="18"/>
      <c r="U45" s="18"/>
      <c r="V45" s="18"/>
    </row>
    <row r="46" spans="15:22" ht="12.75">
      <c r="O46" s="18"/>
      <c r="P46" s="18"/>
      <c r="Q46" s="18"/>
      <c r="R46" s="18"/>
      <c r="S46" s="18"/>
      <c r="T46" s="18"/>
      <c r="U46" s="18"/>
      <c r="V46" s="18"/>
    </row>
    <row r="47" spans="15:22" ht="12.75">
      <c r="O47" s="18"/>
      <c r="P47" s="18"/>
      <c r="Q47" s="18"/>
      <c r="R47" s="18"/>
      <c r="S47" s="18"/>
      <c r="T47" s="18"/>
      <c r="U47" s="18"/>
      <c r="V47" s="18"/>
    </row>
    <row r="48" spans="15:22" ht="12.75">
      <c r="O48" s="18"/>
      <c r="P48" s="18"/>
      <c r="Q48" s="18"/>
      <c r="R48" s="18"/>
      <c r="S48" s="18"/>
      <c r="T48" s="18"/>
      <c r="U48" s="18"/>
      <c r="V48" s="18"/>
    </row>
    <row r="49" spans="15:22" ht="12.75">
      <c r="O49" s="18"/>
      <c r="P49" s="18"/>
      <c r="Q49" s="18"/>
      <c r="R49" s="18"/>
      <c r="S49" s="18"/>
      <c r="T49" s="18"/>
      <c r="U49" s="18"/>
      <c r="V49" s="18"/>
    </row>
  </sheetData>
  <mergeCells count="28">
    <mergeCell ref="G38:H38"/>
    <mergeCell ref="A26:E26"/>
    <mergeCell ref="G37:H37"/>
    <mergeCell ref="H33:M33"/>
    <mergeCell ref="I37:J37"/>
    <mergeCell ref="G35:M35"/>
    <mergeCell ref="G36:H36"/>
    <mergeCell ref="I36:M36"/>
    <mergeCell ref="G39:H39"/>
    <mergeCell ref="M1:O1"/>
    <mergeCell ref="B32:E32"/>
    <mergeCell ref="B33:E33"/>
    <mergeCell ref="G26:M26"/>
    <mergeCell ref="G28:G29"/>
    <mergeCell ref="H30:M30"/>
    <mergeCell ref="H31:M31"/>
    <mergeCell ref="H32:M32"/>
    <mergeCell ref="G1:G2"/>
    <mergeCell ref="S1:S2"/>
    <mergeCell ref="F1:F2"/>
    <mergeCell ref="E1:E2"/>
    <mergeCell ref="A1:A2"/>
    <mergeCell ref="B1:B2"/>
    <mergeCell ref="C1:C2"/>
    <mergeCell ref="D1:D2"/>
    <mergeCell ref="K1:L1"/>
    <mergeCell ref="H1:H2"/>
    <mergeCell ref="I1:J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tabColor indexed="26"/>
  </sheetPr>
  <dimension ref="A1:W49"/>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I36" sqref="I36:M36"/>
    </sheetView>
  </sheetViews>
  <sheetFormatPr defaultColWidth="9.140625" defaultRowHeight="12.75"/>
  <cols>
    <col min="6" max="6" width="10.7109375" style="0" bestFit="1" customWidth="1"/>
    <col min="12" max="12" width="11.140625" style="0" customWidth="1"/>
    <col min="19" max="19" width="10.00390625" style="0" bestFit="1" customWidth="1"/>
  </cols>
  <sheetData>
    <row r="1" spans="1:19" ht="12.75" customHeight="1">
      <c r="A1" s="81" t="s">
        <v>0</v>
      </c>
      <c r="B1" s="77" t="s">
        <v>1</v>
      </c>
      <c r="C1" s="77" t="s">
        <v>172</v>
      </c>
      <c r="D1" s="77" t="s">
        <v>173</v>
      </c>
      <c r="E1" s="79" t="s">
        <v>53</v>
      </c>
      <c r="F1" s="77" t="s">
        <v>65</v>
      </c>
      <c r="G1" s="77" t="s">
        <v>75</v>
      </c>
      <c r="H1" s="75" t="s">
        <v>52</v>
      </c>
      <c r="I1" s="86" t="s">
        <v>3</v>
      </c>
      <c r="J1" s="87"/>
      <c r="K1" s="83" t="s">
        <v>4</v>
      </c>
      <c r="L1" s="84"/>
      <c r="M1" s="87" t="s">
        <v>5</v>
      </c>
      <c r="N1" s="87"/>
      <c r="O1" s="87"/>
      <c r="P1" s="1" t="s">
        <v>6</v>
      </c>
      <c r="Q1" s="2"/>
      <c r="S1" s="75" t="s">
        <v>170</v>
      </c>
    </row>
    <row r="2" spans="1:19" ht="64.5" thickBot="1">
      <c r="A2" s="103"/>
      <c r="B2" s="102"/>
      <c r="C2" s="102"/>
      <c r="D2" s="78"/>
      <c r="E2" s="80"/>
      <c r="F2" s="78"/>
      <c r="G2" s="102"/>
      <c r="H2" s="85"/>
      <c r="I2" s="3" t="s">
        <v>7</v>
      </c>
      <c r="J2" s="4" t="s">
        <v>8</v>
      </c>
      <c r="K2" s="4" t="s">
        <v>70</v>
      </c>
      <c r="L2" s="5" t="s">
        <v>85</v>
      </c>
      <c r="M2" s="4" t="s">
        <v>9</v>
      </c>
      <c r="N2" s="4" t="s">
        <v>10</v>
      </c>
      <c r="O2" s="4" t="s">
        <v>11</v>
      </c>
      <c r="P2" s="5" t="s">
        <v>12</v>
      </c>
      <c r="Q2" s="6" t="s">
        <v>13</v>
      </c>
      <c r="S2" s="76"/>
    </row>
    <row r="3" spans="1:19" ht="13.5" thickBot="1">
      <c r="A3" s="18">
        <v>3</v>
      </c>
      <c r="B3" s="18">
        <v>2</v>
      </c>
      <c r="C3" t="s">
        <v>174</v>
      </c>
      <c r="G3" s="18">
        <v>0</v>
      </c>
      <c r="H3" s="26">
        <f aca="true" t="shared" si="0" ref="H3:H15">S3/1000000</f>
        <v>0.0081152</v>
      </c>
      <c r="I3" s="62">
        <f>SUM(H3:H6)</f>
        <v>0.7715072</v>
      </c>
      <c r="J3" s="63">
        <f>I3/SUM(G3:G6)</f>
        <v>0.018817248780487805</v>
      </c>
      <c r="K3" s="7"/>
      <c r="L3" s="65" t="s">
        <v>219</v>
      </c>
      <c r="M3" s="63">
        <f>SUM(H3:H23)</f>
        <v>33.502708999999996</v>
      </c>
      <c r="N3" s="63">
        <f>SUM(N7:N15)+SUM(H3:H6)</f>
        <v>33.4638188406</v>
      </c>
      <c r="O3" s="66">
        <f>SUM(O7:O15)+SUM(H3:H6)</f>
        <v>31.5083757</v>
      </c>
      <c r="P3" s="67">
        <v>83.99665</v>
      </c>
      <c r="Q3" s="68">
        <f>N3/P3</f>
        <v>0.3983946840808532</v>
      </c>
      <c r="S3" s="25">
        <v>8115.2</v>
      </c>
    </row>
    <row r="4" spans="1:19" ht="12.75">
      <c r="A4" s="18">
        <v>2</v>
      </c>
      <c r="B4" s="18">
        <v>3</v>
      </c>
      <c r="C4" t="s">
        <v>174</v>
      </c>
      <c r="G4" s="18">
        <v>30</v>
      </c>
      <c r="H4" s="26">
        <f t="shared" si="0"/>
        <v>0.4656</v>
      </c>
      <c r="S4" s="25">
        <v>465600</v>
      </c>
    </row>
    <row r="5" spans="1:19" ht="12.75">
      <c r="A5" s="18">
        <v>15</v>
      </c>
      <c r="B5" s="18">
        <v>9</v>
      </c>
      <c r="C5" t="s">
        <v>174</v>
      </c>
      <c r="G5" s="18">
        <v>11</v>
      </c>
      <c r="H5" s="26">
        <f t="shared" si="0"/>
        <v>0.2928</v>
      </c>
      <c r="S5" s="25">
        <v>292800</v>
      </c>
    </row>
    <row r="6" spans="1:19" ht="12.75">
      <c r="A6" s="18">
        <v>9</v>
      </c>
      <c r="B6" s="18">
        <v>15</v>
      </c>
      <c r="C6" t="s">
        <v>174</v>
      </c>
      <c r="G6" s="18">
        <v>0</v>
      </c>
      <c r="H6" s="26">
        <f t="shared" si="0"/>
        <v>0.004992</v>
      </c>
      <c r="S6" s="25">
        <v>4992</v>
      </c>
    </row>
    <row r="7" spans="1:19" ht="12.75">
      <c r="A7" s="18">
        <v>10</v>
      </c>
      <c r="B7" s="18">
        <v>1</v>
      </c>
      <c r="C7" s="18"/>
      <c r="D7" t="s">
        <v>175</v>
      </c>
      <c r="E7">
        <v>200</v>
      </c>
      <c r="F7" s="61">
        <v>1E-07</v>
      </c>
      <c r="G7" s="18">
        <v>28.799999</v>
      </c>
      <c r="H7" s="26">
        <f t="shared" si="0"/>
        <v>28.74245</v>
      </c>
      <c r="K7" s="64">
        <v>0</v>
      </c>
      <c r="N7">
        <f aca="true" t="shared" si="1" ref="N7:N15">H7*(1-K7)</f>
        <v>28.74245</v>
      </c>
      <c r="O7">
        <f aca="true" t="shared" si="2" ref="O7:O15">IF((K7&lt;F7),H7,0)</f>
        <v>28.74245</v>
      </c>
      <c r="S7" s="25">
        <v>28742450</v>
      </c>
    </row>
    <row r="8" spans="1:19" ht="12.75">
      <c r="A8" s="18">
        <v>5</v>
      </c>
      <c r="B8" s="18">
        <v>4</v>
      </c>
      <c r="C8" s="18"/>
      <c r="D8" t="s">
        <v>175</v>
      </c>
      <c r="E8">
        <v>100</v>
      </c>
      <c r="F8" s="61">
        <v>0.0001</v>
      </c>
      <c r="G8" s="18">
        <v>0.5</v>
      </c>
      <c r="H8" s="26">
        <f t="shared" si="0"/>
        <v>0.498687</v>
      </c>
      <c r="K8" s="64">
        <v>0</v>
      </c>
      <c r="N8">
        <f t="shared" si="1"/>
        <v>0.498687</v>
      </c>
      <c r="O8">
        <f t="shared" si="2"/>
        <v>0.498687</v>
      </c>
      <c r="S8" s="25">
        <v>498687</v>
      </c>
    </row>
    <row r="9" spans="1:19" ht="12.75">
      <c r="A9" s="18">
        <v>4</v>
      </c>
      <c r="B9" s="18">
        <v>5</v>
      </c>
      <c r="C9" s="18"/>
      <c r="D9" t="s">
        <v>175</v>
      </c>
      <c r="E9">
        <v>100</v>
      </c>
      <c r="F9" s="61">
        <v>0.0001</v>
      </c>
      <c r="G9" s="18">
        <v>0.5</v>
      </c>
      <c r="H9" s="26">
        <f t="shared" si="0"/>
        <v>0.4988413</v>
      </c>
      <c r="K9" s="64">
        <v>0</v>
      </c>
      <c r="N9">
        <f t="shared" si="1"/>
        <v>0.4988413</v>
      </c>
      <c r="O9">
        <f t="shared" si="2"/>
        <v>0.4988413</v>
      </c>
      <c r="S9" s="25">
        <v>498841.3</v>
      </c>
    </row>
    <row r="10" spans="1:19" ht="12.75">
      <c r="A10" s="18">
        <v>7</v>
      </c>
      <c r="B10" s="18">
        <v>6</v>
      </c>
      <c r="C10" s="18"/>
      <c r="D10" t="s">
        <v>175</v>
      </c>
      <c r="E10">
        <v>100</v>
      </c>
      <c r="F10" s="61">
        <v>0.0001</v>
      </c>
      <c r="G10" s="18">
        <v>0.5</v>
      </c>
      <c r="H10" s="26">
        <f t="shared" si="0"/>
        <v>0.4983276</v>
      </c>
      <c r="K10" s="64">
        <v>0</v>
      </c>
      <c r="N10">
        <f t="shared" si="1"/>
        <v>0.4983276</v>
      </c>
      <c r="O10">
        <f t="shared" si="2"/>
        <v>0.4983276</v>
      </c>
      <c r="S10" s="25">
        <v>498327.6</v>
      </c>
    </row>
    <row r="11" spans="1:19" ht="12.75">
      <c r="A11" s="18">
        <v>6</v>
      </c>
      <c r="B11" s="18">
        <v>7</v>
      </c>
      <c r="C11" s="18"/>
      <c r="D11" t="s">
        <v>175</v>
      </c>
      <c r="E11">
        <v>100</v>
      </c>
      <c r="F11" s="61">
        <v>0.0001</v>
      </c>
      <c r="G11" s="18">
        <v>0.5</v>
      </c>
      <c r="H11" s="26">
        <f t="shared" si="0"/>
        <v>0.49856259999999997</v>
      </c>
      <c r="K11" s="64">
        <v>0</v>
      </c>
      <c r="N11">
        <f t="shared" si="1"/>
        <v>0.49856259999999997</v>
      </c>
      <c r="O11">
        <f t="shared" si="2"/>
        <v>0.49856259999999997</v>
      </c>
      <c r="S11" s="25">
        <v>498562.6</v>
      </c>
    </row>
    <row r="12" spans="1:19" ht="12.75">
      <c r="A12" s="18">
        <v>11</v>
      </c>
      <c r="B12" s="18">
        <v>8</v>
      </c>
      <c r="C12" s="18"/>
      <c r="D12" t="s">
        <v>176</v>
      </c>
      <c r="E12">
        <v>16</v>
      </c>
      <c r="F12" s="61">
        <v>0.0001</v>
      </c>
      <c r="G12" s="18">
        <v>0.5</v>
      </c>
      <c r="H12" s="26">
        <f t="shared" si="0"/>
        <v>0.49884</v>
      </c>
      <c r="K12" s="64">
        <v>0.02</v>
      </c>
      <c r="N12">
        <f t="shared" si="1"/>
        <v>0.4888632</v>
      </c>
      <c r="O12">
        <f t="shared" si="2"/>
        <v>0</v>
      </c>
      <c r="S12" s="25">
        <v>498840</v>
      </c>
    </row>
    <row r="13" spans="1:19" ht="12.75">
      <c r="A13" s="18">
        <v>12</v>
      </c>
      <c r="B13" s="18">
        <v>8</v>
      </c>
      <c r="C13" s="18"/>
      <c r="D13" t="s">
        <v>176</v>
      </c>
      <c r="E13">
        <v>16</v>
      </c>
      <c r="F13" s="61">
        <v>0.0001</v>
      </c>
      <c r="G13" s="18">
        <v>0.5</v>
      </c>
      <c r="H13" s="26">
        <f t="shared" si="0"/>
        <v>0.4986667</v>
      </c>
      <c r="K13" s="64">
        <v>0.02</v>
      </c>
      <c r="N13">
        <f t="shared" si="1"/>
        <v>0.488693366</v>
      </c>
      <c r="O13">
        <f t="shared" si="2"/>
        <v>0</v>
      </c>
      <c r="S13" s="25">
        <v>498666.7</v>
      </c>
    </row>
    <row r="14" spans="1:19" ht="12.75">
      <c r="A14" s="18">
        <v>13</v>
      </c>
      <c r="B14" s="18">
        <v>8</v>
      </c>
      <c r="C14" s="18"/>
      <c r="D14" t="s">
        <v>176</v>
      </c>
      <c r="E14">
        <v>16</v>
      </c>
      <c r="F14" s="61">
        <v>0.0001</v>
      </c>
      <c r="G14" s="18">
        <v>0.5</v>
      </c>
      <c r="H14" s="26">
        <f t="shared" si="0"/>
        <v>0.4984933</v>
      </c>
      <c r="K14" s="64">
        <v>0.021</v>
      </c>
      <c r="N14">
        <f t="shared" si="1"/>
        <v>0.48802494069999997</v>
      </c>
      <c r="O14">
        <f t="shared" si="2"/>
        <v>0</v>
      </c>
      <c r="S14" s="25">
        <v>498493.3</v>
      </c>
    </row>
    <row r="15" spans="1:19" ht="12.75">
      <c r="A15" s="18">
        <v>14</v>
      </c>
      <c r="B15" s="18">
        <v>8</v>
      </c>
      <c r="C15" s="18"/>
      <c r="D15" t="s">
        <v>176</v>
      </c>
      <c r="E15">
        <v>16</v>
      </c>
      <c r="F15" s="61">
        <v>0.0001</v>
      </c>
      <c r="G15" s="18">
        <v>0.5</v>
      </c>
      <c r="H15" s="26">
        <f t="shared" si="0"/>
        <v>0.4983333</v>
      </c>
      <c r="K15" s="64">
        <v>0.017</v>
      </c>
      <c r="N15">
        <f t="shared" si="1"/>
        <v>0.4898616339</v>
      </c>
      <c r="O15">
        <f t="shared" si="2"/>
        <v>0</v>
      </c>
      <c r="S15" s="25">
        <v>498333.3</v>
      </c>
    </row>
    <row r="16" spans="11:19" ht="12.75">
      <c r="K16" s="61"/>
      <c r="S16" s="25"/>
    </row>
    <row r="17" spans="11:19" ht="12.75">
      <c r="K17" s="61"/>
      <c r="S17" s="25"/>
    </row>
    <row r="18" spans="11:19" ht="12.75">
      <c r="K18" s="61"/>
      <c r="S18" s="25"/>
    </row>
    <row r="19" spans="11:19" ht="12.75">
      <c r="K19" s="61"/>
      <c r="S19" s="25"/>
    </row>
    <row r="20" spans="11:19" ht="12.75">
      <c r="K20" s="61"/>
      <c r="S20" s="25"/>
    </row>
    <row r="21" spans="11:19" ht="12.75">
      <c r="K21" s="61"/>
      <c r="S21" s="25"/>
    </row>
    <row r="22" spans="11:19" ht="12.75">
      <c r="K22" s="61"/>
      <c r="S22" s="25"/>
    </row>
    <row r="23" spans="11:19" ht="12.75">
      <c r="K23" s="61"/>
      <c r="S23" s="25"/>
    </row>
    <row r="25" ht="13.5" thickBot="1"/>
    <row r="26" spans="1:22" ht="13.5" customHeight="1" thickBot="1">
      <c r="A26" s="73" t="s">
        <v>32</v>
      </c>
      <c r="B26" s="92"/>
      <c r="C26" s="92"/>
      <c r="D26" s="92"/>
      <c r="E26" s="74"/>
      <c r="G26" s="73" t="s">
        <v>22</v>
      </c>
      <c r="H26" s="92"/>
      <c r="I26" s="92"/>
      <c r="J26" s="92"/>
      <c r="K26" s="92"/>
      <c r="L26" s="92"/>
      <c r="M26" s="74"/>
      <c r="O26" s="24"/>
      <c r="P26" s="20"/>
      <c r="Q26" s="20"/>
      <c r="R26" s="18"/>
      <c r="S26" s="18"/>
      <c r="T26" s="18"/>
      <c r="U26" s="18"/>
      <c r="V26" s="18"/>
    </row>
    <row r="27" spans="1:22" ht="13.5" thickBot="1">
      <c r="A27" s="13"/>
      <c r="B27" s="1" t="s">
        <v>14</v>
      </c>
      <c r="C27" s="1" t="s">
        <v>15</v>
      </c>
      <c r="D27" s="1" t="s">
        <v>16</v>
      </c>
      <c r="E27" s="2" t="s">
        <v>17</v>
      </c>
      <c r="G27" s="14" t="s">
        <v>25</v>
      </c>
      <c r="H27" s="18"/>
      <c r="I27" s="18"/>
      <c r="J27" s="18"/>
      <c r="K27" s="18"/>
      <c r="L27" s="18"/>
      <c r="M27" s="19"/>
      <c r="O27" s="20"/>
      <c r="P27" s="20"/>
      <c r="Q27" s="20"/>
      <c r="R27" s="18"/>
      <c r="S27" s="18"/>
      <c r="T27" s="18"/>
      <c r="U27" s="18"/>
      <c r="V27" s="18"/>
    </row>
    <row r="28" spans="1:22" ht="12.75">
      <c r="A28" s="8" t="s">
        <v>178</v>
      </c>
      <c r="B28" s="9">
        <v>0.0032</v>
      </c>
      <c r="C28" s="9">
        <v>0.0032</v>
      </c>
      <c r="D28" s="9">
        <v>0.0032</v>
      </c>
      <c r="E28" s="10">
        <v>0.0032</v>
      </c>
      <c r="G28" s="93" t="s">
        <v>23</v>
      </c>
      <c r="H28" s="13"/>
      <c r="I28" s="1" t="s">
        <v>31</v>
      </c>
      <c r="J28" s="1" t="s">
        <v>26</v>
      </c>
      <c r="K28" s="1"/>
      <c r="L28" s="1"/>
      <c r="M28" s="2"/>
      <c r="O28" s="18"/>
      <c r="P28" s="18"/>
      <c r="Q28" s="18"/>
      <c r="R28" s="18"/>
      <c r="S28" s="18"/>
      <c r="T28" s="18"/>
      <c r="U28" s="18"/>
      <c r="V28" s="18"/>
    </row>
    <row r="29" spans="1:22" ht="13.5" thickBot="1">
      <c r="A29" s="8" t="s">
        <v>49</v>
      </c>
      <c r="B29" s="9">
        <v>15</v>
      </c>
      <c r="C29" s="9">
        <v>15</v>
      </c>
      <c r="D29" s="9">
        <v>7</v>
      </c>
      <c r="E29" s="10">
        <v>3</v>
      </c>
      <c r="G29" s="94"/>
      <c r="H29" s="22" t="s">
        <v>24</v>
      </c>
      <c r="I29" s="11">
        <v>1</v>
      </c>
      <c r="J29" s="11">
        <v>64</v>
      </c>
      <c r="K29" s="11"/>
      <c r="L29" s="11"/>
      <c r="M29" s="12"/>
      <c r="O29" s="18"/>
      <c r="P29" s="18"/>
      <c r="Q29" s="18"/>
      <c r="R29" s="18"/>
      <c r="S29" s="18"/>
      <c r="T29" s="18"/>
      <c r="U29" s="18"/>
      <c r="V29" s="18"/>
    </row>
    <row r="30" spans="1:22" ht="13.5" thickBot="1">
      <c r="A30" s="8" t="s">
        <v>50</v>
      </c>
      <c r="B30" s="9">
        <v>1023</v>
      </c>
      <c r="C30" s="9">
        <v>1023</v>
      </c>
      <c r="D30" s="9">
        <v>15</v>
      </c>
      <c r="E30" s="10">
        <v>7</v>
      </c>
      <c r="G30" s="23" t="s">
        <v>27</v>
      </c>
      <c r="H30" s="73" t="s">
        <v>28</v>
      </c>
      <c r="I30" s="92"/>
      <c r="J30" s="92"/>
      <c r="K30" s="92"/>
      <c r="L30" s="92"/>
      <c r="M30" s="74"/>
      <c r="O30" s="18"/>
      <c r="P30" s="18"/>
      <c r="Q30" s="18"/>
      <c r="R30" s="18"/>
      <c r="S30" s="18"/>
      <c r="T30" s="18"/>
      <c r="U30" s="18"/>
      <c r="V30" s="18"/>
    </row>
    <row r="31" spans="1:22" ht="13.5" thickBot="1">
      <c r="A31" s="8" t="s">
        <v>179</v>
      </c>
      <c r="B31" s="9">
        <v>7</v>
      </c>
      <c r="C31" s="9">
        <v>3</v>
      </c>
      <c r="D31" s="9">
        <v>2</v>
      </c>
      <c r="E31" s="10">
        <v>2</v>
      </c>
      <c r="G31" s="23" t="s">
        <v>18</v>
      </c>
      <c r="H31" s="73" t="s">
        <v>177</v>
      </c>
      <c r="I31" s="92"/>
      <c r="J31" s="92"/>
      <c r="K31" s="92"/>
      <c r="L31" s="92"/>
      <c r="M31" s="74"/>
      <c r="O31" s="18"/>
      <c r="P31" s="18"/>
      <c r="Q31" s="18"/>
      <c r="R31" s="18"/>
      <c r="S31" s="18"/>
      <c r="T31" s="18"/>
      <c r="U31" s="18"/>
      <c r="V31" s="18"/>
    </row>
    <row r="32" spans="1:22" ht="13.5" thickBot="1">
      <c r="A32" s="16" t="s">
        <v>19</v>
      </c>
      <c r="B32" s="90" t="s">
        <v>21</v>
      </c>
      <c r="C32" s="90"/>
      <c r="D32" s="90"/>
      <c r="E32" s="91"/>
      <c r="G32" s="15" t="s">
        <v>29</v>
      </c>
      <c r="H32" s="73" t="s">
        <v>28</v>
      </c>
      <c r="I32" s="92"/>
      <c r="J32" s="92"/>
      <c r="K32" s="92"/>
      <c r="L32" s="92"/>
      <c r="M32" s="74"/>
      <c r="O32" s="18"/>
      <c r="P32" s="18"/>
      <c r="Q32" s="18"/>
      <c r="R32" s="18"/>
      <c r="S32" s="18"/>
      <c r="T32" s="18"/>
      <c r="U32" s="18"/>
      <c r="V32" s="18"/>
    </row>
    <row r="33" spans="1:22" ht="13.5" thickBot="1">
      <c r="A33" s="17" t="s">
        <v>20</v>
      </c>
      <c r="B33" s="90" t="s">
        <v>21</v>
      </c>
      <c r="C33" s="90"/>
      <c r="D33" s="90"/>
      <c r="E33" s="91"/>
      <c r="G33" s="23" t="s">
        <v>30</v>
      </c>
      <c r="H33" s="73" t="s">
        <v>28</v>
      </c>
      <c r="I33" s="92"/>
      <c r="J33" s="92"/>
      <c r="K33" s="92"/>
      <c r="L33" s="92"/>
      <c r="M33" s="74"/>
      <c r="O33" s="18"/>
      <c r="P33" s="18"/>
      <c r="Q33" s="18"/>
      <c r="R33" s="18"/>
      <c r="S33" s="18"/>
      <c r="T33" s="18"/>
      <c r="U33" s="18"/>
      <c r="V33" s="18"/>
    </row>
    <row r="34" spans="7:22" ht="13.5" thickBot="1">
      <c r="G34" s="21"/>
      <c r="H34" s="20"/>
      <c r="I34" s="20"/>
      <c r="J34" s="20"/>
      <c r="K34" s="20"/>
      <c r="O34" s="18"/>
      <c r="P34" s="18"/>
      <c r="Q34" s="18"/>
      <c r="R34" s="18"/>
      <c r="S34" s="18"/>
      <c r="T34" s="18"/>
      <c r="U34" s="18"/>
      <c r="V34" s="18"/>
    </row>
    <row r="35" spans="7:22" ht="13.5" customHeight="1">
      <c r="G35" s="96" t="s">
        <v>34</v>
      </c>
      <c r="H35" s="97"/>
      <c r="I35" s="97"/>
      <c r="J35" s="97"/>
      <c r="K35" s="97"/>
      <c r="L35" s="97"/>
      <c r="M35" s="98"/>
      <c r="O35" s="18"/>
      <c r="P35" s="18"/>
      <c r="Q35" s="18"/>
      <c r="R35" s="18"/>
      <c r="S35" s="18"/>
      <c r="T35" s="18"/>
      <c r="U35" s="18"/>
      <c r="V35" s="18"/>
    </row>
    <row r="36" spans="7:23" ht="12.75">
      <c r="G36" s="88" t="s">
        <v>35</v>
      </c>
      <c r="H36" s="89"/>
      <c r="I36" s="99" t="s">
        <v>334</v>
      </c>
      <c r="J36" s="100"/>
      <c r="K36" s="100"/>
      <c r="L36" s="100"/>
      <c r="M36" s="101"/>
      <c r="O36" s="18"/>
      <c r="P36" s="18"/>
      <c r="Q36" s="18"/>
      <c r="R36" s="21"/>
      <c r="S36" s="21"/>
      <c r="T36" s="21"/>
      <c r="U36" s="21"/>
      <c r="V36" s="21"/>
      <c r="W36" s="21"/>
    </row>
    <row r="37" spans="7:23" ht="12.75">
      <c r="G37" s="88" t="s">
        <v>36</v>
      </c>
      <c r="H37" s="89"/>
      <c r="I37" s="95" t="s">
        <v>37</v>
      </c>
      <c r="J37" s="95"/>
      <c r="K37" s="9"/>
      <c r="L37" s="9"/>
      <c r="M37" s="10"/>
      <c r="O37" s="18"/>
      <c r="P37" s="18"/>
      <c r="Q37" s="18"/>
      <c r="R37" s="21"/>
      <c r="S37" s="21"/>
      <c r="T37" s="21"/>
      <c r="U37" s="21"/>
      <c r="V37" s="21"/>
      <c r="W37" s="21"/>
    </row>
    <row r="38" spans="7:22" ht="12.75">
      <c r="G38" s="88" t="s">
        <v>38</v>
      </c>
      <c r="H38" s="89"/>
      <c r="I38" s="9" t="s">
        <v>39</v>
      </c>
      <c r="J38" s="9"/>
      <c r="K38" s="9"/>
      <c r="L38" s="9"/>
      <c r="M38" s="10"/>
      <c r="O38" s="18"/>
      <c r="P38" s="18"/>
      <c r="Q38" s="18"/>
      <c r="R38" s="21"/>
      <c r="S38" s="21"/>
      <c r="T38" s="21"/>
      <c r="U38" s="18"/>
      <c r="V38" s="18"/>
    </row>
    <row r="39" spans="7:22" ht="12.75">
      <c r="G39" s="88" t="s">
        <v>40</v>
      </c>
      <c r="H39" s="89"/>
      <c r="I39" s="9">
        <v>40</v>
      </c>
      <c r="J39" s="9"/>
      <c r="K39" s="9"/>
      <c r="L39" s="9"/>
      <c r="M39" s="10"/>
      <c r="O39" s="18"/>
      <c r="P39" s="18"/>
      <c r="Q39" s="18"/>
      <c r="R39" s="18"/>
      <c r="S39" s="18"/>
      <c r="T39" s="18"/>
      <c r="U39" s="18"/>
      <c r="V39" s="18"/>
    </row>
    <row r="40" spans="7:22" ht="12.75">
      <c r="G40" s="8" t="s">
        <v>41</v>
      </c>
      <c r="H40" s="9"/>
      <c r="I40" s="9" t="s">
        <v>42</v>
      </c>
      <c r="J40" s="9"/>
      <c r="K40" s="9"/>
      <c r="L40" s="9"/>
      <c r="M40" s="10"/>
      <c r="O40" s="18"/>
      <c r="P40" s="18"/>
      <c r="Q40" s="18"/>
      <c r="R40" s="18"/>
      <c r="S40" s="18"/>
      <c r="T40" s="18"/>
      <c r="U40" s="18"/>
      <c r="V40" s="18"/>
    </row>
    <row r="41" spans="7:22" ht="12.75">
      <c r="G41" s="8" t="s">
        <v>43</v>
      </c>
      <c r="H41" s="9"/>
      <c r="I41" s="9" t="s">
        <v>44</v>
      </c>
      <c r="J41" s="9"/>
      <c r="K41" s="9"/>
      <c r="L41" s="9"/>
      <c r="M41" s="10"/>
      <c r="O41" s="18"/>
      <c r="P41" s="18"/>
      <c r="Q41" s="18"/>
      <c r="R41" s="18"/>
      <c r="S41" s="18"/>
      <c r="T41" s="18"/>
      <c r="U41" s="18"/>
      <c r="V41" s="18"/>
    </row>
    <row r="42" spans="7:22" ht="14.25" customHeight="1">
      <c r="G42" s="8" t="s">
        <v>45</v>
      </c>
      <c r="H42" s="9"/>
      <c r="I42" s="9" t="s">
        <v>46</v>
      </c>
      <c r="J42" s="9"/>
      <c r="K42" s="9"/>
      <c r="L42" s="9"/>
      <c r="M42" s="10"/>
      <c r="O42" s="18"/>
      <c r="P42" s="18"/>
      <c r="Q42" s="18"/>
      <c r="R42" s="18"/>
      <c r="S42" s="18"/>
      <c r="T42" s="18"/>
      <c r="U42" s="18"/>
      <c r="V42" s="18"/>
    </row>
    <row r="43" spans="7:22" ht="13.5" thickBot="1">
      <c r="G43" s="17" t="s">
        <v>47</v>
      </c>
      <c r="H43" s="11"/>
      <c r="I43" s="11">
        <v>108</v>
      </c>
      <c r="J43" s="11"/>
      <c r="K43" s="11"/>
      <c r="L43" s="11"/>
      <c r="M43" s="12"/>
      <c r="O43" s="18"/>
      <c r="P43" s="18"/>
      <c r="Q43" s="18"/>
      <c r="R43" s="18"/>
      <c r="S43" s="18"/>
      <c r="T43" s="18"/>
      <c r="U43" s="18"/>
      <c r="V43" s="18"/>
    </row>
    <row r="44" spans="15:22" ht="12.75">
      <c r="O44" s="18"/>
      <c r="P44" s="18"/>
      <c r="Q44" s="18"/>
      <c r="R44" s="18"/>
      <c r="S44" s="18"/>
      <c r="T44" s="18"/>
      <c r="U44" s="18"/>
      <c r="V44" s="18"/>
    </row>
    <row r="45" spans="15:22" ht="12.75">
      <c r="O45" s="18"/>
      <c r="P45" s="18"/>
      <c r="Q45" s="18"/>
      <c r="R45" s="18"/>
      <c r="S45" s="18"/>
      <c r="T45" s="18"/>
      <c r="U45" s="18"/>
      <c r="V45" s="18"/>
    </row>
    <row r="46" spans="15:22" ht="12.75">
      <c r="O46" s="18"/>
      <c r="P46" s="18"/>
      <c r="Q46" s="18"/>
      <c r="R46" s="18"/>
      <c r="S46" s="18"/>
      <c r="T46" s="18"/>
      <c r="U46" s="18"/>
      <c r="V46" s="18"/>
    </row>
    <row r="47" spans="15:22" ht="12.75">
      <c r="O47" s="18"/>
      <c r="P47" s="18"/>
      <c r="Q47" s="18"/>
      <c r="R47" s="18"/>
      <c r="S47" s="18"/>
      <c r="T47" s="18"/>
      <c r="U47" s="18"/>
      <c r="V47" s="18"/>
    </row>
    <row r="48" spans="15:22" ht="12.75">
      <c r="O48" s="18"/>
      <c r="P48" s="18"/>
      <c r="Q48" s="18"/>
      <c r="R48" s="18"/>
      <c r="S48" s="18"/>
      <c r="T48" s="18"/>
      <c r="U48" s="18"/>
      <c r="V48" s="18"/>
    </row>
    <row r="49" spans="15:22" ht="12.75">
      <c r="O49" s="18"/>
      <c r="P49" s="18"/>
      <c r="Q49" s="18"/>
      <c r="R49" s="18"/>
      <c r="S49" s="18"/>
      <c r="T49" s="18"/>
      <c r="U49" s="18"/>
      <c r="V49" s="18"/>
    </row>
  </sheetData>
  <mergeCells count="28">
    <mergeCell ref="S1:S2"/>
    <mergeCell ref="A26:E26"/>
    <mergeCell ref="G37:H37"/>
    <mergeCell ref="H33:M33"/>
    <mergeCell ref="I37:J37"/>
    <mergeCell ref="K1:L1"/>
    <mergeCell ref="G35:M35"/>
    <mergeCell ref="G36:H36"/>
    <mergeCell ref="I36:M36"/>
    <mergeCell ref="G1:G2"/>
    <mergeCell ref="H1:H2"/>
    <mergeCell ref="I1:J1"/>
    <mergeCell ref="G38:H38"/>
    <mergeCell ref="G39:H39"/>
    <mergeCell ref="M1:O1"/>
    <mergeCell ref="B32:E32"/>
    <mergeCell ref="B33:E33"/>
    <mergeCell ref="G26:M26"/>
    <mergeCell ref="G28:G29"/>
    <mergeCell ref="H30:M30"/>
    <mergeCell ref="H31:M31"/>
    <mergeCell ref="H32:M32"/>
    <mergeCell ref="F1:F2"/>
    <mergeCell ref="E1:E2"/>
    <mergeCell ref="A1:A2"/>
    <mergeCell ref="B1:B2"/>
    <mergeCell ref="C1:C2"/>
    <mergeCell ref="D1:D2"/>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tabColor indexed="26"/>
  </sheetPr>
  <dimension ref="A1:W49"/>
  <sheetViews>
    <sheetView workbookViewId="0" topLeftCell="A1">
      <pane xSplit="2" ySplit="2" topLeftCell="C9" activePane="bottomRight" state="frozen"/>
      <selection pane="topLeft" activeCell="A1" sqref="A1"/>
      <selection pane="topRight" activeCell="C1" sqref="C1"/>
      <selection pane="bottomLeft" activeCell="A3" sqref="A3"/>
      <selection pane="bottomRight" activeCell="I36" sqref="I36:M36"/>
    </sheetView>
  </sheetViews>
  <sheetFormatPr defaultColWidth="9.140625" defaultRowHeight="12.75"/>
  <cols>
    <col min="6" max="6" width="10.7109375" style="0" bestFit="1" customWidth="1"/>
    <col min="12" max="12" width="11.140625" style="0" customWidth="1"/>
    <col min="19" max="19" width="10.00390625" style="0" bestFit="1" customWidth="1"/>
  </cols>
  <sheetData>
    <row r="1" spans="1:19" ht="12.75" customHeight="1">
      <c r="A1" s="81" t="s">
        <v>0</v>
      </c>
      <c r="B1" s="77" t="s">
        <v>1</v>
      </c>
      <c r="C1" s="77" t="s">
        <v>227</v>
      </c>
      <c r="D1" s="77" t="s">
        <v>228</v>
      </c>
      <c r="E1" s="79" t="s">
        <v>229</v>
      </c>
      <c r="F1" s="77" t="s">
        <v>230</v>
      </c>
      <c r="G1" s="77" t="s">
        <v>231</v>
      </c>
      <c r="H1" s="75" t="s">
        <v>232</v>
      </c>
      <c r="I1" s="86" t="s">
        <v>3</v>
      </c>
      <c r="J1" s="87"/>
      <c r="K1" s="83" t="s">
        <v>4</v>
      </c>
      <c r="L1" s="84"/>
      <c r="M1" s="87" t="s">
        <v>5</v>
      </c>
      <c r="N1" s="87"/>
      <c r="O1" s="87"/>
      <c r="P1" s="1" t="s">
        <v>6</v>
      </c>
      <c r="Q1" s="2"/>
      <c r="S1" s="75" t="s">
        <v>233</v>
      </c>
    </row>
    <row r="2" spans="1:19" ht="64.5" thickBot="1">
      <c r="A2" s="103"/>
      <c r="B2" s="102"/>
      <c r="C2" s="102"/>
      <c r="D2" s="78"/>
      <c r="E2" s="80"/>
      <c r="F2" s="78"/>
      <c r="G2" s="102"/>
      <c r="H2" s="85"/>
      <c r="I2" s="3" t="s">
        <v>7</v>
      </c>
      <c r="J2" s="4" t="s">
        <v>8</v>
      </c>
      <c r="K2" s="4" t="s">
        <v>234</v>
      </c>
      <c r="L2" s="5" t="s">
        <v>235</v>
      </c>
      <c r="M2" s="4" t="s">
        <v>9</v>
      </c>
      <c r="N2" s="4" t="s">
        <v>10</v>
      </c>
      <c r="O2" s="4" t="s">
        <v>11</v>
      </c>
      <c r="P2" s="5" t="s">
        <v>12</v>
      </c>
      <c r="Q2" s="6" t="s">
        <v>13</v>
      </c>
      <c r="S2" s="76"/>
    </row>
    <row r="3" spans="1:19" ht="13.5" thickBot="1">
      <c r="A3" s="18">
        <v>3</v>
      </c>
      <c r="B3" s="18">
        <v>2</v>
      </c>
      <c r="C3" t="s">
        <v>236</v>
      </c>
      <c r="G3" s="18">
        <v>0</v>
      </c>
      <c r="H3" s="26">
        <f aca="true" t="shared" si="0" ref="H3:H15">S3/1000000</f>
        <v>0.006182399999999999</v>
      </c>
      <c r="I3" s="62">
        <f>SUM(H3:H6)</f>
        <v>0.6515104</v>
      </c>
      <c r="J3" s="63">
        <f>I3/SUM(G3:G6)</f>
        <v>0.01589049756097561</v>
      </c>
      <c r="K3" s="7"/>
      <c r="L3" s="65" t="s">
        <v>244</v>
      </c>
      <c r="M3" s="63">
        <f>SUM(H3:H23)</f>
        <v>33.382556</v>
      </c>
      <c r="N3" s="63">
        <f>SUM(N7:N15)+SUM(H3:H6)</f>
        <v>32.8107087314</v>
      </c>
      <c r="O3" s="66">
        <f>SUM(O7:O15)+SUM(H3:H6)</f>
        <v>29.3939604</v>
      </c>
      <c r="P3" s="67">
        <v>84.93377</v>
      </c>
      <c r="Q3" s="68">
        <f>N3/P3</f>
        <v>0.38630934116547516</v>
      </c>
      <c r="S3" s="25">
        <v>6182.4</v>
      </c>
    </row>
    <row r="4" spans="1:19" ht="12.75">
      <c r="A4" s="18">
        <v>2</v>
      </c>
      <c r="B4" s="18">
        <v>3</v>
      </c>
      <c r="C4" t="s">
        <v>236</v>
      </c>
      <c r="G4" s="18">
        <v>30</v>
      </c>
      <c r="H4" s="26">
        <f t="shared" si="0"/>
        <v>0.3508</v>
      </c>
      <c r="S4" s="25">
        <v>350800</v>
      </c>
    </row>
    <row r="5" spans="1:19" ht="12.75">
      <c r="A5" s="18">
        <v>15</v>
      </c>
      <c r="B5" s="18">
        <v>9</v>
      </c>
      <c r="C5" t="s">
        <v>236</v>
      </c>
      <c r="G5" s="18">
        <v>11</v>
      </c>
      <c r="H5" s="26">
        <f t="shared" si="0"/>
        <v>0.2896</v>
      </c>
      <c r="S5" s="25">
        <v>289600</v>
      </c>
    </row>
    <row r="6" spans="1:19" ht="12.75">
      <c r="A6" s="18">
        <v>9</v>
      </c>
      <c r="B6" s="18">
        <v>15</v>
      </c>
      <c r="C6" t="s">
        <v>236</v>
      </c>
      <c r="G6" s="18">
        <v>0</v>
      </c>
      <c r="H6" s="26">
        <f t="shared" si="0"/>
        <v>0.004928</v>
      </c>
      <c r="S6" s="25">
        <v>4928</v>
      </c>
    </row>
    <row r="7" spans="1:19" ht="12.75">
      <c r="A7" s="18">
        <v>10</v>
      </c>
      <c r="B7" s="18">
        <v>1</v>
      </c>
      <c r="C7" s="18"/>
      <c r="D7" t="s">
        <v>237</v>
      </c>
      <c r="E7">
        <v>200</v>
      </c>
      <c r="F7" s="61">
        <v>1E-07</v>
      </c>
      <c r="G7" s="18">
        <v>28.799999</v>
      </c>
      <c r="H7" s="26">
        <f t="shared" si="0"/>
        <v>28.74245</v>
      </c>
      <c r="K7" s="64"/>
      <c r="N7">
        <f aca="true" t="shared" si="1" ref="N7:N15">H7*(1-K7)</f>
        <v>28.74245</v>
      </c>
      <c r="O7">
        <f aca="true" t="shared" si="2" ref="O7:O15">IF((K7&lt;F7),H7,0)</f>
        <v>28.74245</v>
      </c>
      <c r="S7" s="25">
        <v>28742450</v>
      </c>
    </row>
    <row r="8" spans="1:19" ht="12.75">
      <c r="A8" s="18">
        <v>5</v>
      </c>
      <c r="B8" s="18">
        <v>4</v>
      </c>
      <c r="C8" s="18"/>
      <c r="D8" t="s">
        <v>237</v>
      </c>
      <c r="E8">
        <v>100</v>
      </c>
      <c r="F8" s="61">
        <v>0.0001</v>
      </c>
      <c r="G8" s="18">
        <v>0.5</v>
      </c>
      <c r="H8" s="26">
        <f t="shared" si="0"/>
        <v>0.498711</v>
      </c>
      <c r="K8" s="64">
        <v>0.077</v>
      </c>
      <c r="N8">
        <f t="shared" si="1"/>
        <v>0.46031025300000006</v>
      </c>
      <c r="O8">
        <f t="shared" si="2"/>
        <v>0</v>
      </c>
      <c r="S8" s="25">
        <v>498711</v>
      </c>
    </row>
    <row r="9" spans="1:19" ht="12.75">
      <c r="A9" s="18">
        <v>4</v>
      </c>
      <c r="B9" s="18">
        <v>5</v>
      </c>
      <c r="C9" s="18"/>
      <c r="D9" t="s">
        <v>237</v>
      </c>
      <c r="E9">
        <v>100</v>
      </c>
      <c r="F9" s="61">
        <v>0.0001</v>
      </c>
      <c r="G9" s="18">
        <v>0.5</v>
      </c>
      <c r="H9" s="26">
        <f t="shared" si="0"/>
        <v>0.4988701</v>
      </c>
      <c r="K9" s="64">
        <v>0.074</v>
      </c>
      <c r="N9">
        <f t="shared" si="1"/>
        <v>0.4619537126</v>
      </c>
      <c r="O9">
        <f t="shared" si="2"/>
        <v>0</v>
      </c>
      <c r="S9" s="25">
        <v>498870.1</v>
      </c>
    </row>
    <row r="10" spans="1:19" ht="12.75">
      <c r="A10" s="18">
        <v>7</v>
      </c>
      <c r="B10" s="18">
        <v>6</v>
      </c>
      <c r="C10" s="18"/>
      <c r="D10" t="s">
        <v>237</v>
      </c>
      <c r="E10">
        <v>100</v>
      </c>
      <c r="F10" s="61">
        <v>0.0001</v>
      </c>
      <c r="G10" s="18">
        <v>0.5</v>
      </c>
      <c r="H10" s="26">
        <f t="shared" si="0"/>
        <v>0.49829829999999997</v>
      </c>
      <c r="K10" s="64">
        <v>0.083</v>
      </c>
      <c r="N10">
        <f t="shared" si="1"/>
        <v>0.4569395411</v>
      </c>
      <c r="O10">
        <f t="shared" si="2"/>
        <v>0</v>
      </c>
      <c r="S10" s="25">
        <v>498298.3</v>
      </c>
    </row>
    <row r="11" spans="1:19" ht="12.75">
      <c r="A11" s="18">
        <v>6</v>
      </c>
      <c r="B11" s="18">
        <v>7</v>
      </c>
      <c r="C11" s="18"/>
      <c r="D11" t="s">
        <v>237</v>
      </c>
      <c r="E11">
        <v>100</v>
      </c>
      <c r="F11" s="61">
        <v>0.0001</v>
      </c>
      <c r="G11" s="18">
        <v>0.5</v>
      </c>
      <c r="H11" s="26">
        <f t="shared" si="0"/>
        <v>0.4985429</v>
      </c>
      <c r="K11" s="64">
        <v>0.079</v>
      </c>
      <c r="N11">
        <f t="shared" si="1"/>
        <v>0.4591580109</v>
      </c>
      <c r="O11">
        <f t="shared" si="2"/>
        <v>0</v>
      </c>
      <c r="S11" s="25">
        <v>498542.9</v>
      </c>
    </row>
    <row r="12" spans="1:19" ht="12.75">
      <c r="A12" s="18">
        <v>11</v>
      </c>
      <c r="B12" s="18">
        <v>8</v>
      </c>
      <c r="C12" s="18"/>
      <c r="D12" t="s">
        <v>238</v>
      </c>
      <c r="E12">
        <v>16</v>
      </c>
      <c r="F12" s="61">
        <v>0.0001</v>
      </c>
      <c r="G12" s="18">
        <v>0.5</v>
      </c>
      <c r="H12" s="26">
        <f t="shared" si="0"/>
        <v>0.49884</v>
      </c>
      <c r="K12" s="64">
        <v>0.21</v>
      </c>
      <c r="N12">
        <f t="shared" si="1"/>
        <v>0.39408360000000003</v>
      </c>
      <c r="O12">
        <f t="shared" si="2"/>
        <v>0</v>
      </c>
      <c r="S12" s="25">
        <v>498840</v>
      </c>
    </row>
    <row r="13" spans="1:19" ht="12.75">
      <c r="A13" s="18">
        <v>12</v>
      </c>
      <c r="B13" s="18">
        <v>8</v>
      </c>
      <c r="C13" s="18"/>
      <c r="D13" t="s">
        <v>238</v>
      </c>
      <c r="E13">
        <v>16</v>
      </c>
      <c r="F13" s="61">
        <v>0.0001</v>
      </c>
      <c r="G13" s="18">
        <v>0.5</v>
      </c>
      <c r="H13" s="26">
        <f t="shared" si="0"/>
        <v>0.4986667</v>
      </c>
      <c r="K13" s="64">
        <v>0.205</v>
      </c>
      <c r="N13">
        <f t="shared" si="1"/>
        <v>0.39644002650000004</v>
      </c>
      <c r="O13">
        <f t="shared" si="2"/>
        <v>0</v>
      </c>
      <c r="S13" s="25">
        <v>498666.7</v>
      </c>
    </row>
    <row r="14" spans="1:19" ht="12.75">
      <c r="A14" s="18">
        <v>13</v>
      </c>
      <c r="B14" s="18">
        <v>8</v>
      </c>
      <c r="C14" s="18"/>
      <c r="D14" t="s">
        <v>238</v>
      </c>
      <c r="E14">
        <v>16</v>
      </c>
      <c r="F14" s="61">
        <v>0.0001</v>
      </c>
      <c r="G14" s="18">
        <v>0.5</v>
      </c>
      <c r="H14" s="26">
        <f t="shared" si="0"/>
        <v>0.4984933</v>
      </c>
      <c r="K14" s="64">
        <v>0.215</v>
      </c>
      <c r="N14">
        <f t="shared" si="1"/>
        <v>0.3913172405</v>
      </c>
      <c r="O14">
        <f t="shared" si="2"/>
        <v>0</v>
      </c>
      <c r="S14" s="25">
        <v>498493.3</v>
      </c>
    </row>
    <row r="15" spans="1:19" ht="12.75">
      <c r="A15" s="18">
        <v>14</v>
      </c>
      <c r="B15" s="18">
        <v>8</v>
      </c>
      <c r="C15" s="18"/>
      <c r="D15" t="s">
        <v>238</v>
      </c>
      <c r="E15">
        <v>16</v>
      </c>
      <c r="F15" s="61">
        <v>0.0001</v>
      </c>
      <c r="G15" s="18">
        <v>0.5</v>
      </c>
      <c r="H15" s="26">
        <f t="shared" si="0"/>
        <v>0.4981733</v>
      </c>
      <c r="K15" s="64">
        <v>0.204</v>
      </c>
      <c r="N15">
        <f t="shared" si="1"/>
        <v>0.3965459468</v>
      </c>
      <c r="O15">
        <f t="shared" si="2"/>
        <v>0</v>
      </c>
      <c r="S15" s="25">
        <v>498173.3</v>
      </c>
    </row>
    <row r="16" spans="11:19" ht="12.75">
      <c r="K16" s="61"/>
      <c r="S16" s="25"/>
    </row>
    <row r="17" spans="11:19" ht="12.75">
      <c r="K17" s="61"/>
      <c r="S17" s="25"/>
    </row>
    <row r="18" spans="11:19" ht="12.75">
      <c r="K18" s="61"/>
      <c r="S18" s="25"/>
    </row>
    <row r="19" spans="11:19" ht="12.75">
      <c r="K19" s="61"/>
      <c r="S19" s="25"/>
    </row>
    <row r="20" spans="11:19" ht="12.75">
      <c r="K20" s="61"/>
      <c r="S20" s="25"/>
    </row>
    <row r="21" spans="11:19" ht="12.75">
      <c r="K21" s="61"/>
      <c r="S21" s="25"/>
    </row>
    <row r="22" spans="11:19" ht="12.75">
      <c r="K22" s="61"/>
      <c r="S22" s="25"/>
    </row>
    <row r="23" spans="11:19" ht="12.75">
      <c r="K23" s="61"/>
      <c r="S23" s="25"/>
    </row>
    <row r="25" ht="13.5" thickBot="1"/>
    <row r="26" spans="1:22" ht="13.5" customHeight="1" thickBot="1">
      <c r="A26" s="73" t="s">
        <v>32</v>
      </c>
      <c r="B26" s="92"/>
      <c r="C26" s="92"/>
      <c r="D26" s="92"/>
      <c r="E26" s="74"/>
      <c r="G26" s="73" t="s">
        <v>22</v>
      </c>
      <c r="H26" s="92"/>
      <c r="I26" s="92"/>
      <c r="J26" s="92"/>
      <c r="K26" s="92"/>
      <c r="L26" s="92"/>
      <c r="M26" s="74"/>
      <c r="O26" s="24"/>
      <c r="P26" s="20"/>
      <c r="Q26" s="20"/>
      <c r="R26" s="18"/>
      <c r="S26" s="18"/>
      <c r="T26" s="18"/>
      <c r="U26" s="18"/>
      <c r="V26" s="18"/>
    </row>
    <row r="27" spans="1:22" ht="13.5" thickBot="1">
      <c r="A27" s="13"/>
      <c r="B27" s="1" t="s">
        <v>14</v>
      </c>
      <c r="C27" s="1" t="s">
        <v>15</v>
      </c>
      <c r="D27" s="1" t="s">
        <v>16</v>
      </c>
      <c r="E27" s="2" t="s">
        <v>17</v>
      </c>
      <c r="G27" s="14" t="s">
        <v>25</v>
      </c>
      <c r="H27" s="18"/>
      <c r="I27" s="18"/>
      <c r="J27" s="18"/>
      <c r="K27" s="18"/>
      <c r="L27" s="18"/>
      <c r="M27" s="19"/>
      <c r="O27" s="20"/>
      <c r="P27" s="20"/>
      <c r="Q27" s="20"/>
      <c r="R27" s="18"/>
      <c r="S27" s="18"/>
      <c r="T27" s="18"/>
      <c r="U27" s="18"/>
      <c r="V27" s="18"/>
    </row>
    <row r="28" spans="1:22" ht="12.75">
      <c r="A28" s="8" t="s">
        <v>239</v>
      </c>
      <c r="B28" s="9">
        <v>0.0032</v>
      </c>
      <c r="C28" s="9">
        <v>0.0032</v>
      </c>
      <c r="D28" s="9">
        <v>0.0032</v>
      </c>
      <c r="E28" s="10">
        <v>0.0032</v>
      </c>
      <c r="G28" s="93" t="s">
        <v>23</v>
      </c>
      <c r="H28" s="13"/>
      <c r="I28" s="1" t="s">
        <v>31</v>
      </c>
      <c r="J28" s="1" t="s">
        <v>26</v>
      </c>
      <c r="K28" s="1"/>
      <c r="L28" s="1"/>
      <c r="M28" s="2"/>
      <c r="O28" s="18"/>
      <c r="P28" s="18"/>
      <c r="Q28" s="18"/>
      <c r="R28" s="18"/>
      <c r="S28" s="18"/>
      <c r="T28" s="18"/>
      <c r="U28" s="18"/>
      <c r="V28" s="18"/>
    </row>
    <row r="29" spans="1:22" ht="13.5" thickBot="1">
      <c r="A29" s="8" t="s">
        <v>240</v>
      </c>
      <c r="B29" s="9">
        <v>15</v>
      </c>
      <c r="C29" s="9">
        <v>15</v>
      </c>
      <c r="D29" s="9">
        <v>7</v>
      </c>
      <c r="E29" s="10">
        <v>3</v>
      </c>
      <c r="G29" s="94"/>
      <c r="H29" s="22" t="s">
        <v>24</v>
      </c>
      <c r="I29" s="11">
        <v>1</v>
      </c>
      <c r="J29" s="11">
        <v>64</v>
      </c>
      <c r="K29" s="11"/>
      <c r="L29" s="11"/>
      <c r="M29" s="12"/>
      <c r="O29" s="18"/>
      <c r="P29" s="18"/>
      <c r="Q29" s="18"/>
      <c r="R29" s="18"/>
      <c r="S29" s="18"/>
      <c r="T29" s="18"/>
      <c r="U29" s="18"/>
      <c r="V29" s="18"/>
    </row>
    <row r="30" spans="1:22" ht="13.5" thickBot="1">
      <c r="A30" s="8" t="s">
        <v>241</v>
      </c>
      <c r="B30" s="9">
        <v>1023</v>
      </c>
      <c r="C30" s="9">
        <v>1023</v>
      </c>
      <c r="D30" s="9">
        <v>15</v>
      </c>
      <c r="E30" s="10">
        <v>7</v>
      </c>
      <c r="G30" s="23" t="s">
        <v>27</v>
      </c>
      <c r="H30" s="73" t="s">
        <v>28</v>
      </c>
      <c r="I30" s="92"/>
      <c r="J30" s="92"/>
      <c r="K30" s="92"/>
      <c r="L30" s="92"/>
      <c r="M30" s="74"/>
      <c r="O30" s="18"/>
      <c r="P30" s="18"/>
      <c r="Q30" s="18"/>
      <c r="R30" s="18"/>
      <c r="S30" s="18"/>
      <c r="T30" s="18"/>
      <c r="U30" s="18"/>
      <c r="V30" s="18"/>
    </row>
    <row r="31" spans="1:22" ht="13.5" thickBot="1">
      <c r="A31" s="8" t="s">
        <v>242</v>
      </c>
      <c r="B31" s="9">
        <v>7</v>
      </c>
      <c r="C31" s="9">
        <v>3</v>
      </c>
      <c r="D31" s="9">
        <v>2</v>
      </c>
      <c r="E31" s="10">
        <v>2</v>
      </c>
      <c r="G31" s="23" t="s">
        <v>18</v>
      </c>
      <c r="H31" s="73" t="s">
        <v>243</v>
      </c>
      <c r="I31" s="92"/>
      <c r="J31" s="92"/>
      <c r="K31" s="92"/>
      <c r="L31" s="92"/>
      <c r="M31" s="74"/>
      <c r="O31" s="18"/>
      <c r="P31" s="18"/>
      <c r="Q31" s="18"/>
      <c r="R31" s="18"/>
      <c r="S31" s="18"/>
      <c r="T31" s="18"/>
      <c r="U31" s="18"/>
      <c r="V31" s="18"/>
    </row>
    <row r="32" spans="1:22" ht="13.5" thickBot="1">
      <c r="A32" s="16" t="s">
        <v>19</v>
      </c>
      <c r="B32" s="90" t="s">
        <v>21</v>
      </c>
      <c r="C32" s="90"/>
      <c r="D32" s="90"/>
      <c r="E32" s="91"/>
      <c r="G32" s="15" t="s">
        <v>29</v>
      </c>
      <c r="H32" s="73" t="s">
        <v>28</v>
      </c>
      <c r="I32" s="92"/>
      <c r="J32" s="92"/>
      <c r="K32" s="92"/>
      <c r="L32" s="92"/>
      <c r="M32" s="74"/>
      <c r="O32" s="18"/>
      <c r="P32" s="18"/>
      <c r="Q32" s="18"/>
      <c r="R32" s="18"/>
      <c r="S32" s="18"/>
      <c r="T32" s="18"/>
      <c r="U32" s="18"/>
      <c r="V32" s="18"/>
    </row>
    <row r="33" spans="1:22" ht="13.5" thickBot="1">
      <c r="A33" s="17" t="s">
        <v>20</v>
      </c>
      <c r="B33" s="90" t="s">
        <v>21</v>
      </c>
      <c r="C33" s="90"/>
      <c r="D33" s="90"/>
      <c r="E33" s="91"/>
      <c r="G33" s="23" t="s">
        <v>30</v>
      </c>
      <c r="H33" s="73" t="s">
        <v>28</v>
      </c>
      <c r="I33" s="92"/>
      <c r="J33" s="92"/>
      <c r="K33" s="92"/>
      <c r="L33" s="92"/>
      <c r="M33" s="74"/>
      <c r="O33" s="18"/>
      <c r="P33" s="18"/>
      <c r="Q33" s="18"/>
      <c r="R33" s="18"/>
      <c r="S33" s="18"/>
      <c r="T33" s="18"/>
      <c r="U33" s="18"/>
      <c r="V33" s="18"/>
    </row>
    <row r="34" spans="7:22" ht="13.5" thickBot="1">
      <c r="G34" s="21"/>
      <c r="H34" s="20"/>
      <c r="I34" s="20"/>
      <c r="J34" s="20"/>
      <c r="K34" s="20"/>
      <c r="O34" s="18"/>
      <c r="P34" s="18"/>
      <c r="Q34" s="18"/>
      <c r="R34" s="18"/>
      <c r="S34" s="18"/>
      <c r="T34" s="18"/>
      <c r="U34" s="18"/>
      <c r="V34" s="18"/>
    </row>
    <row r="35" spans="7:22" ht="13.5" customHeight="1">
      <c r="G35" s="96" t="s">
        <v>34</v>
      </c>
      <c r="H35" s="97"/>
      <c r="I35" s="97"/>
      <c r="J35" s="97"/>
      <c r="K35" s="97"/>
      <c r="L35" s="97"/>
      <c r="M35" s="98"/>
      <c r="O35" s="18"/>
      <c r="P35" s="18"/>
      <c r="Q35" s="18"/>
      <c r="R35" s="18"/>
      <c r="S35" s="18"/>
      <c r="T35" s="18"/>
      <c r="U35" s="18"/>
      <c r="V35" s="18"/>
    </row>
    <row r="36" spans="7:23" ht="12.75">
      <c r="G36" s="88" t="s">
        <v>35</v>
      </c>
      <c r="H36" s="89"/>
      <c r="I36" s="99" t="s">
        <v>334</v>
      </c>
      <c r="J36" s="100"/>
      <c r="K36" s="100"/>
      <c r="L36" s="100"/>
      <c r="M36" s="101"/>
      <c r="O36" s="18"/>
      <c r="P36" s="18"/>
      <c r="Q36" s="18"/>
      <c r="R36" s="21"/>
      <c r="S36" s="21"/>
      <c r="T36" s="21"/>
      <c r="U36" s="21"/>
      <c r="V36" s="21"/>
      <c r="W36" s="21"/>
    </row>
    <row r="37" spans="7:23" ht="12.75">
      <c r="G37" s="88" t="s">
        <v>36</v>
      </c>
      <c r="H37" s="89"/>
      <c r="I37" s="95" t="s">
        <v>37</v>
      </c>
      <c r="J37" s="95"/>
      <c r="K37" s="9"/>
      <c r="L37" s="9"/>
      <c r="M37" s="10"/>
      <c r="O37" s="18"/>
      <c r="P37" s="18"/>
      <c r="Q37" s="18"/>
      <c r="R37" s="21"/>
      <c r="S37" s="21"/>
      <c r="T37" s="21"/>
      <c r="U37" s="21"/>
      <c r="V37" s="21"/>
      <c r="W37" s="21"/>
    </row>
    <row r="38" spans="7:22" ht="12.75">
      <c r="G38" s="88" t="s">
        <v>38</v>
      </c>
      <c r="H38" s="89"/>
      <c r="I38" s="9" t="s">
        <v>39</v>
      </c>
      <c r="J38" s="9"/>
      <c r="K38" s="9"/>
      <c r="L38" s="9"/>
      <c r="M38" s="10"/>
      <c r="O38" s="18"/>
      <c r="P38" s="18"/>
      <c r="Q38" s="18"/>
      <c r="R38" s="21"/>
      <c r="S38" s="21"/>
      <c r="T38" s="21"/>
      <c r="U38" s="18"/>
      <c r="V38" s="18"/>
    </row>
    <row r="39" spans="7:22" ht="12.75">
      <c r="G39" s="88" t="s">
        <v>40</v>
      </c>
      <c r="H39" s="89"/>
      <c r="I39" s="9">
        <v>40</v>
      </c>
      <c r="J39" s="9"/>
      <c r="K39" s="9"/>
      <c r="L39" s="9"/>
      <c r="M39" s="10"/>
      <c r="O39" s="18"/>
      <c r="P39" s="18"/>
      <c r="Q39" s="18"/>
      <c r="R39" s="18"/>
      <c r="S39" s="18"/>
      <c r="T39" s="18"/>
      <c r="U39" s="18"/>
      <c r="V39" s="18"/>
    </row>
    <row r="40" spans="7:22" ht="12.75">
      <c r="G40" s="8" t="s">
        <v>41</v>
      </c>
      <c r="H40" s="9"/>
      <c r="I40" s="9" t="s">
        <v>42</v>
      </c>
      <c r="J40" s="9"/>
      <c r="K40" s="9"/>
      <c r="L40" s="9"/>
      <c r="M40" s="10"/>
      <c r="O40" s="18"/>
      <c r="P40" s="18"/>
      <c r="Q40" s="18"/>
      <c r="R40" s="18"/>
      <c r="S40" s="18"/>
      <c r="T40" s="18"/>
      <c r="U40" s="18"/>
      <c r="V40" s="18"/>
    </row>
    <row r="41" spans="7:22" ht="12.75">
      <c r="G41" s="8" t="s">
        <v>43</v>
      </c>
      <c r="H41" s="9"/>
      <c r="I41" s="9" t="s">
        <v>44</v>
      </c>
      <c r="J41" s="9"/>
      <c r="K41" s="9"/>
      <c r="L41" s="9"/>
      <c r="M41" s="10"/>
      <c r="O41" s="18"/>
      <c r="P41" s="18"/>
      <c r="Q41" s="18"/>
      <c r="R41" s="18"/>
      <c r="S41" s="18"/>
      <c r="T41" s="18"/>
      <c r="U41" s="18"/>
      <c r="V41" s="18"/>
    </row>
    <row r="42" spans="7:22" ht="14.25" customHeight="1">
      <c r="G42" s="8" t="s">
        <v>45</v>
      </c>
      <c r="H42" s="9"/>
      <c r="I42" s="9" t="s">
        <v>46</v>
      </c>
      <c r="J42" s="9"/>
      <c r="K42" s="9"/>
      <c r="L42" s="9"/>
      <c r="M42" s="10"/>
      <c r="O42" s="18"/>
      <c r="P42" s="18"/>
      <c r="Q42" s="18"/>
      <c r="R42" s="18"/>
      <c r="S42" s="18"/>
      <c r="T42" s="18"/>
      <c r="U42" s="18"/>
      <c r="V42" s="18"/>
    </row>
    <row r="43" spans="7:22" ht="13.5" thickBot="1">
      <c r="G43" s="17" t="s">
        <v>47</v>
      </c>
      <c r="H43" s="11"/>
      <c r="I43" s="11">
        <v>108</v>
      </c>
      <c r="J43" s="11"/>
      <c r="K43" s="11"/>
      <c r="L43" s="11"/>
      <c r="M43" s="12"/>
      <c r="O43" s="18"/>
      <c r="P43" s="18"/>
      <c r="Q43" s="18"/>
      <c r="R43" s="18"/>
      <c r="S43" s="18"/>
      <c r="T43" s="18"/>
      <c r="U43" s="18"/>
      <c r="V43" s="18"/>
    </row>
    <row r="44" spans="15:22" ht="12.75">
      <c r="O44" s="18"/>
      <c r="P44" s="18"/>
      <c r="Q44" s="18"/>
      <c r="R44" s="18"/>
      <c r="S44" s="18"/>
      <c r="T44" s="18"/>
      <c r="U44" s="18"/>
      <c r="V44" s="18"/>
    </row>
    <row r="45" spans="15:22" ht="12.75">
      <c r="O45" s="18"/>
      <c r="P45" s="18"/>
      <c r="Q45" s="18"/>
      <c r="R45" s="18"/>
      <c r="S45" s="18"/>
      <c r="T45" s="18"/>
      <c r="U45" s="18"/>
      <c r="V45" s="18"/>
    </row>
    <row r="46" spans="15:22" ht="12.75">
      <c r="O46" s="18"/>
      <c r="P46" s="18"/>
      <c r="Q46" s="18"/>
      <c r="R46" s="18"/>
      <c r="S46" s="18"/>
      <c r="T46" s="18"/>
      <c r="U46" s="18"/>
      <c r="V46" s="18"/>
    </row>
    <row r="47" spans="15:22" ht="12.75">
      <c r="O47" s="18"/>
      <c r="P47" s="18"/>
      <c r="Q47" s="18"/>
      <c r="R47" s="18"/>
      <c r="S47" s="18"/>
      <c r="T47" s="18"/>
      <c r="U47" s="18"/>
      <c r="V47" s="18"/>
    </row>
    <row r="48" spans="15:22" ht="12.75">
      <c r="O48" s="18"/>
      <c r="P48" s="18"/>
      <c r="Q48" s="18"/>
      <c r="R48" s="18"/>
      <c r="S48" s="18"/>
      <c r="T48" s="18"/>
      <c r="U48" s="18"/>
      <c r="V48" s="18"/>
    </row>
    <row r="49" spans="15:22" ht="12.75">
      <c r="O49" s="18"/>
      <c r="P49" s="18"/>
      <c r="Q49" s="18"/>
      <c r="R49" s="18"/>
      <c r="S49" s="18"/>
      <c r="T49" s="18"/>
      <c r="U49" s="18"/>
      <c r="V49" s="18"/>
    </row>
  </sheetData>
  <mergeCells count="28">
    <mergeCell ref="A1:A2"/>
    <mergeCell ref="B1:B2"/>
    <mergeCell ref="C1:C2"/>
    <mergeCell ref="D1:D2"/>
    <mergeCell ref="M1:O1"/>
    <mergeCell ref="B32:E32"/>
    <mergeCell ref="B33:E33"/>
    <mergeCell ref="G26:M26"/>
    <mergeCell ref="G28:G29"/>
    <mergeCell ref="H30:M30"/>
    <mergeCell ref="H31:M31"/>
    <mergeCell ref="H32:M32"/>
    <mergeCell ref="F1:F2"/>
    <mergeCell ref="E1:E2"/>
    <mergeCell ref="H1:H2"/>
    <mergeCell ref="I1:J1"/>
    <mergeCell ref="G38:H38"/>
    <mergeCell ref="G39:H39"/>
    <mergeCell ref="S1:S2"/>
    <mergeCell ref="A26:E26"/>
    <mergeCell ref="G37:H37"/>
    <mergeCell ref="H33:M33"/>
    <mergeCell ref="I37:J37"/>
    <mergeCell ref="K1:L1"/>
    <mergeCell ref="G35:M35"/>
    <mergeCell ref="G36:H36"/>
    <mergeCell ref="I36:M36"/>
    <mergeCell ref="G1:G2"/>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tabColor indexed="26"/>
  </sheetPr>
  <dimension ref="A1:S79"/>
  <sheetViews>
    <sheetView workbookViewId="0" topLeftCell="A1">
      <pane xSplit="2" ySplit="2" topLeftCell="C39" activePane="bottomRight" state="frozen"/>
      <selection pane="topLeft" activeCell="A1" sqref="A1"/>
      <selection pane="topRight" activeCell="C1" sqref="C1"/>
      <selection pane="bottomLeft" activeCell="A3" sqref="A3"/>
      <selection pane="bottomRight" activeCell="I72" sqref="I72:M72"/>
    </sheetView>
  </sheetViews>
  <sheetFormatPr defaultColWidth="9.140625" defaultRowHeight="12.75"/>
  <cols>
    <col min="1" max="1" width="11.00390625" style="0" customWidth="1"/>
    <col min="2" max="2" width="12.28125" style="0" customWidth="1"/>
    <col min="12" max="12" width="12.00390625" style="0" bestFit="1" customWidth="1"/>
    <col min="18" max="18" width="10.57421875" style="0" customWidth="1"/>
    <col min="19" max="19" width="10.28125" style="0" customWidth="1"/>
  </cols>
  <sheetData>
    <row r="1" spans="1:19" ht="12.75" customHeight="1">
      <c r="A1" s="81" t="s">
        <v>0</v>
      </c>
      <c r="B1" s="77" t="s">
        <v>1</v>
      </c>
      <c r="C1" s="77" t="s">
        <v>245</v>
      </c>
      <c r="D1" s="77" t="s">
        <v>2</v>
      </c>
      <c r="E1" s="77" t="s">
        <v>246</v>
      </c>
      <c r="F1" s="77" t="s">
        <v>247</v>
      </c>
      <c r="G1" s="77" t="s">
        <v>248</v>
      </c>
      <c r="H1" s="75" t="s">
        <v>249</v>
      </c>
      <c r="I1" s="86" t="s">
        <v>3</v>
      </c>
      <c r="J1" s="87"/>
      <c r="K1" s="83" t="s">
        <v>4</v>
      </c>
      <c r="L1" s="84"/>
      <c r="M1" s="87" t="s">
        <v>5</v>
      </c>
      <c r="N1" s="87"/>
      <c r="O1" s="87"/>
      <c r="P1" s="1" t="s">
        <v>6</v>
      </c>
      <c r="Q1" s="2"/>
      <c r="S1" s="75" t="s">
        <v>250</v>
      </c>
    </row>
    <row r="2" spans="1:19" ht="51.75" thickBot="1">
      <c r="A2" s="103"/>
      <c r="B2" s="102"/>
      <c r="C2" s="102"/>
      <c r="D2" s="102"/>
      <c r="E2" s="102"/>
      <c r="F2" s="102"/>
      <c r="G2" s="102"/>
      <c r="H2" s="76"/>
      <c r="I2" s="3" t="s">
        <v>251</v>
      </c>
      <c r="J2" s="4" t="s">
        <v>8</v>
      </c>
      <c r="K2" s="4" t="s">
        <v>252</v>
      </c>
      <c r="L2" s="5" t="s">
        <v>253</v>
      </c>
      <c r="M2" s="4" t="s">
        <v>9</v>
      </c>
      <c r="N2" s="4" t="s">
        <v>10</v>
      </c>
      <c r="O2" s="4" t="s">
        <v>11</v>
      </c>
      <c r="P2" s="5" t="s">
        <v>12</v>
      </c>
      <c r="Q2" s="6" t="s">
        <v>13</v>
      </c>
      <c r="S2" s="76"/>
    </row>
    <row r="3" spans="1:19" ht="12.75">
      <c r="A3">
        <v>1</v>
      </c>
      <c r="B3">
        <v>0</v>
      </c>
      <c r="C3" t="s">
        <v>254</v>
      </c>
      <c r="G3">
        <v>0.256</v>
      </c>
      <c r="H3" s="26">
        <f aca="true" t="shared" si="0" ref="H3:H34">S3/1000000</f>
        <v>0.2766635</v>
      </c>
      <c r="I3" s="34">
        <f>SUM(H3:H42)</f>
        <v>53.668152600000006</v>
      </c>
      <c r="J3" s="34">
        <f>I3/SUM(G3:G42)</f>
        <v>0.11899178890702049</v>
      </c>
      <c r="K3" s="1"/>
      <c r="L3" s="36" t="s">
        <v>255</v>
      </c>
      <c r="M3" s="34">
        <f>SUM(H3:H60)</f>
        <v>62.649968000000015</v>
      </c>
      <c r="N3" s="34">
        <f>SUM(N43:N60)+SUM(H3:H42)</f>
        <v>62.64996800000001</v>
      </c>
      <c r="O3" s="34">
        <f>SUM(O43:O60)+SUM(H3:H42)</f>
        <v>62.64996800000001</v>
      </c>
      <c r="P3" s="34">
        <v>141.4331</v>
      </c>
      <c r="Q3" s="37">
        <f>N3/P3</f>
        <v>0.44296538787596407</v>
      </c>
      <c r="S3" s="25">
        <v>276663.5</v>
      </c>
    </row>
    <row r="4" spans="1:19" ht="12.75">
      <c r="A4">
        <v>2</v>
      </c>
      <c r="B4">
        <v>0</v>
      </c>
      <c r="C4" t="s">
        <v>254</v>
      </c>
      <c r="G4">
        <v>0.256</v>
      </c>
      <c r="H4" s="26">
        <f t="shared" si="0"/>
        <v>0.3158187</v>
      </c>
      <c r="S4" s="25">
        <v>315818.7</v>
      </c>
    </row>
    <row r="5" spans="1:19" ht="12.75">
      <c r="A5">
        <v>3</v>
      </c>
      <c r="B5">
        <v>0</v>
      </c>
      <c r="C5" t="s">
        <v>254</v>
      </c>
      <c r="G5">
        <v>0.256</v>
      </c>
      <c r="H5" s="26">
        <f t="shared" si="0"/>
        <v>0.3121237</v>
      </c>
      <c r="S5" s="25">
        <v>312123.7</v>
      </c>
    </row>
    <row r="6" spans="1:19" ht="12.75">
      <c r="A6">
        <v>4</v>
      </c>
      <c r="B6">
        <v>0</v>
      </c>
      <c r="C6" t="s">
        <v>254</v>
      </c>
      <c r="G6">
        <v>5</v>
      </c>
      <c r="H6" s="26">
        <f t="shared" si="0"/>
        <v>4.184224</v>
      </c>
      <c r="S6" s="25">
        <v>4184224</v>
      </c>
    </row>
    <row r="7" spans="1:19" ht="12.75">
      <c r="A7">
        <v>5</v>
      </c>
      <c r="B7">
        <v>0</v>
      </c>
      <c r="C7" t="s">
        <v>254</v>
      </c>
      <c r="G7">
        <v>10</v>
      </c>
      <c r="H7" s="26">
        <f t="shared" si="0"/>
        <v>5.589888</v>
      </c>
      <c r="S7" s="25">
        <v>5589888</v>
      </c>
    </row>
    <row r="8" spans="1:19" ht="12.75">
      <c r="A8">
        <v>6</v>
      </c>
      <c r="B8">
        <v>0</v>
      </c>
      <c r="C8" t="s">
        <v>254</v>
      </c>
      <c r="G8">
        <v>0.256</v>
      </c>
      <c r="H8" s="26">
        <f t="shared" si="0"/>
        <v>0.30582190000000004</v>
      </c>
      <c r="S8" s="25">
        <v>305821.9</v>
      </c>
    </row>
    <row r="9" spans="1:19" ht="12.75">
      <c r="A9">
        <v>11</v>
      </c>
      <c r="B9">
        <v>0</v>
      </c>
      <c r="C9" t="s">
        <v>254</v>
      </c>
      <c r="G9">
        <v>0</v>
      </c>
      <c r="H9" s="26">
        <f t="shared" si="0"/>
        <v>0.031513599999999996</v>
      </c>
      <c r="S9" s="25">
        <v>31513.6</v>
      </c>
    </row>
    <row r="10" spans="1:19" ht="12.75">
      <c r="A10">
        <v>12</v>
      </c>
      <c r="B10">
        <v>0</v>
      </c>
      <c r="C10" t="s">
        <v>254</v>
      </c>
      <c r="G10">
        <v>0</v>
      </c>
      <c r="H10" s="26">
        <f t="shared" si="0"/>
        <v>0.0408192</v>
      </c>
      <c r="S10" s="25">
        <v>40819.2</v>
      </c>
    </row>
    <row r="11" spans="1:19" ht="12.75">
      <c r="A11">
        <v>13</v>
      </c>
      <c r="B11">
        <v>0</v>
      </c>
      <c r="C11" t="s">
        <v>254</v>
      </c>
      <c r="G11">
        <v>0</v>
      </c>
      <c r="H11" s="26">
        <f t="shared" si="0"/>
        <v>0.042982400000000004</v>
      </c>
      <c r="S11" s="25">
        <v>42982.4</v>
      </c>
    </row>
    <row r="12" spans="1:19" ht="12.75">
      <c r="A12">
        <v>14</v>
      </c>
      <c r="B12">
        <v>0</v>
      </c>
      <c r="C12" t="s">
        <v>254</v>
      </c>
      <c r="G12">
        <v>0</v>
      </c>
      <c r="H12" s="26">
        <f t="shared" si="0"/>
        <v>0.033779199999999995</v>
      </c>
      <c r="S12" s="25">
        <v>33779.2</v>
      </c>
    </row>
    <row r="13" spans="1:19" ht="12.75">
      <c r="A13">
        <v>15</v>
      </c>
      <c r="B13">
        <v>0</v>
      </c>
      <c r="C13" t="s">
        <v>254</v>
      </c>
      <c r="G13">
        <v>0</v>
      </c>
      <c r="H13" s="26">
        <f t="shared" si="0"/>
        <v>0.0449792</v>
      </c>
      <c r="S13" s="25">
        <v>44979.2</v>
      </c>
    </row>
    <row r="14" spans="1:19" ht="12.75">
      <c r="A14">
        <v>16</v>
      </c>
      <c r="B14">
        <v>0</v>
      </c>
      <c r="C14" t="s">
        <v>254</v>
      </c>
      <c r="G14">
        <v>0</v>
      </c>
      <c r="H14" s="26">
        <f t="shared" si="0"/>
        <v>0.0324352</v>
      </c>
      <c r="S14" s="25">
        <v>32435.2</v>
      </c>
    </row>
    <row r="15" spans="1:19" ht="12.75">
      <c r="A15">
        <v>17</v>
      </c>
      <c r="B15">
        <v>0</v>
      </c>
      <c r="C15" t="s">
        <v>254</v>
      </c>
      <c r="G15">
        <v>0</v>
      </c>
      <c r="H15" s="26">
        <f t="shared" si="0"/>
        <v>0.0321408</v>
      </c>
      <c r="S15" s="25">
        <v>32140.8</v>
      </c>
    </row>
    <row r="16" spans="1:19" ht="12.75">
      <c r="A16">
        <v>18</v>
      </c>
      <c r="B16">
        <v>0</v>
      </c>
      <c r="C16" t="s">
        <v>254</v>
      </c>
      <c r="G16">
        <v>0</v>
      </c>
      <c r="H16" s="26">
        <f t="shared" si="0"/>
        <v>0.035558400000000004</v>
      </c>
      <c r="S16" s="25">
        <v>35558.4</v>
      </c>
    </row>
    <row r="17" spans="1:19" ht="12.75">
      <c r="A17">
        <v>19</v>
      </c>
      <c r="B17">
        <v>0</v>
      </c>
      <c r="C17" t="s">
        <v>254</v>
      </c>
      <c r="G17">
        <v>0</v>
      </c>
      <c r="H17" s="26">
        <f t="shared" si="0"/>
        <v>0.038796800000000006</v>
      </c>
      <c r="S17" s="25">
        <v>38796.8</v>
      </c>
    </row>
    <row r="18" spans="1:19" ht="12.75">
      <c r="A18">
        <v>20</v>
      </c>
      <c r="B18">
        <v>0</v>
      </c>
      <c r="C18" t="s">
        <v>254</v>
      </c>
      <c r="G18">
        <v>0</v>
      </c>
      <c r="H18" s="26">
        <f t="shared" si="0"/>
        <v>0.0358656</v>
      </c>
      <c r="S18" s="25">
        <v>35865.6</v>
      </c>
    </row>
    <row r="19" spans="1:19" ht="12.75">
      <c r="A19">
        <v>21</v>
      </c>
      <c r="B19">
        <v>0</v>
      </c>
      <c r="C19" t="s">
        <v>254</v>
      </c>
      <c r="G19">
        <v>30</v>
      </c>
      <c r="H19" s="26">
        <f t="shared" si="0"/>
        <v>3.558</v>
      </c>
      <c r="S19" s="25">
        <v>3558000</v>
      </c>
    </row>
    <row r="20" spans="1:19" ht="12.75">
      <c r="A20">
        <v>22</v>
      </c>
      <c r="B20">
        <v>0</v>
      </c>
      <c r="C20" t="s">
        <v>254</v>
      </c>
      <c r="G20">
        <v>30</v>
      </c>
      <c r="H20" s="26">
        <f t="shared" si="0"/>
        <v>5.6168</v>
      </c>
      <c r="S20" s="25">
        <v>5616800</v>
      </c>
    </row>
    <row r="21" spans="1:19" ht="12.75">
      <c r="A21">
        <v>23</v>
      </c>
      <c r="B21">
        <v>0</v>
      </c>
      <c r="C21" t="s">
        <v>254</v>
      </c>
      <c r="G21">
        <v>30</v>
      </c>
      <c r="H21" s="26">
        <f t="shared" si="0"/>
        <v>4.2548</v>
      </c>
      <c r="S21" s="25">
        <v>4254800</v>
      </c>
    </row>
    <row r="22" spans="1:19" ht="12.75">
      <c r="A22">
        <v>24</v>
      </c>
      <c r="B22">
        <v>0</v>
      </c>
      <c r="C22" t="s">
        <v>254</v>
      </c>
      <c r="G22">
        <v>30</v>
      </c>
      <c r="H22" s="26">
        <f t="shared" si="0"/>
        <v>4.6224</v>
      </c>
      <c r="S22" s="25">
        <v>4622400</v>
      </c>
    </row>
    <row r="23" spans="1:19" ht="12.75">
      <c r="A23">
        <v>0</v>
      </c>
      <c r="B23">
        <v>1</v>
      </c>
      <c r="C23" t="s">
        <v>254</v>
      </c>
      <c r="G23">
        <v>1</v>
      </c>
      <c r="H23" s="26">
        <f t="shared" si="0"/>
        <v>0.1581024</v>
      </c>
      <c r="S23" s="25">
        <v>158102.4</v>
      </c>
    </row>
    <row r="24" spans="1:19" ht="12.75">
      <c r="A24">
        <v>0</v>
      </c>
      <c r="B24">
        <v>2</v>
      </c>
      <c r="C24" t="s">
        <v>254</v>
      </c>
      <c r="G24">
        <v>1</v>
      </c>
      <c r="H24" s="26">
        <f t="shared" si="0"/>
        <v>0.4476064</v>
      </c>
      <c r="S24" s="25">
        <v>447606.4</v>
      </c>
    </row>
    <row r="25" spans="1:19" ht="12.75">
      <c r="A25">
        <v>0</v>
      </c>
      <c r="B25">
        <v>3</v>
      </c>
      <c r="C25" t="s">
        <v>254</v>
      </c>
      <c r="G25">
        <v>1</v>
      </c>
      <c r="H25" s="26">
        <f t="shared" si="0"/>
        <v>0.3342752</v>
      </c>
      <c r="S25" s="25">
        <v>334275.2</v>
      </c>
    </row>
    <row r="26" spans="1:19" ht="12.75">
      <c r="A26">
        <v>0</v>
      </c>
      <c r="B26">
        <v>4</v>
      </c>
      <c r="C26" t="s">
        <v>254</v>
      </c>
      <c r="G26">
        <v>1</v>
      </c>
      <c r="H26" s="26">
        <f t="shared" si="0"/>
        <v>0.3700736</v>
      </c>
      <c r="S26" s="25">
        <v>370073.6</v>
      </c>
    </row>
    <row r="27" spans="1:19" ht="12.75">
      <c r="A27">
        <v>0</v>
      </c>
      <c r="B27">
        <v>5</v>
      </c>
      <c r="C27" t="s">
        <v>254</v>
      </c>
      <c r="G27">
        <v>1</v>
      </c>
      <c r="H27" s="26">
        <f t="shared" si="0"/>
        <v>0.40799359999999996</v>
      </c>
      <c r="S27" s="25">
        <v>407993.6</v>
      </c>
    </row>
    <row r="28" spans="1:19" ht="12.75">
      <c r="A28">
        <v>0</v>
      </c>
      <c r="B28">
        <v>6</v>
      </c>
      <c r="C28" t="s">
        <v>254</v>
      </c>
      <c r="G28">
        <v>10</v>
      </c>
      <c r="H28" s="26">
        <f t="shared" si="0"/>
        <v>0.4477216</v>
      </c>
      <c r="S28" s="25">
        <v>447721.6</v>
      </c>
    </row>
    <row r="29" spans="1:19" ht="12.75">
      <c r="A29">
        <v>0</v>
      </c>
      <c r="B29">
        <v>11</v>
      </c>
      <c r="C29" t="s">
        <v>254</v>
      </c>
      <c r="G29">
        <v>30</v>
      </c>
      <c r="H29" s="26">
        <f t="shared" si="0"/>
        <v>1.9072</v>
      </c>
      <c r="S29" s="25">
        <v>1907200</v>
      </c>
    </row>
    <row r="30" spans="1:19" ht="12.75">
      <c r="A30">
        <v>0</v>
      </c>
      <c r="B30">
        <v>12</v>
      </c>
      <c r="C30" t="s">
        <v>254</v>
      </c>
      <c r="G30">
        <v>30</v>
      </c>
      <c r="H30" s="26">
        <f t="shared" si="0"/>
        <v>2.3816</v>
      </c>
      <c r="S30" s="25">
        <v>2381600</v>
      </c>
    </row>
    <row r="31" spans="1:19" ht="12.75">
      <c r="A31">
        <v>0</v>
      </c>
      <c r="B31">
        <v>13</v>
      </c>
      <c r="C31" t="s">
        <v>254</v>
      </c>
      <c r="G31">
        <v>30</v>
      </c>
      <c r="H31" s="26">
        <f t="shared" si="0"/>
        <v>2.5488</v>
      </c>
      <c r="S31" s="25">
        <v>2548800</v>
      </c>
    </row>
    <row r="32" spans="1:19" ht="12.75">
      <c r="A32">
        <v>0</v>
      </c>
      <c r="B32">
        <v>14</v>
      </c>
      <c r="C32" t="s">
        <v>254</v>
      </c>
      <c r="G32">
        <v>30</v>
      </c>
      <c r="H32" s="26">
        <f t="shared" si="0"/>
        <v>1.99</v>
      </c>
      <c r="S32" s="25">
        <v>1990000</v>
      </c>
    </row>
    <row r="33" spans="1:19" ht="12.75">
      <c r="A33">
        <v>0</v>
      </c>
      <c r="B33">
        <v>15</v>
      </c>
      <c r="C33" t="s">
        <v>254</v>
      </c>
      <c r="G33">
        <v>30</v>
      </c>
      <c r="H33" s="26">
        <f t="shared" si="0"/>
        <v>2.672</v>
      </c>
      <c r="S33" s="25">
        <v>2672000</v>
      </c>
    </row>
    <row r="34" spans="1:19" ht="12.75">
      <c r="A34">
        <v>0</v>
      </c>
      <c r="B34">
        <v>16</v>
      </c>
      <c r="C34" t="s">
        <v>254</v>
      </c>
      <c r="G34">
        <v>30</v>
      </c>
      <c r="H34" s="26">
        <f t="shared" si="0"/>
        <v>1.942</v>
      </c>
      <c r="S34" s="25">
        <v>1942000</v>
      </c>
    </row>
    <row r="35" spans="1:19" ht="12.75">
      <c r="A35">
        <v>0</v>
      </c>
      <c r="B35">
        <v>17</v>
      </c>
      <c r="C35" t="s">
        <v>254</v>
      </c>
      <c r="G35">
        <v>30</v>
      </c>
      <c r="H35" s="26">
        <f aca="true" t="shared" si="1" ref="H35:H54">S35/1000000</f>
        <v>1.9448</v>
      </c>
      <c r="S35" s="25">
        <v>1944800</v>
      </c>
    </row>
    <row r="36" spans="1:19" ht="12.75">
      <c r="A36">
        <v>0</v>
      </c>
      <c r="B36">
        <v>18</v>
      </c>
      <c r="C36" t="s">
        <v>254</v>
      </c>
      <c r="G36">
        <v>30</v>
      </c>
      <c r="H36" s="26">
        <f t="shared" si="1"/>
        <v>2.0904</v>
      </c>
      <c r="S36" s="25">
        <v>2090400</v>
      </c>
    </row>
    <row r="37" spans="1:19" ht="12.75">
      <c r="A37">
        <v>0</v>
      </c>
      <c r="B37">
        <v>19</v>
      </c>
      <c r="C37" t="s">
        <v>254</v>
      </c>
      <c r="G37">
        <v>30</v>
      </c>
      <c r="H37" s="26">
        <f t="shared" si="1"/>
        <v>2.29</v>
      </c>
      <c r="S37" s="25">
        <v>2290000</v>
      </c>
    </row>
    <row r="38" spans="1:19" ht="12.75">
      <c r="A38">
        <v>0</v>
      </c>
      <c r="B38">
        <v>20</v>
      </c>
      <c r="C38" t="s">
        <v>254</v>
      </c>
      <c r="G38">
        <v>30</v>
      </c>
      <c r="H38" s="26">
        <f t="shared" si="1"/>
        <v>2.1176</v>
      </c>
      <c r="S38" s="25">
        <v>2117600</v>
      </c>
    </row>
    <row r="39" spans="1:19" ht="12.75">
      <c r="A39">
        <v>0</v>
      </c>
      <c r="B39">
        <v>21</v>
      </c>
      <c r="C39" t="s">
        <v>254</v>
      </c>
      <c r="G39">
        <v>0</v>
      </c>
      <c r="H39" s="26">
        <f t="shared" si="1"/>
        <v>0.0419584</v>
      </c>
      <c r="S39" s="25">
        <v>41958.4</v>
      </c>
    </row>
    <row r="40" spans="1:19" ht="12.75">
      <c r="A40">
        <v>0</v>
      </c>
      <c r="B40">
        <v>22</v>
      </c>
      <c r="C40" t="s">
        <v>254</v>
      </c>
      <c r="G40">
        <v>0</v>
      </c>
      <c r="H40" s="26">
        <f t="shared" si="1"/>
        <v>0.0664704</v>
      </c>
      <c r="S40" s="25">
        <v>66470.4</v>
      </c>
    </row>
    <row r="41" spans="1:19" ht="12.75">
      <c r="A41">
        <v>0</v>
      </c>
      <c r="B41">
        <v>23</v>
      </c>
      <c r="C41" t="s">
        <v>254</v>
      </c>
      <c r="G41">
        <v>0</v>
      </c>
      <c r="H41" s="26">
        <f t="shared" si="1"/>
        <v>0.052390400000000004</v>
      </c>
      <c r="S41" s="25">
        <v>52390.4</v>
      </c>
    </row>
    <row r="42" spans="1:19" ht="12.75">
      <c r="A42">
        <v>0</v>
      </c>
      <c r="B42">
        <v>24</v>
      </c>
      <c r="C42" t="s">
        <v>254</v>
      </c>
      <c r="G42">
        <v>0</v>
      </c>
      <c r="H42" s="26">
        <f t="shared" si="1"/>
        <v>0.0517504</v>
      </c>
      <c r="S42" s="25">
        <v>51750.4</v>
      </c>
    </row>
    <row r="43" spans="1:19" ht="12.75">
      <c r="A43">
        <v>7</v>
      </c>
      <c r="B43">
        <v>0</v>
      </c>
      <c r="D43" t="s">
        <v>256</v>
      </c>
      <c r="E43">
        <v>100</v>
      </c>
      <c r="F43" s="18">
        <v>0.0001</v>
      </c>
      <c r="G43">
        <v>1</v>
      </c>
      <c r="H43" s="26">
        <f t="shared" si="1"/>
        <v>0.9890475</v>
      </c>
      <c r="K43" s="35">
        <v>0</v>
      </c>
      <c r="N43">
        <f aca="true" t="shared" si="2" ref="N43:N60">H43*(1-K43)</f>
        <v>0.9890475</v>
      </c>
      <c r="O43">
        <f aca="true" t="shared" si="3" ref="O43:O60">IF((K43&lt;F43),H43,0)</f>
        <v>0.9890475</v>
      </c>
      <c r="S43" s="25">
        <v>989047.5</v>
      </c>
    </row>
    <row r="44" spans="1:19" ht="12.75">
      <c r="A44">
        <v>8</v>
      </c>
      <c r="B44">
        <v>0</v>
      </c>
      <c r="D44" t="s">
        <v>256</v>
      </c>
      <c r="E44">
        <v>100</v>
      </c>
      <c r="F44" s="18">
        <v>0.0001</v>
      </c>
      <c r="G44">
        <v>1</v>
      </c>
      <c r="H44" s="26">
        <f t="shared" si="1"/>
        <v>0.9886379000000001</v>
      </c>
      <c r="K44" s="35">
        <v>0</v>
      </c>
      <c r="N44">
        <f t="shared" si="2"/>
        <v>0.9886379000000001</v>
      </c>
      <c r="O44">
        <f t="shared" si="3"/>
        <v>0.9886379000000001</v>
      </c>
      <c r="S44" s="25">
        <v>988637.9</v>
      </c>
    </row>
    <row r="45" spans="1:19" ht="12.75">
      <c r="A45">
        <v>25</v>
      </c>
      <c r="B45">
        <v>0</v>
      </c>
      <c r="D45" t="s">
        <v>257</v>
      </c>
      <c r="E45">
        <v>30</v>
      </c>
      <c r="F45" s="18">
        <v>0.05</v>
      </c>
      <c r="G45">
        <v>0.096</v>
      </c>
      <c r="H45" s="26">
        <f t="shared" si="1"/>
        <v>0.094752</v>
      </c>
      <c r="K45" s="35">
        <v>0</v>
      </c>
      <c r="N45">
        <f t="shared" si="2"/>
        <v>0.094752</v>
      </c>
      <c r="O45">
        <f t="shared" si="3"/>
        <v>0.094752</v>
      </c>
      <c r="S45" s="25">
        <v>94752</v>
      </c>
    </row>
    <row r="46" spans="1:19" ht="12.75">
      <c r="A46">
        <v>26</v>
      </c>
      <c r="B46">
        <v>0</v>
      </c>
      <c r="D46" t="s">
        <v>257</v>
      </c>
      <c r="E46">
        <v>30</v>
      </c>
      <c r="F46" s="18">
        <v>0.05</v>
      </c>
      <c r="G46">
        <v>0.096</v>
      </c>
      <c r="H46" s="26">
        <f t="shared" si="1"/>
        <v>0.09472</v>
      </c>
      <c r="K46" s="35">
        <v>0</v>
      </c>
      <c r="N46">
        <f t="shared" si="2"/>
        <v>0.09472</v>
      </c>
      <c r="O46">
        <f t="shared" si="3"/>
        <v>0.09472</v>
      </c>
      <c r="S46" s="25">
        <v>94720</v>
      </c>
    </row>
    <row r="47" spans="1:19" ht="12.75">
      <c r="A47">
        <v>27</v>
      </c>
      <c r="B47">
        <v>0</v>
      </c>
      <c r="D47" t="s">
        <v>257</v>
      </c>
      <c r="E47">
        <v>30</v>
      </c>
      <c r="F47" s="18">
        <v>0.05</v>
      </c>
      <c r="G47">
        <v>0.096</v>
      </c>
      <c r="H47" s="26">
        <f t="shared" si="1"/>
        <v>0.094688</v>
      </c>
      <c r="K47" s="35">
        <v>0</v>
      </c>
      <c r="N47">
        <f t="shared" si="2"/>
        <v>0.094688</v>
      </c>
      <c r="O47">
        <f t="shared" si="3"/>
        <v>0.094688</v>
      </c>
      <c r="S47" s="25">
        <v>94688</v>
      </c>
    </row>
    <row r="48" spans="1:19" ht="12.75">
      <c r="A48">
        <v>28</v>
      </c>
      <c r="B48">
        <v>0</v>
      </c>
      <c r="D48" t="s">
        <v>257</v>
      </c>
      <c r="E48">
        <v>30</v>
      </c>
      <c r="F48" s="18">
        <v>0.05</v>
      </c>
      <c r="G48">
        <v>0.096</v>
      </c>
      <c r="H48" s="26">
        <f t="shared" si="1"/>
        <v>0.094656</v>
      </c>
      <c r="K48" s="35">
        <v>0</v>
      </c>
      <c r="N48">
        <f t="shared" si="2"/>
        <v>0.094656</v>
      </c>
      <c r="O48">
        <f t="shared" si="3"/>
        <v>0.094656</v>
      </c>
      <c r="S48" s="25">
        <v>94656</v>
      </c>
    </row>
    <row r="49" spans="1:19" ht="12.75">
      <c r="A49">
        <v>29</v>
      </c>
      <c r="B49">
        <v>0</v>
      </c>
      <c r="D49" t="s">
        <v>257</v>
      </c>
      <c r="E49">
        <v>30</v>
      </c>
      <c r="F49" s="18">
        <v>0.05</v>
      </c>
      <c r="G49">
        <v>0.096</v>
      </c>
      <c r="H49" s="26">
        <f t="shared" si="1"/>
        <v>0.094624</v>
      </c>
      <c r="K49" s="35">
        <v>0</v>
      </c>
      <c r="N49">
        <f t="shared" si="2"/>
        <v>0.094624</v>
      </c>
      <c r="O49">
        <f t="shared" si="3"/>
        <v>0.094624</v>
      </c>
      <c r="S49" s="25">
        <v>94624</v>
      </c>
    </row>
    <row r="50" spans="1:19" ht="12.75">
      <c r="A50">
        <v>30</v>
      </c>
      <c r="B50">
        <v>0</v>
      </c>
      <c r="D50" t="s">
        <v>257</v>
      </c>
      <c r="E50">
        <v>30</v>
      </c>
      <c r="F50" s="18">
        <v>0.05</v>
      </c>
      <c r="G50">
        <v>0.096</v>
      </c>
      <c r="H50" s="26">
        <f t="shared" si="1"/>
        <v>0.094592</v>
      </c>
      <c r="K50" s="35">
        <v>0</v>
      </c>
      <c r="N50">
        <f t="shared" si="2"/>
        <v>0.094592</v>
      </c>
      <c r="O50">
        <f t="shared" si="3"/>
        <v>0.094592</v>
      </c>
      <c r="S50" s="25">
        <v>94592</v>
      </c>
    </row>
    <row r="51" spans="1:19" ht="12.75">
      <c r="A51">
        <v>0</v>
      </c>
      <c r="B51">
        <v>7</v>
      </c>
      <c r="D51" t="s">
        <v>256</v>
      </c>
      <c r="E51">
        <v>100</v>
      </c>
      <c r="F51" s="18">
        <v>0.0001</v>
      </c>
      <c r="G51">
        <v>1</v>
      </c>
      <c r="H51" s="26">
        <f t="shared" si="1"/>
        <v>0.9815381</v>
      </c>
      <c r="K51" s="35">
        <v>0</v>
      </c>
      <c r="N51">
        <f t="shared" si="2"/>
        <v>0.9815381</v>
      </c>
      <c r="O51">
        <f t="shared" si="3"/>
        <v>0.9815381</v>
      </c>
      <c r="S51" s="25">
        <v>981538.1</v>
      </c>
    </row>
    <row r="52" spans="1:19" ht="12.75">
      <c r="A52">
        <v>0</v>
      </c>
      <c r="B52">
        <v>8</v>
      </c>
      <c r="D52" t="s">
        <v>256</v>
      </c>
      <c r="E52">
        <v>100</v>
      </c>
      <c r="F52" s="18">
        <v>0.0001</v>
      </c>
      <c r="G52">
        <v>1</v>
      </c>
      <c r="H52" s="26">
        <f t="shared" si="1"/>
        <v>0.9766229000000001</v>
      </c>
      <c r="K52" s="35">
        <v>0</v>
      </c>
      <c r="N52">
        <f t="shared" si="2"/>
        <v>0.9766229000000001</v>
      </c>
      <c r="O52">
        <f t="shared" si="3"/>
        <v>0.9766229000000001</v>
      </c>
      <c r="S52" s="25">
        <v>976622.9</v>
      </c>
    </row>
    <row r="53" spans="1:19" ht="12.75">
      <c r="A53">
        <v>0</v>
      </c>
      <c r="B53">
        <v>9</v>
      </c>
      <c r="D53" t="s">
        <v>256</v>
      </c>
      <c r="E53">
        <v>200</v>
      </c>
      <c r="F53" s="18">
        <v>0.0001</v>
      </c>
      <c r="G53">
        <v>2</v>
      </c>
      <c r="H53" s="26">
        <f t="shared" si="1"/>
        <v>1.956386</v>
      </c>
      <c r="K53" s="35">
        <v>0</v>
      </c>
      <c r="N53">
        <f t="shared" si="2"/>
        <v>1.956386</v>
      </c>
      <c r="O53">
        <f t="shared" si="3"/>
        <v>1.956386</v>
      </c>
      <c r="S53" s="25">
        <v>1956386</v>
      </c>
    </row>
    <row r="54" spans="1:19" ht="12.75">
      <c r="A54">
        <v>0</v>
      </c>
      <c r="B54">
        <v>10</v>
      </c>
      <c r="D54" t="s">
        <v>256</v>
      </c>
      <c r="E54">
        <v>200</v>
      </c>
      <c r="F54" s="18">
        <v>0.0001</v>
      </c>
      <c r="G54">
        <v>2</v>
      </c>
      <c r="H54" s="26">
        <f t="shared" si="1"/>
        <v>1.953519</v>
      </c>
      <c r="K54" s="35">
        <v>0</v>
      </c>
      <c r="N54">
        <f t="shared" si="2"/>
        <v>1.953519</v>
      </c>
      <c r="O54">
        <f t="shared" si="3"/>
        <v>1.953519</v>
      </c>
      <c r="S54" s="25">
        <v>1953519</v>
      </c>
    </row>
    <row r="55" spans="1:19" ht="12.75">
      <c r="A55">
        <v>0</v>
      </c>
      <c r="B55">
        <v>25</v>
      </c>
      <c r="D55" t="s">
        <v>257</v>
      </c>
      <c r="E55">
        <v>30</v>
      </c>
      <c r="F55" s="18">
        <v>0.05</v>
      </c>
      <c r="G55">
        <v>0.096</v>
      </c>
      <c r="H55" s="26">
        <f aca="true" t="shared" si="4" ref="H55:H60">S45/1000000</f>
        <v>0.094752</v>
      </c>
      <c r="K55" s="35">
        <v>0</v>
      </c>
      <c r="N55">
        <f t="shared" si="2"/>
        <v>0.094752</v>
      </c>
      <c r="O55">
        <f t="shared" si="3"/>
        <v>0.094752</v>
      </c>
      <c r="S55" s="25">
        <v>90912</v>
      </c>
    </row>
    <row r="56" spans="1:19" ht="12.75">
      <c r="A56">
        <v>0</v>
      </c>
      <c r="B56">
        <v>26</v>
      </c>
      <c r="D56" t="s">
        <v>257</v>
      </c>
      <c r="E56">
        <v>30</v>
      </c>
      <c r="F56">
        <v>0.05</v>
      </c>
      <c r="G56">
        <v>0.096</v>
      </c>
      <c r="H56" s="26">
        <f t="shared" si="4"/>
        <v>0.09472</v>
      </c>
      <c r="K56" s="35">
        <v>0</v>
      </c>
      <c r="N56">
        <f t="shared" si="2"/>
        <v>0.09472</v>
      </c>
      <c r="O56">
        <f t="shared" si="3"/>
        <v>0.09472</v>
      </c>
      <c r="S56" s="25">
        <v>91072</v>
      </c>
    </row>
    <row r="57" spans="1:19" ht="12.75">
      <c r="A57">
        <v>0</v>
      </c>
      <c r="B57">
        <v>27</v>
      </c>
      <c r="D57" t="s">
        <v>257</v>
      </c>
      <c r="E57">
        <v>30</v>
      </c>
      <c r="F57">
        <v>0.05</v>
      </c>
      <c r="G57">
        <v>0.096</v>
      </c>
      <c r="H57" s="26">
        <f t="shared" si="4"/>
        <v>0.094688</v>
      </c>
      <c r="K57" s="35">
        <v>0</v>
      </c>
      <c r="N57">
        <f t="shared" si="2"/>
        <v>0.094688</v>
      </c>
      <c r="O57">
        <f t="shared" si="3"/>
        <v>0.094688</v>
      </c>
      <c r="S57" s="25">
        <v>90976</v>
      </c>
    </row>
    <row r="58" spans="1:19" ht="12.75">
      <c r="A58">
        <v>0</v>
      </c>
      <c r="B58">
        <v>28</v>
      </c>
      <c r="D58" t="s">
        <v>257</v>
      </c>
      <c r="E58">
        <v>30</v>
      </c>
      <c r="F58">
        <v>0.05</v>
      </c>
      <c r="G58">
        <v>0.096</v>
      </c>
      <c r="H58" s="26">
        <f t="shared" si="4"/>
        <v>0.094656</v>
      </c>
      <c r="K58" s="35">
        <v>0</v>
      </c>
      <c r="N58">
        <f t="shared" si="2"/>
        <v>0.094656</v>
      </c>
      <c r="O58">
        <f t="shared" si="3"/>
        <v>0.094656</v>
      </c>
      <c r="S58" s="25">
        <v>91104</v>
      </c>
    </row>
    <row r="59" spans="1:19" ht="12.75">
      <c r="A59">
        <v>0</v>
      </c>
      <c r="B59">
        <v>29</v>
      </c>
      <c r="D59" t="s">
        <v>257</v>
      </c>
      <c r="E59">
        <v>30</v>
      </c>
      <c r="F59">
        <v>0.05</v>
      </c>
      <c r="G59">
        <v>0.096</v>
      </c>
      <c r="H59" s="26">
        <f t="shared" si="4"/>
        <v>0.094624</v>
      </c>
      <c r="K59" s="35">
        <v>0</v>
      </c>
      <c r="N59">
        <f t="shared" si="2"/>
        <v>0.094624</v>
      </c>
      <c r="O59">
        <f t="shared" si="3"/>
        <v>0.094624</v>
      </c>
      <c r="S59" s="25">
        <v>91168</v>
      </c>
    </row>
    <row r="60" spans="1:19" ht="12.75">
      <c r="A60">
        <v>0</v>
      </c>
      <c r="B60">
        <v>30</v>
      </c>
      <c r="D60" t="s">
        <v>257</v>
      </c>
      <c r="E60">
        <v>30</v>
      </c>
      <c r="F60">
        <v>0.05</v>
      </c>
      <c r="G60">
        <v>0.096</v>
      </c>
      <c r="H60" s="26">
        <f t="shared" si="4"/>
        <v>0.094592</v>
      </c>
      <c r="K60" s="35">
        <v>0</v>
      </c>
      <c r="N60">
        <f t="shared" si="2"/>
        <v>0.094592</v>
      </c>
      <c r="O60">
        <f t="shared" si="3"/>
        <v>0.094592</v>
      </c>
      <c r="S60" s="25">
        <v>91072</v>
      </c>
    </row>
    <row r="61" ht="13.5" thickBot="1">
      <c r="R61" s="18"/>
    </row>
    <row r="62" spans="1:13" ht="13.5" thickBot="1">
      <c r="A62" s="73" t="s">
        <v>32</v>
      </c>
      <c r="B62" s="92"/>
      <c r="C62" s="92"/>
      <c r="D62" s="92"/>
      <c r="E62" s="74"/>
      <c r="G62" s="73" t="s">
        <v>22</v>
      </c>
      <c r="H62" s="92"/>
      <c r="I62" s="92"/>
      <c r="J62" s="92"/>
      <c r="K62" s="92"/>
      <c r="L62" s="92"/>
      <c r="M62" s="74"/>
    </row>
    <row r="63" spans="1:13" ht="13.5" thickBot="1">
      <c r="A63" s="13"/>
      <c r="B63" s="1" t="s">
        <v>14</v>
      </c>
      <c r="C63" s="1" t="s">
        <v>15</v>
      </c>
      <c r="D63" s="1" t="s">
        <v>16</v>
      </c>
      <c r="E63" s="2" t="s">
        <v>17</v>
      </c>
      <c r="G63" s="14" t="s">
        <v>25</v>
      </c>
      <c r="H63" s="18"/>
      <c r="I63" s="18"/>
      <c r="J63" s="18"/>
      <c r="K63" s="18"/>
      <c r="L63" s="18"/>
      <c r="M63" s="19"/>
    </row>
    <row r="64" spans="1:13" ht="12.75">
      <c r="A64" s="8" t="s">
        <v>258</v>
      </c>
      <c r="B64" s="9">
        <v>0.0032</v>
      </c>
      <c r="C64" s="9">
        <v>0.0032</v>
      </c>
      <c r="D64" s="9">
        <v>0.0032</v>
      </c>
      <c r="E64" s="10">
        <v>0.0032</v>
      </c>
      <c r="G64" s="104" t="s">
        <v>23</v>
      </c>
      <c r="H64" s="13"/>
      <c r="I64" s="1" t="s">
        <v>31</v>
      </c>
      <c r="J64" s="1" t="s">
        <v>26</v>
      </c>
      <c r="K64" s="1"/>
      <c r="L64" s="1"/>
      <c r="M64" s="2"/>
    </row>
    <row r="65" spans="1:13" ht="13.5" thickBot="1">
      <c r="A65" s="8" t="s">
        <v>259</v>
      </c>
      <c r="B65" s="9">
        <v>15</v>
      </c>
      <c r="C65" s="9">
        <v>15</v>
      </c>
      <c r="D65" s="9">
        <v>7</v>
      </c>
      <c r="E65" s="10">
        <v>3</v>
      </c>
      <c r="G65" s="105"/>
      <c r="H65" s="22" t="s">
        <v>24</v>
      </c>
      <c r="I65" s="11">
        <v>1</v>
      </c>
      <c r="J65" s="11">
        <v>64</v>
      </c>
      <c r="K65" s="11"/>
      <c r="L65" s="11"/>
      <c r="M65" s="12"/>
    </row>
    <row r="66" spans="1:13" ht="13.5" thickBot="1">
      <c r="A66" s="8" t="s">
        <v>260</v>
      </c>
      <c r="B66" s="9">
        <v>1023</v>
      </c>
      <c r="C66" s="9">
        <v>1023</v>
      </c>
      <c r="D66" s="9">
        <v>15</v>
      </c>
      <c r="E66" s="10">
        <v>7</v>
      </c>
      <c r="G66" s="23" t="s">
        <v>27</v>
      </c>
      <c r="H66" s="73" t="s">
        <v>261</v>
      </c>
      <c r="I66" s="92"/>
      <c r="J66" s="92"/>
      <c r="K66" s="92"/>
      <c r="L66" s="92"/>
      <c r="M66" s="74"/>
    </row>
    <row r="67" spans="1:13" ht="13.5" thickBot="1">
      <c r="A67" s="8" t="s">
        <v>262</v>
      </c>
      <c r="B67" s="9">
        <v>7</v>
      </c>
      <c r="C67" s="9">
        <v>3</v>
      </c>
      <c r="D67" s="9">
        <v>2</v>
      </c>
      <c r="E67" s="10">
        <v>2</v>
      </c>
      <c r="G67" s="23" t="s">
        <v>18</v>
      </c>
      <c r="H67" s="73" t="s">
        <v>263</v>
      </c>
      <c r="I67" s="92"/>
      <c r="J67" s="92"/>
      <c r="K67" s="92"/>
      <c r="L67" s="92"/>
      <c r="M67" s="74"/>
    </row>
    <row r="68" spans="1:13" ht="13.5" thickBot="1">
      <c r="A68" s="16" t="s">
        <v>19</v>
      </c>
      <c r="B68" s="90" t="s">
        <v>21</v>
      </c>
      <c r="C68" s="90"/>
      <c r="D68" s="90"/>
      <c r="E68" s="91"/>
      <c r="G68" s="15" t="s">
        <v>29</v>
      </c>
      <c r="H68" s="73" t="s">
        <v>28</v>
      </c>
      <c r="I68" s="92"/>
      <c r="J68" s="92"/>
      <c r="K68" s="92"/>
      <c r="L68" s="92"/>
      <c r="M68" s="74"/>
    </row>
    <row r="69" spans="1:13" ht="13.5" thickBot="1">
      <c r="A69" s="17" t="s">
        <v>20</v>
      </c>
      <c r="B69" s="90" t="s">
        <v>21</v>
      </c>
      <c r="C69" s="90"/>
      <c r="D69" s="90"/>
      <c r="E69" s="91"/>
      <c r="G69" s="23" t="s">
        <v>30</v>
      </c>
      <c r="H69" s="73" t="s">
        <v>28</v>
      </c>
      <c r="I69" s="92"/>
      <c r="J69" s="92"/>
      <c r="K69" s="92"/>
      <c r="L69" s="92"/>
      <c r="M69" s="74"/>
    </row>
    <row r="70" ht="13.5" thickBot="1"/>
    <row r="71" spans="7:13" ht="12.75">
      <c r="G71" s="96" t="s">
        <v>34</v>
      </c>
      <c r="H71" s="97"/>
      <c r="I71" s="97"/>
      <c r="J71" s="97"/>
      <c r="K71" s="97"/>
      <c r="L71" s="97"/>
      <c r="M71" s="98"/>
    </row>
    <row r="72" spans="7:13" ht="12.75" customHeight="1">
      <c r="G72" s="106" t="s">
        <v>35</v>
      </c>
      <c r="H72" s="107"/>
      <c r="I72" s="99" t="s">
        <v>334</v>
      </c>
      <c r="J72" s="100"/>
      <c r="K72" s="100"/>
      <c r="L72" s="100"/>
      <c r="M72" s="101"/>
    </row>
    <row r="73" spans="7:13" ht="12.75">
      <c r="G73" s="106" t="s">
        <v>36</v>
      </c>
      <c r="H73" s="107"/>
      <c r="I73" s="99" t="s">
        <v>37</v>
      </c>
      <c r="J73" s="108"/>
      <c r="K73" s="9"/>
      <c r="L73" s="9"/>
      <c r="M73" s="10"/>
    </row>
    <row r="74" spans="7:13" ht="12.75">
      <c r="G74" s="106" t="s">
        <v>38</v>
      </c>
      <c r="H74" s="107"/>
      <c r="I74" s="9" t="s">
        <v>39</v>
      </c>
      <c r="J74" s="9"/>
      <c r="K74" s="9"/>
      <c r="L74" s="9"/>
      <c r="M74" s="10"/>
    </row>
    <row r="75" spans="7:13" ht="12.75">
      <c r="G75" s="106" t="s">
        <v>40</v>
      </c>
      <c r="H75" s="107"/>
      <c r="I75" s="9">
        <v>40</v>
      </c>
      <c r="J75" s="9"/>
      <c r="K75" s="9"/>
      <c r="L75" s="9"/>
      <c r="M75" s="10"/>
    </row>
    <row r="76" spans="7:13" ht="12.75">
      <c r="G76" s="8" t="s">
        <v>41</v>
      </c>
      <c r="H76" s="9"/>
      <c r="I76" s="9" t="s">
        <v>42</v>
      </c>
      <c r="J76" s="9"/>
      <c r="K76" s="9"/>
      <c r="L76" s="9"/>
      <c r="M76" s="10"/>
    </row>
    <row r="77" spans="7:13" ht="12.75">
      <c r="G77" s="8" t="s">
        <v>43</v>
      </c>
      <c r="H77" s="9"/>
      <c r="I77" s="9" t="s">
        <v>44</v>
      </c>
      <c r="J77" s="9"/>
      <c r="K77" s="9"/>
      <c r="L77" s="9"/>
      <c r="M77" s="10"/>
    </row>
    <row r="78" spans="7:13" ht="12.75">
      <c r="G78" s="8" t="s">
        <v>45</v>
      </c>
      <c r="H78" s="9"/>
      <c r="I78" s="9" t="s">
        <v>264</v>
      </c>
      <c r="J78" s="9"/>
      <c r="K78" s="9"/>
      <c r="L78" s="9"/>
      <c r="M78" s="10"/>
    </row>
    <row r="79" spans="7:13" ht="13.5" thickBot="1">
      <c r="G79" s="17" t="s">
        <v>47</v>
      </c>
      <c r="H79" s="11"/>
      <c r="I79" s="11">
        <v>108</v>
      </c>
      <c r="J79" s="11"/>
      <c r="K79" s="11"/>
      <c r="L79" s="11"/>
      <c r="M79" s="12"/>
    </row>
  </sheetData>
  <mergeCells count="28">
    <mergeCell ref="A1:A2"/>
    <mergeCell ref="B1:B2"/>
    <mergeCell ref="C1:C2"/>
    <mergeCell ref="D1:D2"/>
    <mergeCell ref="G64:G65"/>
    <mergeCell ref="A62:E62"/>
    <mergeCell ref="E1:E2"/>
    <mergeCell ref="G62:M62"/>
    <mergeCell ref="G1:G2"/>
    <mergeCell ref="H1:H2"/>
    <mergeCell ref="I1:J1"/>
    <mergeCell ref="F1:F2"/>
    <mergeCell ref="K1:L1"/>
    <mergeCell ref="M1:O1"/>
    <mergeCell ref="H66:M66"/>
    <mergeCell ref="H67:M67"/>
    <mergeCell ref="B68:E68"/>
    <mergeCell ref="H68:M68"/>
    <mergeCell ref="S1:S2"/>
    <mergeCell ref="G74:H74"/>
    <mergeCell ref="G75:H75"/>
    <mergeCell ref="B69:E69"/>
    <mergeCell ref="H69:M69"/>
    <mergeCell ref="G71:M71"/>
    <mergeCell ref="G72:H72"/>
    <mergeCell ref="I72:M72"/>
    <mergeCell ref="G73:H73"/>
    <mergeCell ref="I73:J7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26"/>
  <sheetViews>
    <sheetView workbookViewId="0" topLeftCell="A1">
      <selection activeCell="B24" sqref="B24"/>
    </sheetView>
  </sheetViews>
  <sheetFormatPr defaultColWidth="9.140625" defaultRowHeight="12.75"/>
  <cols>
    <col min="1" max="2" width="27.7109375" style="0" bestFit="1" customWidth="1"/>
    <col min="3" max="3" width="25.140625" style="0" bestFit="1" customWidth="1"/>
    <col min="4" max="4" width="14.57421875" style="0" bestFit="1" customWidth="1"/>
  </cols>
  <sheetData>
    <row r="1" spans="1:3" ht="13.5" thickBot="1">
      <c r="A1" s="18"/>
      <c r="B1" s="18"/>
      <c r="C1" s="18"/>
    </row>
    <row r="2" spans="1:2" ht="13.5" thickBot="1">
      <c r="A2" s="73" t="s">
        <v>146</v>
      </c>
      <c r="B2" s="74"/>
    </row>
    <row r="3" spans="1:2" ht="12.75">
      <c r="A3" s="54" t="s">
        <v>113</v>
      </c>
      <c r="B3" s="51" t="s">
        <v>114</v>
      </c>
    </row>
    <row r="4" spans="1:2" ht="12.75">
      <c r="A4" s="55" t="s">
        <v>115</v>
      </c>
      <c r="B4" s="50">
        <v>128</v>
      </c>
    </row>
    <row r="5" spans="1:2" ht="12.75">
      <c r="A5" s="55" t="s">
        <v>116</v>
      </c>
      <c r="B5" s="50" t="s">
        <v>117</v>
      </c>
    </row>
    <row r="6" spans="1:2" ht="12.75">
      <c r="A6" s="55" t="s">
        <v>118</v>
      </c>
      <c r="B6" s="50" t="s">
        <v>119</v>
      </c>
    </row>
    <row r="7" spans="1:2" ht="12.75">
      <c r="A7" s="55" t="s">
        <v>120</v>
      </c>
      <c r="B7" s="50">
        <v>0.5</v>
      </c>
    </row>
    <row r="8" spans="1:2" ht="12.75">
      <c r="A8" s="55" t="s">
        <v>121</v>
      </c>
      <c r="B8" s="50">
        <v>1</v>
      </c>
    </row>
    <row r="9" spans="1:2" ht="12.75">
      <c r="A9" s="55" t="s">
        <v>122</v>
      </c>
      <c r="B9" s="50" t="s">
        <v>123</v>
      </c>
    </row>
    <row r="10" spans="1:2" ht="12.75">
      <c r="A10" s="55" t="s">
        <v>124</v>
      </c>
      <c r="B10" s="50">
        <v>3</v>
      </c>
    </row>
    <row r="11" spans="1:2" ht="12.75">
      <c r="A11" s="55" t="s">
        <v>125</v>
      </c>
      <c r="B11" s="50" t="s">
        <v>126</v>
      </c>
    </row>
    <row r="12" spans="1:2" ht="12.75">
      <c r="A12" s="56" t="s">
        <v>127</v>
      </c>
      <c r="B12" s="50" t="s">
        <v>128</v>
      </c>
    </row>
    <row r="13" spans="1:2" ht="12.75">
      <c r="A13" s="55" t="s">
        <v>129</v>
      </c>
      <c r="B13" s="50" t="s">
        <v>128</v>
      </c>
    </row>
    <row r="14" spans="1:2" ht="12.75">
      <c r="A14" s="56" t="s">
        <v>130</v>
      </c>
      <c r="B14" s="50" t="s">
        <v>128</v>
      </c>
    </row>
    <row r="15" spans="1:2" ht="12.75">
      <c r="A15" s="55" t="s">
        <v>131</v>
      </c>
      <c r="B15" s="50" t="s">
        <v>132</v>
      </c>
    </row>
    <row r="16" spans="1:2" ht="12.75">
      <c r="A16" s="56" t="s">
        <v>133</v>
      </c>
      <c r="B16" s="52" t="s">
        <v>145</v>
      </c>
    </row>
    <row r="17" spans="1:2" ht="12.75">
      <c r="A17" s="55" t="s">
        <v>134</v>
      </c>
      <c r="B17" s="50" t="s">
        <v>123</v>
      </c>
    </row>
    <row r="18" spans="1:2" ht="12.75">
      <c r="A18" s="56" t="s">
        <v>135</v>
      </c>
      <c r="B18" s="50" t="s">
        <v>128</v>
      </c>
    </row>
    <row r="19" spans="1:2" ht="12.75">
      <c r="A19" s="55" t="s">
        <v>136</v>
      </c>
      <c r="B19" s="50" t="s">
        <v>137</v>
      </c>
    </row>
    <row r="20" spans="1:2" ht="12.75">
      <c r="A20" s="57" t="s">
        <v>138</v>
      </c>
      <c r="B20" s="51">
        <v>1</v>
      </c>
    </row>
    <row r="21" spans="1:2" ht="12.75">
      <c r="A21" s="55" t="s">
        <v>144</v>
      </c>
      <c r="B21" s="50">
        <v>0.2</v>
      </c>
    </row>
    <row r="22" spans="1:2" ht="12.75">
      <c r="A22" s="55" t="s">
        <v>139</v>
      </c>
      <c r="B22" s="50">
        <v>1</v>
      </c>
    </row>
    <row r="23" spans="1:2" ht="12.75">
      <c r="A23" s="55" t="s">
        <v>140</v>
      </c>
      <c r="B23" s="50">
        <v>0.125</v>
      </c>
    </row>
    <row r="24" spans="1:2" ht="12.75">
      <c r="A24" s="55" t="s">
        <v>141</v>
      </c>
      <c r="B24" s="50">
        <v>0.25</v>
      </c>
    </row>
    <row r="25" spans="1:2" ht="12.75">
      <c r="A25" s="55" t="s">
        <v>142</v>
      </c>
      <c r="B25" s="50">
        <v>4</v>
      </c>
    </row>
    <row r="26" spans="1:2" ht="13.5" thickBot="1">
      <c r="A26" s="58" t="s">
        <v>143</v>
      </c>
      <c r="B26" s="53">
        <v>1E-06</v>
      </c>
    </row>
  </sheetData>
  <mergeCells count="1">
    <mergeCell ref="A2:B2"/>
  </mergeCell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indexed="26"/>
  </sheetPr>
  <dimension ref="A1:S79"/>
  <sheetViews>
    <sheetView workbookViewId="0" topLeftCell="A1">
      <pane xSplit="2" ySplit="2" topLeftCell="C42" activePane="bottomRight" state="frozen"/>
      <selection pane="topLeft" activeCell="A1" sqref="A1"/>
      <selection pane="topRight" activeCell="C1" sqref="C1"/>
      <selection pane="bottomLeft" activeCell="A3" sqref="A3"/>
      <selection pane="bottomRight" activeCell="I72" sqref="I72:M72"/>
    </sheetView>
  </sheetViews>
  <sheetFormatPr defaultColWidth="9.140625" defaultRowHeight="12.75"/>
  <cols>
    <col min="1" max="1" width="11.00390625" style="0" customWidth="1"/>
    <col min="2" max="2" width="12.28125" style="0" customWidth="1"/>
    <col min="12" max="12" width="12.00390625" style="0" bestFit="1" customWidth="1"/>
    <col min="18" max="18" width="10.57421875" style="0" customWidth="1"/>
    <col min="19" max="19" width="10.28125" style="0" customWidth="1"/>
  </cols>
  <sheetData>
    <row r="1" spans="1:19" ht="12.75" customHeight="1">
      <c r="A1" s="81" t="s">
        <v>0</v>
      </c>
      <c r="B1" s="77" t="s">
        <v>1</v>
      </c>
      <c r="C1" s="77" t="s">
        <v>172</v>
      </c>
      <c r="D1" s="77" t="s">
        <v>2</v>
      </c>
      <c r="E1" s="77" t="s">
        <v>64</v>
      </c>
      <c r="F1" s="77" t="s">
        <v>65</v>
      </c>
      <c r="G1" s="77" t="s">
        <v>75</v>
      </c>
      <c r="H1" s="75" t="s">
        <v>52</v>
      </c>
      <c r="I1" s="86" t="s">
        <v>3</v>
      </c>
      <c r="J1" s="87"/>
      <c r="K1" s="83" t="s">
        <v>4</v>
      </c>
      <c r="L1" s="84"/>
      <c r="M1" s="87" t="s">
        <v>5</v>
      </c>
      <c r="N1" s="87"/>
      <c r="O1" s="87"/>
      <c r="P1" s="1" t="s">
        <v>6</v>
      </c>
      <c r="Q1" s="2"/>
      <c r="S1" s="75" t="s">
        <v>170</v>
      </c>
    </row>
    <row r="2" spans="1:19" ht="51.75" thickBot="1">
      <c r="A2" s="103"/>
      <c r="B2" s="102"/>
      <c r="C2" s="102"/>
      <c r="D2" s="102"/>
      <c r="E2" s="102"/>
      <c r="F2" s="102"/>
      <c r="G2" s="102"/>
      <c r="H2" s="76"/>
      <c r="I2" s="3" t="s">
        <v>171</v>
      </c>
      <c r="J2" s="4" t="s">
        <v>8</v>
      </c>
      <c r="K2" s="4" t="s">
        <v>70</v>
      </c>
      <c r="L2" s="5" t="s">
        <v>85</v>
      </c>
      <c r="M2" s="4" t="s">
        <v>9</v>
      </c>
      <c r="N2" s="4" t="s">
        <v>10</v>
      </c>
      <c r="O2" s="4" t="s">
        <v>11</v>
      </c>
      <c r="P2" s="5" t="s">
        <v>12</v>
      </c>
      <c r="Q2" s="6" t="s">
        <v>13</v>
      </c>
      <c r="S2" s="76"/>
    </row>
    <row r="3" spans="1:19" ht="12.75">
      <c r="A3">
        <v>1</v>
      </c>
      <c r="B3">
        <v>0</v>
      </c>
      <c r="C3" t="s">
        <v>174</v>
      </c>
      <c r="G3">
        <v>0.256</v>
      </c>
      <c r="H3" s="26">
        <f aca="true" t="shared" si="0" ref="H3:H34">S3/1000000</f>
        <v>0.3134208</v>
      </c>
      <c r="I3" s="34">
        <f>SUM(H3:H42)</f>
        <v>35.201231699999994</v>
      </c>
      <c r="J3" s="34">
        <f>I3/SUM(G3:G42)</f>
        <v>0.07804735823370818</v>
      </c>
      <c r="K3" s="1"/>
      <c r="L3" s="36" t="s">
        <v>265</v>
      </c>
      <c r="M3" s="34">
        <f>SUM(H3:H60)</f>
        <v>44.19178479999999</v>
      </c>
      <c r="N3" s="34">
        <f>SUM(N43:N60)+SUM(H3:H42)</f>
        <v>44.165305252799996</v>
      </c>
      <c r="O3" s="34">
        <f>SUM(O43:O60)+SUM(H3:H42)</f>
        <v>42.23089309999999</v>
      </c>
      <c r="P3" s="34">
        <v>110.5115</v>
      </c>
      <c r="Q3" s="37">
        <f>N3/P3</f>
        <v>0.39964442843323994</v>
      </c>
      <c r="S3" s="25">
        <v>313420.8</v>
      </c>
    </row>
    <row r="4" spans="1:19" ht="12.75">
      <c r="A4">
        <v>2</v>
      </c>
      <c r="B4">
        <v>0</v>
      </c>
      <c r="C4" t="s">
        <v>174</v>
      </c>
      <c r="G4">
        <v>0.256</v>
      </c>
      <c r="H4" s="26">
        <f t="shared" si="0"/>
        <v>0.31305809999999995</v>
      </c>
      <c r="S4" s="25">
        <v>313058.1</v>
      </c>
    </row>
    <row r="5" spans="1:19" ht="12.75">
      <c r="A5">
        <v>3</v>
      </c>
      <c r="B5">
        <v>0</v>
      </c>
      <c r="C5" t="s">
        <v>174</v>
      </c>
      <c r="G5">
        <v>0.256</v>
      </c>
      <c r="H5" s="26">
        <f t="shared" si="0"/>
        <v>0.3788373</v>
      </c>
      <c r="S5" s="25">
        <v>378837.3</v>
      </c>
    </row>
    <row r="6" spans="1:19" ht="12.75">
      <c r="A6">
        <v>4</v>
      </c>
      <c r="B6">
        <v>0</v>
      </c>
      <c r="C6" t="s">
        <v>174</v>
      </c>
      <c r="G6">
        <v>5</v>
      </c>
      <c r="H6" s="26">
        <f t="shared" si="0"/>
        <v>2.224489</v>
      </c>
      <c r="S6" s="25">
        <v>2224489</v>
      </c>
    </row>
    <row r="7" spans="1:19" ht="12.75">
      <c r="A7">
        <v>5</v>
      </c>
      <c r="B7">
        <v>0</v>
      </c>
      <c r="C7" t="s">
        <v>174</v>
      </c>
      <c r="G7">
        <v>10</v>
      </c>
      <c r="H7" s="26">
        <f t="shared" si="0"/>
        <v>3.254858</v>
      </c>
      <c r="S7" s="25">
        <v>3254858</v>
      </c>
    </row>
    <row r="8" spans="1:19" ht="12.75">
      <c r="A8">
        <v>6</v>
      </c>
      <c r="B8">
        <v>0</v>
      </c>
      <c r="C8" t="s">
        <v>174</v>
      </c>
      <c r="G8">
        <v>0.256</v>
      </c>
      <c r="H8" s="26">
        <f t="shared" si="0"/>
        <v>0.3085909</v>
      </c>
      <c r="S8" s="25">
        <v>308590.9</v>
      </c>
    </row>
    <row r="9" spans="1:19" ht="12.75">
      <c r="A9">
        <v>11</v>
      </c>
      <c r="B9">
        <v>0</v>
      </c>
      <c r="C9" t="s">
        <v>174</v>
      </c>
      <c r="G9">
        <v>0</v>
      </c>
      <c r="H9" s="26">
        <f t="shared" si="0"/>
        <v>0.027328</v>
      </c>
      <c r="S9" s="25">
        <v>27328</v>
      </c>
    </row>
    <row r="10" spans="1:19" ht="12.75">
      <c r="A10">
        <v>12</v>
      </c>
      <c r="B10">
        <v>0</v>
      </c>
      <c r="C10" t="s">
        <v>174</v>
      </c>
      <c r="G10">
        <v>0</v>
      </c>
      <c r="H10" s="26">
        <f t="shared" si="0"/>
        <v>0.022771200000000002</v>
      </c>
      <c r="S10" s="25">
        <v>22771.2</v>
      </c>
    </row>
    <row r="11" spans="1:19" ht="12.75">
      <c r="A11">
        <v>13</v>
      </c>
      <c r="B11">
        <v>0</v>
      </c>
      <c r="C11" t="s">
        <v>174</v>
      </c>
      <c r="G11">
        <v>0</v>
      </c>
      <c r="H11" s="26">
        <f t="shared" si="0"/>
        <v>0.022643200000000002</v>
      </c>
      <c r="S11" s="25">
        <v>22643.2</v>
      </c>
    </row>
    <row r="12" spans="1:19" ht="12.75">
      <c r="A12">
        <v>14</v>
      </c>
      <c r="B12">
        <v>0</v>
      </c>
      <c r="C12" t="s">
        <v>174</v>
      </c>
      <c r="G12">
        <v>0</v>
      </c>
      <c r="H12" s="26">
        <f t="shared" si="0"/>
        <v>0.0229888</v>
      </c>
      <c r="S12" s="25">
        <v>22988.8</v>
      </c>
    </row>
    <row r="13" spans="1:19" ht="12.75">
      <c r="A13">
        <v>15</v>
      </c>
      <c r="B13">
        <v>0</v>
      </c>
      <c r="C13" t="s">
        <v>174</v>
      </c>
      <c r="G13">
        <v>0</v>
      </c>
      <c r="H13" s="26">
        <f t="shared" si="0"/>
        <v>0.0194176</v>
      </c>
      <c r="S13" s="25">
        <v>19417.6</v>
      </c>
    </row>
    <row r="14" spans="1:19" ht="12.75">
      <c r="A14">
        <v>16</v>
      </c>
      <c r="B14">
        <v>0</v>
      </c>
      <c r="C14" t="s">
        <v>174</v>
      </c>
      <c r="G14">
        <v>0</v>
      </c>
      <c r="H14" s="26">
        <f t="shared" si="0"/>
        <v>0.0225408</v>
      </c>
      <c r="S14" s="25">
        <v>22540.8</v>
      </c>
    </row>
    <row r="15" spans="1:19" ht="12.75">
      <c r="A15">
        <v>17</v>
      </c>
      <c r="B15">
        <v>0</v>
      </c>
      <c r="C15" t="s">
        <v>174</v>
      </c>
      <c r="G15">
        <v>0</v>
      </c>
      <c r="H15" s="26">
        <f t="shared" si="0"/>
        <v>0.0203776</v>
      </c>
      <c r="S15" s="25">
        <v>20377.6</v>
      </c>
    </row>
    <row r="16" spans="1:19" ht="12.75">
      <c r="A16">
        <v>18</v>
      </c>
      <c r="B16">
        <v>0</v>
      </c>
      <c r="C16" t="s">
        <v>174</v>
      </c>
      <c r="G16">
        <v>0</v>
      </c>
      <c r="H16" s="26">
        <f t="shared" si="0"/>
        <v>0.024512</v>
      </c>
      <c r="S16" s="25">
        <v>24512</v>
      </c>
    </row>
    <row r="17" spans="1:19" ht="12.75">
      <c r="A17">
        <v>19</v>
      </c>
      <c r="B17">
        <v>0</v>
      </c>
      <c r="C17" t="s">
        <v>174</v>
      </c>
      <c r="G17">
        <v>0</v>
      </c>
      <c r="H17" s="26">
        <f t="shared" si="0"/>
        <v>0.024448</v>
      </c>
      <c r="S17" s="25">
        <v>24448</v>
      </c>
    </row>
    <row r="18" spans="1:19" ht="12.75">
      <c r="A18">
        <v>20</v>
      </c>
      <c r="B18">
        <v>0</v>
      </c>
      <c r="C18" t="s">
        <v>174</v>
      </c>
      <c r="G18">
        <v>0</v>
      </c>
      <c r="H18" s="26">
        <f t="shared" si="0"/>
        <v>0.0256768</v>
      </c>
      <c r="S18" s="25">
        <v>25676.8</v>
      </c>
    </row>
    <row r="19" spans="1:19" ht="12.75">
      <c r="A19">
        <v>21</v>
      </c>
      <c r="B19">
        <v>0</v>
      </c>
      <c r="C19" t="s">
        <v>174</v>
      </c>
      <c r="G19">
        <v>30</v>
      </c>
      <c r="H19" s="26">
        <f t="shared" si="0"/>
        <v>2.9272</v>
      </c>
      <c r="S19" s="25">
        <v>2927200</v>
      </c>
    </row>
    <row r="20" spans="1:19" ht="12.75">
      <c r="A20">
        <v>22</v>
      </c>
      <c r="B20">
        <v>0</v>
      </c>
      <c r="C20" t="s">
        <v>174</v>
      </c>
      <c r="G20">
        <v>30</v>
      </c>
      <c r="H20" s="26">
        <f t="shared" si="0"/>
        <v>3.1372</v>
      </c>
      <c r="S20" s="25">
        <v>3137200</v>
      </c>
    </row>
    <row r="21" spans="1:19" ht="12.75">
      <c r="A21">
        <v>23</v>
      </c>
      <c r="B21">
        <v>0</v>
      </c>
      <c r="C21" t="s">
        <v>174</v>
      </c>
      <c r="G21">
        <v>30</v>
      </c>
      <c r="H21" s="26">
        <f t="shared" si="0"/>
        <v>2.9764</v>
      </c>
      <c r="S21" s="25">
        <v>2976400</v>
      </c>
    </row>
    <row r="22" spans="1:19" ht="12.75">
      <c r="A22">
        <v>24</v>
      </c>
      <c r="B22">
        <v>0</v>
      </c>
      <c r="C22" t="s">
        <v>174</v>
      </c>
      <c r="G22">
        <v>30</v>
      </c>
      <c r="H22" s="26">
        <f t="shared" si="0"/>
        <v>3.3876</v>
      </c>
      <c r="S22" s="25">
        <v>3387600</v>
      </c>
    </row>
    <row r="23" spans="1:19" ht="12.75">
      <c r="A23">
        <v>0</v>
      </c>
      <c r="B23">
        <v>1</v>
      </c>
      <c r="C23" t="s">
        <v>174</v>
      </c>
      <c r="G23">
        <v>1</v>
      </c>
      <c r="H23" s="26">
        <f t="shared" si="0"/>
        <v>0.2859104</v>
      </c>
      <c r="S23" s="25">
        <v>285910.4</v>
      </c>
    </row>
    <row r="24" spans="1:19" ht="12.75">
      <c r="A24">
        <v>0</v>
      </c>
      <c r="B24">
        <v>2</v>
      </c>
      <c r="C24" t="s">
        <v>174</v>
      </c>
      <c r="G24">
        <v>1</v>
      </c>
      <c r="H24" s="26">
        <f t="shared" si="0"/>
        <v>0.255616</v>
      </c>
      <c r="S24" s="25">
        <v>255616</v>
      </c>
    </row>
    <row r="25" spans="1:19" ht="12.75">
      <c r="A25">
        <v>0</v>
      </c>
      <c r="B25">
        <v>3</v>
      </c>
      <c r="C25" t="s">
        <v>174</v>
      </c>
      <c r="G25">
        <v>1</v>
      </c>
      <c r="H25" s="26">
        <f t="shared" si="0"/>
        <v>0.26820479999999997</v>
      </c>
      <c r="S25" s="25">
        <v>268204.8</v>
      </c>
    </row>
    <row r="26" spans="1:19" ht="12.75">
      <c r="A26">
        <v>0</v>
      </c>
      <c r="B26">
        <v>4</v>
      </c>
      <c r="C26" t="s">
        <v>174</v>
      </c>
      <c r="G26">
        <v>1</v>
      </c>
      <c r="H26" s="26">
        <f t="shared" si="0"/>
        <v>0.2440928</v>
      </c>
      <c r="S26" s="25">
        <v>244092.8</v>
      </c>
    </row>
    <row r="27" spans="1:19" ht="12.75">
      <c r="A27">
        <v>0</v>
      </c>
      <c r="B27">
        <v>5</v>
      </c>
      <c r="C27" t="s">
        <v>174</v>
      </c>
      <c r="G27">
        <v>1</v>
      </c>
      <c r="H27" s="26">
        <f t="shared" si="0"/>
        <v>0.3182816</v>
      </c>
      <c r="S27" s="25">
        <v>318281.6</v>
      </c>
    </row>
    <row r="28" spans="1:19" ht="12.75">
      <c r="A28">
        <v>0</v>
      </c>
      <c r="B28">
        <v>6</v>
      </c>
      <c r="C28" t="s">
        <v>174</v>
      </c>
      <c r="G28">
        <v>10</v>
      </c>
      <c r="H28" s="26">
        <f t="shared" si="0"/>
        <v>0.3842656</v>
      </c>
      <c r="S28" s="25">
        <v>384265.6</v>
      </c>
    </row>
    <row r="29" spans="1:19" ht="12.75">
      <c r="A29">
        <v>0</v>
      </c>
      <c r="B29">
        <v>11</v>
      </c>
      <c r="C29" t="s">
        <v>174</v>
      </c>
      <c r="G29">
        <v>30</v>
      </c>
      <c r="H29" s="26">
        <f t="shared" si="0"/>
        <v>1.6196</v>
      </c>
      <c r="S29" s="25">
        <v>1619600</v>
      </c>
    </row>
    <row r="30" spans="1:19" ht="12.75">
      <c r="A30">
        <v>0</v>
      </c>
      <c r="B30">
        <v>12</v>
      </c>
      <c r="C30" t="s">
        <v>174</v>
      </c>
      <c r="G30">
        <v>30</v>
      </c>
      <c r="H30" s="26">
        <f t="shared" si="0"/>
        <v>1.3608</v>
      </c>
      <c r="S30" s="25">
        <v>1360800</v>
      </c>
    </row>
    <row r="31" spans="1:19" ht="12.75">
      <c r="A31">
        <v>0</v>
      </c>
      <c r="B31">
        <v>13</v>
      </c>
      <c r="C31" t="s">
        <v>174</v>
      </c>
      <c r="G31">
        <v>30</v>
      </c>
      <c r="H31" s="26">
        <f t="shared" si="0"/>
        <v>1.3484</v>
      </c>
      <c r="S31" s="25">
        <v>1348400</v>
      </c>
    </row>
    <row r="32" spans="1:19" ht="12.75">
      <c r="A32">
        <v>0</v>
      </c>
      <c r="B32">
        <v>14</v>
      </c>
      <c r="C32" t="s">
        <v>174</v>
      </c>
      <c r="G32">
        <v>30</v>
      </c>
      <c r="H32" s="26">
        <f t="shared" si="0"/>
        <v>1.374</v>
      </c>
      <c r="S32" s="25">
        <v>1374000</v>
      </c>
    </row>
    <row r="33" spans="1:19" ht="12.75">
      <c r="A33">
        <v>0</v>
      </c>
      <c r="B33">
        <v>15</v>
      </c>
      <c r="C33" t="s">
        <v>174</v>
      </c>
      <c r="G33">
        <v>30</v>
      </c>
      <c r="H33" s="26">
        <f t="shared" si="0"/>
        <v>1.174</v>
      </c>
      <c r="S33" s="25">
        <v>1174000</v>
      </c>
    </row>
    <row r="34" spans="1:19" ht="12.75">
      <c r="A34">
        <v>0</v>
      </c>
      <c r="B34">
        <v>16</v>
      </c>
      <c r="C34" t="s">
        <v>174</v>
      </c>
      <c r="G34">
        <v>30</v>
      </c>
      <c r="H34" s="26">
        <f t="shared" si="0"/>
        <v>1.3144</v>
      </c>
      <c r="S34" s="25">
        <v>1314400</v>
      </c>
    </row>
    <row r="35" spans="1:19" ht="12.75">
      <c r="A35">
        <v>0</v>
      </c>
      <c r="B35">
        <v>17</v>
      </c>
      <c r="C35" t="s">
        <v>174</v>
      </c>
      <c r="G35">
        <v>30</v>
      </c>
      <c r="H35" s="26">
        <f aca="true" t="shared" si="1" ref="H35:H54">S35/1000000</f>
        <v>1.2344</v>
      </c>
      <c r="S35" s="25">
        <v>1234400</v>
      </c>
    </row>
    <row r="36" spans="1:19" ht="12.75">
      <c r="A36">
        <v>0</v>
      </c>
      <c r="B36">
        <v>18</v>
      </c>
      <c r="C36" t="s">
        <v>174</v>
      </c>
      <c r="G36">
        <v>30</v>
      </c>
      <c r="H36" s="26">
        <f t="shared" si="1"/>
        <v>1.448</v>
      </c>
      <c r="S36" s="25">
        <v>1448000</v>
      </c>
    </row>
    <row r="37" spans="1:19" ht="12.75">
      <c r="A37">
        <v>0</v>
      </c>
      <c r="B37">
        <v>19</v>
      </c>
      <c r="C37" t="s">
        <v>174</v>
      </c>
      <c r="G37">
        <v>30</v>
      </c>
      <c r="H37" s="26">
        <f t="shared" si="1"/>
        <v>1.4544</v>
      </c>
      <c r="S37" s="25">
        <v>1454400</v>
      </c>
    </row>
    <row r="38" spans="1:19" ht="12.75">
      <c r="A38">
        <v>0</v>
      </c>
      <c r="B38">
        <v>20</v>
      </c>
      <c r="C38" t="s">
        <v>174</v>
      </c>
      <c r="G38">
        <v>30</v>
      </c>
      <c r="H38" s="26">
        <f t="shared" si="1"/>
        <v>1.5184</v>
      </c>
      <c r="S38" s="25">
        <v>1518400</v>
      </c>
    </row>
    <row r="39" spans="1:19" ht="12.75">
      <c r="A39">
        <v>0</v>
      </c>
      <c r="B39">
        <v>21</v>
      </c>
      <c r="C39" t="s">
        <v>174</v>
      </c>
      <c r="G39">
        <v>0</v>
      </c>
      <c r="H39" s="26">
        <f t="shared" si="1"/>
        <v>0.0338944</v>
      </c>
      <c r="S39" s="25">
        <v>33894.4</v>
      </c>
    </row>
    <row r="40" spans="1:19" ht="12.75">
      <c r="A40">
        <v>0</v>
      </c>
      <c r="B40">
        <v>22</v>
      </c>
      <c r="C40" t="s">
        <v>174</v>
      </c>
      <c r="G40">
        <v>0</v>
      </c>
      <c r="H40" s="26">
        <f t="shared" si="1"/>
        <v>0.037324800000000005</v>
      </c>
      <c r="S40" s="25">
        <v>37324.8</v>
      </c>
    </row>
    <row r="41" spans="1:19" ht="12.75">
      <c r="A41">
        <v>0</v>
      </c>
      <c r="B41">
        <v>23</v>
      </c>
      <c r="C41" t="s">
        <v>174</v>
      </c>
      <c r="G41">
        <v>0</v>
      </c>
      <c r="H41" s="26">
        <f t="shared" si="1"/>
        <v>0.0339968</v>
      </c>
      <c r="S41" s="25">
        <v>33996.8</v>
      </c>
    </row>
    <row r="42" spans="1:19" ht="12.75">
      <c r="A42">
        <v>0</v>
      </c>
      <c r="B42">
        <v>24</v>
      </c>
      <c r="C42" t="s">
        <v>174</v>
      </c>
      <c r="G42">
        <v>0</v>
      </c>
      <c r="H42" s="26">
        <f t="shared" si="1"/>
        <v>0.0388864</v>
      </c>
      <c r="S42" s="25">
        <v>38886.4</v>
      </c>
    </row>
    <row r="43" spans="1:19" ht="12.75">
      <c r="A43">
        <v>7</v>
      </c>
      <c r="B43">
        <v>0</v>
      </c>
      <c r="D43" t="s">
        <v>175</v>
      </c>
      <c r="E43">
        <v>100</v>
      </c>
      <c r="F43" s="18">
        <v>0.0001</v>
      </c>
      <c r="G43">
        <v>1</v>
      </c>
      <c r="H43" s="26">
        <f t="shared" si="1"/>
        <v>0.9890475</v>
      </c>
      <c r="K43" s="35">
        <v>0</v>
      </c>
      <c r="N43">
        <f aca="true" t="shared" si="2" ref="N43:N60">H43*(1-K43)</f>
        <v>0.9890475</v>
      </c>
      <c r="O43">
        <f aca="true" t="shared" si="3" ref="O43:O60">IF((K43&lt;F43),H43,0)</f>
        <v>0.9890475</v>
      </c>
      <c r="S43" s="25">
        <v>989047.5</v>
      </c>
    </row>
    <row r="44" spans="1:19" ht="12.75">
      <c r="A44">
        <v>8</v>
      </c>
      <c r="B44">
        <v>0</v>
      </c>
      <c r="D44" t="s">
        <v>175</v>
      </c>
      <c r="E44">
        <v>100</v>
      </c>
      <c r="F44" s="18">
        <v>0.0001</v>
      </c>
      <c r="G44">
        <v>1</v>
      </c>
      <c r="H44" s="26">
        <f t="shared" si="1"/>
        <v>0.9886379000000001</v>
      </c>
      <c r="K44" s="35">
        <v>0</v>
      </c>
      <c r="N44">
        <f t="shared" si="2"/>
        <v>0.9886379000000001</v>
      </c>
      <c r="O44">
        <f t="shared" si="3"/>
        <v>0.9886379000000001</v>
      </c>
      <c r="S44" s="25">
        <v>988637.9</v>
      </c>
    </row>
    <row r="45" spans="1:19" ht="12.75">
      <c r="A45">
        <v>25</v>
      </c>
      <c r="B45">
        <v>0</v>
      </c>
      <c r="D45" t="s">
        <v>176</v>
      </c>
      <c r="E45">
        <v>30</v>
      </c>
      <c r="F45" s="18">
        <v>0.05</v>
      </c>
      <c r="G45">
        <v>0.096</v>
      </c>
      <c r="H45" s="26">
        <f t="shared" si="1"/>
        <v>0.094752</v>
      </c>
      <c r="K45" s="35">
        <v>0</v>
      </c>
      <c r="N45">
        <f t="shared" si="2"/>
        <v>0.094752</v>
      </c>
      <c r="O45">
        <f t="shared" si="3"/>
        <v>0.094752</v>
      </c>
      <c r="S45" s="25">
        <v>94752</v>
      </c>
    </row>
    <row r="46" spans="1:19" ht="12.75">
      <c r="A46">
        <v>26</v>
      </c>
      <c r="B46">
        <v>0</v>
      </c>
      <c r="D46" t="s">
        <v>176</v>
      </c>
      <c r="E46">
        <v>30</v>
      </c>
      <c r="F46" s="18">
        <v>0.05</v>
      </c>
      <c r="G46">
        <v>0.096</v>
      </c>
      <c r="H46" s="26">
        <f t="shared" si="1"/>
        <v>0.09472</v>
      </c>
      <c r="K46" s="35">
        <v>0</v>
      </c>
      <c r="N46">
        <f t="shared" si="2"/>
        <v>0.09472</v>
      </c>
      <c r="O46">
        <f t="shared" si="3"/>
        <v>0.09472</v>
      </c>
      <c r="S46" s="25">
        <v>94720</v>
      </c>
    </row>
    <row r="47" spans="1:19" ht="12.75">
      <c r="A47">
        <v>27</v>
      </c>
      <c r="B47">
        <v>0</v>
      </c>
      <c r="D47" t="s">
        <v>176</v>
      </c>
      <c r="E47">
        <v>30</v>
      </c>
      <c r="F47" s="18">
        <v>0.05</v>
      </c>
      <c r="G47">
        <v>0.096</v>
      </c>
      <c r="H47" s="26">
        <f t="shared" si="1"/>
        <v>0.094688</v>
      </c>
      <c r="K47" s="35">
        <v>0</v>
      </c>
      <c r="N47">
        <f t="shared" si="2"/>
        <v>0.094688</v>
      </c>
      <c r="O47">
        <f t="shared" si="3"/>
        <v>0.094688</v>
      </c>
      <c r="S47" s="25">
        <v>94688</v>
      </c>
    </row>
    <row r="48" spans="1:19" ht="12.75">
      <c r="A48">
        <v>28</v>
      </c>
      <c r="B48">
        <v>0</v>
      </c>
      <c r="D48" t="s">
        <v>176</v>
      </c>
      <c r="E48">
        <v>30</v>
      </c>
      <c r="F48" s="18">
        <v>0.05</v>
      </c>
      <c r="G48">
        <v>0.096</v>
      </c>
      <c r="H48" s="26">
        <f t="shared" si="1"/>
        <v>0.094656</v>
      </c>
      <c r="K48" s="35">
        <v>0</v>
      </c>
      <c r="N48">
        <f t="shared" si="2"/>
        <v>0.094656</v>
      </c>
      <c r="O48">
        <f t="shared" si="3"/>
        <v>0.094656</v>
      </c>
      <c r="S48" s="25">
        <v>94656</v>
      </c>
    </row>
    <row r="49" spans="1:19" ht="12.75">
      <c r="A49">
        <v>29</v>
      </c>
      <c r="B49">
        <v>0</v>
      </c>
      <c r="D49" t="s">
        <v>176</v>
      </c>
      <c r="E49">
        <v>30</v>
      </c>
      <c r="F49" s="18">
        <v>0.05</v>
      </c>
      <c r="G49">
        <v>0.096</v>
      </c>
      <c r="H49" s="26">
        <f t="shared" si="1"/>
        <v>0.094624</v>
      </c>
      <c r="K49" s="35">
        <v>0</v>
      </c>
      <c r="N49">
        <f t="shared" si="2"/>
        <v>0.094624</v>
      </c>
      <c r="O49">
        <f t="shared" si="3"/>
        <v>0.094624</v>
      </c>
      <c r="S49" s="25">
        <v>94624</v>
      </c>
    </row>
    <row r="50" spans="1:19" ht="12.75">
      <c r="A50">
        <v>30</v>
      </c>
      <c r="B50">
        <v>0</v>
      </c>
      <c r="D50" t="s">
        <v>176</v>
      </c>
      <c r="E50">
        <v>30</v>
      </c>
      <c r="F50" s="18">
        <v>0.05</v>
      </c>
      <c r="G50">
        <v>0.096</v>
      </c>
      <c r="H50" s="26">
        <f t="shared" si="1"/>
        <v>0.094592</v>
      </c>
      <c r="K50" s="35">
        <v>0</v>
      </c>
      <c r="N50">
        <f t="shared" si="2"/>
        <v>0.094592</v>
      </c>
      <c r="O50">
        <f t="shared" si="3"/>
        <v>0.094592</v>
      </c>
      <c r="S50" s="25">
        <v>94592</v>
      </c>
    </row>
    <row r="51" spans="1:19" ht="12.75">
      <c r="A51">
        <v>0</v>
      </c>
      <c r="B51">
        <v>7</v>
      </c>
      <c r="D51" t="s">
        <v>175</v>
      </c>
      <c r="E51">
        <v>100</v>
      </c>
      <c r="F51" s="18">
        <v>0.0001</v>
      </c>
      <c r="G51">
        <v>1</v>
      </c>
      <c r="H51" s="26">
        <f t="shared" si="1"/>
        <v>0.9819477</v>
      </c>
      <c r="K51" s="35">
        <v>0.016</v>
      </c>
      <c r="N51">
        <f t="shared" si="2"/>
        <v>0.9662365368</v>
      </c>
      <c r="O51">
        <f t="shared" si="3"/>
        <v>0</v>
      </c>
      <c r="S51" s="25">
        <v>981947.7</v>
      </c>
    </row>
    <row r="52" spans="1:19" ht="12.75">
      <c r="A52">
        <v>0</v>
      </c>
      <c r="B52">
        <v>8</v>
      </c>
      <c r="D52" t="s">
        <v>175</v>
      </c>
      <c r="E52">
        <v>100</v>
      </c>
      <c r="F52" s="18">
        <v>0.0001</v>
      </c>
      <c r="G52">
        <v>1</v>
      </c>
      <c r="H52" s="26">
        <f t="shared" si="1"/>
        <v>0.978944</v>
      </c>
      <c r="K52" s="35">
        <v>0.011</v>
      </c>
      <c r="N52">
        <f t="shared" si="2"/>
        <v>0.968175616</v>
      </c>
      <c r="O52">
        <f t="shared" si="3"/>
        <v>0</v>
      </c>
      <c r="S52" s="25">
        <v>978944</v>
      </c>
    </row>
    <row r="53" spans="1:19" ht="12.75">
      <c r="A53">
        <v>0</v>
      </c>
      <c r="B53">
        <v>9</v>
      </c>
      <c r="D53" t="s">
        <v>175</v>
      </c>
      <c r="E53">
        <v>200</v>
      </c>
      <c r="F53" s="18">
        <v>0.0001</v>
      </c>
      <c r="G53">
        <v>2</v>
      </c>
      <c r="H53" s="26">
        <f t="shared" si="1"/>
        <v>1.95898</v>
      </c>
      <c r="K53" s="35">
        <v>0</v>
      </c>
      <c r="N53">
        <f t="shared" si="2"/>
        <v>1.95898</v>
      </c>
      <c r="O53">
        <f t="shared" si="3"/>
        <v>1.95898</v>
      </c>
      <c r="S53" s="25">
        <v>1958980</v>
      </c>
    </row>
    <row r="54" spans="1:19" ht="12.75">
      <c r="A54">
        <v>0</v>
      </c>
      <c r="B54">
        <v>10</v>
      </c>
      <c r="D54" t="s">
        <v>175</v>
      </c>
      <c r="E54">
        <v>200</v>
      </c>
      <c r="F54" s="18">
        <v>0.0001</v>
      </c>
      <c r="G54">
        <v>2</v>
      </c>
      <c r="H54" s="26">
        <f t="shared" si="1"/>
        <v>1.956932</v>
      </c>
      <c r="K54" s="35">
        <v>0</v>
      </c>
      <c r="N54">
        <f t="shared" si="2"/>
        <v>1.956932</v>
      </c>
      <c r="O54">
        <f t="shared" si="3"/>
        <v>1.956932</v>
      </c>
      <c r="S54" s="25">
        <v>1956932</v>
      </c>
    </row>
    <row r="55" spans="1:19" ht="12.75">
      <c r="A55">
        <v>0</v>
      </c>
      <c r="B55">
        <v>25</v>
      </c>
      <c r="D55" t="s">
        <v>176</v>
      </c>
      <c r="E55">
        <v>30</v>
      </c>
      <c r="F55" s="18">
        <v>0.05</v>
      </c>
      <c r="G55">
        <v>0.096</v>
      </c>
      <c r="H55" s="26">
        <f aca="true" t="shared" si="4" ref="H55:H60">S45/1000000</f>
        <v>0.094752</v>
      </c>
      <c r="K55" s="35">
        <v>0</v>
      </c>
      <c r="N55">
        <f t="shared" si="2"/>
        <v>0.094752</v>
      </c>
      <c r="O55">
        <f t="shared" si="3"/>
        <v>0.094752</v>
      </c>
      <c r="S55" s="25">
        <v>91232</v>
      </c>
    </row>
    <row r="56" spans="1:19" ht="12.75">
      <c r="A56">
        <v>0</v>
      </c>
      <c r="B56">
        <v>26</v>
      </c>
      <c r="D56" t="s">
        <v>176</v>
      </c>
      <c r="E56">
        <v>30</v>
      </c>
      <c r="F56">
        <v>0.05</v>
      </c>
      <c r="G56">
        <v>0.096</v>
      </c>
      <c r="H56" s="26">
        <f t="shared" si="4"/>
        <v>0.09472</v>
      </c>
      <c r="K56" s="35">
        <v>0</v>
      </c>
      <c r="N56">
        <f t="shared" si="2"/>
        <v>0.09472</v>
      </c>
      <c r="O56">
        <f t="shared" si="3"/>
        <v>0.09472</v>
      </c>
      <c r="S56" s="25">
        <v>91264</v>
      </c>
    </row>
    <row r="57" spans="1:19" ht="12.75">
      <c r="A57">
        <v>0</v>
      </c>
      <c r="B57">
        <v>27</v>
      </c>
      <c r="D57" t="s">
        <v>176</v>
      </c>
      <c r="E57">
        <v>30</v>
      </c>
      <c r="F57">
        <v>0.05</v>
      </c>
      <c r="G57">
        <v>0.096</v>
      </c>
      <c r="H57" s="26">
        <f t="shared" si="4"/>
        <v>0.094688</v>
      </c>
      <c r="K57" s="35">
        <v>0</v>
      </c>
      <c r="N57">
        <f t="shared" si="2"/>
        <v>0.094688</v>
      </c>
      <c r="O57">
        <f t="shared" si="3"/>
        <v>0.094688</v>
      </c>
      <c r="S57" s="25">
        <v>91136</v>
      </c>
    </row>
    <row r="58" spans="1:19" ht="12.75">
      <c r="A58">
        <v>0</v>
      </c>
      <c r="B58">
        <v>28</v>
      </c>
      <c r="D58" t="s">
        <v>176</v>
      </c>
      <c r="E58">
        <v>30</v>
      </c>
      <c r="F58">
        <v>0.05</v>
      </c>
      <c r="G58">
        <v>0.096</v>
      </c>
      <c r="H58" s="26">
        <f t="shared" si="4"/>
        <v>0.094656</v>
      </c>
      <c r="K58" s="35">
        <v>0</v>
      </c>
      <c r="N58">
        <f t="shared" si="2"/>
        <v>0.094656</v>
      </c>
      <c r="O58">
        <f t="shared" si="3"/>
        <v>0.094656</v>
      </c>
      <c r="S58" s="25">
        <v>91328</v>
      </c>
    </row>
    <row r="59" spans="1:19" ht="12.75">
      <c r="A59">
        <v>0</v>
      </c>
      <c r="B59">
        <v>29</v>
      </c>
      <c r="D59" t="s">
        <v>176</v>
      </c>
      <c r="E59">
        <v>30</v>
      </c>
      <c r="F59">
        <v>0.05</v>
      </c>
      <c r="G59">
        <v>0.096</v>
      </c>
      <c r="H59" s="26">
        <f t="shared" si="4"/>
        <v>0.094624</v>
      </c>
      <c r="K59" s="35">
        <v>0</v>
      </c>
      <c r="N59">
        <f t="shared" si="2"/>
        <v>0.094624</v>
      </c>
      <c r="O59">
        <f t="shared" si="3"/>
        <v>0.094624</v>
      </c>
      <c r="S59" s="25">
        <v>91136</v>
      </c>
    </row>
    <row r="60" spans="1:19" ht="12.75">
      <c r="A60">
        <v>0</v>
      </c>
      <c r="B60">
        <v>30</v>
      </c>
      <c r="D60" t="s">
        <v>176</v>
      </c>
      <c r="E60">
        <v>30</v>
      </c>
      <c r="F60">
        <v>0.05</v>
      </c>
      <c r="G60">
        <v>0.096</v>
      </c>
      <c r="H60" s="26">
        <f t="shared" si="4"/>
        <v>0.094592</v>
      </c>
      <c r="K60" s="35">
        <v>0</v>
      </c>
      <c r="N60">
        <f t="shared" si="2"/>
        <v>0.094592</v>
      </c>
      <c r="O60">
        <f t="shared" si="3"/>
        <v>0.094592</v>
      </c>
      <c r="S60" s="25">
        <v>91296</v>
      </c>
    </row>
    <row r="61" ht="13.5" thickBot="1">
      <c r="R61" s="18"/>
    </row>
    <row r="62" spans="1:13" ht="13.5" thickBot="1">
      <c r="A62" s="73" t="s">
        <v>32</v>
      </c>
      <c r="B62" s="92"/>
      <c r="C62" s="92"/>
      <c r="D62" s="92"/>
      <c r="E62" s="74"/>
      <c r="G62" s="73" t="s">
        <v>22</v>
      </c>
      <c r="H62" s="92"/>
      <c r="I62" s="92"/>
      <c r="J62" s="92"/>
      <c r="K62" s="92"/>
      <c r="L62" s="92"/>
      <c r="M62" s="74"/>
    </row>
    <row r="63" spans="1:13" ht="13.5" thickBot="1">
      <c r="A63" s="13"/>
      <c r="B63" s="1" t="s">
        <v>14</v>
      </c>
      <c r="C63" s="1" t="s">
        <v>15</v>
      </c>
      <c r="D63" s="1" t="s">
        <v>16</v>
      </c>
      <c r="E63" s="2" t="s">
        <v>17</v>
      </c>
      <c r="G63" s="14" t="s">
        <v>25</v>
      </c>
      <c r="H63" s="18"/>
      <c r="I63" s="18"/>
      <c r="J63" s="18"/>
      <c r="K63" s="18"/>
      <c r="L63" s="18"/>
      <c r="M63" s="19"/>
    </row>
    <row r="64" spans="1:13" ht="12.75">
      <c r="A64" s="8" t="s">
        <v>178</v>
      </c>
      <c r="B64" s="9">
        <v>0.0032</v>
      </c>
      <c r="C64" s="9">
        <v>0.0032</v>
      </c>
      <c r="D64" s="9">
        <v>0.0032</v>
      </c>
      <c r="E64" s="10">
        <v>0.0032</v>
      </c>
      <c r="G64" s="104" t="s">
        <v>23</v>
      </c>
      <c r="H64" s="13"/>
      <c r="I64" s="1" t="s">
        <v>31</v>
      </c>
      <c r="J64" s="1" t="s">
        <v>26</v>
      </c>
      <c r="K64" s="1"/>
      <c r="L64" s="1"/>
      <c r="M64" s="2"/>
    </row>
    <row r="65" spans="1:13" ht="13.5" thickBot="1">
      <c r="A65" s="8" t="s">
        <v>49</v>
      </c>
      <c r="B65" s="9">
        <v>15</v>
      </c>
      <c r="C65" s="9">
        <v>15</v>
      </c>
      <c r="D65" s="9">
        <v>7</v>
      </c>
      <c r="E65" s="10">
        <v>3</v>
      </c>
      <c r="G65" s="105"/>
      <c r="H65" s="22" t="s">
        <v>24</v>
      </c>
      <c r="I65" s="11">
        <v>1</v>
      </c>
      <c r="J65" s="11">
        <v>64</v>
      </c>
      <c r="K65" s="11"/>
      <c r="L65" s="11"/>
      <c r="M65" s="12"/>
    </row>
    <row r="66" spans="1:13" ht="13.5" thickBot="1">
      <c r="A66" s="8" t="s">
        <v>50</v>
      </c>
      <c r="B66" s="9">
        <v>1023</v>
      </c>
      <c r="C66" s="9">
        <v>1023</v>
      </c>
      <c r="D66" s="9">
        <v>15</v>
      </c>
      <c r="E66" s="10">
        <v>7</v>
      </c>
      <c r="G66" s="23" t="s">
        <v>27</v>
      </c>
      <c r="H66" s="73" t="s">
        <v>180</v>
      </c>
      <c r="I66" s="92"/>
      <c r="J66" s="92"/>
      <c r="K66" s="92"/>
      <c r="L66" s="92"/>
      <c r="M66" s="74"/>
    </row>
    <row r="67" spans="1:13" ht="13.5" thickBot="1">
      <c r="A67" s="8" t="s">
        <v>179</v>
      </c>
      <c r="B67" s="9">
        <v>7</v>
      </c>
      <c r="C67" s="9">
        <v>3</v>
      </c>
      <c r="D67" s="9">
        <v>2</v>
      </c>
      <c r="E67" s="10">
        <v>2</v>
      </c>
      <c r="G67" s="23" t="s">
        <v>18</v>
      </c>
      <c r="H67" s="73" t="s">
        <v>177</v>
      </c>
      <c r="I67" s="92"/>
      <c r="J67" s="92"/>
      <c r="K67" s="92"/>
      <c r="L67" s="92"/>
      <c r="M67" s="74"/>
    </row>
    <row r="68" spans="1:13" ht="13.5" thickBot="1">
      <c r="A68" s="16" t="s">
        <v>19</v>
      </c>
      <c r="B68" s="90" t="s">
        <v>21</v>
      </c>
      <c r="C68" s="90"/>
      <c r="D68" s="90"/>
      <c r="E68" s="91"/>
      <c r="G68" s="15" t="s">
        <v>29</v>
      </c>
      <c r="H68" s="73" t="s">
        <v>28</v>
      </c>
      <c r="I68" s="92"/>
      <c r="J68" s="92"/>
      <c r="K68" s="92"/>
      <c r="L68" s="92"/>
      <c r="M68" s="74"/>
    </row>
    <row r="69" spans="1:13" ht="13.5" thickBot="1">
      <c r="A69" s="17" t="s">
        <v>20</v>
      </c>
      <c r="B69" s="90" t="s">
        <v>21</v>
      </c>
      <c r="C69" s="90"/>
      <c r="D69" s="90"/>
      <c r="E69" s="91"/>
      <c r="G69" s="23" t="s">
        <v>30</v>
      </c>
      <c r="H69" s="73" t="s">
        <v>28</v>
      </c>
      <c r="I69" s="92"/>
      <c r="J69" s="92"/>
      <c r="K69" s="92"/>
      <c r="L69" s="92"/>
      <c r="M69" s="74"/>
    </row>
    <row r="70" ht="13.5" thickBot="1"/>
    <row r="71" spans="7:13" ht="12.75">
      <c r="G71" s="96" t="s">
        <v>34</v>
      </c>
      <c r="H71" s="97"/>
      <c r="I71" s="97"/>
      <c r="J71" s="97"/>
      <c r="K71" s="97"/>
      <c r="L71" s="97"/>
      <c r="M71" s="98"/>
    </row>
    <row r="72" spans="7:13" ht="12.75" customHeight="1">
      <c r="G72" s="106" t="s">
        <v>35</v>
      </c>
      <c r="H72" s="107"/>
      <c r="I72" s="99" t="s">
        <v>334</v>
      </c>
      <c r="J72" s="100"/>
      <c r="K72" s="100"/>
      <c r="L72" s="100"/>
      <c r="M72" s="101"/>
    </row>
    <row r="73" spans="7:13" ht="12.75">
      <c r="G73" s="106" t="s">
        <v>36</v>
      </c>
      <c r="H73" s="107"/>
      <c r="I73" s="99" t="s">
        <v>37</v>
      </c>
      <c r="J73" s="108"/>
      <c r="K73" s="9"/>
      <c r="L73" s="9"/>
      <c r="M73" s="10"/>
    </row>
    <row r="74" spans="7:13" ht="12.75">
      <c r="G74" s="106" t="s">
        <v>38</v>
      </c>
      <c r="H74" s="107"/>
      <c r="I74" s="9" t="s">
        <v>39</v>
      </c>
      <c r="J74" s="9"/>
      <c r="K74" s="9"/>
      <c r="L74" s="9"/>
      <c r="M74" s="10"/>
    </row>
    <row r="75" spans="7:13" ht="12.75">
      <c r="G75" s="106" t="s">
        <v>40</v>
      </c>
      <c r="H75" s="107"/>
      <c r="I75" s="9">
        <v>40</v>
      </c>
      <c r="J75" s="9"/>
      <c r="K75" s="9"/>
      <c r="L75" s="9"/>
      <c r="M75" s="10"/>
    </row>
    <row r="76" spans="7:13" ht="12.75">
      <c r="G76" s="8" t="s">
        <v>41</v>
      </c>
      <c r="H76" s="9"/>
      <c r="I76" s="9" t="s">
        <v>42</v>
      </c>
      <c r="J76" s="9"/>
      <c r="K76" s="9"/>
      <c r="L76" s="9"/>
      <c r="M76" s="10"/>
    </row>
    <row r="77" spans="7:13" ht="12.75">
      <c r="G77" s="8" t="s">
        <v>43</v>
      </c>
      <c r="H77" s="9"/>
      <c r="I77" s="9" t="s">
        <v>44</v>
      </c>
      <c r="J77" s="9"/>
      <c r="K77" s="9"/>
      <c r="L77" s="9"/>
      <c r="M77" s="10"/>
    </row>
    <row r="78" spans="7:13" ht="12.75">
      <c r="G78" s="8" t="s">
        <v>45</v>
      </c>
      <c r="H78" s="9"/>
      <c r="I78" s="9" t="s">
        <v>224</v>
      </c>
      <c r="J78" s="9"/>
      <c r="K78" s="9"/>
      <c r="L78" s="9"/>
      <c r="M78" s="10"/>
    </row>
    <row r="79" spans="7:13" ht="13.5" thickBot="1">
      <c r="G79" s="17" t="s">
        <v>47</v>
      </c>
      <c r="H79" s="11"/>
      <c r="I79" s="11">
        <v>108</v>
      </c>
      <c r="J79" s="11"/>
      <c r="K79" s="11"/>
      <c r="L79" s="11"/>
      <c r="M79" s="12"/>
    </row>
  </sheetData>
  <mergeCells count="28">
    <mergeCell ref="S1:S2"/>
    <mergeCell ref="G74:H74"/>
    <mergeCell ref="G75:H75"/>
    <mergeCell ref="B69:E69"/>
    <mergeCell ref="H69:M69"/>
    <mergeCell ref="G71:M71"/>
    <mergeCell ref="G72:H72"/>
    <mergeCell ref="I72:M72"/>
    <mergeCell ref="G73:H73"/>
    <mergeCell ref="I73:J73"/>
    <mergeCell ref="H66:M66"/>
    <mergeCell ref="H67:M67"/>
    <mergeCell ref="B68:E68"/>
    <mergeCell ref="H68:M68"/>
    <mergeCell ref="G64:G65"/>
    <mergeCell ref="A62:E62"/>
    <mergeCell ref="E1:E2"/>
    <mergeCell ref="G62:M62"/>
    <mergeCell ref="G1:G2"/>
    <mergeCell ref="H1:H2"/>
    <mergeCell ref="I1:J1"/>
    <mergeCell ref="F1:F2"/>
    <mergeCell ref="K1:L1"/>
    <mergeCell ref="M1:O1"/>
    <mergeCell ref="A1:A2"/>
    <mergeCell ref="B1:B2"/>
    <mergeCell ref="C1:C2"/>
    <mergeCell ref="D1:D2"/>
  </mergeCells>
  <printOptions/>
  <pageMargins left="0.75" right="0.75" top="1" bottom="1" header="0.5" footer="0.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indexed="26"/>
  </sheetPr>
  <dimension ref="A1:U92"/>
  <sheetViews>
    <sheetView workbookViewId="0" topLeftCell="A1">
      <pane xSplit="2" ySplit="2" topLeftCell="C45" activePane="bottomRight" state="frozen"/>
      <selection pane="topLeft" activeCell="A1" sqref="A1"/>
      <selection pane="topRight" activeCell="C1" sqref="C1"/>
      <selection pane="bottomLeft" activeCell="A3" sqref="A3"/>
      <selection pane="bottomRight" activeCell="I74" sqref="I74:M74"/>
    </sheetView>
  </sheetViews>
  <sheetFormatPr defaultColWidth="9.140625" defaultRowHeight="12.75"/>
  <cols>
    <col min="1" max="1" width="11.421875" style="0" customWidth="1"/>
    <col min="2" max="2" width="12.7109375" style="0" customWidth="1"/>
    <col min="8" max="8" width="14.00390625" style="0" customWidth="1"/>
    <col min="19" max="19" width="11.00390625" style="0" customWidth="1"/>
  </cols>
  <sheetData>
    <row r="1" spans="1:19" ht="12.75" customHeight="1">
      <c r="A1" s="81" t="s">
        <v>0</v>
      </c>
      <c r="B1" s="77" t="s">
        <v>1</v>
      </c>
      <c r="C1" s="77" t="s">
        <v>172</v>
      </c>
      <c r="D1" s="77" t="s">
        <v>173</v>
      </c>
      <c r="E1" s="77" t="s">
        <v>74</v>
      </c>
      <c r="F1" s="77" t="s">
        <v>65</v>
      </c>
      <c r="G1" s="77" t="s">
        <v>75</v>
      </c>
      <c r="H1" s="75" t="s">
        <v>52</v>
      </c>
      <c r="I1" s="86" t="s">
        <v>3</v>
      </c>
      <c r="J1" s="87"/>
      <c r="K1" s="83" t="s">
        <v>4</v>
      </c>
      <c r="L1" s="84"/>
      <c r="M1" s="87" t="s">
        <v>5</v>
      </c>
      <c r="N1" s="87"/>
      <c r="O1" s="87"/>
      <c r="P1" s="1" t="s">
        <v>6</v>
      </c>
      <c r="Q1" s="2"/>
      <c r="S1" s="75" t="s">
        <v>170</v>
      </c>
    </row>
    <row r="2" spans="1:19" ht="64.5" thickBot="1">
      <c r="A2" s="103"/>
      <c r="B2" s="102"/>
      <c r="C2" s="102"/>
      <c r="D2" s="102"/>
      <c r="E2" s="102"/>
      <c r="F2" s="102"/>
      <c r="G2" s="102"/>
      <c r="H2" s="76"/>
      <c r="I2" s="3" t="s">
        <v>7</v>
      </c>
      <c r="J2" s="4" t="s">
        <v>8</v>
      </c>
      <c r="K2" s="4" t="s">
        <v>33</v>
      </c>
      <c r="L2" s="5" t="s">
        <v>85</v>
      </c>
      <c r="M2" s="4" t="s">
        <v>9</v>
      </c>
      <c r="N2" s="4" t="s">
        <v>10</v>
      </c>
      <c r="O2" s="4" t="s">
        <v>11</v>
      </c>
      <c r="P2" s="5" t="s">
        <v>12</v>
      </c>
      <c r="Q2" s="6" t="s">
        <v>13</v>
      </c>
      <c r="S2" s="76"/>
    </row>
    <row r="3" spans="1:21" ht="12.75">
      <c r="A3">
        <v>0</v>
      </c>
      <c r="B3">
        <v>1</v>
      </c>
      <c r="C3" t="s">
        <v>174</v>
      </c>
      <c r="G3">
        <v>2</v>
      </c>
      <c r="H3" s="26">
        <f aca="true" t="shared" si="0" ref="H3:H34">S3/1000000</f>
        <v>0.16512</v>
      </c>
      <c r="I3" s="38">
        <f>SUM(H3:H22)</f>
        <v>2.593824</v>
      </c>
      <c r="J3" s="38">
        <f>I3/SUM(G3:G22)</f>
        <v>0.1296912</v>
      </c>
      <c r="L3" s="39" t="s">
        <v>283</v>
      </c>
      <c r="M3" s="38">
        <f>SUM(H3:H61)</f>
        <v>41.724197000000004</v>
      </c>
      <c r="N3" s="38">
        <f>SUM(N23:N61)+SUM(H3:H22)</f>
        <v>28.15984437399999</v>
      </c>
      <c r="O3" s="38">
        <f>SUM(O23:O61)+SUM(H3:H22)</f>
        <v>4.013664</v>
      </c>
      <c r="P3" s="40">
        <v>96.48229</v>
      </c>
      <c r="Q3" s="38">
        <f>N3/P3</f>
        <v>0.29186542290818335</v>
      </c>
      <c r="S3" s="25">
        <v>165120</v>
      </c>
      <c r="U3" s="25"/>
    </row>
    <row r="4" spans="1:21" ht="12.75">
      <c r="A4">
        <v>0</v>
      </c>
      <c r="B4">
        <v>2</v>
      </c>
      <c r="C4" t="s">
        <v>174</v>
      </c>
      <c r="G4">
        <v>2</v>
      </c>
      <c r="H4" s="26">
        <f t="shared" si="0"/>
        <v>0.28784</v>
      </c>
      <c r="S4" s="25">
        <v>287840</v>
      </c>
      <c r="U4" s="25"/>
    </row>
    <row r="5" spans="1:21" ht="12.75">
      <c r="A5">
        <v>0</v>
      </c>
      <c r="B5">
        <v>3</v>
      </c>
      <c r="C5" t="s">
        <v>174</v>
      </c>
      <c r="G5">
        <v>2</v>
      </c>
      <c r="H5" s="26">
        <f t="shared" si="0"/>
        <v>0.2792</v>
      </c>
      <c r="S5" s="25">
        <v>279200</v>
      </c>
      <c r="U5" s="25"/>
    </row>
    <row r="6" spans="1:21" ht="12.75">
      <c r="A6">
        <v>0</v>
      </c>
      <c r="B6">
        <v>4</v>
      </c>
      <c r="C6" t="s">
        <v>174</v>
      </c>
      <c r="G6">
        <v>2</v>
      </c>
      <c r="H6" s="26">
        <f t="shared" si="0"/>
        <v>0.20752</v>
      </c>
      <c r="S6" s="25">
        <v>207520</v>
      </c>
      <c r="U6" s="25"/>
    </row>
    <row r="7" spans="1:21" ht="12.75">
      <c r="A7">
        <v>0</v>
      </c>
      <c r="B7">
        <v>5</v>
      </c>
      <c r="C7" t="s">
        <v>174</v>
      </c>
      <c r="G7">
        <v>2</v>
      </c>
      <c r="H7" s="26">
        <f t="shared" si="0"/>
        <v>0.22536</v>
      </c>
      <c r="S7" s="25">
        <v>225360</v>
      </c>
      <c r="U7" s="25"/>
    </row>
    <row r="8" spans="1:21" ht="12.75">
      <c r="A8">
        <v>0</v>
      </c>
      <c r="B8">
        <v>6</v>
      </c>
      <c r="C8" t="s">
        <v>174</v>
      </c>
      <c r="G8">
        <v>2</v>
      </c>
      <c r="H8" s="26">
        <f t="shared" si="0"/>
        <v>0.24864</v>
      </c>
      <c r="S8" s="25">
        <v>248640</v>
      </c>
      <c r="U8" s="25"/>
    </row>
    <row r="9" spans="1:21" ht="12.75">
      <c r="A9">
        <v>0</v>
      </c>
      <c r="B9">
        <v>7</v>
      </c>
      <c r="C9" t="s">
        <v>174</v>
      </c>
      <c r="G9">
        <v>2</v>
      </c>
      <c r="H9" s="26">
        <f t="shared" si="0"/>
        <v>0.2256</v>
      </c>
      <c r="S9" s="25">
        <v>225600</v>
      </c>
      <c r="U9" s="25"/>
    </row>
    <row r="10" spans="1:21" ht="12.75">
      <c r="A10">
        <v>0</v>
      </c>
      <c r="B10">
        <v>8</v>
      </c>
      <c r="C10" t="s">
        <v>174</v>
      </c>
      <c r="G10">
        <v>2</v>
      </c>
      <c r="H10" s="26">
        <f t="shared" si="0"/>
        <v>0.2084</v>
      </c>
      <c r="S10" s="25">
        <v>208400</v>
      </c>
      <c r="U10" s="25"/>
    </row>
    <row r="11" spans="1:21" ht="12.75">
      <c r="A11">
        <v>0</v>
      </c>
      <c r="B11">
        <v>9</v>
      </c>
      <c r="C11" t="s">
        <v>174</v>
      </c>
      <c r="G11">
        <v>2</v>
      </c>
      <c r="H11" s="26">
        <f t="shared" si="0"/>
        <v>0.20912</v>
      </c>
      <c r="S11" s="25">
        <v>209120</v>
      </c>
      <c r="U11" s="25"/>
    </row>
    <row r="12" spans="1:21" ht="12.75">
      <c r="A12">
        <v>0</v>
      </c>
      <c r="B12">
        <v>10</v>
      </c>
      <c r="C12" t="s">
        <v>174</v>
      </c>
      <c r="G12">
        <v>2</v>
      </c>
      <c r="H12" s="26">
        <f t="shared" si="0"/>
        <v>0.24768</v>
      </c>
      <c r="S12" s="25">
        <v>247680</v>
      </c>
      <c r="U12" s="25"/>
    </row>
    <row r="13" spans="1:19" ht="12.75">
      <c r="A13">
        <v>1</v>
      </c>
      <c r="B13">
        <v>0</v>
      </c>
      <c r="C13" t="s">
        <v>174</v>
      </c>
      <c r="G13">
        <v>0</v>
      </c>
      <c r="H13" s="26">
        <f t="shared" si="0"/>
        <v>0.021952</v>
      </c>
      <c r="S13" s="25">
        <v>21952</v>
      </c>
    </row>
    <row r="14" spans="1:19" ht="12.75">
      <c r="A14">
        <v>2</v>
      </c>
      <c r="B14">
        <v>0</v>
      </c>
      <c r="C14" t="s">
        <v>174</v>
      </c>
      <c r="G14">
        <v>0</v>
      </c>
      <c r="H14" s="26">
        <f t="shared" si="0"/>
        <v>0.033612800000000005</v>
      </c>
      <c r="S14" s="25">
        <v>33612.8</v>
      </c>
    </row>
    <row r="15" spans="1:19" ht="12.75">
      <c r="A15">
        <v>3</v>
      </c>
      <c r="B15">
        <v>0</v>
      </c>
      <c r="C15" t="s">
        <v>174</v>
      </c>
      <c r="G15">
        <v>0</v>
      </c>
      <c r="H15" s="26">
        <f t="shared" si="0"/>
        <v>0.0347392</v>
      </c>
      <c r="S15" s="25">
        <v>34739.2</v>
      </c>
    </row>
    <row r="16" spans="1:19" ht="12.75">
      <c r="A16">
        <v>4</v>
      </c>
      <c r="B16">
        <v>0</v>
      </c>
      <c r="C16" t="s">
        <v>174</v>
      </c>
      <c r="G16">
        <v>0</v>
      </c>
      <c r="H16" s="26">
        <f t="shared" si="0"/>
        <v>0.026048</v>
      </c>
      <c r="S16" s="25">
        <v>26048</v>
      </c>
    </row>
    <row r="17" spans="1:19" ht="12.75">
      <c r="A17">
        <v>5</v>
      </c>
      <c r="B17">
        <v>0</v>
      </c>
      <c r="C17" t="s">
        <v>174</v>
      </c>
      <c r="G17">
        <v>0</v>
      </c>
      <c r="H17" s="26">
        <f t="shared" si="0"/>
        <v>0.029504</v>
      </c>
      <c r="S17" s="25">
        <v>29504</v>
      </c>
    </row>
    <row r="18" spans="1:19" ht="12.75">
      <c r="A18">
        <v>6</v>
      </c>
      <c r="B18">
        <v>0</v>
      </c>
      <c r="C18" t="s">
        <v>174</v>
      </c>
      <c r="G18">
        <v>0</v>
      </c>
      <c r="H18" s="26">
        <f t="shared" si="0"/>
        <v>0.0306944</v>
      </c>
      <c r="S18" s="25">
        <v>30694.4</v>
      </c>
    </row>
    <row r="19" spans="1:19" ht="12.75">
      <c r="A19">
        <v>7</v>
      </c>
      <c r="B19">
        <v>0</v>
      </c>
      <c r="C19" t="s">
        <v>174</v>
      </c>
      <c r="G19">
        <v>0</v>
      </c>
      <c r="H19" s="26">
        <f t="shared" si="0"/>
        <v>0.028889599999999998</v>
      </c>
      <c r="S19" s="25">
        <v>28889.6</v>
      </c>
    </row>
    <row r="20" spans="1:19" ht="12.75">
      <c r="A20">
        <v>8</v>
      </c>
      <c r="B20">
        <v>0</v>
      </c>
      <c r="C20" t="s">
        <v>174</v>
      </c>
      <c r="G20">
        <v>0</v>
      </c>
      <c r="H20" s="26">
        <f t="shared" si="0"/>
        <v>0.0251008</v>
      </c>
      <c r="S20" s="25">
        <v>25100.8</v>
      </c>
    </row>
    <row r="21" spans="1:19" ht="12.75">
      <c r="A21">
        <v>9</v>
      </c>
      <c r="B21">
        <v>0</v>
      </c>
      <c r="C21" t="s">
        <v>174</v>
      </c>
      <c r="G21">
        <v>0</v>
      </c>
      <c r="H21" s="26">
        <f t="shared" si="0"/>
        <v>0.027609599999999998</v>
      </c>
      <c r="S21" s="25">
        <v>27609.6</v>
      </c>
    </row>
    <row r="22" spans="1:19" ht="12.75">
      <c r="A22">
        <v>10</v>
      </c>
      <c r="B22">
        <v>0</v>
      </c>
      <c r="C22" t="s">
        <v>174</v>
      </c>
      <c r="G22">
        <v>0</v>
      </c>
      <c r="H22" s="26">
        <f t="shared" si="0"/>
        <v>0.0311936</v>
      </c>
      <c r="S22" s="25">
        <v>31193.6</v>
      </c>
    </row>
    <row r="23" spans="1:19" ht="12.75">
      <c r="A23">
        <v>0</v>
      </c>
      <c r="B23">
        <v>11</v>
      </c>
      <c r="D23" t="s">
        <v>175</v>
      </c>
      <c r="E23">
        <v>200</v>
      </c>
      <c r="F23">
        <v>0.0001</v>
      </c>
      <c r="G23">
        <v>2</v>
      </c>
      <c r="H23" s="26">
        <f t="shared" si="0"/>
        <v>1.744213</v>
      </c>
      <c r="K23" s="38">
        <v>0.233</v>
      </c>
      <c r="N23">
        <f aca="true" t="shared" si="1" ref="N23:N61">H23*(1-K23)</f>
        <v>1.3378113710000001</v>
      </c>
      <c r="O23">
        <f aca="true" t="shared" si="2" ref="O23:O61">IF((K23&lt;F23),H23,0)</f>
        <v>0</v>
      </c>
      <c r="S23" s="25">
        <v>1744213</v>
      </c>
    </row>
    <row r="24" spans="1:19" ht="12.75">
      <c r="A24">
        <v>0</v>
      </c>
      <c r="B24">
        <v>12</v>
      </c>
      <c r="D24" t="s">
        <v>175</v>
      </c>
      <c r="E24">
        <v>200</v>
      </c>
      <c r="F24">
        <v>0.0001</v>
      </c>
      <c r="G24">
        <v>2</v>
      </c>
      <c r="H24" s="26">
        <f t="shared" si="0"/>
        <v>1.74039</v>
      </c>
      <c r="K24" s="38">
        <v>0.238</v>
      </c>
      <c r="N24">
        <f t="shared" si="1"/>
        <v>1.3261771800000002</v>
      </c>
      <c r="O24">
        <f t="shared" si="2"/>
        <v>0</v>
      </c>
      <c r="S24" s="25">
        <v>1740390</v>
      </c>
    </row>
    <row r="25" spans="1:19" ht="12.75">
      <c r="A25">
        <v>0</v>
      </c>
      <c r="B25">
        <v>13</v>
      </c>
      <c r="D25" t="s">
        <v>175</v>
      </c>
      <c r="E25">
        <v>200</v>
      </c>
      <c r="F25">
        <v>0.0001</v>
      </c>
      <c r="G25">
        <v>2</v>
      </c>
      <c r="H25" s="26">
        <f t="shared" si="0"/>
        <v>1.743804</v>
      </c>
      <c r="K25" s="38">
        <v>0.237</v>
      </c>
      <c r="N25">
        <f t="shared" si="1"/>
        <v>1.3305224519999999</v>
      </c>
      <c r="O25">
        <f t="shared" si="2"/>
        <v>0</v>
      </c>
      <c r="S25" s="25">
        <v>1743804</v>
      </c>
    </row>
    <row r="26" spans="1:19" ht="12.75">
      <c r="A26">
        <v>0</v>
      </c>
      <c r="B26">
        <v>14</v>
      </c>
      <c r="D26" t="s">
        <v>175</v>
      </c>
      <c r="E26">
        <v>200</v>
      </c>
      <c r="F26">
        <v>0.0001</v>
      </c>
      <c r="G26">
        <v>2</v>
      </c>
      <c r="H26" s="26">
        <f t="shared" si="0"/>
        <v>1.737796</v>
      </c>
      <c r="K26" s="38">
        <v>0.237</v>
      </c>
      <c r="N26">
        <f t="shared" si="1"/>
        <v>1.325938348</v>
      </c>
      <c r="O26">
        <f t="shared" si="2"/>
        <v>0</v>
      </c>
      <c r="S26" s="25">
        <v>1737796</v>
      </c>
    </row>
    <row r="27" spans="1:19" ht="12.75">
      <c r="A27">
        <v>0</v>
      </c>
      <c r="B27">
        <v>15</v>
      </c>
      <c r="D27" t="s">
        <v>175</v>
      </c>
      <c r="E27">
        <v>200</v>
      </c>
      <c r="F27">
        <v>0.0001</v>
      </c>
      <c r="G27">
        <v>8</v>
      </c>
      <c r="H27" s="26">
        <f t="shared" si="0"/>
        <v>6.974396</v>
      </c>
      <c r="K27" s="38">
        <v>0.464</v>
      </c>
      <c r="N27">
        <f t="shared" si="1"/>
        <v>3.738276256</v>
      </c>
      <c r="O27">
        <f t="shared" si="2"/>
        <v>0</v>
      </c>
      <c r="S27" s="25">
        <v>6974396</v>
      </c>
    </row>
    <row r="28" spans="1:19" ht="12.75">
      <c r="A28">
        <v>0</v>
      </c>
      <c r="B28">
        <v>16</v>
      </c>
      <c r="D28" t="s">
        <v>175</v>
      </c>
      <c r="E28">
        <v>200</v>
      </c>
      <c r="F28">
        <v>0.0001</v>
      </c>
      <c r="G28">
        <v>8</v>
      </c>
      <c r="H28" s="26">
        <f t="shared" si="0"/>
        <v>6.964565</v>
      </c>
      <c r="K28" s="38">
        <v>0.462</v>
      </c>
      <c r="N28">
        <f t="shared" si="1"/>
        <v>3.7469359700000004</v>
      </c>
      <c r="O28">
        <f t="shared" si="2"/>
        <v>0</v>
      </c>
      <c r="S28" s="25">
        <v>6964565</v>
      </c>
    </row>
    <row r="29" spans="1:19" ht="12.75">
      <c r="A29">
        <v>0</v>
      </c>
      <c r="B29">
        <v>17</v>
      </c>
      <c r="D29" t="s">
        <v>175</v>
      </c>
      <c r="E29">
        <v>200</v>
      </c>
      <c r="F29">
        <v>0.0001</v>
      </c>
      <c r="G29">
        <v>8</v>
      </c>
      <c r="H29" s="26">
        <f t="shared" si="0"/>
        <v>6.942857</v>
      </c>
      <c r="K29" s="38">
        <v>0.467</v>
      </c>
      <c r="N29">
        <f t="shared" si="1"/>
        <v>3.7005427809999993</v>
      </c>
      <c r="O29">
        <f t="shared" si="2"/>
        <v>0</v>
      </c>
      <c r="S29" s="25">
        <v>6942857</v>
      </c>
    </row>
    <row r="30" spans="1:19" ht="12.75">
      <c r="A30">
        <v>0</v>
      </c>
      <c r="B30">
        <v>18</v>
      </c>
      <c r="D30" t="s">
        <v>175</v>
      </c>
      <c r="E30">
        <v>200</v>
      </c>
      <c r="F30">
        <v>5E-07</v>
      </c>
      <c r="G30">
        <v>5</v>
      </c>
      <c r="H30" s="26">
        <f t="shared" si="0"/>
        <v>4.3036</v>
      </c>
      <c r="K30" s="38">
        <v>0.241</v>
      </c>
      <c r="N30">
        <f t="shared" si="1"/>
        <v>3.2664324000000002</v>
      </c>
      <c r="O30">
        <f t="shared" si="2"/>
        <v>0</v>
      </c>
      <c r="S30" s="25">
        <v>4303600</v>
      </c>
    </row>
    <row r="31" spans="1:21" ht="12.75">
      <c r="A31">
        <v>0</v>
      </c>
      <c r="B31">
        <v>19</v>
      </c>
      <c r="D31" t="s">
        <v>175</v>
      </c>
      <c r="E31">
        <v>200</v>
      </c>
      <c r="F31">
        <v>5E-07</v>
      </c>
      <c r="G31">
        <v>5</v>
      </c>
      <c r="H31" s="26">
        <f t="shared" si="0"/>
        <v>4.324</v>
      </c>
      <c r="K31" s="38">
        <v>0.24</v>
      </c>
      <c r="N31">
        <f t="shared" si="1"/>
        <v>3.28624</v>
      </c>
      <c r="O31">
        <f t="shared" si="2"/>
        <v>0</v>
      </c>
      <c r="S31" s="25">
        <v>4324000</v>
      </c>
      <c r="U31" s="25"/>
    </row>
    <row r="32" spans="1:21" ht="12.75">
      <c r="A32">
        <v>0</v>
      </c>
      <c r="B32">
        <v>20</v>
      </c>
      <c r="D32" t="s">
        <v>176</v>
      </c>
      <c r="E32">
        <v>30</v>
      </c>
      <c r="F32">
        <v>0.05</v>
      </c>
      <c r="G32">
        <v>0.096</v>
      </c>
      <c r="H32" s="26">
        <f t="shared" si="0"/>
        <v>0.083008</v>
      </c>
      <c r="K32" s="38">
        <v>0.114</v>
      </c>
      <c r="N32">
        <f t="shared" si="1"/>
        <v>0.073545088</v>
      </c>
      <c r="O32">
        <f t="shared" si="2"/>
        <v>0</v>
      </c>
      <c r="S32" s="25">
        <v>83008</v>
      </c>
      <c r="U32" s="25"/>
    </row>
    <row r="33" spans="1:21" ht="12.75">
      <c r="A33">
        <v>0</v>
      </c>
      <c r="B33">
        <v>21</v>
      </c>
      <c r="D33" t="s">
        <v>176</v>
      </c>
      <c r="E33">
        <v>30</v>
      </c>
      <c r="F33">
        <v>0.05</v>
      </c>
      <c r="G33">
        <v>0.096</v>
      </c>
      <c r="H33" s="26">
        <f t="shared" si="0"/>
        <v>0.082048</v>
      </c>
      <c r="K33" s="38">
        <v>0.118</v>
      </c>
      <c r="N33">
        <f t="shared" si="1"/>
        <v>0.072366336</v>
      </c>
      <c r="O33">
        <f t="shared" si="2"/>
        <v>0</v>
      </c>
      <c r="S33" s="25">
        <v>82048</v>
      </c>
      <c r="U33" s="25"/>
    </row>
    <row r="34" spans="1:21" ht="12.75">
      <c r="A34">
        <v>0</v>
      </c>
      <c r="B34">
        <v>22</v>
      </c>
      <c r="D34" t="s">
        <v>176</v>
      </c>
      <c r="E34">
        <v>30</v>
      </c>
      <c r="F34">
        <v>0.05</v>
      </c>
      <c r="G34">
        <v>0.096</v>
      </c>
      <c r="H34" s="26">
        <f t="shared" si="0"/>
        <v>0.083104</v>
      </c>
      <c r="K34" s="38">
        <v>0.103</v>
      </c>
      <c r="N34">
        <f t="shared" si="1"/>
        <v>0.074544288</v>
      </c>
      <c r="O34">
        <f t="shared" si="2"/>
        <v>0</v>
      </c>
      <c r="S34" s="25">
        <v>83104</v>
      </c>
      <c r="U34" s="25"/>
    </row>
    <row r="35" spans="1:21" ht="12.75">
      <c r="A35">
        <v>0</v>
      </c>
      <c r="B35">
        <v>23</v>
      </c>
      <c r="D35" t="s">
        <v>176</v>
      </c>
      <c r="E35">
        <v>30</v>
      </c>
      <c r="F35">
        <v>0.05</v>
      </c>
      <c r="G35">
        <v>0.096</v>
      </c>
      <c r="H35" s="26">
        <f aca="true" t="shared" si="3" ref="H35:H61">S35/1000000</f>
        <v>0.083232</v>
      </c>
      <c r="K35" s="38">
        <v>0.106</v>
      </c>
      <c r="N35">
        <f t="shared" si="1"/>
        <v>0.074409408</v>
      </c>
      <c r="O35">
        <f t="shared" si="2"/>
        <v>0</v>
      </c>
      <c r="S35" s="25">
        <v>83232</v>
      </c>
      <c r="U35" s="25"/>
    </row>
    <row r="36" spans="1:21" ht="12.75">
      <c r="A36">
        <v>0</v>
      </c>
      <c r="B36">
        <v>24</v>
      </c>
      <c r="D36" t="s">
        <v>176</v>
      </c>
      <c r="E36">
        <v>30</v>
      </c>
      <c r="F36">
        <v>0.05</v>
      </c>
      <c r="G36">
        <v>0.096</v>
      </c>
      <c r="H36" s="26">
        <f t="shared" si="3"/>
        <v>0.082304</v>
      </c>
      <c r="K36" s="38">
        <v>0.119</v>
      </c>
      <c r="N36">
        <f t="shared" si="1"/>
        <v>0.072509824</v>
      </c>
      <c r="O36">
        <f t="shared" si="2"/>
        <v>0</v>
      </c>
      <c r="S36" s="25">
        <v>82304</v>
      </c>
      <c r="U36" s="25"/>
    </row>
    <row r="37" spans="1:21" ht="12.75">
      <c r="A37">
        <v>0</v>
      </c>
      <c r="B37">
        <v>25</v>
      </c>
      <c r="D37" t="s">
        <v>176</v>
      </c>
      <c r="E37">
        <v>30</v>
      </c>
      <c r="F37">
        <v>0.05</v>
      </c>
      <c r="G37">
        <v>0.096</v>
      </c>
      <c r="H37" s="26">
        <f t="shared" si="3"/>
        <v>0.081728</v>
      </c>
      <c r="K37" s="38">
        <v>0.121</v>
      </c>
      <c r="N37">
        <f t="shared" si="1"/>
        <v>0.07183891199999999</v>
      </c>
      <c r="O37">
        <f t="shared" si="2"/>
        <v>0</v>
      </c>
      <c r="S37" s="25">
        <v>81728</v>
      </c>
      <c r="U37" s="25"/>
    </row>
    <row r="38" spans="1:21" ht="12.75">
      <c r="A38">
        <v>0</v>
      </c>
      <c r="B38">
        <v>26</v>
      </c>
      <c r="D38" t="s">
        <v>176</v>
      </c>
      <c r="E38">
        <v>30</v>
      </c>
      <c r="F38">
        <v>0.05</v>
      </c>
      <c r="G38">
        <v>0.096</v>
      </c>
      <c r="H38" s="26">
        <f t="shared" si="3"/>
        <v>0.082656</v>
      </c>
      <c r="K38" s="38">
        <v>0.111</v>
      </c>
      <c r="N38">
        <f t="shared" si="1"/>
        <v>0.07348118399999999</v>
      </c>
      <c r="O38">
        <f t="shared" si="2"/>
        <v>0</v>
      </c>
      <c r="S38" s="25">
        <v>82656</v>
      </c>
      <c r="U38" s="25"/>
    </row>
    <row r="39" spans="1:21" ht="12.75">
      <c r="A39">
        <v>0</v>
      </c>
      <c r="B39">
        <v>27</v>
      </c>
      <c r="D39" t="s">
        <v>176</v>
      </c>
      <c r="E39">
        <v>30</v>
      </c>
      <c r="F39">
        <v>0.05</v>
      </c>
      <c r="G39">
        <v>0.096</v>
      </c>
      <c r="H39" s="26">
        <f t="shared" si="3"/>
        <v>0.082624</v>
      </c>
      <c r="K39" s="38">
        <v>0.112</v>
      </c>
      <c r="N39">
        <f t="shared" si="1"/>
        <v>0.073370112</v>
      </c>
      <c r="O39">
        <f t="shared" si="2"/>
        <v>0</v>
      </c>
      <c r="S39" s="25">
        <v>82624</v>
      </c>
      <c r="U39" s="25"/>
    </row>
    <row r="40" spans="1:21" ht="12.75">
      <c r="A40">
        <v>0</v>
      </c>
      <c r="B40">
        <v>28</v>
      </c>
      <c r="D40" t="s">
        <v>176</v>
      </c>
      <c r="E40">
        <v>30</v>
      </c>
      <c r="F40">
        <v>0.05</v>
      </c>
      <c r="G40">
        <v>0.096</v>
      </c>
      <c r="H40" s="26">
        <f t="shared" si="3"/>
        <v>0.081984</v>
      </c>
      <c r="K40" s="38">
        <v>0.113</v>
      </c>
      <c r="N40">
        <f t="shared" si="1"/>
        <v>0.072719808</v>
      </c>
      <c r="O40">
        <f t="shared" si="2"/>
        <v>0</v>
      </c>
      <c r="S40" s="25">
        <v>81984</v>
      </c>
      <c r="U40" s="25"/>
    </row>
    <row r="41" spans="1:21" ht="12.75">
      <c r="A41">
        <v>0</v>
      </c>
      <c r="B41">
        <v>29</v>
      </c>
      <c r="D41" t="s">
        <v>176</v>
      </c>
      <c r="E41">
        <v>30</v>
      </c>
      <c r="F41">
        <v>0.05</v>
      </c>
      <c r="G41">
        <v>0.096</v>
      </c>
      <c r="H41" s="26">
        <f t="shared" si="3"/>
        <v>0.081504</v>
      </c>
      <c r="K41" s="38">
        <v>0.115</v>
      </c>
      <c r="N41">
        <f t="shared" si="1"/>
        <v>0.07213104</v>
      </c>
      <c r="O41">
        <f t="shared" si="2"/>
        <v>0</v>
      </c>
      <c r="S41" s="25">
        <v>81504</v>
      </c>
      <c r="U41" s="25"/>
    </row>
    <row r="42" spans="1:21" ht="12.75">
      <c r="A42">
        <v>0</v>
      </c>
      <c r="B42">
        <v>30</v>
      </c>
      <c r="D42" t="s">
        <v>176</v>
      </c>
      <c r="E42">
        <v>30</v>
      </c>
      <c r="F42">
        <v>0.05</v>
      </c>
      <c r="G42">
        <v>0.096</v>
      </c>
      <c r="H42" s="26">
        <f t="shared" si="3"/>
        <v>0.08256</v>
      </c>
      <c r="K42" s="38">
        <v>0.111</v>
      </c>
      <c r="N42">
        <f t="shared" si="1"/>
        <v>0.07339583999999999</v>
      </c>
      <c r="O42">
        <f t="shared" si="2"/>
        <v>0</v>
      </c>
      <c r="S42" s="25">
        <v>82560</v>
      </c>
      <c r="U42" s="25"/>
    </row>
    <row r="43" spans="1:21" ht="12.75">
      <c r="A43">
        <v>0</v>
      </c>
      <c r="B43">
        <v>31</v>
      </c>
      <c r="D43" t="s">
        <v>176</v>
      </c>
      <c r="E43">
        <v>30</v>
      </c>
      <c r="F43">
        <v>0.05</v>
      </c>
      <c r="G43">
        <v>0.096</v>
      </c>
      <c r="H43" s="26">
        <f t="shared" si="3"/>
        <v>0.082336</v>
      </c>
      <c r="K43" s="38">
        <v>0.111</v>
      </c>
      <c r="N43">
        <f t="shared" si="1"/>
        <v>0.073196704</v>
      </c>
      <c r="O43">
        <f t="shared" si="2"/>
        <v>0</v>
      </c>
      <c r="S43" s="25">
        <v>82336</v>
      </c>
      <c r="U43" s="25"/>
    </row>
    <row r="44" spans="1:21" ht="12.75">
      <c r="A44">
        <v>0</v>
      </c>
      <c r="B44">
        <v>32</v>
      </c>
      <c r="D44" t="s">
        <v>176</v>
      </c>
      <c r="E44">
        <v>30</v>
      </c>
      <c r="F44">
        <v>0.05</v>
      </c>
      <c r="G44">
        <v>0.096</v>
      </c>
      <c r="H44" s="26">
        <f t="shared" si="3"/>
        <v>0.0824</v>
      </c>
      <c r="K44" s="38">
        <v>0.111</v>
      </c>
      <c r="N44">
        <f t="shared" si="1"/>
        <v>0.0732536</v>
      </c>
      <c r="O44">
        <f t="shared" si="2"/>
        <v>0</v>
      </c>
      <c r="S44" s="25">
        <v>82400</v>
      </c>
      <c r="U44" s="25"/>
    </row>
    <row r="45" spans="1:21" ht="12.75">
      <c r="A45">
        <v>0</v>
      </c>
      <c r="B45">
        <v>33</v>
      </c>
      <c r="D45" t="s">
        <v>176</v>
      </c>
      <c r="E45">
        <v>30</v>
      </c>
      <c r="F45">
        <v>0.05</v>
      </c>
      <c r="G45">
        <v>0.096</v>
      </c>
      <c r="H45" s="26">
        <f t="shared" si="3"/>
        <v>0.081984</v>
      </c>
      <c r="K45" s="38">
        <v>0.117</v>
      </c>
      <c r="N45">
        <f t="shared" si="1"/>
        <v>0.072391872</v>
      </c>
      <c r="O45">
        <f t="shared" si="2"/>
        <v>0</v>
      </c>
      <c r="S45" s="25">
        <v>81984</v>
      </c>
      <c r="U45" s="25"/>
    </row>
    <row r="46" spans="1:21" ht="12.75">
      <c r="A46">
        <v>0</v>
      </c>
      <c r="B46">
        <v>34</v>
      </c>
      <c r="D46" t="s">
        <v>176</v>
      </c>
      <c r="E46">
        <v>30</v>
      </c>
      <c r="F46">
        <v>0.05</v>
      </c>
      <c r="G46">
        <v>0.096</v>
      </c>
      <c r="H46" s="26">
        <f t="shared" si="3"/>
        <v>0.08144</v>
      </c>
      <c r="K46" s="38">
        <v>0.117</v>
      </c>
      <c r="N46">
        <f t="shared" si="1"/>
        <v>0.07191151999999999</v>
      </c>
      <c r="O46">
        <f t="shared" si="2"/>
        <v>0</v>
      </c>
      <c r="S46" s="25">
        <v>81440</v>
      </c>
      <c r="U46" s="25"/>
    </row>
    <row r="47" spans="1:21" ht="12.75">
      <c r="A47">
        <v>20</v>
      </c>
      <c r="B47">
        <v>0</v>
      </c>
      <c r="D47" t="s">
        <v>176</v>
      </c>
      <c r="E47">
        <v>30</v>
      </c>
      <c r="F47">
        <v>0.05</v>
      </c>
      <c r="G47">
        <v>0.096</v>
      </c>
      <c r="H47" s="26">
        <f t="shared" si="3"/>
        <v>0.09488</v>
      </c>
      <c r="K47" s="38">
        <v>0.003</v>
      </c>
      <c r="N47">
        <f t="shared" si="1"/>
        <v>0.09459536</v>
      </c>
      <c r="O47">
        <f t="shared" si="2"/>
        <v>0.09488</v>
      </c>
      <c r="S47" s="25">
        <v>94880</v>
      </c>
      <c r="U47" s="25"/>
    </row>
    <row r="48" spans="1:21" ht="12.75">
      <c r="A48">
        <v>21</v>
      </c>
      <c r="B48">
        <v>0</v>
      </c>
      <c r="D48" t="s">
        <v>176</v>
      </c>
      <c r="E48">
        <v>30</v>
      </c>
      <c r="F48">
        <v>0.05</v>
      </c>
      <c r="G48">
        <v>0.096</v>
      </c>
      <c r="H48" s="26">
        <f t="shared" si="3"/>
        <v>0.094848</v>
      </c>
      <c r="K48" s="38">
        <v>0.006</v>
      </c>
      <c r="N48">
        <f t="shared" si="1"/>
        <v>0.094278912</v>
      </c>
      <c r="O48">
        <f t="shared" si="2"/>
        <v>0.094848</v>
      </c>
      <c r="S48" s="25">
        <v>94848</v>
      </c>
      <c r="U48" s="25"/>
    </row>
    <row r="49" spans="1:21" ht="12.75">
      <c r="A49">
        <v>22</v>
      </c>
      <c r="B49">
        <v>0</v>
      </c>
      <c r="D49" t="s">
        <v>176</v>
      </c>
      <c r="E49">
        <v>30</v>
      </c>
      <c r="F49">
        <v>0.05</v>
      </c>
      <c r="G49">
        <v>0.096</v>
      </c>
      <c r="H49" s="26">
        <f t="shared" si="3"/>
        <v>0.094816</v>
      </c>
      <c r="K49" s="38">
        <v>0.007</v>
      </c>
      <c r="N49">
        <f t="shared" si="1"/>
        <v>0.094152288</v>
      </c>
      <c r="O49">
        <f t="shared" si="2"/>
        <v>0.094816</v>
      </c>
      <c r="S49" s="25">
        <v>94816</v>
      </c>
      <c r="U49" s="25"/>
    </row>
    <row r="50" spans="1:21" ht="12.75">
      <c r="A50">
        <v>23</v>
      </c>
      <c r="B50">
        <v>0</v>
      </c>
      <c r="D50" t="s">
        <v>176</v>
      </c>
      <c r="E50">
        <v>30</v>
      </c>
      <c r="F50">
        <v>0.05</v>
      </c>
      <c r="G50">
        <v>0.096</v>
      </c>
      <c r="H50" s="26">
        <f t="shared" si="3"/>
        <v>0.094784</v>
      </c>
      <c r="K50" s="38">
        <v>0.004</v>
      </c>
      <c r="N50">
        <f t="shared" si="1"/>
        <v>0.09440486399999999</v>
      </c>
      <c r="O50">
        <f t="shared" si="2"/>
        <v>0.094784</v>
      </c>
      <c r="S50" s="25">
        <v>94784</v>
      </c>
      <c r="U50" s="25"/>
    </row>
    <row r="51" spans="1:21" ht="12.75">
      <c r="A51">
        <v>24</v>
      </c>
      <c r="B51">
        <v>0</v>
      </c>
      <c r="D51" t="s">
        <v>176</v>
      </c>
      <c r="E51">
        <v>30</v>
      </c>
      <c r="F51">
        <v>0.05</v>
      </c>
      <c r="G51">
        <v>0.096</v>
      </c>
      <c r="H51" s="26">
        <f t="shared" si="3"/>
        <v>0.094752</v>
      </c>
      <c r="K51" s="38">
        <v>0.006</v>
      </c>
      <c r="N51">
        <f t="shared" si="1"/>
        <v>0.094183488</v>
      </c>
      <c r="O51">
        <f t="shared" si="2"/>
        <v>0.094752</v>
      </c>
      <c r="S51" s="25">
        <v>94752</v>
      </c>
      <c r="U51" s="25"/>
    </row>
    <row r="52" spans="1:21" ht="12.75">
      <c r="A52">
        <v>25</v>
      </c>
      <c r="B52">
        <v>0</v>
      </c>
      <c r="D52" t="s">
        <v>176</v>
      </c>
      <c r="E52">
        <v>30</v>
      </c>
      <c r="F52">
        <v>0.05</v>
      </c>
      <c r="G52">
        <v>0.096</v>
      </c>
      <c r="H52" s="26">
        <f t="shared" si="3"/>
        <v>0.09472</v>
      </c>
      <c r="K52" s="38">
        <v>0.004</v>
      </c>
      <c r="N52">
        <f t="shared" si="1"/>
        <v>0.09434112</v>
      </c>
      <c r="O52">
        <f t="shared" si="2"/>
        <v>0.09472</v>
      </c>
      <c r="S52" s="25">
        <v>94720</v>
      </c>
      <c r="U52" s="25"/>
    </row>
    <row r="53" spans="1:21" ht="12.75">
      <c r="A53">
        <v>26</v>
      </c>
      <c r="B53">
        <v>0</v>
      </c>
      <c r="D53" t="s">
        <v>176</v>
      </c>
      <c r="E53">
        <v>30</v>
      </c>
      <c r="F53">
        <v>0.05</v>
      </c>
      <c r="G53">
        <v>0.096</v>
      </c>
      <c r="H53" s="26">
        <f t="shared" si="3"/>
        <v>0.094688</v>
      </c>
      <c r="K53" s="38">
        <v>0.008</v>
      </c>
      <c r="N53">
        <f t="shared" si="1"/>
        <v>0.09393049599999999</v>
      </c>
      <c r="O53">
        <f t="shared" si="2"/>
        <v>0.094688</v>
      </c>
      <c r="S53" s="25">
        <v>94688</v>
      </c>
      <c r="U53" s="25"/>
    </row>
    <row r="54" spans="1:21" ht="12.75">
      <c r="A54">
        <v>27</v>
      </c>
      <c r="B54">
        <v>0</v>
      </c>
      <c r="D54" t="s">
        <v>176</v>
      </c>
      <c r="E54">
        <v>30</v>
      </c>
      <c r="F54">
        <v>0.05</v>
      </c>
      <c r="G54">
        <v>0.096</v>
      </c>
      <c r="H54" s="26">
        <f t="shared" si="3"/>
        <v>0.094656</v>
      </c>
      <c r="K54" s="38">
        <v>0.006</v>
      </c>
      <c r="N54">
        <f t="shared" si="1"/>
        <v>0.094088064</v>
      </c>
      <c r="O54">
        <f t="shared" si="2"/>
        <v>0.094656</v>
      </c>
      <c r="S54" s="25">
        <v>94656</v>
      </c>
      <c r="U54" s="25"/>
    </row>
    <row r="55" spans="1:21" ht="12.75">
      <c r="A55">
        <v>28</v>
      </c>
      <c r="B55">
        <v>0</v>
      </c>
      <c r="D55" t="s">
        <v>176</v>
      </c>
      <c r="E55">
        <v>30</v>
      </c>
      <c r="F55">
        <v>0.05</v>
      </c>
      <c r="G55">
        <v>0.096</v>
      </c>
      <c r="H55" s="26">
        <f t="shared" si="3"/>
        <v>0.094624</v>
      </c>
      <c r="K55" s="38">
        <v>0.007</v>
      </c>
      <c r="N55">
        <f t="shared" si="1"/>
        <v>0.093961632</v>
      </c>
      <c r="O55">
        <f t="shared" si="2"/>
        <v>0.094624</v>
      </c>
      <c r="S55" s="25">
        <v>94624</v>
      </c>
      <c r="U55" s="25"/>
    </row>
    <row r="56" spans="1:21" ht="12.75">
      <c r="A56">
        <v>29</v>
      </c>
      <c r="B56">
        <v>0</v>
      </c>
      <c r="D56" t="s">
        <v>176</v>
      </c>
      <c r="E56">
        <v>30</v>
      </c>
      <c r="F56">
        <v>0.05</v>
      </c>
      <c r="G56">
        <v>0.096</v>
      </c>
      <c r="H56" s="26">
        <f t="shared" si="3"/>
        <v>0.094592</v>
      </c>
      <c r="K56" s="38">
        <v>0.004</v>
      </c>
      <c r="N56">
        <f t="shared" si="1"/>
        <v>0.09421363199999999</v>
      </c>
      <c r="O56">
        <f t="shared" si="2"/>
        <v>0.094592</v>
      </c>
      <c r="S56" s="25">
        <v>94592</v>
      </c>
      <c r="U56" s="25"/>
    </row>
    <row r="57" spans="1:21" ht="12.75">
      <c r="A57">
        <v>30</v>
      </c>
      <c r="B57">
        <v>0</v>
      </c>
      <c r="D57" t="s">
        <v>176</v>
      </c>
      <c r="E57">
        <v>30</v>
      </c>
      <c r="F57">
        <v>0.05</v>
      </c>
      <c r="G57">
        <v>0.096</v>
      </c>
      <c r="H57" s="26">
        <f t="shared" si="3"/>
        <v>0.09456</v>
      </c>
      <c r="K57" s="38">
        <v>0.006</v>
      </c>
      <c r="N57">
        <f t="shared" si="1"/>
        <v>0.09399264</v>
      </c>
      <c r="O57">
        <f t="shared" si="2"/>
        <v>0.09456</v>
      </c>
      <c r="S57" s="25">
        <v>94560</v>
      </c>
      <c r="U57" s="25"/>
    </row>
    <row r="58" spans="1:21" ht="12.75">
      <c r="A58">
        <v>31</v>
      </c>
      <c r="B58">
        <v>0</v>
      </c>
      <c r="D58" t="s">
        <v>176</v>
      </c>
      <c r="E58">
        <v>30</v>
      </c>
      <c r="F58">
        <v>0.05</v>
      </c>
      <c r="G58">
        <v>0.096</v>
      </c>
      <c r="H58" s="26">
        <f t="shared" si="3"/>
        <v>0.094528</v>
      </c>
      <c r="K58" s="38">
        <v>0.008</v>
      </c>
      <c r="N58">
        <f t="shared" si="1"/>
        <v>0.093771776</v>
      </c>
      <c r="O58">
        <f t="shared" si="2"/>
        <v>0.094528</v>
      </c>
      <c r="S58" s="25">
        <v>94528</v>
      </c>
      <c r="U58" s="25"/>
    </row>
    <row r="59" spans="1:21" ht="12.75">
      <c r="A59">
        <v>32</v>
      </c>
      <c r="B59">
        <v>0</v>
      </c>
      <c r="D59" t="s">
        <v>176</v>
      </c>
      <c r="E59">
        <v>30</v>
      </c>
      <c r="F59">
        <v>0.05</v>
      </c>
      <c r="G59">
        <v>0.096</v>
      </c>
      <c r="H59" s="26">
        <f t="shared" si="3"/>
        <v>0.094496</v>
      </c>
      <c r="K59" s="38">
        <v>0.007</v>
      </c>
      <c r="N59">
        <f t="shared" si="1"/>
        <v>0.093834528</v>
      </c>
      <c r="O59">
        <f t="shared" si="2"/>
        <v>0.094496</v>
      </c>
      <c r="S59" s="25">
        <v>94496</v>
      </c>
      <c r="U59" s="25"/>
    </row>
    <row r="60" spans="1:21" ht="12.75">
      <c r="A60">
        <v>33</v>
      </c>
      <c r="B60">
        <v>0</v>
      </c>
      <c r="D60" t="s">
        <v>176</v>
      </c>
      <c r="E60">
        <v>30</v>
      </c>
      <c r="F60">
        <v>0.05</v>
      </c>
      <c r="G60">
        <v>0.096</v>
      </c>
      <c r="H60" s="26">
        <f t="shared" si="3"/>
        <v>0.094464</v>
      </c>
      <c r="K60" s="38">
        <v>0.004</v>
      </c>
      <c r="N60">
        <f t="shared" si="1"/>
        <v>0.09408614400000001</v>
      </c>
      <c r="O60">
        <f t="shared" si="2"/>
        <v>0.094464</v>
      </c>
      <c r="S60" s="25">
        <v>94464</v>
      </c>
      <c r="U60" s="25"/>
    </row>
    <row r="61" spans="1:21" ht="12.75">
      <c r="A61">
        <v>34</v>
      </c>
      <c r="B61">
        <v>0</v>
      </c>
      <c r="D61" t="s">
        <v>176</v>
      </c>
      <c r="E61">
        <v>30</v>
      </c>
      <c r="F61">
        <v>0.05</v>
      </c>
      <c r="G61">
        <v>0.096</v>
      </c>
      <c r="H61" s="26">
        <f t="shared" si="3"/>
        <v>0.094432</v>
      </c>
      <c r="K61" s="38">
        <v>0.002</v>
      </c>
      <c r="N61">
        <f t="shared" si="1"/>
        <v>0.094243136</v>
      </c>
      <c r="O61">
        <f t="shared" si="2"/>
        <v>0.094432</v>
      </c>
      <c r="S61" s="25">
        <v>94432</v>
      </c>
      <c r="U61" s="25"/>
    </row>
    <row r="62" ht="13.5" thickBot="1"/>
    <row r="63" spans="1:13" ht="13.5" thickBot="1">
      <c r="A63" s="73" t="s">
        <v>32</v>
      </c>
      <c r="B63" s="92"/>
      <c r="C63" s="92"/>
      <c r="D63" s="92"/>
      <c r="E63" s="74"/>
      <c r="G63" s="73" t="s">
        <v>22</v>
      </c>
      <c r="H63" s="92"/>
      <c r="I63" s="92"/>
      <c r="J63" s="92"/>
      <c r="K63" s="92"/>
      <c r="L63" s="92"/>
      <c r="M63" s="74"/>
    </row>
    <row r="64" spans="1:13" ht="13.5" thickBot="1">
      <c r="A64" s="13"/>
      <c r="B64" s="1" t="s">
        <v>14</v>
      </c>
      <c r="C64" s="1" t="s">
        <v>15</v>
      </c>
      <c r="D64" s="1" t="s">
        <v>16</v>
      </c>
      <c r="E64" s="2" t="s">
        <v>17</v>
      </c>
      <c r="G64" s="14" t="s">
        <v>25</v>
      </c>
      <c r="H64" s="18"/>
      <c r="I64" s="18"/>
      <c r="J64" s="18"/>
      <c r="K64" s="18"/>
      <c r="L64" s="18"/>
      <c r="M64" s="19"/>
    </row>
    <row r="65" spans="1:13" ht="12.75">
      <c r="A65" s="8" t="s">
        <v>178</v>
      </c>
      <c r="B65" s="9">
        <v>0.0032</v>
      </c>
      <c r="C65" s="9">
        <v>0.0032</v>
      </c>
      <c r="D65" s="9">
        <v>0.0032</v>
      </c>
      <c r="E65" s="10">
        <v>0.0032</v>
      </c>
      <c r="G65" s="93" t="s">
        <v>23</v>
      </c>
      <c r="H65" s="13"/>
      <c r="I65" s="1" t="s">
        <v>31</v>
      </c>
      <c r="J65" s="1" t="s">
        <v>26</v>
      </c>
      <c r="K65" s="1"/>
      <c r="L65" s="1"/>
      <c r="M65" s="2"/>
    </row>
    <row r="66" spans="1:13" ht="13.5" thickBot="1">
      <c r="A66" s="8" t="s">
        <v>49</v>
      </c>
      <c r="B66" s="9">
        <v>15</v>
      </c>
      <c r="C66" s="9">
        <v>15</v>
      </c>
      <c r="D66" s="9">
        <v>7</v>
      </c>
      <c r="E66" s="10">
        <v>3</v>
      </c>
      <c r="G66" s="94"/>
      <c r="H66" s="22" t="s">
        <v>24</v>
      </c>
      <c r="I66" s="11">
        <v>1</v>
      </c>
      <c r="J66" s="11">
        <v>64</v>
      </c>
      <c r="K66" s="11"/>
      <c r="L66" s="11"/>
      <c r="M66" s="12"/>
    </row>
    <row r="67" spans="1:13" ht="13.5" thickBot="1">
      <c r="A67" s="8" t="s">
        <v>50</v>
      </c>
      <c r="B67" s="9">
        <v>1023</v>
      </c>
      <c r="C67" s="9">
        <v>1023</v>
      </c>
      <c r="D67" s="9">
        <v>15</v>
      </c>
      <c r="E67" s="10">
        <v>7</v>
      </c>
      <c r="G67" s="23" t="s">
        <v>27</v>
      </c>
      <c r="H67" s="73" t="s">
        <v>28</v>
      </c>
      <c r="I67" s="92"/>
      <c r="J67" s="92"/>
      <c r="K67" s="92"/>
      <c r="L67" s="92"/>
      <c r="M67" s="74"/>
    </row>
    <row r="68" spans="1:13" ht="13.5" thickBot="1">
      <c r="A68" s="8" t="s">
        <v>179</v>
      </c>
      <c r="B68" s="9">
        <v>7</v>
      </c>
      <c r="C68" s="9">
        <v>3</v>
      </c>
      <c r="D68" s="9">
        <v>2</v>
      </c>
      <c r="E68" s="10">
        <v>2</v>
      </c>
      <c r="G68" s="23" t="s">
        <v>18</v>
      </c>
      <c r="H68" s="73" t="s">
        <v>177</v>
      </c>
      <c r="I68" s="92"/>
      <c r="J68" s="92"/>
      <c r="K68" s="92"/>
      <c r="L68" s="92"/>
      <c r="M68" s="74"/>
    </row>
    <row r="69" spans="1:13" ht="13.5" thickBot="1">
      <c r="A69" s="16" t="s">
        <v>19</v>
      </c>
      <c r="B69" s="90" t="s">
        <v>21</v>
      </c>
      <c r="C69" s="90"/>
      <c r="D69" s="90"/>
      <c r="E69" s="91"/>
      <c r="G69" s="15" t="s">
        <v>29</v>
      </c>
      <c r="H69" s="109" t="s">
        <v>28</v>
      </c>
      <c r="I69" s="110"/>
      <c r="J69" s="110"/>
      <c r="K69" s="110"/>
      <c r="L69" s="110"/>
      <c r="M69" s="111"/>
    </row>
    <row r="70" spans="1:13" ht="13.5" thickBot="1">
      <c r="A70" s="17" t="s">
        <v>20</v>
      </c>
      <c r="B70" s="90" t="s">
        <v>21</v>
      </c>
      <c r="C70" s="90"/>
      <c r="D70" s="90"/>
      <c r="E70" s="91"/>
      <c r="G70" s="23" t="s">
        <v>30</v>
      </c>
      <c r="H70" s="73" t="s">
        <v>28</v>
      </c>
      <c r="I70" s="92"/>
      <c r="J70" s="92"/>
      <c r="K70" s="92"/>
      <c r="L70" s="92"/>
      <c r="M70" s="74"/>
    </row>
    <row r="72" ht="13.5" thickBot="1"/>
    <row r="73" spans="1:13" ht="12.75" customHeight="1">
      <c r="A73" s="18"/>
      <c r="B73" s="18"/>
      <c r="C73" s="18"/>
      <c r="G73" s="112" t="s">
        <v>34</v>
      </c>
      <c r="H73" s="113"/>
      <c r="I73" s="113"/>
      <c r="J73" s="113"/>
      <c r="K73" s="113"/>
      <c r="L73" s="113"/>
      <c r="M73" s="114"/>
    </row>
    <row r="74" spans="1:13" ht="12.75">
      <c r="A74" s="18"/>
      <c r="B74" s="18"/>
      <c r="C74" s="18"/>
      <c r="G74" s="88" t="s">
        <v>35</v>
      </c>
      <c r="H74" s="89"/>
      <c r="I74" s="95" t="s">
        <v>334</v>
      </c>
      <c r="J74" s="95"/>
      <c r="K74" s="95"/>
      <c r="L74" s="95"/>
      <c r="M74" s="115"/>
    </row>
    <row r="75" spans="1:13" ht="12.75">
      <c r="A75" s="18"/>
      <c r="B75" s="18"/>
      <c r="C75" s="18"/>
      <c r="G75" s="88" t="s">
        <v>36</v>
      </c>
      <c r="H75" s="89"/>
      <c r="I75" s="95" t="s">
        <v>37</v>
      </c>
      <c r="J75" s="95"/>
      <c r="K75" s="9"/>
      <c r="L75" s="9"/>
      <c r="M75" s="10"/>
    </row>
    <row r="76" spans="7:13" ht="12.75">
      <c r="G76" s="88" t="s">
        <v>38</v>
      </c>
      <c r="H76" s="89"/>
      <c r="I76" s="9" t="s">
        <v>39</v>
      </c>
      <c r="J76" s="9"/>
      <c r="K76" s="9"/>
      <c r="L76" s="9"/>
      <c r="M76" s="10"/>
    </row>
    <row r="77" spans="7:13" ht="12.75">
      <c r="G77" s="88" t="s">
        <v>40</v>
      </c>
      <c r="H77" s="89"/>
      <c r="I77" s="9">
        <v>40</v>
      </c>
      <c r="J77" s="9"/>
      <c r="K77" s="9"/>
      <c r="L77" s="9"/>
      <c r="M77" s="10"/>
    </row>
    <row r="78" spans="7:13" ht="12.75">
      <c r="G78" s="8" t="s">
        <v>41</v>
      </c>
      <c r="H78" s="9"/>
      <c r="I78" s="9" t="s">
        <v>42</v>
      </c>
      <c r="J78" s="9"/>
      <c r="K78" s="9"/>
      <c r="L78" s="9"/>
      <c r="M78" s="10"/>
    </row>
    <row r="79" spans="7:13" ht="12.75">
      <c r="G79" s="8" t="s">
        <v>43</v>
      </c>
      <c r="H79" s="9"/>
      <c r="I79" s="9" t="s">
        <v>44</v>
      </c>
      <c r="J79" s="9"/>
      <c r="K79" s="9"/>
      <c r="L79" s="9"/>
      <c r="M79" s="10"/>
    </row>
    <row r="80" spans="7:13" ht="12.75">
      <c r="G80" s="8" t="s">
        <v>45</v>
      </c>
      <c r="H80" s="9"/>
      <c r="I80" s="9" t="s">
        <v>225</v>
      </c>
      <c r="J80" s="9"/>
      <c r="K80" s="9"/>
      <c r="L80" s="9"/>
      <c r="M80" s="10"/>
    </row>
    <row r="81" spans="7:13" ht="13.5" thickBot="1">
      <c r="G81" s="17" t="s">
        <v>47</v>
      </c>
      <c r="H81" s="11"/>
      <c r="I81" s="11">
        <v>108</v>
      </c>
      <c r="J81" s="11"/>
      <c r="K81" s="11"/>
      <c r="L81" s="11"/>
      <c r="M81" s="12"/>
    </row>
    <row r="90" ht="12.75">
      <c r="F90" s="18"/>
    </row>
    <row r="91" ht="12.75">
      <c r="F91" s="18"/>
    </row>
    <row r="92" ht="12.75">
      <c r="F92" s="18"/>
    </row>
  </sheetData>
  <mergeCells count="28">
    <mergeCell ref="S1:S2"/>
    <mergeCell ref="A1:A2"/>
    <mergeCell ref="B1:B2"/>
    <mergeCell ref="C1:C2"/>
    <mergeCell ref="D1:D2"/>
    <mergeCell ref="K1:L1"/>
    <mergeCell ref="M1:O1"/>
    <mergeCell ref="A63:E63"/>
    <mergeCell ref="G63:M63"/>
    <mergeCell ref="G1:G2"/>
    <mergeCell ref="H1:H2"/>
    <mergeCell ref="I1:J1"/>
    <mergeCell ref="E1:E2"/>
    <mergeCell ref="F1:F2"/>
    <mergeCell ref="G65:G66"/>
    <mergeCell ref="H67:M67"/>
    <mergeCell ref="H68:M68"/>
    <mergeCell ref="B69:E69"/>
    <mergeCell ref="H69:M69"/>
    <mergeCell ref="B70:E70"/>
    <mergeCell ref="H70:M70"/>
    <mergeCell ref="G73:M73"/>
    <mergeCell ref="G74:H74"/>
    <mergeCell ref="I74:M74"/>
    <mergeCell ref="G75:H75"/>
    <mergeCell ref="I75:J75"/>
    <mergeCell ref="G76:H76"/>
    <mergeCell ref="G77:H77"/>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tabColor indexed="26"/>
  </sheetPr>
  <dimension ref="A1:U92"/>
  <sheetViews>
    <sheetView workbookViewId="0" topLeftCell="A1">
      <pane xSplit="2" ySplit="2" topLeftCell="C48" activePane="bottomRight" state="frozen"/>
      <selection pane="topLeft" activeCell="A1" sqref="A1"/>
      <selection pane="topRight" activeCell="C1" sqref="C1"/>
      <selection pane="bottomLeft" activeCell="A3" sqref="A3"/>
      <selection pane="bottomRight" activeCell="I74" sqref="I74:M74"/>
    </sheetView>
  </sheetViews>
  <sheetFormatPr defaultColWidth="9.140625" defaultRowHeight="12.75"/>
  <cols>
    <col min="1" max="1" width="11.421875" style="0" customWidth="1"/>
    <col min="2" max="2" width="12.7109375" style="0" customWidth="1"/>
    <col min="8" max="8" width="14.00390625" style="0" customWidth="1"/>
    <col min="19" max="19" width="11.00390625" style="0" customWidth="1"/>
  </cols>
  <sheetData>
    <row r="1" spans="1:19" ht="12.75" customHeight="1">
      <c r="A1" s="81" t="s">
        <v>0</v>
      </c>
      <c r="B1" s="77" t="s">
        <v>1</v>
      </c>
      <c r="C1" s="77" t="s">
        <v>266</v>
      </c>
      <c r="D1" s="77" t="s">
        <v>267</v>
      </c>
      <c r="E1" s="77" t="s">
        <v>268</v>
      </c>
      <c r="F1" s="77" t="s">
        <v>269</v>
      </c>
      <c r="G1" s="77" t="s">
        <v>270</v>
      </c>
      <c r="H1" s="75" t="s">
        <v>271</v>
      </c>
      <c r="I1" s="86" t="s">
        <v>3</v>
      </c>
      <c r="J1" s="87"/>
      <c r="K1" s="83" t="s">
        <v>4</v>
      </c>
      <c r="L1" s="84"/>
      <c r="M1" s="87" t="s">
        <v>5</v>
      </c>
      <c r="N1" s="87"/>
      <c r="O1" s="87"/>
      <c r="P1" s="1" t="s">
        <v>6</v>
      </c>
      <c r="Q1" s="2"/>
      <c r="S1" s="75" t="s">
        <v>272</v>
      </c>
    </row>
    <row r="2" spans="1:19" ht="64.5" thickBot="1">
      <c r="A2" s="103"/>
      <c r="B2" s="102"/>
      <c r="C2" s="102"/>
      <c r="D2" s="102"/>
      <c r="E2" s="102"/>
      <c r="F2" s="102"/>
      <c r="G2" s="102"/>
      <c r="H2" s="76"/>
      <c r="I2" s="3" t="s">
        <v>7</v>
      </c>
      <c r="J2" s="4" t="s">
        <v>8</v>
      </c>
      <c r="K2" s="4" t="s">
        <v>33</v>
      </c>
      <c r="L2" s="5" t="s">
        <v>273</v>
      </c>
      <c r="M2" s="4" t="s">
        <v>9</v>
      </c>
      <c r="N2" s="4" t="s">
        <v>10</v>
      </c>
      <c r="O2" s="4" t="s">
        <v>11</v>
      </c>
      <c r="P2" s="5" t="s">
        <v>12</v>
      </c>
      <c r="Q2" s="6" t="s">
        <v>13</v>
      </c>
      <c r="S2" s="76"/>
    </row>
    <row r="3" spans="1:21" ht="12.75">
      <c r="A3">
        <v>0</v>
      </c>
      <c r="B3">
        <v>1</v>
      </c>
      <c r="C3" t="s">
        <v>274</v>
      </c>
      <c r="G3">
        <v>2</v>
      </c>
      <c r="H3" s="26">
        <f aca="true" t="shared" si="0" ref="H3:H34">S3/1000000</f>
        <v>0.1084</v>
      </c>
      <c r="I3" s="38">
        <f>SUM(H3:H22)</f>
        <v>1.1772064000000002</v>
      </c>
      <c r="J3" s="38">
        <f>I3/SUM(G3:G22)</f>
        <v>0.05886032000000001</v>
      </c>
      <c r="L3" s="39" t="s">
        <v>284</v>
      </c>
      <c r="M3" s="38">
        <f>SUM(H3:H61)</f>
        <v>39.73443540000002</v>
      </c>
      <c r="N3" s="38">
        <f>SUM(N23:N61)+SUM(H3:H22)</f>
        <v>21.918003380000005</v>
      </c>
      <c r="O3" s="38">
        <f>SUM(O23:O61)+SUM(H3:H22)</f>
        <v>2.4080224</v>
      </c>
      <c r="P3" s="40">
        <v>103.6225</v>
      </c>
      <c r="Q3" s="38">
        <f>N3/P3</f>
        <v>0.2115178014427369</v>
      </c>
      <c r="S3" s="25">
        <v>108400</v>
      </c>
      <c r="U3" s="25"/>
    </row>
    <row r="4" spans="1:21" ht="12.75">
      <c r="A4">
        <v>0</v>
      </c>
      <c r="B4">
        <v>2</v>
      </c>
      <c r="C4" t="s">
        <v>274</v>
      </c>
      <c r="G4">
        <v>2</v>
      </c>
      <c r="H4" s="26">
        <f t="shared" si="0"/>
        <v>0.13112</v>
      </c>
      <c r="S4" s="25">
        <v>131120</v>
      </c>
      <c r="U4" s="25"/>
    </row>
    <row r="5" spans="1:21" ht="12.75">
      <c r="A5">
        <v>0</v>
      </c>
      <c r="B5">
        <v>3</v>
      </c>
      <c r="C5" t="s">
        <v>274</v>
      </c>
      <c r="G5">
        <v>2</v>
      </c>
      <c r="H5" s="26">
        <f t="shared" si="0"/>
        <v>0.1184</v>
      </c>
      <c r="S5" s="25">
        <v>118400</v>
      </c>
      <c r="U5" s="25"/>
    </row>
    <row r="6" spans="1:21" ht="12.75">
      <c r="A6">
        <v>0</v>
      </c>
      <c r="B6">
        <v>4</v>
      </c>
      <c r="C6" t="s">
        <v>274</v>
      </c>
      <c r="G6">
        <v>2</v>
      </c>
      <c r="H6" s="26">
        <f t="shared" si="0"/>
        <v>0.07544</v>
      </c>
      <c r="S6" s="25">
        <v>75440</v>
      </c>
      <c r="U6" s="25"/>
    </row>
    <row r="7" spans="1:21" ht="12.75">
      <c r="A7">
        <v>0</v>
      </c>
      <c r="B7">
        <v>5</v>
      </c>
      <c r="C7" t="s">
        <v>274</v>
      </c>
      <c r="G7">
        <v>2</v>
      </c>
      <c r="H7" s="26">
        <f t="shared" si="0"/>
        <v>0.11416</v>
      </c>
      <c r="S7" s="25">
        <v>114160</v>
      </c>
      <c r="U7" s="25"/>
    </row>
    <row r="8" spans="1:21" ht="12.75">
      <c r="A8">
        <v>0</v>
      </c>
      <c r="B8">
        <v>6</v>
      </c>
      <c r="C8" t="s">
        <v>274</v>
      </c>
      <c r="G8">
        <v>2</v>
      </c>
      <c r="H8" s="26">
        <f t="shared" si="0"/>
        <v>0.11264</v>
      </c>
      <c r="S8" s="25">
        <v>112640</v>
      </c>
      <c r="U8" s="25"/>
    </row>
    <row r="9" spans="1:21" ht="12.75">
      <c r="A9">
        <v>0</v>
      </c>
      <c r="B9">
        <v>7</v>
      </c>
      <c r="C9" t="s">
        <v>274</v>
      </c>
      <c r="G9">
        <v>2</v>
      </c>
      <c r="H9" s="26">
        <f t="shared" si="0"/>
        <v>0.10056</v>
      </c>
      <c r="S9" s="25">
        <v>100560</v>
      </c>
      <c r="U9" s="25"/>
    </row>
    <row r="10" spans="1:21" ht="12.75">
      <c r="A10">
        <v>0</v>
      </c>
      <c r="B10">
        <v>8</v>
      </c>
      <c r="C10" t="s">
        <v>274</v>
      </c>
      <c r="G10">
        <v>2</v>
      </c>
      <c r="H10" s="26">
        <f t="shared" si="0"/>
        <v>0.1116</v>
      </c>
      <c r="S10" s="25">
        <v>111600</v>
      </c>
      <c r="U10" s="25"/>
    </row>
    <row r="11" spans="1:21" ht="12.75">
      <c r="A11">
        <v>0</v>
      </c>
      <c r="B11">
        <v>9</v>
      </c>
      <c r="C11" t="s">
        <v>274</v>
      </c>
      <c r="G11">
        <v>2</v>
      </c>
      <c r="H11" s="26">
        <f t="shared" si="0"/>
        <v>0.0752</v>
      </c>
      <c r="S11" s="25">
        <v>75200</v>
      </c>
      <c r="U11" s="25"/>
    </row>
    <row r="12" spans="1:21" ht="12.75">
      <c r="A12">
        <v>0</v>
      </c>
      <c r="B12">
        <v>10</v>
      </c>
      <c r="C12" t="s">
        <v>274</v>
      </c>
      <c r="G12">
        <v>2</v>
      </c>
      <c r="H12" s="26">
        <f t="shared" si="0"/>
        <v>0.10632</v>
      </c>
      <c r="S12" s="25">
        <v>106320</v>
      </c>
      <c r="U12" s="25"/>
    </row>
    <row r="13" spans="1:19" ht="12.75">
      <c r="A13">
        <v>1</v>
      </c>
      <c r="B13">
        <v>0</v>
      </c>
      <c r="C13" t="s">
        <v>274</v>
      </c>
      <c r="G13">
        <v>0</v>
      </c>
      <c r="H13" s="26">
        <f t="shared" si="0"/>
        <v>0.0127104</v>
      </c>
      <c r="S13" s="25">
        <v>12710.4</v>
      </c>
    </row>
    <row r="14" spans="1:19" ht="12.75">
      <c r="A14">
        <v>2</v>
      </c>
      <c r="B14">
        <v>0</v>
      </c>
      <c r="C14" t="s">
        <v>274</v>
      </c>
      <c r="G14">
        <v>0</v>
      </c>
      <c r="H14" s="26">
        <f t="shared" si="0"/>
        <v>0.0146304</v>
      </c>
      <c r="S14" s="25">
        <v>14630.4</v>
      </c>
    </row>
    <row r="15" spans="1:19" ht="12.75">
      <c r="A15">
        <v>3</v>
      </c>
      <c r="B15">
        <v>0</v>
      </c>
      <c r="C15" t="s">
        <v>274</v>
      </c>
      <c r="G15">
        <v>0</v>
      </c>
      <c r="H15" s="26">
        <f t="shared" si="0"/>
        <v>0.013043200000000001</v>
      </c>
      <c r="S15" s="25">
        <v>13043.2</v>
      </c>
    </row>
    <row r="16" spans="1:19" ht="12.75">
      <c r="A16">
        <v>4</v>
      </c>
      <c r="B16">
        <v>0</v>
      </c>
      <c r="C16" t="s">
        <v>274</v>
      </c>
      <c r="G16">
        <v>0</v>
      </c>
      <c r="H16" s="26">
        <f t="shared" si="0"/>
        <v>0.0091264</v>
      </c>
      <c r="S16" s="25">
        <v>9126.4</v>
      </c>
    </row>
    <row r="17" spans="1:19" ht="12.75">
      <c r="A17">
        <v>5</v>
      </c>
      <c r="B17">
        <v>0</v>
      </c>
      <c r="C17" t="s">
        <v>274</v>
      </c>
      <c r="G17">
        <v>0</v>
      </c>
      <c r="H17" s="26">
        <f t="shared" si="0"/>
        <v>0.013619200000000001</v>
      </c>
      <c r="S17" s="25">
        <v>13619.2</v>
      </c>
    </row>
    <row r="18" spans="1:19" ht="12.75">
      <c r="A18">
        <v>6</v>
      </c>
      <c r="B18">
        <v>0</v>
      </c>
      <c r="C18" t="s">
        <v>274</v>
      </c>
      <c r="G18">
        <v>0</v>
      </c>
      <c r="H18" s="26">
        <f t="shared" si="0"/>
        <v>0.0123776</v>
      </c>
      <c r="S18" s="25">
        <v>12377.6</v>
      </c>
    </row>
    <row r="19" spans="1:19" ht="12.75">
      <c r="A19">
        <v>7</v>
      </c>
      <c r="B19">
        <v>0</v>
      </c>
      <c r="C19" t="s">
        <v>274</v>
      </c>
      <c r="G19">
        <v>0</v>
      </c>
      <c r="H19" s="26">
        <f t="shared" si="0"/>
        <v>0.0112768</v>
      </c>
      <c r="S19" s="25">
        <v>11276.8</v>
      </c>
    </row>
    <row r="20" spans="1:19" ht="12.75">
      <c r="A20">
        <v>8</v>
      </c>
      <c r="B20">
        <v>0</v>
      </c>
      <c r="C20" t="s">
        <v>274</v>
      </c>
      <c r="G20">
        <v>0</v>
      </c>
      <c r="H20" s="26">
        <f t="shared" si="0"/>
        <v>0.0137728</v>
      </c>
      <c r="S20" s="25">
        <v>13772.8</v>
      </c>
    </row>
    <row r="21" spans="1:19" ht="12.75">
      <c r="A21">
        <v>9</v>
      </c>
      <c r="B21">
        <v>0</v>
      </c>
      <c r="C21" t="s">
        <v>274</v>
      </c>
      <c r="G21">
        <v>0</v>
      </c>
      <c r="H21" s="26">
        <f t="shared" si="0"/>
        <v>0.0088448</v>
      </c>
      <c r="S21" s="25">
        <v>8844.8</v>
      </c>
    </row>
    <row r="22" spans="1:19" ht="12.75">
      <c r="A22">
        <v>10</v>
      </c>
      <c r="B22">
        <v>0</v>
      </c>
      <c r="C22" t="s">
        <v>274</v>
      </c>
      <c r="G22">
        <v>0</v>
      </c>
      <c r="H22" s="26">
        <f t="shared" si="0"/>
        <v>0.0139648</v>
      </c>
      <c r="S22" s="25">
        <v>13964.8</v>
      </c>
    </row>
    <row r="23" spans="1:19" ht="12.75">
      <c r="A23">
        <v>0</v>
      </c>
      <c r="B23">
        <v>11</v>
      </c>
      <c r="D23" t="s">
        <v>275</v>
      </c>
      <c r="E23">
        <v>200</v>
      </c>
      <c r="F23">
        <v>0.0001</v>
      </c>
      <c r="G23">
        <v>2</v>
      </c>
      <c r="H23" s="26">
        <f t="shared" si="0"/>
        <v>1.717862</v>
      </c>
      <c r="K23" s="38">
        <v>0.285</v>
      </c>
      <c r="N23">
        <f aca="true" t="shared" si="1" ref="N23:N61">H23*(1-K23)</f>
        <v>1.22827133</v>
      </c>
      <c r="O23">
        <f aca="true" t="shared" si="2" ref="O23:O61">IF((K23&lt;F23),H23,0)</f>
        <v>0</v>
      </c>
      <c r="S23" s="25">
        <v>1717862</v>
      </c>
    </row>
    <row r="24" spans="1:19" ht="12.75">
      <c r="A24">
        <v>0</v>
      </c>
      <c r="B24">
        <v>12</v>
      </c>
      <c r="D24" t="s">
        <v>275</v>
      </c>
      <c r="E24">
        <v>200</v>
      </c>
      <c r="F24">
        <v>0.0001</v>
      </c>
      <c r="G24">
        <v>2</v>
      </c>
      <c r="H24" s="26">
        <f t="shared" si="0"/>
        <v>1.712401</v>
      </c>
      <c r="K24" s="38">
        <v>0.296</v>
      </c>
      <c r="N24">
        <f t="shared" si="1"/>
        <v>1.205530304</v>
      </c>
      <c r="O24">
        <f t="shared" si="2"/>
        <v>0</v>
      </c>
      <c r="S24" s="25">
        <v>1712401</v>
      </c>
    </row>
    <row r="25" spans="1:19" ht="12.75">
      <c r="A25">
        <v>0</v>
      </c>
      <c r="B25">
        <v>13</v>
      </c>
      <c r="D25" t="s">
        <v>275</v>
      </c>
      <c r="E25">
        <v>200</v>
      </c>
      <c r="F25">
        <v>0.0001</v>
      </c>
      <c r="G25">
        <v>2</v>
      </c>
      <c r="H25" s="26">
        <f t="shared" si="0"/>
        <v>1.716497</v>
      </c>
      <c r="K25" s="38">
        <v>0.288</v>
      </c>
      <c r="N25">
        <f t="shared" si="1"/>
        <v>1.2221458639999998</v>
      </c>
      <c r="O25">
        <f t="shared" si="2"/>
        <v>0</v>
      </c>
      <c r="S25" s="25">
        <v>1716497</v>
      </c>
    </row>
    <row r="26" spans="1:19" ht="12.75">
      <c r="A26">
        <v>0</v>
      </c>
      <c r="B26">
        <v>14</v>
      </c>
      <c r="D26" t="s">
        <v>275</v>
      </c>
      <c r="E26">
        <v>200</v>
      </c>
      <c r="F26">
        <v>0.0001</v>
      </c>
      <c r="G26">
        <v>2</v>
      </c>
      <c r="H26" s="26">
        <f t="shared" si="0"/>
        <v>1.712128</v>
      </c>
      <c r="K26" s="38">
        <v>0.293</v>
      </c>
      <c r="N26">
        <f t="shared" si="1"/>
        <v>1.2104744960000002</v>
      </c>
      <c r="O26">
        <f t="shared" si="2"/>
        <v>0</v>
      </c>
      <c r="S26" s="25">
        <v>1712128</v>
      </c>
    </row>
    <row r="27" spans="1:19" ht="12.75">
      <c r="A27">
        <v>0</v>
      </c>
      <c r="B27">
        <v>15</v>
      </c>
      <c r="D27" t="s">
        <v>275</v>
      </c>
      <c r="E27">
        <v>200</v>
      </c>
      <c r="F27">
        <v>0.0001</v>
      </c>
      <c r="G27">
        <v>8</v>
      </c>
      <c r="H27" s="26">
        <f t="shared" si="0"/>
        <v>6.870357</v>
      </c>
      <c r="K27" s="38">
        <v>0.626</v>
      </c>
      <c r="N27">
        <f t="shared" si="1"/>
        <v>2.569513518</v>
      </c>
      <c r="O27">
        <f t="shared" si="2"/>
        <v>0</v>
      </c>
      <c r="S27" s="25">
        <v>6870357</v>
      </c>
    </row>
    <row r="28" spans="1:19" ht="12.75">
      <c r="A28">
        <v>0</v>
      </c>
      <c r="B28">
        <v>16</v>
      </c>
      <c r="D28" t="s">
        <v>275</v>
      </c>
      <c r="E28">
        <v>200</v>
      </c>
      <c r="F28">
        <v>0.0001</v>
      </c>
      <c r="G28">
        <v>8</v>
      </c>
      <c r="H28" s="26">
        <f t="shared" si="0"/>
        <v>6.861346</v>
      </c>
      <c r="K28" s="38">
        <v>0.641</v>
      </c>
      <c r="N28">
        <f t="shared" si="1"/>
        <v>2.463223214</v>
      </c>
      <c r="O28">
        <f t="shared" si="2"/>
        <v>0</v>
      </c>
      <c r="S28" s="25">
        <v>6861346</v>
      </c>
    </row>
    <row r="29" spans="1:19" ht="12.75">
      <c r="A29">
        <v>0</v>
      </c>
      <c r="B29">
        <v>17</v>
      </c>
      <c r="D29" t="s">
        <v>275</v>
      </c>
      <c r="E29">
        <v>200</v>
      </c>
      <c r="F29">
        <v>0.0001</v>
      </c>
      <c r="G29">
        <v>8</v>
      </c>
      <c r="H29" s="26">
        <f t="shared" si="0"/>
        <v>6.839774</v>
      </c>
      <c r="K29" s="38">
        <v>0.631</v>
      </c>
      <c r="N29">
        <f t="shared" si="1"/>
        <v>2.523876606</v>
      </c>
      <c r="O29">
        <f t="shared" si="2"/>
        <v>0</v>
      </c>
      <c r="S29" s="25">
        <v>6839774</v>
      </c>
    </row>
    <row r="30" spans="1:19" ht="12.75">
      <c r="A30">
        <v>0</v>
      </c>
      <c r="B30">
        <v>18</v>
      </c>
      <c r="D30" t="s">
        <v>275</v>
      </c>
      <c r="E30">
        <v>200</v>
      </c>
      <c r="F30">
        <v>5E-07</v>
      </c>
      <c r="G30">
        <v>5</v>
      </c>
      <c r="H30" s="26">
        <f t="shared" si="0"/>
        <v>4.2328</v>
      </c>
      <c r="K30" s="38">
        <v>0.307</v>
      </c>
      <c r="N30">
        <f t="shared" si="1"/>
        <v>2.9333304000000004</v>
      </c>
      <c r="O30">
        <f t="shared" si="2"/>
        <v>0</v>
      </c>
      <c r="S30" s="25">
        <v>4232800</v>
      </c>
    </row>
    <row r="31" spans="1:21" ht="12.75">
      <c r="A31">
        <v>0</v>
      </c>
      <c r="B31">
        <v>19</v>
      </c>
      <c r="D31" t="s">
        <v>275</v>
      </c>
      <c r="E31">
        <v>200</v>
      </c>
      <c r="F31">
        <v>5E-07</v>
      </c>
      <c r="G31">
        <v>5</v>
      </c>
      <c r="H31" s="26">
        <f t="shared" si="0"/>
        <v>4.2572</v>
      </c>
      <c r="K31" s="38">
        <v>0.311</v>
      </c>
      <c r="N31">
        <f t="shared" si="1"/>
        <v>2.9332108000000003</v>
      </c>
      <c r="O31">
        <f t="shared" si="2"/>
        <v>0</v>
      </c>
      <c r="S31" s="25">
        <v>4257200</v>
      </c>
      <c r="U31" s="25"/>
    </row>
    <row r="32" spans="1:21" ht="12.75">
      <c r="A32">
        <v>0</v>
      </c>
      <c r="B32">
        <v>20</v>
      </c>
      <c r="D32" t="s">
        <v>276</v>
      </c>
      <c r="E32">
        <v>30</v>
      </c>
      <c r="F32">
        <v>0.05</v>
      </c>
      <c r="G32">
        <v>0.096</v>
      </c>
      <c r="H32" s="26">
        <f t="shared" si="0"/>
        <v>0.081248</v>
      </c>
      <c r="K32" s="38">
        <v>0.117</v>
      </c>
      <c r="N32">
        <f t="shared" si="1"/>
        <v>0.071741984</v>
      </c>
      <c r="O32">
        <f t="shared" si="2"/>
        <v>0</v>
      </c>
      <c r="S32" s="25">
        <v>81248</v>
      </c>
      <c r="U32" s="25"/>
    </row>
    <row r="33" spans="1:21" ht="12.75">
      <c r="A33">
        <v>0</v>
      </c>
      <c r="B33">
        <v>21</v>
      </c>
      <c r="D33" t="s">
        <v>276</v>
      </c>
      <c r="E33">
        <v>30</v>
      </c>
      <c r="F33">
        <v>0.05</v>
      </c>
      <c r="G33">
        <v>0.096</v>
      </c>
      <c r="H33" s="26">
        <f t="shared" si="0"/>
        <v>0.080896</v>
      </c>
      <c r="K33" s="38">
        <v>0.117</v>
      </c>
      <c r="N33">
        <f t="shared" si="1"/>
        <v>0.071431168</v>
      </c>
      <c r="O33">
        <f t="shared" si="2"/>
        <v>0</v>
      </c>
      <c r="S33" s="25">
        <v>80896</v>
      </c>
      <c r="U33" s="25"/>
    </row>
    <row r="34" spans="1:21" ht="12.75">
      <c r="A34">
        <v>0</v>
      </c>
      <c r="B34">
        <v>22</v>
      </c>
      <c r="D34" t="s">
        <v>276</v>
      </c>
      <c r="E34">
        <v>30</v>
      </c>
      <c r="F34">
        <v>0.05</v>
      </c>
      <c r="G34">
        <v>0.096</v>
      </c>
      <c r="H34" s="26">
        <f t="shared" si="0"/>
        <v>0.08176</v>
      </c>
      <c r="K34" s="38">
        <v>0.108</v>
      </c>
      <c r="N34">
        <f t="shared" si="1"/>
        <v>0.07292992</v>
      </c>
      <c r="O34">
        <f t="shared" si="2"/>
        <v>0</v>
      </c>
      <c r="S34" s="25">
        <v>81760</v>
      </c>
      <c r="U34" s="25"/>
    </row>
    <row r="35" spans="1:21" ht="12.75">
      <c r="A35">
        <v>0</v>
      </c>
      <c r="B35">
        <v>23</v>
      </c>
      <c r="D35" t="s">
        <v>276</v>
      </c>
      <c r="E35">
        <v>30</v>
      </c>
      <c r="F35">
        <v>0.05</v>
      </c>
      <c r="G35">
        <v>0.096</v>
      </c>
      <c r="H35" s="26">
        <f aca="true" t="shared" si="3" ref="H35:H61">S35/1000000</f>
        <v>0.081504</v>
      </c>
      <c r="K35" s="38">
        <v>0.115</v>
      </c>
      <c r="N35">
        <f t="shared" si="1"/>
        <v>0.07213104</v>
      </c>
      <c r="O35">
        <f t="shared" si="2"/>
        <v>0</v>
      </c>
      <c r="S35" s="25">
        <v>81504</v>
      </c>
      <c r="U35" s="25"/>
    </row>
    <row r="36" spans="1:21" ht="12.75">
      <c r="A36">
        <v>0</v>
      </c>
      <c r="B36">
        <v>24</v>
      </c>
      <c r="D36" t="s">
        <v>276</v>
      </c>
      <c r="E36">
        <v>30</v>
      </c>
      <c r="F36">
        <v>0.05</v>
      </c>
      <c r="G36">
        <v>0.096</v>
      </c>
      <c r="H36" s="26">
        <f t="shared" si="3"/>
        <v>0.081152</v>
      </c>
      <c r="K36" s="38">
        <v>0.118</v>
      </c>
      <c r="N36">
        <f t="shared" si="1"/>
        <v>0.07157606400000001</v>
      </c>
      <c r="O36">
        <f t="shared" si="2"/>
        <v>0</v>
      </c>
      <c r="S36" s="25">
        <v>81152</v>
      </c>
      <c r="U36" s="25"/>
    </row>
    <row r="37" spans="1:21" ht="12.75">
      <c r="A37">
        <v>0</v>
      </c>
      <c r="B37">
        <v>25</v>
      </c>
      <c r="D37" t="s">
        <v>276</v>
      </c>
      <c r="E37">
        <v>30</v>
      </c>
      <c r="F37">
        <v>0.05</v>
      </c>
      <c r="G37">
        <v>0.096</v>
      </c>
      <c r="H37" s="26">
        <f t="shared" si="3"/>
        <v>0.080352</v>
      </c>
      <c r="K37" s="38">
        <v>0.122</v>
      </c>
      <c r="N37">
        <f t="shared" si="1"/>
        <v>0.07054905600000001</v>
      </c>
      <c r="O37">
        <f t="shared" si="2"/>
        <v>0</v>
      </c>
      <c r="S37" s="25">
        <v>80352</v>
      </c>
      <c r="U37" s="25"/>
    </row>
    <row r="38" spans="1:21" ht="12.75">
      <c r="A38">
        <v>0</v>
      </c>
      <c r="B38">
        <v>26</v>
      </c>
      <c r="D38" t="s">
        <v>276</v>
      </c>
      <c r="E38">
        <v>30</v>
      </c>
      <c r="F38">
        <v>0.05</v>
      </c>
      <c r="G38">
        <v>0.096</v>
      </c>
      <c r="H38" s="26">
        <f t="shared" si="3"/>
        <v>0.082016</v>
      </c>
      <c r="K38" s="38">
        <v>0.108</v>
      </c>
      <c r="N38">
        <f t="shared" si="1"/>
        <v>0.07315827200000001</v>
      </c>
      <c r="O38">
        <f t="shared" si="2"/>
        <v>0</v>
      </c>
      <c r="S38" s="25">
        <v>82016</v>
      </c>
      <c r="U38" s="25"/>
    </row>
    <row r="39" spans="1:21" ht="12.75">
      <c r="A39">
        <v>0</v>
      </c>
      <c r="B39">
        <v>27</v>
      </c>
      <c r="D39" t="s">
        <v>276</v>
      </c>
      <c r="E39">
        <v>30</v>
      </c>
      <c r="F39">
        <v>0.05</v>
      </c>
      <c r="G39">
        <v>0.096</v>
      </c>
      <c r="H39" s="26">
        <f t="shared" si="3"/>
        <v>0.080992</v>
      </c>
      <c r="K39" s="38">
        <v>0.118</v>
      </c>
      <c r="N39">
        <f t="shared" si="1"/>
        <v>0.071434944</v>
      </c>
      <c r="O39">
        <f t="shared" si="2"/>
        <v>0</v>
      </c>
      <c r="S39" s="25">
        <v>80992</v>
      </c>
      <c r="U39" s="25"/>
    </row>
    <row r="40" spans="1:21" ht="12.75">
      <c r="A40">
        <v>0</v>
      </c>
      <c r="B40">
        <v>28</v>
      </c>
      <c r="D40" t="s">
        <v>276</v>
      </c>
      <c r="E40">
        <v>30</v>
      </c>
      <c r="F40">
        <v>0.05</v>
      </c>
      <c r="G40">
        <v>0.096</v>
      </c>
      <c r="H40" s="26">
        <f t="shared" si="3"/>
        <v>0.080992</v>
      </c>
      <c r="K40" s="38">
        <v>0.114</v>
      </c>
      <c r="N40">
        <f t="shared" si="1"/>
        <v>0.071758912</v>
      </c>
      <c r="O40">
        <f t="shared" si="2"/>
        <v>0</v>
      </c>
      <c r="S40" s="25">
        <v>80992</v>
      </c>
      <c r="U40" s="25"/>
    </row>
    <row r="41" spans="1:21" ht="12.75">
      <c r="A41">
        <v>0</v>
      </c>
      <c r="B41">
        <v>29</v>
      </c>
      <c r="D41" t="s">
        <v>276</v>
      </c>
      <c r="E41">
        <v>30</v>
      </c>
      <c r="F41">
        <v>0.05</v>
      </c>
      <c r="G41">
        <v>0.096</v>
      </c>
      <c r="H41" s="26">
        <f t="shared" si="3"/>
        <v>0.081152</v>
      </c>
      <c r="K41" s="38">
        <v>0.106</v>
      </c>
      <c r="N41">
        <f t="shared" si="1"/>
        <v>0.072549888</v>
      </c>
      <c r="O41">
        <f t="shared" si="2"/>
        <v>0</v>
      </c>
      <c r="S41" s="25">
        <v>81152</v>
      </c>
      <c r="U41" s="25"/>
    </row>
    <row r="42" spans="1:21" ht="12.75">
      <c r="A42">
        <v>0</v>
      </c>
      <c r="B42">
        <v>30</v>
      </c>
      <c r="D42" t="s">
        <v>276</v>
      </c>
      <c r="E42">
        <v>30</v>
      </c>
      <c r="F42">
        <v>0.05</v>
      </c>
      <c r="G42">
        <v>0.096</v>
      </c>
      <c r="H42" s="26">
        <f t="shared" si="3"/>
        <v>0.08064</v>
      </c>
      <c r="K42" s="38">
        <v>0.121</v>
      </c>
      <c r="N42">
        <f t="shared" si="1"/>
        <v>0.07088256</v>
      </c>
      <c r="O42">
        <f t="shared" si="2"/>
        <v>0</v>
      </c>
      <c r="S42" s="25">
        <v>80640</v>
      </c>
      <c r="U42" s="25"/>
    </row>
    <row r="43" spans="1:21" ht="12.75">
      <c r="A43">
        <v>0</v>
      </c>
      <c r="B43">
        <v>31</v>
      </c>
      <c r="D43" t="s">
        <v>276</v>
      </c>
      <c r="E43">
        <v>30</v>
      </c>
      <c r="F43">
        <v>0.05</v>
      </c>
      <c r="G43">
        <v>0.096</v>
      </c>
      <c r="H43" s="26">
        <f t="shared" si="3"/>
        <v>0.081216</v>
      </c>
      <c r="K43" s="38">
        <v>0.111</v>
      </c>
      <c r="N43">
        <f t="shared" si="1"/>
        <v>0.072201024</v>
      </c>
      <c r="O43">
        <f t="shared" si="2"/>
        <v>0</v>
      </c>
      <c r="S43" s="25">
        <v>81216</v>
      </c>
      <c r="U43" s="25"/>
    </row>
    <row r="44" spans="1:21" ht="12.75">
      <c r="A44">
        <v>0</v>
      </c>
      <c r="B44">
        <v>32</v>
      </c>
      <c r="D44" t="s">
        <v>276</v>
      </c>
      <c r="E44">
        <v>30</v>
      </c>
      <c r="F44">
        <v>0.05</v>
      </c>
      <c r="G44">
        <v>0.096</v>
      </c>
      <c r="H44" s="26">
        <f t="shared" si="3"/>
        <v>0.081152</v>
      </c>
      <c r="K44" s="38">
        <v>0.111</v>
      </c>
      <c r="N44">
        <f t="shared" si="1"/>
        <v>0.072144128</v>
      </c>
      <c r="O44">
        <f t="shared" si="2"/>
        <v>0</v>
      </c>
      <c r="S44" s="25">
        <v>81152</v>
      </c>
      <c r="U44" s="25"/>
    </row>
    <row r="45" spans="1:21" ht="12.75">
      <c r="A45">
        <v>0</v>
      </c>
      <c r="B45">
        <v>33</v>
      </c>
      <c r="D45" t="s">
        <v>276</v>
      </c>
      <c r="E45">
        <v>30</v>
      </c>
      <c r="F45">
        <v>0.05</v>
      </c>
      <c r="G45">
        <v>0.096</v>
      </c>
      <c r="H45" s="26">
        <f t="shared" si="3"/>
        <v>0.080992</v>
      </c>
      <c r="K45" s="38">
        <v>0.115</v>
      </c>
      <c r="N45">
        <f t="shared" si="1"/>
        <v>0.07167791999999999</v>
      </c>
      <c r="O45">
        <f t="shared" si="2"/>
        <v>0</v>
      </c>
      <c r="S45" s="25">
        <v>80992</v>
      </c>
      <c r="U45" s="25"/>
    </row>
    <row r="46" spans="1:21" ht="12.75">
      <c r="A46">
        <v>0</v>
      </c>
      <c r="B46">
        <v>34</v>
      </c>
      <c r="D46" t="s">
        <v>276</v>
      </c>
      <c r="E46">
        <v>30</v>
      </c>
      <c r="F46">
        <v>0.05</v>
      </c>
      <c r="G46">
        <v>0.096</v>
      </c>
      <c r="H46" s="26">
        <f t="shared" si="3"/>
        <v>0.08096</v>
      </c>
      <c r="K46" s="38">
        <v>0.111</v>
      </c>
      <c r="N46">
        <f t="shared" si="1"/>
        <v>0.07197344</v>
      </c>
      <c r="O46">
        <f t="shared" si="2"/>
        <v>0</v>
      </c>
      <c r="S46" s="25">
        <v>80960</v>
      </c>
      <c r="U46" s="25"/>
    </row>
    <row r="47" spans="1:21" ht="12.75">
      <c r="A47">
        <v>20</v>
      </c>
      <c r="B47">
        <v>0</v>
      </c>
      <c r="D47" t="s">
        <v>276</v>
      </c>
      <c r="E47">
        <v>30</v>
      </c>
      <c r="F47">
        <v>0.05</v>
      </c>
      <c r="G47">
        <v>0.096</v>
      </c>
      <c r="H47" s="26">
        <f t="shared" si="3"/>
        <v>0.09488</v>
      </c>
      <c r="K47" s="38">
        <v>0.024</v>
      </c>
      <c r="N47">
        <f t="shared" si="1"/>
        <v>0.09260288</v>
      </c>
      <c r="O47">
        <f t="shared" si="2"/>
        <v>0.09488</v>
      </c>
      <c r="S47" s="25">
        <v>94880</v>
      </c>
      <c r="U47" s="25"/>
    </row>
    <row r="48" spans="1:21" ht="12.75">
      <c r="A48">
        <v>21</v>
      </c>
      <c r="B48">
        <v>0</v>
      </c>
      <c r="D48" t="s">
        <v>276</v>
      </c>
      <c r="E48">
        <v>30</v>
      </c>
      <c r="F48">
        <v>0.05</v>
      </c>
      <c r="G48">
        <v>0.096</v>
      </c>
      <c r="H48" s="26">
        <f t="shared" si="3"/>
        <v>0.094848</v>
      </c>
      <c r="K48" s="38">
        <v>0.042</v>
      </c>
      <c r="N48">
        <f t="shared" si="1"/>
        <v>0.09086438399999999</v>
      </c>
      <c r="O48">
        <f t="shared" si="2"/>
        <v>0.094848</v>
      </c>
      <c r="S48" s="25">
        <v>94848</v>
      </c>
      <c r="U48" s="25"/>
    </row>
    <row r="49" spans="1:21" ht="12.75">
      <c r="A49">
        <v>22</v>
      </c>
      <c r="B49">
        <v>0</v>
      </c>
      <c r="D49" t="s">
        <v>276</v>
      </c>
      <c r="E49">
        <v>30</v>
      </c>
      <c r="F49">
        <v>0.05</v>
      </c>
      <c r="G49">
        <v>0.096</v>
      </c>
      <c r="H49" s="26">
        <f t="shared" si="3"/>
        <v>0.094816</v>
      </c>
      <c r="K49" s="38">
        <v>0.04</v>
      </c>
      <c r="N49">
        <f t="shared" si="1"/>
        <v>0.09102336</v>
      </c>
      <c r="O49">
        <f t="shared" si="2"/>
        <v>0.094816</v>
      </c>
      <c r="S49" s="25">
        <v>94816</v>
      </c>
      <c r="U49" s="25"/>
    </row>
    <row r="50" spans="1:21" ht="12.75">
      <c r="A50">
        <v>23</v>
      </c>
      <c r="B50">
        <v>0</v>
      </c>
      <c r="D50" t="s">
        <v>276</v>
      </c>
      <c r="E50">
        <v>30</v>
      </c>
      <c r="F50">
        <v>0.05</v>
      </c>
      <c r="G50">
        <v>0.096</v>
      </c>
      <c r="H50" s="26">
        <f t="shared" si="3"/>
        <v>0.094784</v>
      </c>
      <c r="K50" s="38">
        <v>0.02</v>
      </c>
      <c r="N50">
        <f t="shared" si="1"/>
        <v>0.09288832</v>
      </c>
      <c r="O50">
        <f t="shared" si="2"/>
        <v>0.094784</v>
      </c>
      <c r="S50" s="25">
        <v>94784</v>
      </c>
      <c r="U50" s="25"/>
    </row>
    <row r="51" spans="1:21" ht="12.75">
      <c r="A51">
        <v>24</v>
      </c>
      <c r="B51">
        <v>0</v>
      </c>
      <c r="D51" t="s">
        <v>276</v>
      </c>
      <c r="E51">
        <v>30</v>
      </c>
      <c r="F51">
        <v>0.05</v>
      </c>
      <c r="G51">
        <v>0.096</v>
      </c>
      <c r="H51" s="26">
        <f t="shared" si="3"/>
        <v>0.094752</v>
      </c>
      <c r="K51" s="38">
        <v>0.031</v>
      </c>
      <c r="N51">
        <f t="shared" si="1"/>
        <v>0.091814688</v>
      </c>
      <c r="O51">
        <f t="shared" si="2"/>
        <v>0.094752</v>
      </c>
      <c r="S51" s="25">
        <v>94752</v>
      </c>
      <c r="U51" s="25"/>
    </row>
    <row r="52" spans="1:21" ht="12.75">
      <c r="A52">
        <v>25</v>
      </c>
      <c r="B52">
        <v>0</v>
      </c>
      <c r="D52" t="s">
        <v>276</v>
      </c>
      <c r="E52">
        <v>30</v>
      </c>
      <c r="F52">
        <v>0.05</v>
      </c>
      <c r="G52">
        <v>0.096</v>
      </c>
      <c r="H52" s="26">
        <f t="shared" si="3"/>
        <v>0.09472</v>
      </c>
      <c r="K52" s="38">
        <v>0.042</v>
      </c>
      <c r="N52">
        <f t="shared" si="1"/>
        <v>0.09074175999999999</v>
      </c>
      <c r="O52">
        <f t="shared" si="2"/>
        <v>0.09472</v>
      </c>
      <c r="S52" s="25">
        <v>94720</v>
      </c>
      <c r="U52" s="25"/>
    </row>
    <row r="53" spans="1:21" ht="12.75">
      <c r="A53">
        <v>26</v>
      </c>
      <c r="B53">
        <v>0</v>
      </c>
      <c r="D53" t="s">
        <v>276</v>
      </c>
      <c r="E53">
        <v>30</v>
      </c>
      <c r="F53">
        <v>0.05</v>
      </c>
      <c r="G53">
        <v>0.096</v>
      </c>
      <c r="H53" s="26">
        <f t="shared" si="3"/>
        <v>0.094688</v>
      </c>
      <c r="K53" s="38">
        <v>0.034</v>
      </c>
      <c r="N53">
        <f t="shared" si="1"/>
        <v>0.09146860799999999</v>
      </c>
      <c r="O53">
        <f t="shared" si="2"/>
        <v>0.094688</v>
      </c>
      <c r="S53" s="25">
        <v>94688</v>
      </c>
      <c r="U53" s="25"/>
    </row>
    <row r="54" spans="1:21" ht="12.75">
      <c r="A54">
        <v>27</v>
      </c>
      <c r="B54">
        <v>0</v>
      </c>
      <c r="D54" t="s">
        <v>276</v>
      </c>
      <c r="E54">
        <v>30</v>
      </c>
      <c r="F54">
        <v>0.05</v>
      </c>
      <c r="G54">
        <v>0.096</v>
      </c>
      <c r="H54" s="26">
        <f t="shared" si="3"/>
        <v>0.094656</v>
      </c>
      <c r="K54" s="38">
        <v>0.023</v>
      </c>
      <c r="N54">
        <f t="shared" si="1"/>
        <v>0.092478912</v>
      </c>
      <c r="O54">
        <f t="shared" si="2"/>
        <v>0.094656</v>
      </c>
      <c r="S54" s="25">
        <v>94656</v>
      </c>
      <c r="U54" s="25"/>
    </row>
    <row r="55" spans="1:21" ht="12.75">
      <c r="A55">
        <v>28</v>
      </c>
      <c r="B55">
        <v>0</v>
      </c>
      <c r="D55" t="s">
        <v>276</v>
      </c>
      <c r="E55">
        <v>30</v>
      </c>
      <c r="F55">
        <v>0.05</v>
      </c>
      <c r="G55">
        <v>0.096</v>
      </c>
      <c r="H55" s="26">
        <f t="shared" si="3"/>
        <v>0.094624</v>
      </c>
      <c r="K55" s="38">
        <v>0.037</v>
      </c>
      <c r="N55">
        <f t="shared" si="1"/>
        <v>0.091122912</v>
      </c>
      <c r="O55">
        <f t="shared" si="2"/>
        <v>0.094624</v>
      </c>
      <c r="S55" s="25">
        <v>94624</v>
      </c>
      <c r="U55" s="25"/>
    </row>
    <row r="56" spans="1:21" ht="12.75">
      <c r="A56">
        <v>29</v>
      </c>
      <c r="B56">
        <v>0</v>
      </c>
      <c r="D56" t="s">
        <v>276</v>
      </c>
      <c r="E56">
        <v>30</v>
      </c>
      <c r="F56">
        <v>0.05</v>
      </c>
      <c r="G56">
        <v>0.096</v>
      </c>
      <c r="H56" s="26">
        <f t="shared" si="3"/>
        <v>0.094592</v>
      </c>
      <c r="K56" s="38">
        <v>0.015</v>
      </c>
      <c r="N56">
        <f t="shared" si="1"/>
        <v>0.09317312</v>
      </c>
      <c r="O56">
        <f t="shared" si="2"/>
        <v>0.094592</v>
      </c>
      <c r="S56" s="25">
        <v>94592</v>
      </c>
      <c r="U56" s="25"/>
    </row>
    <row r="57" spans="1:21" ht="12.75">
      <c r="A57">
        <v>30</v>
      </c>
      <c r="B57">
        <v>0</v>
      </c>
      <c r="D57" t="s">
        <v>276</v>
      </c>
      <c r="E57">
        <v>30</v>
      </c>
      <c r="F57">
        <v>0.05</v>
      </c>
      <c r="G57">
        <v>0.096</v>
      </c>
      <c r="H57" s="26">
        <f t="shared" si="3"/>
        <v>0.09456</v>
      </c>
      <c r="K57" s="38">
        <v>0.051</v>
      </c>
      <c r="N57">
        <f t="shared" si="1"/>
        <v>0.08973744</v>
      </c>
      <c r="O57">
        <f t="shared" si="2"/>
        <v>0</v>
      </c>
      <c r="S57" s="25">
        <v>94560</v>
      </c>
      <c r="U57" s="25"/>
    </row>
    <row r="58" spans="1:21" ht="12.75">
      <c r="A58">
        <v>31</v>
      </c>
      <c r="B58">
        <v>0</v>
      </c>
      <c r="D58" t="s">
        <v>276</v>
      </c>
      <c r="E58">
        <v>30</v>
      </c>
      <c r="F58">
        <v>0.05</v>
      </c>
      <c r="G58">
        <v>0.096</v>
      </c>
      <c r="H58" s="26">
        <f t="shared" si="3"/>
        <v>0.094528</v>
      </c>
      <c r="K58" s="38">
        <v>0.035</v>
      </c>
      <c r="N58">
        <f t="shared" si="1"/>
        <v>0.09121952</v>
      </c>
      <c r="O58">
        <f t="shared" si="2"/>
        <v>0.094528</v>
      </c>
      <c r="S58" s="25">
        <v>94528</v>
      </c>
      <c r="U58" s="25"/>
    </row>
    <row r="59" spans="1:21" ht="12.75">
      <c r="A59">
        <v>32</v>
      </c>
      <c r="B59">
        <v>0</v>
      </c>
      <c r="D59" t="s">
        <v>276</v>
      </c>
      <c r="E59">
        <v>30</v>
      </c>
      <c r="F59">
        <v>0.05</v>
      </c>
      <c r="G59">
        <v>0.096</v>
      </c>
      <c r="H59" s="26">
        <f t="shared" si="3"/>
        <v>0.094496</v>
      </c>
      <c r="K59" s="38">
        <v>0.046</v>
      </c>
      <c r="N59">
        <f t="shared" si="1"/>
        <v>0.090149184</v>
      </c>
      <c r="O59">
        <f t="shared" si="2"/>
        <v>0.094496</v>
      </c>
      <c r="S59" s="25">
        <v>94496</v>
      </c>
      <c r="U59" s="25"/>
    </row>
    <row r="60" spans="1:21" ht="12.75">
      <c r="A60">
        <v>33</v>
      </c>
      <c r="B60">
        <v>0</v>
      </c>
      <c r="D60" t="s">
        <v>276</v>
      </c>
      <c r="E60">
        <v>30</v>
      </c>
      <c r="F60">
        <v>0.05</v>
      </c>
      <c r="G60">
        <v>0.096</v>
      </c>
      <c r="H60" s="26">
        <f t="shared" si="3"/>
        <v>0.094464</v>
      </c>
      <c r="K60" s="38">
        <v>0.051</v>
      </c>
      <c r="N60">
        <f t="shared" si="1"/>
        <v>0.08964633600000001</v>
      </c>
      <c r="O60">
        <f t="shared" si="2"/>
        <v>0</v>
      </c>
      <c r="S60" s="25">
        <v>94464</v>
      </c>
      <c r="U60" s="25"/>
    </row>
    <row r="61" spans="1:21" ht="12.75">
      <c r="A61">
        <v>34</v>
      </c>
      <c r="B61">
        <v>0</v>
      </c>
      <c r="D61" t="s">
        <v>276</v>
      </c>
      <c r="E61">
        <v>30</v>
      </c>
      <c r="F61">
        <v>0.05</v>
      </c>
      <c r="G61">
        <v>0.096</v>
      </c>
      <c r="H61" s="26">
        <f t="shared" si="3"/>
        <v>0.094432</v>
      </c>
      <c r="K61" s="38">
        <v>0.003</v>
      </c>
      <c r="N61">
        <f t="shared" si="1"/>
        <v>0.094148704</v>
      </c>
      <c r="O61">
        <f t="shared" si="2"/>
        <v>0.094432</v>
      </c>
      <c r="S61" s="25">
        <v>94432</v>
      </c>
      <c r="U61" s="25"/>
    </row>
    <row r="62" ht="13.5" thickBot="1"/>
    <row r="63" spans="1:13" ht="13.5" thickBot="1">
      <c r="A63" s="73" t="s">
        <v>32</v>
      </c>
      <c r="B63" s="92"/>
      <c r="C63" s="92"/>
      <c r="D63" s="92"/>
      <c r="E63" s="74"/>
      <c r="G63" s="73" t="s">
        <v>22</v>
      </c>
      <c r="H63" s="92"/>
      <c r="I63" s="92"/>
      <c r="J63" s="92"/>
      <c r="K63" s="92"/>
      <c r="L63" s="92"/>
      <c r="M63" s="74"/>
    </row>
    <row r="64" spans="1:13" ht="13.5" thickBot="1">
      <c r="A64" s="13"/>
      <c r="B64" s="1" t="s">
        <v>14</v>
      </c>
      <c r="C64" s="1" t="s">
        <v>15</v>
      </c>
      <c r="D64" s="1" t="s">
        <v>16</v>
      </c>
      <c r="E64" s="2" t="s">
        <v>17</v>
      </c>
      <c r="G64" s="14" t="s">
        <v>25</v>
      </c>
      <c r="H64" s="18"/>
      <c r="I64" s="18"/>
      <c r="J64" s="18"/>
      <c r="K64" s="18"/>
      <c r="L64" s="18"/>
      <c r="M64" s="19"/>
    </row>
    <row r="65" spans="1:13" ht="12.75">
      <c r="A65" s="8" t="s">
        <v>277</v>
      </c>
      <c r="B65" s="9">
        <v>0.0032</v>
      </c>
      <c r="C65" s="9">
        <v>0.0032</v>
      </c>
      <c r="D65" s="9">
        <v>0.0032</v>
      </c>
      <c r="E65" s="10">
        <v>0.0032</v>
      </c>
      <c r="G65" s="93" t="s">
        <v>23</v>
      </c>
      <c r="H65" s="13"/>
      <c r="I65" s="1" t="s">
        <v>31</v>
      </c>
      <c r="J65" s="1" t="s">
        <v>26</v>
      </c>
      <c r="K65" s="1"/>
      <c r="L65" s="1"/>
      <c r="M65" s="2"/>
    </row>
    <row r="66" spans="1:13" ht="13.5" thickBot="1">
      <c r="A66" s="8" t="s">
        <v>278</v>
      </c>
      <c r="B66" s="9">
        <v>15</v>
      </c>
      <c r="C66" s="9">
        <v>15</v>
      </c>
      <c r="D66" s="9">
        <v>7</v>
      </c>
      <c r="E66" s="10">
        <v>3</v>
      </c>
      <c r="G66" s="94"/>
      <c r="H66" s="22" t="s">
        <v>24</v>
      </c>
      <c r="I66" s="11">
        <v>1</v>
      </c>
      <c r="J66" s="11">
        <v>64</v>
      </c>
      <c r="K66" s="11"/>
      <c r="L66" s="11"/>
      <c r="M66" s="12"/>
    </row>
    <row r="67" spans="1:13" ht="13.5" thickBot="1">
      <c r="A67" s="8" t="s">
        <v>279</v>
      </c>
      <c r="B67" s="9">
        <v>1023</v>
      </c>
      <c r="C67" s="9">
        <v>1023</v>
      </c>
      <c r="D67" s="9">
        <v>15</v>
      </c>
      <c r="E67" s="10">
        <v>7</v>
      </c>
      <c r="G67" s="23" t="s">
        <v>27</v>
      </c>
      <c r="H67" s="73" t="s">
        <v>28</v>
      </c>
      <c r="I67" s="92"/>
      <c r="J67" s="92"/>
      <c r="K67" s="92"/>
      <c r="L67" s="92"/>
      <c r="M67" s="74"/>
    </row>
    <row r="68" spans="1:13" ht="13.5" thickBot="1">
      <c r="A68" s="8" t="s">
        <v>280</v>
      </c>
      <c r="B68" s="9">
        <v>7</v>
      </c>
      <c r="C68" s="9">
        <v>3</v>
      </c>
      <c r="D68" s="9">
        <v>2</v>
      </c>
      <c r="E68" s="10">
        <v>2</v>
      </c>
      <c r="G68" s="23" t="s">
        <v>18</v>
      </c>
      <c r="H68" s="73" t="s">
        <v>281</v>
      </c>
      <c r="I68" s="92"/>
      <c r="J68" s="92"/>
      <c r="K68" s="92"/>
      <c r="L68" s="92"/>
      <c r="M68" s="74"/>
    </row>
    <row r="69" spans="1:13" ht="13.5" thickBot="1">
      <c r="A69" s="16" t="s">
        <v>19</v>
      </c>
      <c r="B69" s="90" t="s">
        <v>21</v>
      </c>
      <c r="C69" s="90"/>
      <c r="D69" s="90"/>
      <c r="E69" s="91"/>
      <c r="G69" s="15" t="s">
        <v>29</v>
      </c>
      <c r="H69" s="109" t="s">
        <v>28</v>
      </c>
      <c r="I69" s="110"/>
      <c r="J69" s="110"/>
      <c r="K69" s="110"/>
      <c r="L69" s="110"/>
      <c r="M69" s="111"/>
    </row>
    <row r="70" spans="1:13" ht="13.5" thickBot="1">
      <c r="A70" s="17" t="s">
        <v>20</v>
      </c>
      <c r="B70" s="90" t="s">
        <v>21</v>
      </c>
      <c r="C70" s="90"/>
      <c r="D70" s="90"/>
      <c r="E70" s="91"/>
      <c r="G70" s="23" t="s">
        <v>30</v>
      </c>
      <c r="H70" s="73" t="s">
        <v>28</v>
      </c>
      <c r="I70" s="92"/>
      <c r="J70" s="92"/>
      <c r="K70" s="92"/>
      <c r="L70" s="92"/>
      <c r="M70" s="74"/>
    </row>
    <row r="72" ht="13.5" thickBot="1"/>
    <row r="73" spans="1:13" ht="12.75" customHeight="1">
      <c r="A73" s="18"/>
      <c r="B73" s="18"/>
      <c r="C73" s="18"/>
      <c r="G73" s="112" t="s">
        <v>34</v>
      </c>
      <c r="H73" s="113"/>
      <c r="I73" s="113"/>
      <c r="J73" s="113"/>
      <c r="K73" s="113"/>
      <c r="L73" s="113"/>
      <c r="M73" s="114"/>
    </row>
    <row r="74" spans="1:13" ht="12.75">
      <c r="A74" s="18"/>
      <c r="B74" s="18"/>
      <c r="C74" s="18"/>
      <c r="G74" s="88" t="s">
        <v>35</v>
      </c>
      <c r="H74" s="89"/>
      <c r="I74" s="95" t="s">
        <v>334</v>
      </c>
      <c r="J74" s="95"/>
      <c r="K74" s="95"/>
      <c r="L74" s="95"/>
      <c r="M74" s="115"/>
    </row>
    <row r="75" spans="1:13" ht="12.75">
      <c r="A75" s="18"/>
      <c r="B75" s="18"/>
      <c r="C75" s="18"/>
      <c r="G75" s="88" t="s">
        <v>36</v>
      </c>
      <c r="H75" s="89"/>
      <c r="I75" s="95" t="s">
        <v>37</v>
      </c>
      <c r="J75" s="95"/>
      <c r="K75" s="9"/>
      <c r="L75" s="9"/>
      <c r="M75" s="10"/>
    </row>
    <row r="76" spans="7:13" ht="12.75">
      <c r="G76" s="88" t="s">
        <v>38</v>
      </c>
      <c r="H76" s="89"/>
      <c r="I76" s="9" t="s">
        <v>39</v>
      </c>
      <c r="J76" s="9"/>
      <c r="K76" s="9"/>
      <c r="L76" s="9"/>
      <c r="M76" s="10"/>
    </row>
    <row r="77" spans="7:13" ht="12.75">
      <c r="G77" s="88" t="s">
        <v>40</v>
      </c>
      <c r="H77" s="89"/>
      <c r="I77" s="9">
        <v>40</v>
      </c>
      <c r="J77" s="9"/>
      <c r="K77" s="9"/>
      <c r="L77" s="9"/>
      <c r="M77" s="10"/>
    </row>
    <row r="78" spans="7:13" ht="12.75">
      <c r="G78" s="8" t="s">
        <v>41</v>
      </c>
      <c r="H78" s="9"/>
      <c r="I78" s="9" t="s">
        <v>42</v>
      </c>
      <c r="J78" s="9"/>
      <c r="K78" s="9"/>
      <c r="L78" s="9"/>
      <c r="M78" s="10"/>
    </row>
    <row r="79" spans="7:13" ht="12.75">
      <c r="G79" s="8" t="s">
        <v>43</v>
      </c>
      <c r="H79" s="9"/>
      <c r="I79" s="9" t="s">
        <v>44</v>
      </c>
      <c r="J79" s="9"/>
      <c r="K79" s="9"/>
      <c r="L79" s="9"/>
      <c r="M79" s="10"/>
    </row>
    <row r="80" spans="7:13" ht="12.75">
      <c r="G80" s="8" t="s">
        <v>45</v>
      </c>
      <c r="H80" s="9"/>
      <c r="I80" s="9" t="s">
        <v>282</v>
      </c>
      <c r="J80" s="9"/>
      <c r="K80" s="9"/>
      <c r="L80" s="9"/>
      <c r="M80" s="10"/>
    </row>
    <row r="81" spans="7:13" ht="13.5" thickBot="1">
      <c r="G81" s="17" t="s">
        <v>47</v>
      </c>
      <c r="H81" s="11"/>
      <c r="I81" s="11">
        <v>108</v>
      </c>
      <c r="J81" s="11"/>
      <c r="K81" s="11"/>
      <c r="L81" s="11"/>
      <c r="M81" s="12"/>
    </row>
    <row r="90" ht="12.75">
      <c r="F90" s="18"/>
    </row>
    <row r="91" ht="12.75">
      <c r="F91" s="18"/>
    </row>
    <row r="92" ht="12.75">
      <c r="F92" s="18"/>
    </row>
  </sheetData>
  <mergeCells count="28">
    <mergeCell ref="G75:H75"/>
    <mergeCell ref="I75:J75"/>
    <mergeCell ref="G76:H76"/>
    <mergeCell ref="G77:H77"/>
    <mergeCell ref="B70:E70"/>
    <mergeCell ref="H70:M70"/>
    <mergeCell ref="G73:M73"/>
    <mergeCell ref="G74:H74"/>
    <mergeCell ref="I74:M74"/>
    <mergeCell ref="G65:G66"/>
    <mergeCell ref="H67:M67"/>
    <mergeCell ref="H68:M68"/>
    <mergeCell ref="B69:E69"/>
    <mergeCell ref="H69:M69"/>
    <mergeCell ref="A63:E63"/>
    <mergeCell ref="G63:M63"/>
    <mergeCell ref="G1:G2"/>
    <mergeCell ref="H1:H2"/>
    <mergeCell ref="I1:J1"/>
    <mergeCell ref="E1:E2"/>
    <mergeCell ref="F1:F2"/>
    <mergeCell ref="S1:S2"/>
    <mergeCell ref="A1:A2"/>
    <mergeCell ref="B1:B2"/>
    <mergeCell ref="C1:C2"/>
    <mergeCell ref="D1:D2"/>
    <mergeCell ref="K1:L1"/>
    <mergeCell ref="M1:O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45"/>
  </sheetPr>
  <dimension ref="A1:W49"/>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I36" sqref="I36:M36"/>
    </sheetView>
  </sheetViews>
  <sheetFormatPr defaultColWidth="9.140625" defaultRowHeight="12.75"/>
  <cols>
    <col min="6" max="6" width="10.7109375" style="0" bestFit="1" customWidth="1"/>
    <col min="12" max="12" width="11.140625" style="0" customWidth="1"/>
    <col min="19" max="19" width="13.421875" style="0" customWidth="1"/>
  </cols>
  <sheetData>
    <row r="1" spans="1:19" ht="12.75" customHeight="1">
      <c r="A1" s="81" t="s">
        <v>0</v>
      </c>
      <c r="B1" s="77" t="s">
        <v>1</v>
      </c>
      <c r="C1" s="77" t="s">
        <v>172</v>
      </c>
      <c r="D1" s="77" t="s">
        <v>173</v>
      </c>
      <c r="E1" s="79" t="s">
        <v>59</v>
      </c>
      <c r="F1" s="77" t="s">
        <v>68</v>
      </c>
      <c r="G1" s="77" t="s">
        <v>75</v>
      </c>
      <c r="H1" s="75" t="s">
        <v>52</v>
      </c>
      <c r="I1" s="86" t="s">
        <v>3</v>
      </c>
      <c r="J1" s="87"/>
      <c r="K1" s="83" t="s">
        <v>4</v>
      </c>
      <c r="L1" s="84"/>
      <c r="M1" s="87" t="s">
        <v>5</v>
      </c>
      <c r="N1" s="87"/>
      <c r="O1" s="87"/>
      <c r="P1" s="1" t="s">
        <v>6</v>
      </c>
      <c r="Q1" s="2"/>
      <c r="S1" s="75" t="s">
        <v>80</v>
      </c>
    </row>
    <row r="2" spans="1:19" ht="64.5" thickBot="1">
      <c r="A2" s="82"/>
      <c r="B2" s="78"/>
      <c r="C2" s="78"/>
      <c r="D2" s="78"/>
      <c r="E2" s="80"/>
      <c r="F2" s="78"/>
      <c r="G2" s="78"/>
      <c r="H2" s="85"/>
      <c r="I2" s="3" t="s">
        <v>171</v>
      </c>
      <c r="J2" s="4" t="s">
        <v>8</v>
      </c>
      <c r="K2" s="4" t="s">
        <v>70</v>
      </c>
      <c r="L2" s="5" t="s">
        <v>85</v>
      </c>
      <c r="M2" s="4" t="s">
        <v>9</v>
      </c>
      <c r="N2" s="4" t="s">
        <v>10</v>
      </c>
      <c r="O2" s="4" t="s">
        <v>11</v>
      </c>
      <c r="P2" s="5" t="s">
        <v>12</v>
      </c>
      <c r="Q2" s="6" t="s">
        <v>13</v>
      </c>
      <c r="S2" s="76"/>
    </row>
    <row r="3" spans="1:19" ht="13.5" thickBot="1">
      <c r="A3">
        <v>4</v>
      </c>
      <c r="B3">
        <v>0</v>
      </c>
      <c r="C3" t="s">
        <v>174</v>
      </c>
      <c r="G3">
        <v>0</v>
      </c>
      <c r="H3" s="26">
        <f>S3/1000000</f>
        <v>0.10140160000000001</v>
      </c>
      <c r="I3" s="60">
        <f>SUM(H3:H6)</f>
        <v>13.547711999999999</v>
      </c>
      <c r="J3" s="28">
        <f>I3/SUM(G3:G6)</f>
        <v>0.43702296774193544</v>
      </c>
      <c r="K3" s="7"/>
      <c r="L3" s="30" t="s">
        <v>218</v>
      </c>
      <c r="M3" s="28">
        <f>SUM(H3:H23)</f>
        <v>65.59927483</v>
      </c>
      <c r="N3" s="28">
        <f>SUM(N7:N23)+SUM(H3:H6)</f>
        <v>65.57128018339999</v>
      </c>
      <c r="O3" s="31">
        <f>SUM(O7:O23)+SUM(H3:H6)</f>
        <v>65.10244813</v>
      </c>
      <c r="P3" s="33">
        <v>106.8141</v>
      </c>
      <c r="Q3" s="69">
        <f>N3/P3</f>
        <v>0.6138822513450939</v>
      </c>
      <c r="S3" s="59">
        <v>101401.6</v>
      </c>
    </row>
    <row r="4" spans="1:19" ht="12.75">
      <c r="A4">
        <v>0</v>
      </c>
      <c r="B4">
        <v>4</v>
      </c>
      <c r="C4" t="s">
        <v>174</v>
      </c>
      <c r="G4">
        <v>1</v>
      </c>
      <c r="H4" s="26">
        <f aca="true" t="shared" si="0" ref="H4:H23">S4/1000000</f>
        <v>1.17008</v>
      </c>
      <c r="S4" s="59">
        <v>1170080</v>
      </c>
    </row>
    <row r="5" spans="1:19" ht="12.75">
      <c r="A5">
        <v>10</v>
      </c>
      <c r="B5">
        <v>4</v>
      </c>
      <c r="C5" t="s">
        <v>174</v>
      </c>
      <c r="G5">
        <v>0</v>
      </c>
      <c r="H5" s="26">
        <f t="shared" si="0"/>
        <v>0.1890304</v>
      </c>
      <c r="S5" s="59">
        <v>189030.4</v>
      </c>
    </row>
    <row r="6" spans="1:19" ht="12.75">
      <c r="A6">
        <v>4</v>
      </c>
      <c r="B6">
        <v>10</v>
      </c>
      <c r="C6" t="s">
        <v>174</v>
      </c>
      <c r="G6">
        <v>30</v>
      </c>
      <c r="H6" s="26">
        <f t="shared" si="0"/>
        <v>12.0872</v>
      </c>
      <c r="S6" s="59">
        <v>12087200</v>
      </c>
    </row>
    <row r="7" spans="1:19" ht="12.75">
      <c r="A7">
        <v>0</v>
      </c>
      <c r="B7">
        <v>1</v>
      </c>
      <c r="D7" t="s">
        <v>175</v>
      </c>
      <c r="E7">
        <v>200</v>
      </c>
      <c r="F7">
        <v>1E-07</v>
      </c>
      <c r="G7">
        <v>19.200001</v>
      </c>
      <c r="H7" s="26">
        <f t="shared" si="0"/>
        <v>19.1328</v>
      </c>
      <c r="K7" s="29">
        <v>0</v>
      </c>
      <c r="N7">
        <f>H7*(1-K7)</f>
        <v>19.1328</v>
      </c>
      <c r="O7">
        <f>IF((K7&lt;F7),H7,0)</f>
        <v>19.1328</v>
      </c>
      <c r="S7" s="59">
        <v>19132800</v>
      </c>
    </row>
    <row r="8" spans="1:19" ht="12.75">
      <c r="A8">
        <v>0</v>
      </c>
      <c r="B8">
        <v>3</v>
      </c>
      <c r="D8" t="s">
        <v>175</v>
      </c>
      <c r="E8">
        <v>200</v>
      </c>
      <c r="F8">
        <v>1E-07</v>
      </c>
      <c r="G8">
        <v>24</v>
      </c>
      <c r="H8" s="26">
        <f t="shared" si="0"/>
        <v>23.7112</v>
      </c>
      <c r="K8" s="29">
        <v>0</v>
      </c>
      <c r="N8">
        <f aca="true" t="shared" si="1" ref="N8:N23">H8*(1-K8)</f>
        <v>23.7112</v>
      </c>
      <c r="O8">
        <f aca="true" t="shared" si="2" ref="O8:O23">IF((K8&lt;F8),H8,0)</f>
        <v>23.7112</v>
      </c>
      <c r="S8" s="59">
        <v>23711200</v>
      </c>
    </row>
    <row r="9" spans="1:19" ht="12.75">
      <c r="A9">
        <v>0</v>
      </c>
      <c r="B9">
        <v>4</v>
      </c>
      <c r="D9" t="s">
        <v>175</v>
      </c>
      <c r="E9">
        <v>200</v>
      </c>
      <c r="F9">
        <v>0.0001</v>
      </c>
      <c r="G9">
        <v>4</v>
      </c>
      <c r="H9" s="26">
        <f t="shared" si="0"/>
        <v>3.9404</v>
      </c>
      <c r="K9" s="29">
        <v>0</v>
      </c>
      <c r="N9">
        <f t="shared" si="1"/>
        <v>3.9404</v>
      </c>
      <c r="O9">
        <f t="shared" si="2"/>
        <v>3.9404</v>
      </c>
      <c r="S9" s="59">
        <v>3940400</v>
      </c>
    </row>
    <row r="10" spans="1:19" ht="12.75">
      <c r="A10">
        <v>0</v>
      </c>
      <c r="B10">
        <v>7</v>
      </c>
      <c r="D10" t="s">
        <v>176</v>
      </c>
      <c r="E10">
        <v>30</v>
      </c>
      <c r="F10">
        <v>0.05</v>
      </c>
      <c r="G10">
        <v>0.096</v>
      </c>
      <c r="H10" s="26">
        <f t="shared" si="0"/>
        <v>0.094336</v>
      </c>
      <c r="K10" s="29">
        <v>0.016</v>
      </c>
      <c r="N10">
        <f t="shared" si="1"/>
        <v>0.092826624</v>
      </c>
      <c r="O10">
        <f t="shared" si="2"/>
        <v>0.094336</v>
      </c>
      <c r="S10" s="59">
        <v>94336</v>
      </c>
    </row>
    <row r="11" spans="1:19" ht="12.75">
      <c r="A11">
        <v>0</v>
      </c>
      <c r="B11">
        <v>8</v>
      </c>
      <c r="D11" t="s">
        <v>176</v>
      </c>
      <c r="E11">
        <v>30</v>
      </c>
      <c r="F11">
        <v>0.05</v>
      </c>
      <c r="G11">
        <v>0.096</v>
      </c>
      <c r="H11" s="26">
        <f t="shared" si="0"/>
        <v>0.094432</v>
      </c>
      <c r="K11" s="29">
        <v>0.014</v>
      </c>
      <c r="N11">
        <f t="shared" si="1"/>
        <v>0.093109952</v>
      </c>
      <c r="O11">
        <f t="shared" si="2"/>
        <v>0.094432</v>
      </c>
      <c r="S11" s="59">
        <v>94432</v>
      </c>
    </row>
    <row r="12" spans="1:19" ht="12.75">
      <c r="A12">
        <v>0</v>
      </c>
      <c r="B12">
        <v>9</v>
      </c>
      <c r="D12" t="s">
        <v>176</v>
      </c>
      <c r="E12">
        <v>30</v>
      </c>
      <c r="F12">
        <v>0.05</v>
      </c>
      <c r="G12">
        <v>0.096</v>
      </c>
      <c r="H12" s="26">
        <f t="shared" si="0"/>
        <v>0.094176</v>
      </c>
      <c r="K12" s="29">
        <v>0.014</v>
      </c>
      <c r="N12">
        <f t="shared" si="1"/>
        <v>0.09285753599999999</v>
      </c>
      <c r="O12">
        <f t="shared" si="2"/>
        <v>0.094176</v>
      </c>
      <c r="S12" s="59">
        <v>94176</v>
      </c>
    </row>
    <row r="13" spans="1:19" ht="12.75">
      <c r="A13">
        <v>0</v>
      </c>
      <c r="B13">
        <v>10</v>
      </c>
      <c r="D13" t="s">
        <v>175</v>
      </c>
      <c r="E13">
        <v>30</v>
      </c>
      <c r="F13">
        <v>0.0001</v>
      </c>
      <c r="G13">
        <v>2</v>
      </c>
      <c r="H13" s="26">
        <f t="shared" si="0"/>
        <v>1.967582</v>
      </c>
      <c r="K13" s="29">
        <v>0</v>
      </c>
      <c r="N13">
        <f t="shared" si="1"/>
        <v>1.967582</v>
      </c>
      <c r="O13">
        <f t="shared" si="2"/>
        <v>1.967582</v>
      </c>
      <c r="S13" s="59">
        <v>1967582</v>
      </c>
    </row>
    <row r="14" spans="1:19" ht="12.75">
      <c r="A14">
        <v>0</v>
      </c>
      <c r="B14">
        <v>11</v>
      </c>
      <c r="D14" t="s">
        <v>175</v>
      </c>
      <c r="E14">
        <v>200</v>
      </c>
      <c r="F14">
        <v>0.0001</v>
      </c>
      <c r="G14">
        <v>0.128</v>
      </c>
      <c r="H14" s="26">
        <f t="shared" si="0"/>
        <v>0.1252885</v>
      </c>
      <c r="K14" s="29">
        <v>0</v>
      </c>
      <c r="N14">
        <f t="shared" si="1"/>
        <v>0.1252885</v>
      </c>
      <c r="O14">
        <f t="shared" si="2"/>
        <v>0.1252885</v>
      </c>
      <c r="S14" s="59">
        <v>125288.5</v>
      </c>
    </row>
    <row r="15" spans="1:19" ht="12.75">
      <c r="A15">
        <v>1</v>
      </c>
      <c r="B15">
        <v>0</v>
      </c>
      <c r="D15" t="s">
        <v>175</v>
      </c>
      <c r="E15">
        <v>100</v>
      </c>
      <c r="F15">
        <v>0.01</v>
      </c>
      <c r="G15">
        <v>0.06</v>
      </c>
      <c r="H15" s="26">
        <f t="shared" si="0"/>
        <v>0.059801599999999996</v>
      </c>
      <c r="K15" s="29">
        <v>0</v>
      </c>
      <c r="N15">
        <f t="shared" si="1"/>
        <v>0.059801599999999996</v>
      </c>
      <c r="O15">
        <f t="shared" si="2"/>
        <v>0.059801599999999996</v>
      </c>
      <c r="S15" s="59">
        <v>59801.6</v>
      </c>
    </row>
    <row r="16" spans="1:19" ht="12.75">
      <c r="A16">
        <v>3</v>
      </c>
      <c r="B16">
        <v>0</v>
      </c>
      <c r="D16" t="s">
        <v>175</v>
      </c>
      <c r="E16">
        <v>100</v>
      </c>
      <c r="F16">
        <v>0.01</v>
      </c>
      <c r="G16">
        <v>0.06</v>
      </c>
      <c r="H16" s="26">
        <f t="shared" si="0"/>
        <v>0.059784529999999995</v>
      </c>
      <c r="K16" s="29">
        <v>0</v>
      </c>
      <c r="N16">
        <f t="shared" si="1"/>
        <v>0.059784529999999995</v>
      </c>
      <c r="O16">
        <f t="shared" si="2"/>
        <v>0.059784529999999995</v>
      </c>
      <c r="S16" s="59">
        <v>59784.53</v>
      </c>
    </row>
    <row r="17" spans="1:19" ht="12.75">
      <c r="A17">
        <v>7</v>
      </c>
      <c r="B17">
        <v>0</v>
      </c>
      <c r="D17" t="s">
        <v>176</v>
      </c>
      <c r="E17">
        <v>30</v>
      </c>
      <c r="F17">
        <v>0.05</v>
      </c>
      <c r="G17">
        <v>0.096</v>
      </c>
      <c r="H17" s="26">
        <f t="shared" si="0"/>
        <v>0.09552</v>
      </c>
      <c r="K17" s="29">
        <v>0.017</v>
      </c>
      <c r="N17">
        <f t="shared" si="1"/>
        <v>0.09389615999999999</v>
      </c>
      <c r="O17">
        <f t="shared" si="2"/>
        <v>0.09552</v>
      </c>
      <c r="S17" s="59">
        <v>95520</v>
      </c>
    </row>
    <row r="18" spans="1:19" ht="12.75">
      <c r="A18">
        <v>8</v>
      </c>
      <c r="B18">
        <v>0</v>
      </c>
      <c r="D18" t="s">
        <v>176</v>
      </c>
      <c r="E18">
        <v>30</v>
      </c>
      <c r="F18">
        <v>0.05</v>
      </c>
      <c r="G18">
        <v>0.096</v>
      </c>
      <c r="H18" s="26">
        <f t="shared" si="0"/>
        <v>0.095488</v>
      </c>
      <c r="K18" s="29">
        <v>0.017</v>
      </c>
      <c r="N18">
        <f t="shared" si="1"/>
        <v>0.09386470400000001</v>
      </c>
      <c r="O18">
        <f t="shared" si="2"/>
        <v>0.095488</v>
      </c>
      <c r="S18" s="59">
        <v>95488</v>
      </c>
    </row>
    <row r="19" spans="1:19" ht="12.75">
      <c r="A19">
        <v>9</v>
      </c>
      <c r="B19">
        <v>0</v>
      </c>
      <c r="D19" t="s">
        <v>176</v>
      </c>
      <c r="E19">
        <v>30</v>
      </c>
      <c r="F19">
        <v>0.05</v>
      </c>
      <c r="G19">
        <v>0.096</v>
      </c>
      <c r="H19" s="26">
        <f t="shared" si="0"/>
        <v>0.095456</v>
      </c>
      <c r="K19" s="29">
        <v>0.018</v>
      </c>
      <c r="N19">
        <f t="shared" si="1"/>
        <v>0.093737792</v>
      </c>
      <c r="O19">
        <f t="shared" si="2"/>
        <v>0.095456</v>
      </c>
      <c r="S19" s="59">
        <v>95456</v>
      </c>
    </row>
    <row r="20" spans="1:19" ht="12.75">
      <c r="A20">
        <v>10</v>
      </c>
      <c r="B20">
        <v>0</v>
      </c>
      <c r="D20" t="s">
        <v>175</v>
      </c>
      <c r="E20">
        <v>50</v>
      </c>
      <c r="F20">
        <v>0.0001</v>
      </c>
      <c r="G20">
        <v>1</v>
      </c>
      <c r="H20" s="26">
        <f t="shared" si="0"/>
        <v>0.9928704</v>
      </c>
      <c r="K20" s="29">
        <v>0</v>
      </c>
      <c r="N20">
        <f t="shared" si="1"/>
        <v>0.9928704</v>
      </c>
      <c r="O20">
        <f t="shared" si="2"/>
        <v>0.9928704</v>
      </c>
      <c r="S20" s="59">
        <v>992870.4</v>
      </c>
    </row>
    <row r="21" spans="1:19" ht="12.75">
      <c r="A21">
        <v>6</v>
      </c>
      <c r="B21">
        <v>5</v>
      </c>
      <c r="D21" t="s">
        <v>175</v>
      </c>
      <c r="E21">
        <v>100</v>
      </c>
      <c r="F21">
        <v>0.0001</v>
      </c>
      <c r="G21">
        <v>0.5</v>
      </c>
      <c r="H21" s="26">
        <f t="shared" si="0"/>
        <v>0.497664</v>
      </c>
      <c r="K21" s="29">
        <v>0</v>
      </c>
      <c r="N21">
        <f t="shared" si="1"/>
        <v>0.497664</v>
      </c>
      <c r="O21">
        <f t="shared" si="2"/>
        <v>0.497664</v>
      </c>
      <c r="S21" s="59">
        <v>497664</v>
      </c>
    </row>
    <row r="22" spans="1:19" ht="12.75">
      <c r="A22">
        <v>5</v>
      </c>
      <c r="B22">
        <v>6</v>
      </c>
      <c r="D22" t="s">
        <v>175</v>
      </c>
      <c r="E22">
        <v>100</v>
      </c>
      <c r="F22">
        <v>0.0001</v>
      </c>
      <c r="G22">
        <v>0.5</v>
      </c>
      <c r="H22" s="26">
        <f t="shared" si="0"/>
        <v>0.49793709999999997</v>
      </c>
      <c r="K22" s="29">
        <v>0</v>
      </c>
      <c r="N22">
        <f t="shared" si="1"/>
        <v>0.49793709999999997</v>
      </c>
      <c r="O22">
        <f t="shared" si="2"/>
        <v>0.49793709999999997</v>
      </c>
      <c r="S22" s="59">
        <v>497937.1</v>
      </c>
    </row>
    <row r="23" spans="1:19" ht="12.75">
      <c r="A23">
        <v>11</v>
      </c>
      <c r="B23">
        <v>10</v>
      </c>
      <c r="D23" t="s">
        <v>175</v>
      </c>
      <c r="E23">
        <v>16</v>
      </c>
      <c r="F23">
        <v>0.0001</v>
      </c>
      <c r="G23">
        <v>0.5</v>
      </c>
      <c r="H23" s="26">
        <f t="shared" si="0"/>
        <v>0.4968267</v>
      </c>
      <c r="K23" s="29">
        <v>0.038</v>
      </c>
      <c r="N23">
        <f t="shared" si="1"/>
        <v>0.4779472854</v>
      </c>
      <c r="O23">
        <f t="shared" si="2"/>
        <v>0</v>
      </c>
      <c r="S23" s="59">
        <v>496826.7</v>
      </c>
    </row>
    <row r="25" ht="13.5" thickBot="1"/>
    <row r="26" spans="1:22" ht="13.5" customHeight="1" thickBot="1">
      <c r="A26" s="73" t="s">
        <v>32</v>
      </c>
      <c r="B26" s="92"/>
      <c r="C26" s="92"/>
      <c r="D26" s="92"/>
      <c r="E26" s="74"/>
      <c r="G26" s="73" t="s">
        <v>22</v>
      </c>
      <c r="H26" s="92"/>
      <c r="I26" s="92"/>
      <c r="J26" s="92"/>
      <c r="K26" s="92"/>
      <c r="L26" s="92"/>
      <c r="M26" s="74"/>
      <c r="O26" s="24"/>
      <c r="P26" s="20"/>
      <c r="Q26" s="20"/>
      <c r="R26" s="18"/>
      <c r="S26" s="18"/>
      <c r="T26" s="18"/>
      <c r="U26" s="18"/>
      <c r="V26" s="18"/>
    </row>
    <row r="27" spans="1:22" ht="13.5" thickBot="1">
      <c r="A27" s="13"/>
      <c r="B27" s="1" t="s">
        <v>14</v>
      </c>
      <c r="C27" s="1" t="s">
        <v>15</v>
      </c>
      <c r="D27" s="1" t="s">
        <v>16</v>
      </c>
      <c r="E27" s="2" t="s">
        <v>17</v>
      </c>
      <c r="G27" s="14" t="s">
        <v>25</v>
      </c>
      <c r="H27" s="18"/>
      <c r="I27" s="18"/>
      <c r="J27" s="18"/>
      <c r="K27" s="18"/>
      <c r="L27" s="18"/>
      <c r="M27" s="19"/>
      <c r="O27" s="20"/>
      <c r="P27" s="20"/>
      <c r="Q27" s="20"/>
      <c r="R27" s="18"/>
      <c r="S27" s="18"/>
      <c r="T27" s="18"/>
      <c r="U27" s="18"/>
      <c r="V27" s="18"/>
    </row>
    <row r="28" spans="1:22" ht="12.75">
      <c r="A28" s="8" t="s">
        <v>60</v>
      </c>
      <c r="B28" s="9">
        <v>0.0032</v>
      </c>
      <c r="C28" s="9">
        <v>0.0032</v>
      </c>
      <c r="D28" s="9">
        <v>0.0032</v>
      </c>
      <c r="E28" s="10">
        <v>0.0032</v>
      </c>
      <c r="G28" s="93" t="s">
        <v>23</v>
      </c>
      <c r="H28" s="13"/>
      <c r="I28" s="1" t="s">
        <v>31</v>
      </c>
      <c r="J28" s="1" t="s">
        <v>26</v>
      </c>
      <c r="K28" s="1"/>
      <c r="L28" s="1"/>
      <c r="M28" s="2"/>
      <c r="O28" s="18"/>
      <c r="P28" s="18"/>
      <c r="Q28" s="18"/>
      <c r="R28" s="18"/>
      <c r="S28" s="18"/>
      <c r="T28" s="18"/>
      <c r="U28" s="18"/>
      <c r="V28" s="18"/>
    </row>
    <row r="29" spans="1:22" ht="13.5" thickBot="1">
      <c r="A29" s="8" t="s">
        <v>61</v>
      </c>
      <c r="B29" s="9">
        <v>15</v>
      </c>
      <c r="C29" s="9">
        <v>15</v>
      </c>
      <c r="D29" s="9">
        <v>15</v>
      </c>
      <c r="E29" s="10">
        <v>15</v>
      </c>
      <c r="G29" s="94"/>
      <c r="H29" s="22" t="s">
        <v>24</v>
      </c>
      <c r="I29" s="11">
        <v>1</v>
      </c>
      <c r="J29" s="11">
        <v>64</v>
      </c>
      <c r="K29" s="11"/>
      <c r="L29" s="11"/>
      <c r="M29" s="12"/>
      <c r="O29" s="18"/>
      <c r="P29" s="18"/>
      <c r="Q29" s="18"/>
      <c r="R29" s="18"/>
      <c r="S29" s="18"/>
      <c r="T29" s="18"/>
      <c r="U29" s="18"/>
      <c r="V29" s="18"/>
    </row>
    <row r="30" spans="1:22" ht="13.5" thickBot="1">
      <c r="A30" s="8" t="s">
        <v>62</v>
      </c>
      <c r="B30" s="9">
        <v>31</v>
      </c>
      <c r="C30" s="9">
        <v>31</v>
      </c>
      <c r="D30" s="9">
        <v>15</v>
      </c>
      <c r="E30" s="10">
        <v>15</v>
      </c>
      <c r="G30" s="23" t="s">
        <v>27</v>
      </c>
      <c r="H30" s="73" t="s">
        <v>28</v>
      </c>
      <c r="I30" s="92"/>
      <c r="J30" s="92"/>
      <c r="K30" s="92"/>
      <c r="L30" s="92"/>
      <c r="M30" s="74"/>
      <c r="O30" s="18"/>
      <c r="P30" s="18"/>
      <c r="Q30" s="18"/>
      <c r="R30" s="18"/>
      <c r="S30" s="18"/>
      <c r="T30" s="18"/>
      <c r="U30" s="18"/>
      <c r="V30" s="18"/>
    </row>
    <row r="31" spans="1:22" ht="13.5" thickBot="1">
      <c r="A31" s="8" t="s">
        <v>63</v>
      </c>
      <c r="B31" s="9">
        <v>7</v>
      </c>
      <c r="C31" s="9">
        <v>3</v>
      </c>
      <c r="D31" s="9">
        <v>2</v>
      </c>
      <c r="E31" s="10">
        <v>2</v>
      </c>
      <c r="G31" s="23" t="s">
        <v>18</v>
      </c>
      <c r="H31" s="73" t="s">
        <v>177</v>
      </c>
      <c r="I31" s="92"/>
      <c r="J31" s="92"/>
      <c r="K31" s="92"/>
      <c r="L31" s="92"/>
      <c r="M31" s="74"/>
      <c r="O31" s="18"/>
      <c r="P31" s="18"/>
      <c r="Q31" s="18"/>
      <c r="R31" s="18"/>
      <c r="S31" s="18"/>
      <c r="T31" s="18"/>
      <c r="U31" s="18"/>
      <c r="V31" s="18"/>
    </row>
    <row r="32" spans="1:22" ht="13.5" thickBot="1">
      <c r="A32" s="16" t="s">
        <v>19</v>
      </c>
      <c r="B32" s="90" t="s">
        <v>21</v>
      </c>
      <c r="C32" s="90"/>
      <c r="D32" s="90"/>
      <c r="E32" s="91"/>
      <c r="G32" s="15" t="s">
        <v>29</v>
      </c>
      <c r="H32" s="73" t="s">
        <v>28</v>
      </c>
      <c r="I32" s="92"/>
      <c r="J32" s="92"/>
      <c r="K32" s="92"/>
      <c r="L32" s="92"/>
      <c r="M32" s="74"/>
      <c r="O32" s="18"/>
      <c r="P32" s="18"/>
      <c r="Q32" s="18"/>
      <c r="R32" s="18"/>
      <c r="S32" s="18"/>
      <c r="T32" s="18"/>
      <c r="U32" s="18"/>
      <c r="V32" s="18"/>
    </row>
    <row r="33" spans="1:22" ht="13.5" thickBot="1">
      <c r="A33" s="17" t="s">
        <v>20</v>
      </c>
      <c r="B33" s="90" t="s">
        <v>21</v>
      </c>
      <c r="C33" s="90"/>
      <c r="D33" s="90"/>
      <c r="E33" s="91"/>
      <c r="G33" s="23" t="s">
        <v>30</v>
      </c>
      <c r="H33" s="73" t="s">
        <v>28</v>
      </c>
      <c r="I33" s="92"/>
      <c r="J33" s="92"/>
      <c r="K33" s="92"/>
      <c r="L33" s="92"/>
      <c r="M33" s="74"/>
      <c r="O33" s="18"/>
      <c r="P33" s="18"/>
      <c r="Q33" s="18"/>
      <c r="R33" s="18"/>
      <c r="S33" s="18"/>
      <c r="T33" s="18"/>
      <c r="U33" s="18"/>
      <c r="V33" s="18"/>
    </row>
    <row r="34" spans="7:22" ht="13.5" thickBot="1">
      <c r="G34" s="21"/>
      <c r="H34" s="20"/>
      <c r="I34" s="20"/>
      <c r="J34" s="20"/>
      <c r="K34" s="20"/>
      <c r="O34" s="18"/>
      <c r="P34" s="18"/>
      <c r="Q34" s="18"/>
      <c r="R34" s="18"/>
      <c r="S34" s="18"/>
      <c r="T34" s="18"/>
      <c r="U34" s="18"/>
      <c r="V34" s="18"/>
    </row>
    <row r="35" spans="7:22" ht="13.5" customHeight="1">
      <c r="G35" s="96" t="s">
        <v>34</v>
      </c>
      <c r="H35" s="97"/>
      <c r="I35" s="97"/>
      <c r="J35" s="97"/>
      <c r="K35" s="97"/>
      <c r="L35" s="97"/>
      <c r="M35" s="98"/>
      <c r="O35" s="18"/>
      <c r="P35" s="18"/>
      <c r="Q35" s="18"/>
      <c r="R35" s="18"/>
      <c r="S35" s="18"/>
      <c r="T35" s="18"/>
      <c r="U35" s="18"/>
      <c r="V35" s="18"/>
    </row>
    <row r="36" spans="7:23" ht="12.75">
      <c r="G36" s="88" t="s">
        <v>35</v>
      </c>
      <c r="H36" s="89"/>
      <c r="I36" s="99" t="s">
        <v>334</v>
      </c>
      <c r="J36" s="100"/>
      <c r="K36" s="100"/>
      <c r="L36" s="100"/>
      <c r="M36" s="101"/>
      <c r="O36" s="18"/>
      <c r="P36" s="18"/>
      <c r="Q36" s="18"/>
      <c r="R36" s="21"/>
      <c r="S36" s="21"/>
      <c r="T36" s="21"/>
      <c r="U36" s="21"/>
      <c r="V36" s="21"/>
      <c r="W36" s="21"/>
    </row>
    <row r="37" spans="7:23" ht="12.75">
      <c r="G37" s="88" t="s">
        <v>36</v>
      </c>
      <c r="H37" s="89"/>
      <c r="I37" s="95" t="s">
        <v>37</v>
      </c>
      <c r="J37" s="95"/>
      <c r="K37" s="9"/>
      <c r="L37" s="9"/>
      <c r="M37" s="10"/>
      <c r="O37" s="18"/>
      <c r="P37" s="18"/>
      <c r="Q37" s="18"/>
      <c r="R37" s="21"/>
      <c r="S37" s="21"/>
      <c r="T37" s="21"/>
      <c r="U37" s="21"/>
      <c r="V37" s="21"/>
      <c r="W37" s="21"/>
    </row>
    <row r="38" spans="7:22" ht="12.75">
      <c r="G38" s="88" t="s">
        <v>38</v>
      </c>
      <c r="H38" s="89"/>
      <c r="I38" s="9" t="s">
        <v>39</v>
      </c>
      <c r="J38" s="9"/>
      <c r="K38" s="9"/>
      <c r="L38" s="9"/>
      <c r="M38" s="10"/>
      <c r="O38" s="18"/>
      <c r="P38" s="18"/>
      <c r="Q38" s="18"/>
      <c r="R38" s="21"/>
      <c r="S38" s="21"/>
      <c r="T38" s="21"/>
      <c r="U38" s="18"/>
      <c r="V38" s="18"/>
    </row>
    <row r="39" spans="7:22" ht="12.75">
      <c r="G39" s="88" t="s">
        <v>40</v>
      </c>
      <c r="H39" s="89"/>
      <c r="I39" s="9">
        <v>40</v>
      </c>
      <c r="J39" s="9"/>
      <c r="K39" s="9"/>
      <c r="L39" s="9"/>
      <c r="M39" s="10"/>
      <c r="O39" s="18"/>
      <c r="P39" s="18"/>
      <c r="Q39" s="18"/>
      <c r="R39" s="18"/>
      <c r="S39" s="18"/>
      <c r="T39" s="18"/>
      <c r="U39" s="18"/>
      <c r="V39" s="18"/>
    </row>
    <row r="40" spans="7:22" ht="12.75">
      <c r="G40" s="8" t="s">
        <v>41</v>
      </c>
      <c r="H40" s="9"/>
      <c r="I40" s="9" t="s">
        <v>42</v>
      </c>
      <c r="J40" s="9"/>
      <c r="K40" s="9"/>
      <c r="L40" s="9"/>
      <c r="M40" s="10"/>
      <c r="O40" s="18"/>
      <c r="P40" s="18"/>
      <c r="Q40" s="18"/>
      <c r="R40" s="18"/>
      <c r="S40" s="18"/>
      <c r="T40" s="18"/>
      <c r="U40" s="18"/>
      <c r="V40" s="18"/>
    </row>
    <row r="41" spans="7:22" ht="12.75">
      <c r="G41" s="8" t="s">
        <v>43</v>
      </c>
      <c r="H41" s="9"/>
      <c r="I41" s="9" t="s">
        <v>44</v>
      </c>
      <c r="J41" s="9"/>
      <c r="K41" s="9"/>
      <c r="L41" s="9"/>
      <c r="M41" s="10"/>
      <c r="O41" s="18"/>
      <c r="P41" s="18"/>
      <c r="Q41" s="18"/>
      <c r="R41" s="18"/>
      <c r="S41" s="18"/>
      <c r="T41" s="18"/>
      <c r="U41" s="18"/>
      <c r="V41" s="18"/>
    </row>
    <row r="42" spans="7:22" ht="14.25" customHeight="1">
      <c r="G42" s="8" t="s">
        <v>45</v>
      </c>
      <c r="H42" s="9"/>
      <c r="I42" s="9" t="s">
        <v>46</v>
      </c>
      <c r="J42" s="9"/>
      <c r="K42" s="9"/>
      <c r="L42" s="9"/>
      <c r="M42" s="10"/>
      <c r="O42" s="18"/>
      <c r="P42" s="18"/>
      <c r="Q42" s="18"/>
      <c r="R42" s="18"/>
      <c r="S42" s="18"/>
      <c r="T42" s="18"/>
      <c r="U42" s="18"/>
      <c r="V42" s="18"/>
    </row>
    <row r="43" spans="7:22" ht="13.5" thickBot="1">
      <c r="G43" s="17" t="s">
        <v>47</v>
      </c>
      <c r="H43" s="11"/>
      <c r="I43" s="11">
        <v>108</v>
      </c>
      <c r="J43" s="11"/>
      <c r="K43" s="11"/>
      <c r="L43" s="11"/>
      <c r="M43" s="12"/>
      <c r="O43" s="18"/>
      <c r="P43" s="18"/>
      <c r="Q43" s="18"/>
      <c r="R43" s="18"/>
      <c r="S43" s="18"/>
      <c r="T43" s="18"/>
      <c r="U43" s="18"/>
      <c r="V43" s="18"/>
    </row>
    <row r="44" spans="15:22" ht="12.75">
      <c r="O44" s="18"/>
      <c r="P44" s="18"/>
      <c r="Q44" s="18"/>
      <c r="R44" s="18"/>
      <c r="S44" s="18"/>
      <c r="T44" s="18"/>
      <c r="U44" s="18"/>
      <c r="V44" s="18"/>
    </row>
    <row r="45" spans="15:22" ht="12.75">
      <c r="O45" s="18"/>
      <c r="P45" s="18"/>
      <c r="Q45" s="18"/>
      <c r="R45" s="18"/>
      <c r="S45" s="18"/>
      <c r="T45" s="18"/>
      <c r="U45" s="18"/>
      <c r="V45" s="18"/>
    </row>
    <row r="46" spans="15:22" ht="12.75">
      <c r="O46" s="18"/>
      <c r="P46" s="18"/>
      <c r="Q46" s="18"/>
      <c r="R46" s="18"/>
      <c r="S46" s="18"/>
      <c r="T46" s="18"/>
      <c r="U46" s="18"/>
      <c r="V46" s="18"/>
    </row>
    <row r="47" spans="15:22" ht="12.75">
      <c r="O47" s="18"/>
      <c r="P47" s="18"/>
      <c r="Q47" s="18"/>
      <c r="R47" s="18"/>
      <c r="S47" s="18"/>
      <c r="T47" s="18"/>
      <c r="U47" s="18"/>
      <c r="V47" s="18"/>
    </row>
    <row r="48" spans="15:22" ht="12.75">
      <c r="O48" s="18"/>
      <c r="P48" s="18"/>
      <c r="Q48" s="18"/>
      <c r="R48" s="18"/>
      <c r="S48" s="18"/>
      <c r="T48" s="18"/>
      <c r="U48" s="18"/>
      <c r="V48" s="18"/>
    </row>
    <row r="49" spans="15:22" ht="12.75">
      <c r="O49" s="18"/>
      <c r="P49" s="18"/>
      <c r="Q49" s="18"/>
      <c r="R49" s="18"/>
      <c r="S49" s="18"/>
      <c r="T49" s="18"/>
      <c r="U49" s="18"/>
      <c r="V49" s="18"/>
    </row>
  </sheetData>
  <mergeCells count="28">
    <mergeCell ref="G38:H38"/>
    <mergeCell ref="A26:E26"/>
    <mergeCell ref="G37:H37"/>
    <mergeCell ref="H33:M33"/>
    <mergeCell ref="I37:J37"/>
    <mergeCell ref="G35:M35"/>
    <mergeCell ref="G36:H36"/>
    <mergeCell ref="I36:M36"/>
    <mergeCell ref="G39:H39"/>
    <mergeCell ref="M1:O1"/>
    <mergeCell ref="B32:E32"/>
    <mergeCell ref="B33:E33"/>
    <mergeCell ref="G26:M26"/>
    <mergeCell ref="G28:G29"/>
    <mergeCell ref="H30:M30"/>
    <mergeCell ref="H31:M31"/>
    <mergeCell ref="H32:M32"/>
    <mergeCell ref="G1:G2"/>
    <mergeCell ref="S1:S2"/>
    <mergeCell ref="F1:F2"/>
    <mergeCell ref="E1:E2"/>
    <mergeCell ref="A1:A2"/>
    <mergeCell ref="B1:B2"/>
    <mergeCell ref="C1:C2"/>
    <mergeCell ref="D1:D2"/>
    <mergeCell ref="K1:L1"/>
    <mergeCell ref="H1:H2"/>
    <mergeCell ref="I1:J1"/>
  </mergeCells>
  <printOptions/>
  <pageMargins left="0.75" right="0.75" top="1" bottom="1" header="0.5" footer="0.5"/>
  <pageSetup orientation="portrait" paperSize="9"/>
  <ignoredErrors>
    <ignoredError sqref="J3" formulaRange="1"/>
  </ignoredErrors>
</worksheet>
</file>

<file path=xl/worksheets/sheet4.xml><?xml version="1.0" encoding="utf-8"?>
<worksheet xmlns="http://schemas.openxmlformats.org/spreadsheetml/2006/main" xmlns:r="http://schemas.openxmlformats.org/officeDocument/2006/relationships">
  <sheetPr>
    <tabColor indexed="41"/>
  </sheetPr>
  <dimension ref="A1:W49"/>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I36" sqref="I36:M36"/>
    </sheetView>
  </sheetViews>
  <sheetFormatPr defaultColWidth="9.140625" defaultRowHeight="12.75"/>
  <cols>
    <col min="6" max="6" width="10.7109375" style="0" bestFit="1" customWidth="1"/>
    <col min="12" max="12" width="11.140625" style="0" customWidth="1"/>
    <col min="16" max="16" width="9.7109375" style="0" bestFit="1" customWidth="1"/>
    <col min="19" max="19" width="10.00390625" style="0" bestFit="1" customWidth="1"/>
  </cols>
  <sheetData>
    <row r="1" spans="1:19" ht="12.75" customHeight="1">
      <c r="A1" s="81" t="s">
        <v>0</v>
      </c>
      <c r="B1" s="77" t="s">
        <v>1</v>
      </c>
      <c r="C1" s="77" t="s">
        <v>172</v>
      </c>
      <c r="D1" s="77" t="s">
        <v>173</v>
      </c>
      <c r="E1" s="79" t="s">
        <v>53</v>
      </c>
      <c r="F1" s="77" t="s">
        <v>65</v>
      </c>
      <c r="G1" s="77" t="s">
        <v>75</v>
      </c>
      <c r="H1" s="75" t="s">
        <v>52</v>
      </c>
      <c r="I1" s="86" t="s">
        <v>3</v>
      </c>
      <c r="J1" s="87"/>
      <c r="K1" s="83" t="s">
        <v>4</v>
      </c>
      <c r="L1" s="84"/>
      <c r="M1" s="87" t="s">
        <v>5</v>
      </c>
      <c r="N1" s="87"/>
      <c r="O1" s="87"/>
      <c r="P1" s="1" t="s">
        <v>6</v>
      </c>
      <c r="Q1" s="2"/>
      <c r="S1" s="75" t="s">
        <v>80</v>
      </c>
    </row>
    <row r="2" spans="1:19" ht="64.5" thickBot="1">
      <c r="A2" s="82"/>
      <c r="B2" s="78"/>
      <c r="C2" s="78"/>
      <c r="D2" s="78"/>
      <c r="E2" s="80"/>
      <c r="F2" s="78"/>
      <c r="G2" s="78"/>
      <c r="H2" s="85"/>
      <c r="I2" s="3" t="s">
        <v>171</v>
      </c>
      <c r="J2" s="4" t="s">
        <v>8</v>
      </c>
      <c r="K2" s="4" t="s">
        <v>69</v>
      </c>
      <c r="L2" s="5" t="s">
        <v>85</v>
      </c>
      <c r="M2" s="4" t="s">
        <v>9</v>
      </c>
      <c r="N2" s="4" t="s">
        <v>10</v>
      </c>
      <c r="O2" s="4" t="s">
        <v>11</v>
      </c>
      <c r="P2" s="5" t="s">
        <v>12</v>
      </c>
      <c r="Q2" s="6" t="s">
        <v>13</v>
      </c>
      <c r="S2" s="76"/>
    </row>
    <row r="3" spans="1:19" ht="13.5" thickBot="1">
      <c r="A3">
        <v>4</v>
      </c>
      <c r="B3">
        <v>0</v>
      </c>
      <c r="C3" t="s">
        <v>174</v>
      </c>
      <c r="G3">
        <v>0</v>
      </c>
      <c r="H3">
        <f>S3/1000000</f>
        <v>0.081024</v>
      </c>
      <c r="I3" s="27">
        <f>SUM(H3:H6)</f>
        <v>10.615078400000002</v>
      </c>
      <c r="J3" s="28">
        <f>I3/SUM(G3:G6)</f>
        <v>0.3424218838709678</v>
      </c>
      <c r="K3" s="7"/>
      <c r="L3" s="30" t="s">
        <v>218</v>
      </c>
      <c r="M3" s="28">
        <f>SUM(H3:H23)</f>
        <v>62.66778433000001</v>
      </c>
      <c r="N3" s="28">
        <f>SUM(N7:N23)+SUM(H3:H6)</f>
        <v>62.65111828650001</v>
      </c>
      <c r="O3" s="31">
        <f>SUM(O7:O23)+SUM(H3:H6)</f>
        <v>62.17095763000001</v>
      </c>
      <c r="P3" s="32">
        <v>118.6564</v>
      </c>
      <c r="Q3" s="69">
        <f>N3/P3</f>
        <v>0.5280045432568323</v>
      </c>
      <c r="S3" s="25">
        <v>81024</v>
      </c>
    </row>
    <row r="4" spans="1:19" ht="12.75">
      <c r="A4">
        <v>0</v>
      </c>
      <c r="B4">
        <v>4</v>
      </c>
      <c r="C4" t="s">
        <v>174</v>
      </c>
      <c r="G4">
        <v>1</v>
      </c>
      <c r="H4">
        <f aca="true" t="shared" si="0" ref="H4:H23">S4/1000000</f>
        <v>1.05488</v>
      </c>
      <c r="S4" s="25">
        <v>1054880</v>
      </c>
    </row>
    <row r="5" spans="1:19" ht="12.75">
      <c r="A5">
        <v>10</v>
      </c>
      <c r="B5">
        <v>4</v>
      </c>
      <c r="C5" t="s">
        <v>174</v>
      </c>
      <c r="G5">
        <v>0</v>
      </c>
      <c r="H5">
        <f t="shared" si="0"/>
        <v>0.14717439999999998</v>
      </c>
      <c r="S5" s="25">
        <v>147174.4</v>
      </c>
    </row>
    <row r="6" spans="1:19" ht="12.75">
      <c r="A6">
        <v>4</v>
      </c>
      <c r="B6">
        <v>10</v>
      </c>
      <c r="C6" t="s">
        <v>174</v>
      </c>
      <c r="G6">
        <v>30</v>
      </c>
      <c r="H6">
        <f t="shared" si="0"/>
        <v>9.332</v>
      </c>
      <c r="S6" s="25">
        <v>9332000</v>
      </c>
    </row>
    <row r="7" spans="1:19" ht="12.75">
      <c r="A7">
        <v>0</v>
      </c>
      <c r="B7">
        <v>1</v>
      </c>
      <c r="D7" t="s">
        <v>175</v>
      </c>
      <c r="E7">
        <v>200</v>
      </c>
      <c r="F7">
        <v>1E-07</v>
      </c>
      <c r="G7">
        <v>19.200001</v>
      </c>
      <c r="H7">
        <f t="shared" si="0"/>
        <v>19.1328</v>
      </c>
      <c r="K7" s="29">
        <v>0</v>
      </c>
      <c r="N7">
        <f>H7*(1-K7)</f>
        <v>19.1328</v>
      </c>
      <c r="O7">
        <f>IF((K7&lt;F7),H7,0)</f>
        <v>19.1328</v>
      </c>
      <c r="S7" s="25">
        <v>19132800</v>
      </c>
    </row>
    <row r="8" spans="1:19" ht="12.75">
      <c r="A8">
        <v>0</v>
      </c>
      <c r="B8">
        <v>3</v>
      </c>
      <c r="D8" t="s">
        <v>175</v>
      </c>
      <c r="E8">
        <v>200</v>
      </c>
      <c r="F8">
        <v>1E-07</v>
      </c>
      <c r="G8">
        <v>24</v>
      </c>
      <c r="H8">
        <f t="shared" si="0"/>
        <v>23.712</v>
      </c>
      <c r="K8" s="29">
        <v>0</v>
      </c>
      <c r="N8">
        <f aca="true" t="shared" si="1" ref="N8:N23">H8*(1-K8)</f>
        <v>23.712</v>
      </c>
      <c r="O8">
        <f aca="true" t="shared" si="2" ref="O8:O23">IF((K8&lt;F8),H8,0)</f>
        <v>23.712</v>
      </c>
      <c r="S8" s="25">
        <v>23712000</v>
      </c>
    </row>
    <row r="9" spans="1:19" ht="12.75">
      <c r="A9">
        <v>0</v>
      </c>
      <c r="B9">
        <v>4</v>
      </c>
      <c r="D9" t="s">
        <v>175</v>
      </c>
      <c r="E9">
        <v>200</v>
      </c>
      <c r="F9">
        <v>0.0001</v>
      </c>
      <c r="G9">
        <v>4</v>
      </c>
      <c r="H9">
        <f t="shared" si="0"/>
        <v>3.9412</v>
      </c>
      <c r="K9" s="29">
        <v>0</v>
      </c>
      <c r="N9">
        <f t="shared" si="1"/>
        <v>3.9412</v>
      </c>
      <c r="O9">
        <f t="shared" si="2"/>
        <v>3.9412</v>
      </c>
      <c r="S9" s="25">
        <v>3941200</v>
      </c>
    </row>
    <row r="10" spans="1:19" ht="12.75">
      <c r="A10">
        <v>0</v>
      </c>
      <c r="B10">
        <v>7</v>
      </c>
      <c r="D10" t="s">
        <v>176</v>
      </c>
      <c r="E10">
        <v>30</v>
      </c>
      <c r="F10">
        <v>0.05</v>
      </c>
      <c r="G10">
        <v>0.096</v>
      </c>
      <c r="H10">
        <f t="shared" si="0"/>
        <v>0.094368</v>
      </c>
      <c r="K10" s="29">
        <v>0.017</v>
      </c>
      <c r="N10">
        <f t="shared" si="1"/>
        <v>0.092763744</v>
      </c>
      <c r="O10">
        <f t="shared" si="2"/>
        <v>0.094368</v>
      </c>
      <c r="S10" s="25">
        <v>94368</v>
      </c>
    </row>
    <row r="11" spans="1:19" ht="12.75">
      <c r="A11">
        <v>0</v>
      </c>
      <c r="B11">
        <v>8</v>
      </c>
      <c r="D11" t="s">
        <v>176</v>
      </c>
      <c r="E11">
        <v>30</v>
      </c>
      <c r="F11">
        <v>0.05</v>
      </c>
      <c r="G11">
        <v>0.096</v>
      </c>
      <c r="H11">
        <f t="shared" si="0"/>
        <v>0.0944</v>
      </c>
      <c r="K11" s="29">
        <v>0.015</v>
      </c>
      <c r="N11">
        <f t="shared" si="1"/>
        <v>0.092984</v>
      </c>
      <c r="O11">
        <f t="shared" si="2"/>
        <v>0.0944</v>
      </c>
      <c r="S11" s="25">
        <v>94400</v>
      </c>
    </row>
    <row r="12" spans="1:19" ht="12.75">
      <c r="A12">
        <v>0</v>
      </c>
      <c r="B12">
        <v>9</v>
      </c>
      <c r="D12" t="s">
        <v>176</v>
      </c>
      <c r="E12">
        <v>30</v>
      </c>
      <c r="F12">
        <v>0.05</v>
      </c>
      <c r="G12">
        <v>0.096</v>
      </c>
      <c r="H12">
        <f t="shared" si="0"/>
        <v>0.09424</v>
      </c>
      <c r="K12" s="29">
        <v>0.013</v>
      </c>
      <c r="N12">
        <f t="shared" si="1"/>
        <v>0.09301488000000001</v>
      </c>
      <c r="O12">
        <f t="shared" si="2"/>
        <v>0.09424</v>
      </c>
      <c r="S12" s="25">
        <v>94240</v>
      </c>
    </row>
    <row r="13" spans="1:19" ht="12.75">
      <c r="A13">
        <v>0</v>
      </c>
      <c r="B13">
        <v>10</v>
      </c>
      <c r="D13" t="s">
        <v>175</v>
      </c>
      <c r="E13">
        <v>30</v>
      </c>
      <c r="F13">
        <v>0.0001</v>
      </c>
      <c r="G13">
        <v>2</v>
      </c>
      <c r="H13">
        <f t="shared" si="0"/>
        <v>1.967309</v>
      </c>
      <c r="K13" s="29">
        <v>0</v>
      </c>
      <c r="N13">
        <f t="shared" si="1"/>
        <v>1.967309</v>
      </c>
      <c r="O13">
        <f t="shared" si="2"/>
        <v>1.967309</v>
      </c>
      <c r="S13" s="25">
        <v>1967309</v>
      </c>
    </row>
    <row r="14" spans="1:19" ht="12.75">
      <c r="A14">
        <v>0</v>
      </c>
      <c r="B14">
        <v>11</v>
      </c>
      <c r="D14" t="s">
        <v>175</v>
      </c>
      <c r="E14">
        <v>200</v>
      </c>
      <c r="F14">
        <v>0.0001</v>
      </c>
      <c r="G14">
        <v>0.128</v>
      </c>
      <c r="H14">
        <f t="shared" si="0"/>
        <v>0.1251771</v>
      </c>
      <c r="K14" s="29">
        <v>0</v>
      </c>
      <c r="N14">
        <f t="shared" si="1"/>
        <v>0.1251771</v>
      </c>
      <c r="O14">
        <f t="shared" si="2"/>
        <v>0.1251771</v>
      </c>
      <c r="S14" s="25">
        <v>125177.1</v>
      </c>
    </row>
    <row r="15" spans="1:19" ht="12.75">
      <c r="A15">
        <v>1</v>
      </c>
      <c r="B15">
        <v>0</v>
      </c>
      <c r="D15" t="s">
        <v>175</v>
      </c>
      <c r="E15">
        <v>100</v>
      </c>
      <c r="F15">
        <v>0.01</v>
      </c>
      <c r="G15">
        <v>0.06</v>
      </c>
      <c r="H15">
        <f t="shared" si="0"/>
        <v>0.059801599999999996</v>
      </c>
      <c r="K15" s="29">
        <v>0</v>
      </c>
      <c r="N15">
        <f t="shared" si="1"/>
        <v>0.059801599999999996</v>
      </c>
      <c r="O15">
        <f t="shared" si="2"/>
        <v>0.059801599999999996</v>
      </c>
      <c r="S15" s="25">
        <v>59801.6</v>
      </c>
    </row>
    <row r="16" spans="1:19" ht="12.75">
      <c r="A16">
        <v>3</v>
      </c>
      <c r="B16">
        <v>0</v>
      </c>
      <c r="D16" t="s">
        <v>175</v>
      </c>
      <c r="E16">
        <v>100</v>
      </c>
      <c r="F16">
        <v>0.01</v>
      </c>
      <c r="G16">
        <v>0.06</v>
      </c>
      <c r="H16">
        <f t="shared" si="0"/>
        <v>0.059784529999999995</v>
      </c>
      <c r="K16" s="29">
        <v>0</v>
      </c>
      <c r="N16">
        <f t="shared" si="1"/>
        <v>0.059784529999999995</v>
      </c>
      <c r="O16">
        <f t="shared" si="2"/>
        <v>0.059784529999999995</v>
      </c>
      <c r="S16" s="25">
        <v>59784.53</v>
      </c>
    </row>
    <row r="17" spans="1:19" ht="12.75">
      <c r="A17">
        <v>7</v>
      </c>
      <c r="B17">
        <v>0</v>
      </c>
      <c r="D17" t="s">
        <v>176</v>
      </c>
      <c r="E17">
        <v>30</v>
      </c>
      <c r="F17">
        <v>0.05</v>
      </c>
      <c r="G17">
        <v>0.096</v>
      </c>
      <c r="H17">
        <f t="shared" si="0"/>
        <v>0.09552</v>
      </c>
      <c r="K17" s="29">
        <v>0</v>
      </c>
      <c r="N17">
        <f t="shared" si="1"/>
        <v>0.09552</v>
      </c>
      <c r="O17">
        <f t="shared" si="2"/>
        <v>0.09552</v>
      </c>
      <c r="S17" s="25">
        <v>95520</v>
      </c>
    </row>
    <row r="18" spans="1:19" ht="12.75">
      <c r="A18">
        <v>8</v>
      </c>
      <c r="B18">
        <v>0</v>
      </c>
      <c r="D18" t="s">
        <v>176</v>
      </c>
      <c r="E18">
        <v>30</v>
      </c>
      <c r="F18">
        <v>0.05</v>
      </c>
      <c r="G18">
        <v>0.096</v>
      </c>
      <c r="H18">
        <f t="shared" si="0"/>
        <v>0.095488</v>
      </c>
      <c r="K18" s="29">
        <v>0</v>
      </c>
      <c r="N18">
        <f t="shared" si="1"/>
        <v>0.095488</v>
      </c>
      <c r="O18">
        <f t="shared" si="2"/>
        <v>0.095488</v>
      </c>
      <c r="S18" s="25">
        <v>95488</v>
      </c>
    </row>
    <row r="19" spans="1:19" ht="12.75">
      <c r="A19">
        <v>9</v>
      </c>
      <c r="B19">
        <v>0</v>
      </c>
      <c r="D19" t="s">
        <v>176</v>
      </c>
      <c r="E19">
        <v>30</v>
      </c>
      <c r="F19">
        <v>0.05</v>
      </c>
      <c r="G19">
        <v>0.096</v>
      </c>
      <c r="H19">
        <f t="shared" si="0"/>
        <v>0.095456</v>
      </c>
      <c r="K19" s="29">
        <v>0</v>
      </c>
      <c r="N19">
        <f t="shared" si="1"/>
        <v>0.095456</v>
      </c>
      <c r="O19">
        <f t="shared" si="2"/>
        <v>0.095456</v>
      </c>
      <c r="S19" s="25">
        <v>95456</v>
      </c>
    </row>
    <row r="20" spans="1:19" ht="12.75">
      <c r="A20">
        <v>10</v>
      </c>
      <c r="B20">
        <v>0</v>
      </c>
      <c r="D20" t="s">
        <v>175</v>
      </c>
      <c r="E20">
        <v>50</v>
      </c>
      <c r="F20">
        <v>0.0001</v>
      </c>
      <c r="G20">
        <v>1</v>
      </c>
      <c r="H20">
        <f t="shared" si="0"/>
        <v>0.9927339000000001</v>
      </c>
      <c r="K20" s="29">
        <v>0</v>
      </c>
      <c r="N20">
        <f t="shared" si="1"/>
        <v>0.9927339000000001</v>
      </c>
      <c r="O20">
        <f t="shared" si="2"/>
        <v>0.9927339000000001</v>
      </c>
      <c r="S20" s="25">
        <v>992733.9</v>
      </c>
    </row>
    <row r="21" spans="1:19" ht="12.75">
      <c r="A21">
        <v>6</v>
      </c>
      <c r="B21">
        <v>5</v>
      </c>
      <c r="D21" t="s">
        <v>175</v>
      </c>
      <c r="E21">
        <v>100</v>
      </c>
      <c r="F21">
        <v>0.0001</v>
      </c>
      <c r="G21">
        <v>0.5</v>
      </c>
      <c r="H21">
        <f t="shared" si="0"/>
        <v>0.497664</v>
      </c>
      <c r="K21" s="29">
        <v>0</v>
      </c>
      <c r="N21">
        <f t="shared" si="1"/>
        <v>0.497664</v>
      </c>
      <c r="O21">
        <f t="shared" si="2"/>
        <v>0.497664</v>
      </c>
      <c r="S21" s="25">
        <v>497664</v>
      </c>
    </row>
    <row r="22" spans="1:19" ht="12.75">
      <c r="A22">
        <v>5</v>
      </c>
      <c r="B22">
        <v>6</v>
      </c>
      <c r="D22" t="s">
        <v>175</v>
      </c>
      <c r="E22">
        <v>100</v>
      </c>
      <c r="F22">
        <v>0.0001</v>
      </c>
      <c r="G22">
        <v>0.5</v>
      </c>
      <c r="H22">
        <f t="shared" si="0"/>
        <v>0.49793709999999997</v>
      </c>
      <c r="K22" s="29">
        <v>0</v>
      </c>
      <c r="N22">
        <f t="shared" si="1"/>
        <v>0.49793709999999997</v>
      </c>
      <c r="O22">
        <f t="shared" si="2"/>
        <v>0.49793709999999997</v>
      </c>
      <c r="S22" s="25">
        <v>497937.1</v>
      </c>
    </row>
    <row r="23" spans="1:19" ht="12.75">
      <c r="A23">
        <v>11</v>
      </c>
      <c r="B23">
        <v>10</v>
      </c>
      <c r="D23" t="s">
        <v>175</v>
      </c>
      <c r="E23">
        <v>16</v>
      </c>
      <c r="F23">
        <v>0.0001</v>
      </c>
      <c r="G23">
        <v>0.5</v>
      </c>
      <c r="H23">
        <f t="shared" si="0"/>
        <v>0.4968267</v>
      </c>
      <c r="K23" s="29">
        <v>0.025</v>
      </c>
      <c r="N23">
        <f t="shared" si="1"/>
        <v>0.4844060325</v>
      </c>
      <c r="O23">
        <f t="shared" si="2"/>
        <v>0</v>
      </c>
      <c r="S23" s="25">
        <v>496826.7</v>
      </c>
    </row>
    <row r="25" ht="13.5" thickBot="1"/>
    <row r="26" spans="1:22" ht="13.5" customHeight="1" thickBot="1">
      <c r="A26" s="73" t="s">
        <v>32</v>
      </c>
      <c r="B26" s="92"/>
      <c r="C26" s="92"/>
      <c r="D26" s="92"/>
      <c r="E26" s="74"/>
      <c r="G26" s="73" t="s">
        <v>22</v>
      </c>
      <c r="H26" s="92"/>
      <c r="I26" s="92"/>
      <c r="J26" s="92"/>
      <c r="K26" s="92"/>
      <c r="L26" s="92"/>
      <c r="M26" s="74"/>
      <c r="O26" s="24"/>
      <c r="P26" s="20"/>
      <c r="Q26" s="20"/>
      <c r="R26" s="18"/>
      <c r="S26" s="18"/>
      <c r="T26" s="18"/>
      <c r="U26" s="18"/>
      <c r="V26" s="18"/>
    </row>
    <row r="27" spans="1:22" ht="13.5" thickBot="1">
      <c r="A27" s="13"/>
      <c r="B27" s="1" t="s">
        <v>14</v>
      </c>
      <c r="C27" s="1" t="s">
        <v>15</v>
      </c>
      <c r="D27" s="1" t="s">
        <v>16</v>
      </c>
      <c r="E27" s="2" t="s">
        <v>17</v>
      </c>
      <c r="G27" s="14" t="s">
        <v>25</v>
      </c>
      <c r="H27" s="18"/>
      <c r="I27" s="18"/>
      <c r="J27" s="18"/>
      <c r="K27" s="18"/>
      <c r="L27" s="18"/>
      <c r="M27" s="19"/>
      <c r="O27" s="20"/>
      <c r="P27" s="20"/>
      <c r="Q27" s="20"/>
      <c r="R27" s="18"/>
      <c r="S27" s="18"/>
      <c r="T27" s="18"/>
      <c r="U27" s="18"/>
      <c r="V27" s="18"/>
    </row>
    <row r="28" spans="1:22" ht="12.75">
      <c r="A28" s="8" t="s">
        <v>48</v>
      </c>
      <c r="B28" s="9">
        <v>0.0032</v>
      </c>
      <c r="C28" s="9">
        <v>0.0032</v>
      </c>
      <c r="D28" s="9">
        <v>0.0032</v>
      </c>
      <c r="E28" s="10">
        <v>0.0032</v>
      </c>
      <c r="G28" s="93" t="s">
        <v>23</v>
      </c>
      <c r="H28" s="13"/>
      <c r="I28" s="1" t="s">
        <v>31</v>
      </c>
      <c r="J28" s="1" t="s">
        <v>26</v>
      </c>
      <c r="K28" s="1"/>
      <c r="L28" s="1"/>
      <c r="M28" s="2"/>
      <c r="O28" s="18"/>
      <c r="P28" s="18"/>
      <c r="Q28" s="18"/>
      <c r="R28" s="18"/>
      <c r="S28" s="18"/>
      <c r="T28" s="18"/>
      <c r="U28" s="18"/>
      <c r="V28" s="18"/>
    </row>
    <row r="29" spans="1:22" ht="13.5" thickBot="1">
      <c r="A29" s="8" t="s">
        <v>49</v>
      </c>
      <c r="B29" s="9">
        <v>15</v>
      </c>
      <c r="C29" s="9">
        <v>15</v>
      </c>
      <c r="D29" s="9">
        <v>15</v>
      </c>
      <c r="E29" s="10">
        <v>15</v>
      </c>
      <c r="G29" s="94"/>
      <c r="H29" s="22" t="s">
        <v>24</v>
      </c>
      <c r="I29" s="11">
        <v>1</v>
      </c>
      <c r="J29" s="11">
        <v>64</v>
      </c>
      <c r="K29" s="11"/>
      <c r="L29" s="11"/>
      <c r="M29" s="12"/>
      <c r="O29" s="18"/>
      <c r="P29" s="18"/>
      <c r="Q29" s="18"/>
      <c r="R29" s="18"/>
      <c r="S29" s="18"/>
      <c r="T29" s="18"/>
      <c r="U29" s="18"/>
      <c r="V29" s="18"/>
    </row>
    <row r="30" spans="1:22" ht="13.5" thickBot="1">
      <c r="A30" s="8" t="s">
        <v>50</v>
      </c>
      <c r="B30" s="9">
        <v>31</v>
      </c>
      <c r="C30" s="9">
        <v>31</v>
      </c>
      <c r="D30" s="9">
        <v>15</v>
      </c>
      <c r="E30" s="10">
        <v>15</v>
      </c>
      <c r="G30" s="23" t="s">
        <v>27</v>
      </c>
      <c r="H30" s="73" t="s">
        <v>28</v>
      </c>
      <c r="I30" s="92"/>
      <c r="J30" s="92"/>
      <c r="K30" s="92"/>
      <c r="L30" s="92"/>
      <c r="M30" s="74"/>
      <c r="O30" s="18"/>
      <c r="P30" s="18"/>
      <c r="Q30" s="18"/>
      <c r="R30" s="18"/>
      <c r="S30" s="18"/>
      <c r="T30" s="18"/>
      <c r="U30" s="18"/>
      <c r="V30" s="18"/>
    </row>
    <row r="31" spans="1:22" ht="13.5" thickBot="1">
      <c r="A31" s="8" t="s">
        <v>51</v>
      </c>
      <c r="B31" s="9">
        <v>7</v>
      </c>
      <c r="C31" s="9">
        <v>3</v>
      </c>
      <c r="D31" s="9">
        <v>2</v>
      </c>
      <c r="E31" s="10">
        <v>2</v>
      </c>
      <c r="G31" s="23" t="s">
        <v>18</v>
      </c>
      <c r="H31" s="73" t="s">
        <v>177</v>
      </c>
      <c r="I31" s="92"/>
      <c r="J31" s="92"/>
      <c r="K31" s="92"/>
      <c r="L31" s="92"/>
      <c r="M31" s="74"/>
      <c r="O31" s="18"/>
      <c r="P31" s="18"/>
      <c r="Q31" s="18"/>
      <c r="R31" s="18"/>
      <c r="S31" s="18"/>
      <c r="T31" s="18"/>
      <c r="U31" s="18"/>
      <c r="V31" s="18"/>
    </row>
    <row r="32" spans="1:22" ht="13.5" thickBot="1">
      <c r="A32" s="16" t="s">
        <v>19</v>
      </c>
      <c r="B32" s="90" t="s">
        <v>21</v>
      </c>
      <c r="C32" s="90"/>
      <c r="D32" s="90"/>
      <c r="E32" s="91"/>
      <c r="G32" s="15" t="s">
        <v>29</v>
      </c>
      <c r="H32" s="73" t="s">
        <v>28</v>
      </c>
      <c r="I32" s="92"/>
      <c r="J32" s="92"/>
      <c r="K32" s="92"/>
      <c r="L32" s="92"/>
      <c r="M32" s="74"/>
      <c r="O32" s="18"/>
      <c r="P32" s="18"/>
      <c r="Q32" s="18"/>
      <c r="R32" s="18"/>
      <c r="S32" s="18"/>
      <c r="T32" s="18"/>
      <c r="U32" s="18"/>
      <c r="V32" s="18"/>
    </row>
    <row r="33" spans="1:22" ht="13.5" thickBot="1">
      <c r="A33" s="17" t="s">
        <v>20</v>
      </c>
      <c r="B33" s="90" t="s">
        <v>21</v>
      </c>
      <c r="C33" s="90"/>
      <c r="D33" s="90"/>
      <c r="E33" s="91"/>
      <c r="G33" s="23" t="s">
        <v>30</v>
      </c>
      <c r="H33" s="73" t="s">
        <v>28</v>
      </c>
      <c r="I33" s="92"/>
      <c r="J33" s="92"/>
      <c r="K33" s="92"/>
      <c r="L33" s="92"/>
      <c r="M33" s="74"/>
      <c r="O33" s="18"/>
      <c r="P33" s="18"/>
      <c r="Q33" s="18"/>
      <c r="R33" s="18"/>
      <c r="S33" s="18"/>
      <c r="T33" s="18"/>
      <c r="U33" s="18"/>
      <c r="V33" s="18"/>
    </row>
    <row r="34" spans="7:22" ht="13.5" thickBot="1">
      <c r="G34" s="21"/>
      <c r="H34" s="20"/>
      <c r="I34" s="20"/>
      <c r="J34" s="20"/>
      <c r="K34" s="20"/>
      <c r="O34" s="18"/>
      <c r="P34" s="18"/>
      <c r="Q34" s="18"/>
      <c r="R34" s="18"/>
      <c r="S34" s="18"/>
      <c r="T34" s="18"/>
      <c r="U34" s="18"/>
      <c r="V34" s="18"/>
    </row>
    <row r="35" spans="7:22" ht="13.5" customHeight="1">
      <c r="G35" s="96" t="s">
        <v>34</v>
      </c>
      <c r="H35" s="97"/>
      <c r="I35" s="97"/>
      <c r="J35" s="97"/>
      <c r="K35" s="97"/>
      <c r="L35" s="97"/>
      <c r="M35" s="98"/>
      <c r="O35" s="18"/>
      <c r="P35" s="18"/>
      <c r="Q35" s="18"/>
      <c r="R35" s="18"/>
      <c r="S35" s="18"/>
      <c r="T35" s="18"/>
      <c r="U35" s="18"/>
      <c r="V35" s="18"/>
    </row>
    <row r="36" spans="7:23" ht="12.75">
      <c r="G36" s="88" t="s">
        <v>35</v>
      </c>
      <c r="H36" s="89"/>
      <c r="I36" s="99" t="s">
        <v>334</v>
      </c>
      <c r="J36" s="100"/>
      <c r="K36" s="100"/>
      <c r="L36" s="100"/>
      <c r="M36" s="101"/>
      <c r="O36" s="18"/>
      <c r="P36" s="18"/>
      <c r="Q36" s="18"/>
      <c r="R36" s="21"/>
      <c r="S36" s="21"/>
      <c r="T36" s="21"/>
      <c r="U36" s="21"/>
      <c r="V36" s="21"/>
      <c r="W36" s="21"/>
    </row>
    <row r="37" spans="7:23" ht="12.75">
      <c r="G37" s="88" t="s">
        <v>36</v>
      </c>
      <c r="H37" s="89"/>
      <c r="I37" s="95" t="s">
        <v>37</v>
      </c>
      <c r="J37" s="95"/>
      <c r="K37" s="9"/>
      <c r="L37" s="9"/>
      <c r="M37" s="10"/>
      <c r="O37" s="18"/>
      <c r="P37" s="18"/>
      <c r="Q37" s="18"/>
      <c r="R37" s="21"/>
      <c r="S37" s="21"/>
      <c r="T37" s="21"/>
      <c r="U37" s="21"/>
      <c r="V37" s="21"/>
      <c r="W37" s="21"/>
    </row>
    <row r="38" spans="7:22" ht="12.75">
      <c r="G38" s="88" t="s">
        <v>38</v>
      </c>
      <c r="H38" s="89"/>
      <c r="I38" s="9" t="s">
        <v>39</v>
      </c>
      <c r="J38" s="9"/>
      <c r="K38" s="9"/>
      <c r="L38" s="9"/>
      <c r="M38" s="10"/>
      <c r="O38" s="18"/>
      <c r="P38" s="18"/>
      <c r="Q38" s="18"/>
      <c r="R38" s="21"/>
      <c r="S38" s="21"/>
      <c r="T38" s="21"/>
      <c r="U38" s="18"/>
      <c r="V38" s="18"/>
    </row>
    <row r="39" spans="7:22" ht="12.75">
      <c r="G39" s="88" t="s">
        <v>40</v>
      </c>
      <c r="H39" s="89"/>
      <c r="I39" s="9">
        <v>40</v>
      </c>
      <c r="J39" s="9"/>
      <c r="K39" s="9"/>
      <c r="L39" s="9"/>
      <c r="M39" s="10"/>
      <c r="O39" s="18"/>
      <c r="P39" s="18"/>
      <c r="Q39" s="18"/>
      <c r="R39" s="18"/>
      <c r="S39" s="18"/>
      <c r="T39" s="18"/>
      <c r="U39" s="18"/>
      <c r="V39" s="18"/>
    </row>
    <row r="40" spans="7:22" ht="12.75">
      <c r="G40" s="8" t="s">
        <v>41</v>
      </c>
      <c r="H40" s="9"/>
      <c r="I40" s="9" t="s">
        <v>42</v>
      </c>
      <c r="J40" s="9"/>
      <c r="K40" s="9"/>
      <c r="L40" s="9"/>
      <c r="M40" s="10"/>
      <c r="O40" s="18"/>
      <c r="P40" s="18"/>
      <c r="Q40" s="18"/>
      <c r="R40" s="18"/>
      <c r="S40" s="18"/>
      <c r="T40" s="18"/>
      <c r="U40" s="18"/>
      <c r="V40" s="18"/>
    </row>
    <row r="41" spans="7:22" ht="12.75">
      <c r="G41" s="8" t="s">
        <v>43</v>
      </c>
      <c r="H41" s="9"/>
      <c r="I41" s="9" t="s">
        <v>44</v>
      </c>
      <c r="J41" s="9"/>
      <c r="K41" s="9"/>
      <c r="L41" s="9"/>
      <c r="M41" s="10"/>
      <c r="O41" s="18"/>
      <c r="P41" s="18"/>
      <c r="Q41" s="18"/>
      <c r="R41" s="18"/>
      <c r="S41" s="18"/>
      <c r="T41" s="18"/>
      <c r="U41" s="18"/>
      <c r="V41" s="18"/>
    </row>
    <row r="42" spans="7:22" ht="14.25" customHeight="1">
      <c r="G42" s="8" t="s">
        <v>45</v>
      </c>
      <c r="H42" s="9"/>
      <c r="I42" s="9" t="s">
        <v>46</v>
      </c>
      <c r="J42" s="9"/>
      <c r="K42" s="9"/>
      <c r="L42" s="9"/>
      <c r="M42" s="10"/>
      <c r="O42" s="18"/>
      <c r="P42" s="18"/>
      <c r="Q42" s="18"/>
      <c r="R42" s="18"/>
      <c r="S42" s="18"/>
      <c r="T42" s="18"/>
      <c r="U42" s="18"/>
      <c r="V42" s="18"/>
    </row>
    <row r="43" spans="7:22" ht="13.5" thickBot="1">
      <c r="G43" s="17" t="s">
        <v>47</v>
      </c>
      <c r="H43" s="11"/>
      <c r="I43" s="11">
        <v>108</v>
      </c>
      <c r="J43" s="11"/>
      <c r="K43" s="11"/>
      <c r="L43" s="11"/>
      <c r="M43" s="12"/>
      <c r="O43" s="18"/>
      <c r="P43" s="18"/>
      <c r="Q43" s="18"/>
      <c r="R43" s="18"/>
      <c r="S43" s="18"/>
      <c r="T43" s="18"/>
      <c r="U43" s="18"/>
      <c r="V43" s="18"/>
    </row>
    <row r="44" spans="15:22" ht="12.75">
      <c r="O44" s="18"/>
      <c r="P44" s="18"/>
      <c r="Q44" s="18"/>
      <c r="R44" s="18"/>
      <c r="S44" s="18"/>
      <c r="T44" s="18"/>
      <c r="U44" s="18"/>
      <c r="V44" s="18"/>
    </row>
    <row r="45" spans="15:22" ht="12.75">
      <c r="O45" s="18"/>
      <c r="P45" s="18"/>
      <c r="Q45" s="18"/>
      <c r="R45" s="18"/>
      <c r="S45" s="18"/>
      <c r="T45" s="18"/>
      <c r="U45" s="18"/>
      <c r="V45" s="18"/>
    </row>
    <row r="46" spans="15:22" ht="12.75">
      <c r="O46" s="18"/>
      <c r="P46" s="18"/>
      <c r="Q46" s="18"/>
      <c r="R46" s="18"/>
      <c r="S46" s="18"/>
      <c r="T46" s="18"/>
      <c r="U46" s="18"/>
      <c r="V46" s="18"/>
    </row>
    <row r="47" spans="15:22" ht="12.75">
      <c r="O47" s="18"/>
      <c r="P47" s="18"/>
      <c r="Q47" s="18"/>
      <c r="R47" s="18"/>
      <c r="S47" s="18"/>
      <c r="T47" s="18"/>
      <c r="U47" s="18"/>
      <c r="V47" s="18"/>
    </row>
    <row r="48" spans="15:22" ht="12.75">
      <c r="O48" s="18"/>
      <c r="P48" s="18"/>
      <c r="Q48" s="18"/>
      <c r="R48" s="18"/>
      <c r="S48" s="18"/>
      <c r="T48" s="18"/>
      <c r="U48" s="18"/>
      <c r="V48" s="18"/>
    </row>
    <row r="49" spans="15:22" ht="12.75">
      <c r="O49" s="18"/>
      <c r="P49" s="18"/>
      <c r="Q49" s="18"/>
      <c r="R49" s="18"/>
      <c r="S49" s="18"/>
      <c r="T49" s="18"/>
      <c r="U49" s="18"/>
      <c r="V49" s="18"/>
    </row>
  </sheetData>
  <mergeCells count="28">
    <mergeCell ref="G38:H38"/>
    <mergeCell ref="A26:E26"/>
    <mergeCell ref="G37:H37"/>
    <mergeCell ref="H33:M33"/>
    <mergeCell ref="I37:J37"/>
    <mergeCell ref="G35:M35"/>
    <mergeCell ref="G36:H36"/>
    <mergeCell ref="I36:M36"/>
    <mergeCell ref="G39:H39"/>
    <mergeCell ref="M1:O1"/>
    <mergeCell ref="B32:E32"/>
    <mergeCell ref="B33:E33"/>
    <mergeCell ref="G26:M26"/>
    <mergeCell ref="G28:G29"/>
    <mergeCell ref="H30:M30"/>
    <mergeCell ref="H31:M31"/>
    <mergeCell ref="H32:M32"/>
    <mergeCell ref="G1:G2"/>
    <mergeCell ref="S1:S2"/>
    <mergeCell ref="F1:F2"/>
    <mergeCell ref="E1:E2"/>
    <mergeCell ref="A1:A2"/>
    <mergeCell ref="B1:B2"/>
    <mergeCell ref="C1:C2"/>
    <mergeCell ref="D1:D2"/>
    <mergeCell ref="K1:L1"/>
    <mergeCell ref="H1:H2"/>
    <mergeCell ref="I1:J1"/>
  </mergeCells>
  <printOptions/>
  <pageMargins left="0.75" right="0.75" top="1" bottom="1" header="0.5" footer="0.5"/>
  <pageSetup orientation="portrait" paperSize="9"/>
  <ignoredErrors>
    <ignoredError sqref="J3" formulaRange="1"/>
  </ignoredErrors>
</worksheet>
</file>

<file path=xl/worksheets/sheet5.xml><?xml version="1.0" encoding="utf-8"?>
<worksheet xmlns="http://schemas.openxmlformats.org/spreadsheetml/2006/main" xmlns:r="http://schemas.openxmlformats.org/officeDocument/2006/relationships">
  <sheetPr>
    <tabColor indexed="45"/>
  </sheetPr>
  <dimension ref="A1:W49"/>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I36" sqref="I36:M36"/>
    </sheetView>
  </sheetViews>
  <sheetFormatPr defaultColWidth="9.140625" defaultRowHeight="12.75"/>
  <cols>
    <col min="6" max="6" width="10.7109375" style="0" bestFit="1" customWidth="1"/>
    <col min="12" max="12" width="11.140625" style="0" customWidth="1"/>
    <col min="19" max="19" width="10.00390625" style="0" bestFit="1" customWidth="1"/>
  </cols>
  <sheetData>
    <row r="1" spans="1:19" ht="12.75" customHeight="1">
      <c r="A1" s="81" t="s">
        <v>0</v>
      </c>
      <c r="B1" s="77" t="s">
        <v>1</v>
      </c>
      <c r="C1" s="77" t="s">
        <v>172</v>
      </c>
      <c r="D1" s="77" t="s">
        <v>173</v>
      </c>
      <c r="E1" s="79" t="s">
        <v>148</v>
      </c>
      <c r="F1" s="77" t="s">
        <v>149</v>
      </c>
      <c r="G1" s="77" t="s">
        <v>150</v>
      </c>
      <c r="H1" s="75" t="s">
        <v>151</v>
      </c>
      <c r="I1" s="86" t="s">
        <v>3</v>
      </c>
      <c r="J1" s="87"/>
      <c r="K1" s="83" t="s">
        <v>4</v>
      </c>
      <c r="L1" s="84"/>
      <c r="M1" s="87" t="s">
        <v>5</v>
      </c>
      <c r="N1" s="87"/>
      <c r="O1" s="87"/>
      <c r="P1" s="1" t="s">
        <v>6</v>
      </c>
      <c r="Q1" s="2"/>
      <c r="S1" s="75" t="s">
        <v>80</v>
      </c>
    </row>
    <row r="2" spans="1:19" ht="64.5" thickBot="1">
      <c r="A2" s="103"/>
      <c r="B2" s="102"/>
      <c r="C2" s="102"/>
      <c r="D2" s="78"/>
      <c r="E2" s="80"/>
      <c r="F2" s="78"/>
      <c r="G2" s="102"/>
      <c r="H2" s="85"/>
      <c r="I2" s="3" t="s">
        <v>7</v>
      </c>
      <c r="J2" s="4" t="s">
        <v>8</v>
      </c>
      <c r="K2" s="4" t="s">
        <v>152</v>
      </c>
      <c r="L2" s="5" t="s">
        <v>153</v>
      </c>
      <c r="M2" s="4" t="s">
        <v>9</v>
      </c>
      <c r="N2" s="4" t="s">
        <v>10</v>
      </c>
      <c r="O2" s="4" t="s">
        <v>11</v>
      </c>
      <c r="P2" s="5" t="s">
        <v>12</v>
      </c>
      <c r="Q2" s="6" t="s">
        <v>13</v>
      </c>
      <c r="S2" s="76"/>
    </row>
    <row r="3" spans="1:19" ht="13.5" thickBot="1">
      <c r="A3" s="18">
        <v>3</v>
      </c>
      <c r="B3" s="18">
        <v>2</v>
      </c>
      <c r="C3" t="s">
        <v>174</v>
      </c>
      <c r="G3" s="18">
        <v>0</v>
      </c>
      <c r="H3" s="26">
        <f>S3/1000000</f>
        <v>0.22624</v>
      </c>
      <c r="I3" s="62">
        <f>SUM(H3:H6)</f>
        <v>26.2589792</v>
      </c>
      <c r="J3" s="63">
        <f>I3/SUM(G3:G6)</f>
        <v>0.6404629073170731</v>
      </c>
      <c r="K3" s="7"/>
      <c r="L3" s="65" t="s">
        <v>219</v>
      </c>
      <c r="M3" s="63">
        <f>SUM(H3:H23)</f>
        <v>58.99018100000001</v>
      </c>
      <c r="N3" s="63">
        <f>SUM(N7:N15)+SUM(H3:H6)</f>
        <v>58.9557783339</v>
      </c>
      <c r="O3" s="66">
        <f>SUM(O7:O15)+SUM(H3:H6)</f>
        <v>56.9958477</v>
      </c>
      <c r="P3" s="67">
        <v>112.1574</v>
      </c>
      <c r="Q3" s="68">
        <f>N3/P3</f>
        <v>0.5256521489790241</v>
      </c>
      <c r="S3" s="25">
        <v>226240</v>
      </c>
    </row>
    <row r="4" spans="1:19" ht="12.75">
      <c r="A4" s="18">
        <v>2</v>
      </c>
      <c r="B4" s="18">
        <v>3</v>
      </c>
      <c r="C4" t="s">
        <v>174</v>
      </c>
      <c r="G4" s="18">
        <v>30</v>
      </c>
      <c r="H4" s="26">
        <f aca="true" t="shared" si="0" ref="H4:H15">S4/1000000</f>
        <v>14.7864</v>
      </c>
      <c r="S4" s="25">
        <v>14786400</v>
      </c>
    </row>
    <row r="5" spans="1:19" ht="12.75">
      <c r="A5" s="18">
        <v>15</v>
      </c>
      <c r="B5" s="18">
        <v>9</v>
      </c>
      <c r="C5" t="s">
        <v>174</v>
      </c>
      <c r="G5" s="18">
        <v>11</v>
      </c>
      <c r="H5" s="26">
        <f t="shared" si="0"/>
        <v>11.0756</v>
      </c>
      <c r="S5" s="25">
        <v>11075600</v>
      </c>
    </row>
    <row r="6" spans="1:19" ht="12.75">
      <c r="A6" s="18">
        <v>9</v>
      </c>
      <c r="B6" s="18">
        <v>15</v>
      </c>
      <c r="C6" t="s">
        <v>174</v>
      </c>
      <c r="G6" s="18">
        <v>0</v>
      </c>
      <c r="H6" s="26">
        <f t="shared" si="0"/>
        <v>0.1707392</v>
      </c>
      <c r="S6" s="25">
        <v>170739.2</v>
      </c>
    </row>
    <row r="7" spans="1:19" ht="12.75">
      <c r="A7" s="18">
        <v>10</v>
      </c>
      <c r="B7" s="18">
        <v>1</v>
      </c>
      <c r="C7" s="18"/>
      <c r="D7" t="s">
        <v>175</v>
      </c>
      <c r="E7">
        <v>200</v>
      </c>
      <c r="F7" s="61">
        <v>1E-07</v>
      </c>
      <c r="G7" s="18">
        <v>28.799999</v>
      </c>
      <c r="H7" s="26">
        <f t="shared" si="0"/>
        <v>28.74245</v>
      </c>
      <c r="K7" s="64">
        <v>0</v>
      </c>
      <c r="N7">
        <f aca="true" t="shared" si="1" ref="N7:N15">H7*(1-K7)</f>
        <v>28.74245</v>
      </c>
      <c r="O7">
        <f aca="true" t="shared" si="2" ref="O7:O15">IF((K7&lt;F7),H7,0)</f>
        <v>28.74245</v>
      </c>
      <c r="S7" s="25">
        <v>28742450</v>
      </c>
    </row>
    <row r="8" spans="1:19" ht="12.75">
      <c r="A8" s="18">
        <v>5</v>
      </c>
      <c r="B8" s="18">
        <v>4</v>
      </c>
      <c r="C8" s="18"/>
      <c r="D8" t="s">
        <v>175</v>
      </c>
      <c r="E8">
        <v>100</v>
      </c>
      <c r="F8" s="61">
        <v>0.0001</v>
      </c>
      <c r="G8" s="18">
        <v>0.5</v>
      </c>
      <c r="H8" s="26">
        <f t="shared" si="0"/>
        <v>0.498687</v>
      </c>
      <c r="K8" s="64">
        <v>0</v>
      </c>
      <c r="N8">
        <f t="shared" si="1"/>
        <v>0.498687</v>
      </c>
      <c r="O8">
        <f t="shared" si="2"/>
        <v>0.498687</v>
      </c>
      <c r="S8" s="25">
        <v>498687</v>
      </c>
    </row>
    <row r="9" spans="1:19" ht="12.75">
      <c r="A9" s="18">
        <v>4</v>
      </c>
      <c r="B9" s="18">
        <v>5</v>
      </c>
      <c r="C9" s="18"/>
      <c r="D9" t="s">
        <v>175</v>
      </c>
      <c r="E9">
        <v>100</v>
      </c>
      <c r="F9" s="61">
        <v>0.0001</v>
      </c>
      <c r="G9" s="18">
        <v>0.5</v>
      </c>
      <c r="H9" s="26">
        <f t="shared" si="0"/>
        <v>0.4988413</v>
      </c>
      <c r="K9" s="64">
        <v>0</v>
      </c>
      <c r="N9">
        <f t="shared" si="1"/>
        <v>0.4988413</v>
      </c>
      <c r="O9">
        <f t="shared" si="2"/>
        <v>0.4988413</v>
      </c>
      <c r="S9" s="25">
        <v>498841.3</v>
      </c>
    </row>
    <row r="10" spans="1:19" ht="12.75">
      <c r="A10" s="18">
        <v>7</v>
      </c>
      <c r="B10" s="18">
        <v>6</v>
      </c>
      <c r="C10" s="18"/>
      <c r="D10" t="s">
        <v>175</v>
      </c>
      <c r="E10">
        <v>100</v>
      </c>
      <c r="F10" s="61">
        <v>0.0001</v>
      </c>
      <c r="G10" s="18">
        <v>0.5</v>
      </c>
      <c r="H10" s="26">
        <f t="shared" si="0"/>
        <v>0.4983276</v>
      </c>
      <c r="K10" s="64">
        <v>0</v>
      </c>
      <c r="N10">
        <f t="shared" si="1"/>
        <v>0.4983276</v>
      </c>
      <c r="O10">
        <f t="shared" si="2"/>
        <v>0.4983276</v>
      </c>
      <c r="S10" s="25">
        <v>498327.6</v>
      </c>
    </row>
    <row r="11" spans="1:19" ht="12.75">
      <c r="A11" s="18">
        <v>6</v>
      </c>
      <c r="B11" s="18">
        <v>7</v>
      </c>
      <c r="C11" s="18"/>
      <c r="D11" t="s">
        <v>175</v>
      </c>
      <c r="E11">
        <v>100</v>
      </c>
      <c r="F11" s="61">
        <v>0.0001</v>
      </c>
      <c r="G11" s="18">
        <v>0.5</v>
      </c>
      <c r="H11" s="26">
        <f t="shared" si="0"/>
        <v>0.49856259999999997</v>
      </c>
      <c r="K11" s="64">
        <v>0</v>
      </c>
      <c r="N11">
        <f t="shared" si="1"/>
        <v>0.49856259999999997</v>
      </c>
      <c r="O11">
        <f t="shared" si="2"/>
        <v>0.49856259999999997</v>
      </c>
      <c r="S11" s="25">
        <v>498562.6</v>
      </c>
    </row>
    <row r="12" spans="1:19" ht="12.75">
      <c r="A12" s="18">
        <v>11</v>
      </c>
      <c r="B12" s="18">
        <v>8</v>
      </c>
      <c r="C12" s="18"/>
      <c r="D12" t="s">
        <v>176</v>
      </c>
      <c r="E12">
        <v>16</v>
      </c>
      <c r="F12" s="61">
        <v>0.0001</v>
      </c>
      <c r="G12" s="18">
        <v>0.5</v>
      </c>
      <c r="H12" s="26">
        <f t="shared" si="0"/>
        <v>0.49884</v>
      </c>
      <c r="K12" s="64">
        <v>0.018</v>
      </c>
      <c r="N12">
        <f t="shared" si="1"/>
        <v>0.48986088</v>
      </c>
      <c r="O12">
        <f t="shared" si="2"/>
        <v>0</v>
      </c>
      <c r="S12" s="25">
        <v>498840</v>
      </c>
    </row>
    <row r="13" spans="1:19" ht="12.75">
      <c r="A13" s="18">
        <v>12</v>
      </c>
      <c r="B13" s="18">
        <v>8</v>
      </c>
      <c r="C13" s="18"/>
      <c r="D13" t="s">
        <v>176</v>
      </c>
      <c r="E13">
        <v>16</v>
      </c>
      <c r="F13" s="61">
        <v>0.0001</v>
      </c>
      <c r="G13" s="18">
        <v>0.5</v>
      </c>
      <c r="H13" s="26">
        <f t="shared" si="0"/>
        <v>0.4986667</v>
      </c>
      <c r="K13" s="64">
        <v>0.017</v>
      </c>
      <c r="N13">
        <f t="shared" si="1"/>
        <v>0.4901893661</v>
      </c>
      <c r="O13">
        <f t="shared" si="2"/>
        <v>0</v>
      </c>
      <c r="S13" s="25">
        <v>498666.7</v>
      </c>
    </row>
    <row r="14" spans="1:19" ht="12.75">
      <c r="A14" s="18">
        <v>13</v>
      </c>
      <c r="B14" s="18">
        <v>8</v>
      </c>
      <c r="C14" s="18"/>
      <c r="D14" t="s">
        <v>176</v>
      </c>
      <c r="E14">
        <v>16</v>
      </c>
      <c r="F14" s="61">
        <v>0.0001</v>
      </c>
      <c r="G14" s="18">
        <v>0.5</v>
      </c>
      <c r="H14" s="26">
        <f t="shared" si="0"/>
        <v>0.4984933</v>
      </c>
      <c r="K14" s="64">
        <v>0.018</v>
      </c>
      <c r="N14">
        <f t="shared" si="1"/>
        <v>0.48952042059999995</v>
      </c>
      <c r="O14">
        <f t="shared" si="2"/>
        <v>0</v>
      </c>
      <c r="S14" s="25">
        <v>498493.3</v>
      </c>
    </row>
    <row r="15" spans="1:19" ht="12.75">
      <c r="A15" s="18">
        <v>14</v>
      </c>
      <c r="B15" s="18">
        <v>8</v>
      </c>
      <c r="C15" s="18"/>
      <c r="D15" t="s">
        <v>176</v>
      </c>
      <c r="E15">
        <v>16</v>
      </c>
      <c r="F15" s="61">
        <v>0.0001</v>
      </c>
      <c r="G15" s="18">
        <v>0.5</v>
      </c>
      <c r="H15" s="26">
        <f t="shared" si="0"/>
        <v>0.4983333</v>
      </c>
      <c r="K15" s="64">
        <v>0.016</v>
      </c>
      <c r="N15">
        <f t="shared" si="1"/>
        <v>0.49035996719999997</v>
      </c>
      <c r="O15">
        <f t="shared" si="2"/>
        <v>0</v>
      </c>
      <c r="S15" s="25">
        <v>498333.3</v>
      </c>
    </row>
    <row r="16" spans="11:19" ht="12.75">
      <c r="K16" s="61"/>
      <c r="S16" s="25"/>
    </row>
    <row r="17" spans="11:19" ht="12.75">
      <c r="K17" s="61"/>
      <c r="S17" s="25"/>
    </row>
    <row r="18" spans="11:19" ht="12.75">
      <c r="K18" s="61"/>
      <c r="S18" s="25"/>
    </row>
    <row r="19" spans="11:19" ht="12.75">
      <c r="K19" s="61"/>
      <c r="S19" s="25"/>
    </row>
    <row r="20" spans="11:19" ht="12.75">
      <c r="K20" s="61"/>
      <c r="S20" s="25"/>
    </row>
    <row r="21" spans="11:19" ht="12.75">
      <c r="K21" s="61"/>
      <c r="S21" s="25"/>
    </row>
    <row r="22" spans="11:19" ht="12.75">
      <c r="K22" s="61"/>
      <c r="S22" s="25"/>
    </row>
    <row r="23" spans="11:19" ht="12.75">
      <c r="K23" s="61"/>
      <c r="S23" s="25"/>
    </row>
    <row r="25" ht="13.5" thickBot="1"/>
    <row r="26" spans="1:22" ht="13.5" customHeight="1" thickBot="1">
      <c r="A26" s="73" t="s">
        <v>32</v>
      </c>
      <c r="B26" s="92"/>
      <c r="C26" s="92"/>
      <c r="D26" s="92"/>
      <c r="E26" s="74"/>
      <c r="G26" s="73" t="s">
        <v>22</v>
      </c>
      <c r="H26" s="92"/>
      <c r="I26" s="92"/>
      <c r="J26" s="92"/>
      <c r="K26" s="92"/>
      <c r="L26" s="92"/>
      <c r="M26" s="74"/>
      <c r="O26" s="24"/>
      <c r="P26" s="20"/>
      <c r="Q26" s="20"/>
      <c r="R26" s="18"/>
      <c r="S26" s="18"/>
      <c r="T26" s="18"/>
      <c r="U26" s="18"/>
      <c r="V26" s="18"/>
    </row>
    <row r="27" spans="1:22" ht="13.5" thickBot="1">
      <c r="A27" s="13"/>
      <c r="B27" s="1" t="s">
        <v>14</v>
      </c>
      <c r="C27" s="1" t="s">
        <v>15</v>
      </c>
      <c r="D27" s="1" t="s">
        <v>16</v>
      </c>
      <c r="E27" s="2" t="s">
        <v>17</v>
      </c>
      <c r="G27" s="14" t="s">
        <v>25</v>
      </c>
      <c r="H27" s="18"/>
      <c r="I27" s="18"/>
      <c r="J27" s="18"/>
      <c r="K27" s="18"/>
      <c r="L27" s="18"/>
      <c r="M27" s="19"/>
      <c r="O27" s="20"/>
      <c r="P27" s="20"/>
      <c r="Q27" s="20"/>
      <c r="R27" s="18"/>
      <c r="S27" s="18"/>
      <c r="T27" s="18"/>
      <c r="U27" s="18"/>
      <c r="V27" s="18"/>
    </row>
    <row r="28" spans="1:22" ht="12.75">
      <c r="A28" s="8" t="s">
        <v>154</v>
      </c>
      <c r="B28" s="9">
        <v>0.0032</v>
      </c>
      <c r="C28" s="9">
        <v>0.0032</v>
      </c>
      <c r="D28" s="9">
        <v>0.0032</v>
      </c>
      <c r="E28" s="10">
        <v>0.0032</v>
      </c>
      <c r="G28" s="93" t="s">
        <v>23</v>
      </c>
      <c r="H28" s="13"/>
      <c r="I28" s="1" t="s">
        <v>31</v>
      </c>
      <c r="J28" s="1" t="s">
        <v>26</v>
      </c>
      <c r="K28" s="1"/>
      <c r="L28" s="1"/>
      <c r="M28" s="2"/>
      <c r="O28" s="18"/>
      <c r="P28" s="18"/>
      <c r="Q28" s="18"/>
      <c r="R28" s="18"/>
      <c r="S28" s="18"/>
      <c r="T28" s="18"/>
      <c r="U28" s="18"/>
      <c r="V28" s="18"/>
    </row>
    <row r="29" spans="1:22" ht="13.5" thickBot="1">
      <c r="A29" s="8" t="s">
        <v>155</v>
      </c>
      <c r="B29" s="9">
        <v>15</v>
      </c>
      <c r="C29" s="9">
        <v>15</v>
      </c>
      <c r="D29" s="9">
        <v>15</v>
      </c>
      <c r="E29" s="10">
        <v>15</v>
      </c>
      <c r="G29" s="94"/>
      <c r="H29" s="22" t="s">
        <v>24</v>
      </c>
      <c r="I29" s="11">
        <v>1</v>
      </c>
      <c r="J29" s="11">
        <v>64</v>
      </c>
      <c r="K29" s="11"/>
      <c r="L29" s="11"/>
      <c r="M29" s="12"/>
      <c r="O29" s="18"/>
      <c r="P29" s="18"/>
      <c r="Q29" s="18"/>
      <c r="R29" s="18"/>
      <c r="S29" s="18"/>
      <c r="T29" s="18"/>
      <c r="U29" s="18"/>
      <c r="V29" s="18"/>
    </row>
    <row r="30" spans="1:22" ht="13.5" thickBot="1">
      <c r="A30" s="8" t="s">
        <v>156</v>
      </c>
      <c r="B30" s="9">
        <v>31</v>
      </c>
      <c r="C30" s="9">
        <v>31</v>
      </c>
      <c r="D30" s="9">
        <v>15</v>
      </c>
      <c r="E30" s="10">
        <v>15</v>
      </c>
      <c r="G30" s="23" t="s">
        <v>27</v>
      </c>
      <c r="H30" s="73" t="s">
        <v>28</v>
      </c>
      <c r="I30" s="92"/>
      <c r="J30" s="92"/>
      <c r="K30" s="92"/>
      <c r="L30" s="92"/>
      <c r="M30" s="74"/>
      <c r="O30" s="18"/>
      <c r="P30" s="18"/>
      <c r="Q30" s="18"/>
      <c r="R30" s="18"/>
      <c r="S30" s="18"/>
      <c r="T30" s="18"/>
      <c r="U30" s="18"/>
      <c r="V30" s="18"/>
    </row>
    <row r="31" spans="1:22" ht="13.5" thickBot="1">
      <c r="A31" s="8" t="s">
        <v>157</v>
      </c>
      <c r="B31" s="9">
        <v>7</v>
      </c>
      <c r="C31" s="9">
        <v>3</v>
      </c>
      <c r="D31" s="9">
        <v>2</v>
      </c>
      <c r="E31" s="10">
        <v>2</v>
      </c>
      <c r="G31" s="23" t="s">
        <v>18</v>
      </c>
      <c r="H31" s="73" t="s">
        <v>177</v>
      </c>
      <c r="I31" s="92"/>
      <c r="J31" s="92"/>
      <c r="K31" s="92"/>
      <c r="L31" s="92"/>
      <c r="M31" s="74"/>
      <c r="O31" s="18"/>
      <c r="P31" s="18"/>
      <c r="Q31" s="18"/>
      <c r="R31" s="18"/>
      <c r="S31" s="18"/>
      <c r="T31" s="18"/>
      <c r="U31" s="18"/>
      <c r="V31" s="18"/>
    </row>
    <row r="32" spans="1:22" ht="13.5" thickBot="1">
      <c r="A32" s="16" t="s">
        <v>19</v>
      </c>
      <c r="B32" s="90" t="s">
        <v>21</v>
      </c>
      <c r="C32" s="90"/>
      <c r="D32" s="90"/>
      <c r="E32" s="91"/>
      <c r="G32" s="15" t="s">
        <v>29</v>
      </c>
      <c r="H32" s="73" t="s">
        <v>28</v>
      </c>
      <c r="I32" s="92"/>
      <c r="J32" s="92"/>
      <c r="K32" s="92"/>
      <c r="L32" s="92"/>
      <c r="M32" s="74"/>
      <c r="O32" s="18"/>
      <c r="P32" s="18"/>
      <c r="Q32" s="18"/>
      <c r="R32" s="18"/>
      <c r="S32" s="18"/>
      <c r="T32" s="18"/>
      <c r="U32" s="18"/>
      <c r="V32" s="18"/>
    </row>
    <row r="33" spans="1:22" ht="13.5" thickBot="1">
      <c r="A33" s="17" t="s">
        <v>20</v>
      </c>
      <c r="B33" s="90" t="s">
        <v>21</v>
      </c>
      <c r="C33" s="90"/>
      <c r="D33" s="90"/>
      <c r="E33" s="91"/>
      <c r="G33" s="23" t="s">
        <v>30</v>
      </c>
      <c r="H33" s="73" t="s">
        <v>28</v>
      </c>
      <c r="I33" s="92"/>
      <c r="J33" s="92"/>
      <c r="K33" s="92"/>
      <c r="L33" s="92"/>
      <c r="M33" s="74"/>
      <c r="O33" s="18"/>
      <c r="P33" s="18"/>
      <c r="Q33" s="18"/>
      <c r="R33" s="18"/>
      <c r="S33" s="18"/>
      <c r="T33" s="18"/>
      <c r="U33" s="18"/>
      <c r="V33" s="18"/>
    </row>
    <row r="34" spans="7:22" ht="13.5" thickBot="1">
      <c r="G34" s="21"/>
      <c r="H34" s="20"/>
      <c r="I34" s="20"/>
      <c r="J34" s="20"/>
      <c r="K34" s="20"/>
      <c r="O34" s="18"/>
      <c r="P34" s="18"/>
      <c r="Q34" s="18"/>
      <c r="R34" s="18"/>
      <c r="S34" s="18"/>
      <c r="T34" s="18"/>
      <c r="U34" s="18"/>
      <c r="V34" s="18"/>
    </row>
    <row r="35" spans="7:22" ht="13.5" customHeight="1">
      <c r="G35" s="96" t="s">
        <v>34</v>
      </c>
      <c r="H35" s="97"/>
      <c r="I35" s="97"/>
      <c r="J35" s="97"/>
      <c r="K35" s="97"/>
      <c r="L35" s="97"/>
      <c r="M35" s="98"/>
      <c r="O35" s="18"/>
      <c r="P35" s="18"/>
      <c r="Q35" s="18"/>
      <c r="R35" s="18"/>
      <c r="S35" s="18"/>
      <c r="T35" s="18"/>
      <c r="U35" s="18"/>
      <c r="V35" s="18"/>
    </row>
    <row r="36" spans="7:23" ht="12.75">
      <c r="G36" s="88" t="s">
        <v>35</v>
      </c>
      <c r="H36" s="89"/>
      <c r="I36" s="99" t="s">
        <v>334</v>
      </c>
      <c r="J36" s="100"/>
      <c r="K36" s="100"/>
      <c r="L36" s="100"/>
      <c r="M36" s="101"/>
      <c r="O36" s="18"/>
      <c r="P36" s="18"/>
      <c r="Q36" s="18"/>
      <c r="R36" s="21"/>
      <c r="S36" s="21"/>
      <c r="T36" s="21"/>
      <c r="U36" s="21"/>
      <c r="V36" s="21"/>
      <c r="W36" s="21"/>
    </row>
    <row r="37" spans="7:23" ht="12.75">
      <c r="G37" s="88" t="s">
        <v>36</v>
      </c>
      <c r="H37" s="89"/>
      <c r="I37" s="95" t="s">
        <v>37</v>
      </c>
      <c r="J37" s="95"/>
      <c r="K37" s="9"/>
      <c r="L37" s="9"/>
      <c r="M37" s="10"/>
      <c r="O37" s="18"/>
      <c r="P37" s="18"/>
      <c r="Q37" s="18"/>
      <c r="R37" s="21"/>
      <c r="S37" s="21"/>
      <c r="T37" s="21"/>
      <c r="U37" s="21"/>
      <c r="V37" s="21"/>
      <c r="W37" s="21"/>
    </row>
    <row r="38" spans="7:22" ht="12.75">
      <c r="G38" s="88" t="s">
        <v>38</v>
      </c>
      <c r="H38" s="89"/>
      <c r="I38" s="9" t="s">
        <v>39</v>
      </c>
      <c r="J38" s="9"/>
      <c r="K38" s="9"/>
      <c r="L38" s="9"/>
      <c r="M38" s="10"/>
      <c r="O38" s="18"/>
      <c r="P38" s="18"/>
      <c r="Q38" s="18"/>
      <c r="R38" s="21"/>
      <c r="S38" s="21"/>
      <c r="T38" s="21"/>
      <c r="U38" s="18"/>
      <c r="V38" s="18"/>
    </row>
    <row r="39" spans="7:22" ht="12.75">
      <c r="G39" s="88" t="s">
        <v>40</v>
      </c>
      <c r="H39" s="89"/>
      <c r="I39" s="9">
        <v>40</v>
      </c>
      <c r="J39" s="9"/>
      <c r="K39" s="9"/>
      <c r="L39" s="9"/>
      <c r="M39" s="10"/>
      <c r="O39" s="18"/>
      <c r="P39" s="18"/>
      <c r="Q39" s="18"/>
      <c r="R39" s="18"/>
      <c r="S39" s="18"/>
      <c r="T39" s="18"/>
      <c r="U39" s="18"/>
      <c r="V39" s="18"/>
    </row>
    <row r="40" spans="7:22" ht="12.75">
      <c r="G40" s="8" t="s">
        <v>41</v>
      </c>
      <c r="H40" s="9"/>
      <c r="I40" s="9" t="s">
        <v>42</v>
      </c>
      <c r="J40" s="9"/>
      <c r="K40" s="9"/>
      <c r="L40" s="9"/>
      <c r="M40" s="10"/>
      <c r="O40" s="18"/>
      <c r="P40" s="18"/>
      <c r="Q40" s="18"/>
      <c r="R40" s="18"/>
      <c r="S40" s="18"/>
      <c r="T40" s="18"/>
      <c r="U40" s="18"/>
      <c r="V40" s="18"/>
    </row>
    <row r="41" spans="7:22" ht="12.75">
      <c r="G41" s="8" t="s">
        <v>43</v>
      </c>
      <c r="H41" s="9"/>
      <c r="I41" s="9" t="s">
        <v>44</v>
      </c>
      <c r="J41" s="9"/>
      <c r="K41" s="9"/>
      <c r="L41" s="9"/>
      <c r="M41" s="10"/>
      <c r="O41" s="18"/>
      <c r="P41" s="18"/>
      <c r="Q41" s="18"/>
      <c r="R41" s="18"/>
      <c r="S41" s="18"/>
      <c r="T41" s="18"/>
      <c r="U41" s="18"/>
      <c r="V41" s="18"/>
    </row>
    <row r="42" spans="7:22" ht="14.25" customHeight="1">
      <c r="G42" s="8" t="s">
        <v>45</v>
      </c>
      <c r="H42" s="9"/>
      <c r="I42" s="9" t="s">
        <v>46</v>
      </c>
      <c r="J42" s="9"/>
      <c r="K42" s="9"/>
      <c r="L42" s="9"/>
      <c r="M42" s="10"/>
      <c r="O42" s="18"/>
      <c r="P42" s="18"/>
      <c r="Q42" s="18"/>
      <c r="R42" s="18"/>
      <c r="S42" s="18"/>
      <c r="T42" s="18"/>
      <c r="U42" s="18"/>
      <c r="V42" s="18"/>
    </row>
    <row r="43" spans="7:22" ht="13.5" thickBot="1">
      <c r="G43" s="17" t="s">
        <v>47</v>
      </c>
      <c r="H43" s="11"/>
      <c r="I43" s="11">
        <v>108</v>
      </c>
      <c r="J43" s="11"/>
      <c r="K43" s="11"/>
      <c r="L43" s="11"/>
      <c r="M43" s="12"/>
      <c r="O43" s="18"/>
      <c r="P43" s="18"/>
      <c r="Q43" s="18"/>
      <c r="R43" s="18"/>
      <c r="S43" s="18"/>
      <c r="T43" s="18"/>
      <c r="U43" s="18"/>
      <c r="V43" s="18"/>
    </row>
    <row r="44" spans="15:22" ht="12.75">
      <c r="O44" s="18"/>
      <c r="P44" s="18"/>
      <c r="Q44" s="18"/>
      <c r="R44" s="18"/>
      <c r="S44" s="18"/>
      <c r="T44" s="18"/>
      <c r="U44" s="18"/>
      <c r="V44" s="18"/>
    </row>
    <row r="45" spans="15:22" ht="12.75">
      <c r="O45" s="18"/>
      <c r="P45" s="18"/>
      <c r="Q45" s="18"/>
      <c r="R45" s="18"/>
      <c r="S45" s="18"/>
      <c r="T45" s="18"/>
      <c r="U45" s="18"/>
      <c r="V45" s="18"/>
    </row>
    <row r="46" spans="15:22" ht="12.75">
      <c r="O46" s="18"/>
      <c r="P46" s="18"/>
      <c r="Q46" s="18"/>
      <c r="R46" s="18"/>
      <c r="S46" s="18"/>
      <c r="T46" s="18"/>
      <c r="U46" s="18"/>
      <c r="V46" s="18"/>
    </row>
    <row r="47" spans="15:22" ht="12.75">
      <c r="O47" s="18"/>
      <c r="P47" s="18"/>
      <c r="Q47" s="18"/>
      <c r="R47" s="18"/>
      <c r="S47" s="18"/>
      <c r="T47" s="18"/>
      <c r="U47" s="18"/>
      <c r="V47" s="18"/>
    </row>
    <row r="48" spans="15:22" ht="12.75">
      <c r="O48" s="18"/>
      <c r="P48" s="18"/>
      <c r="Q48" s="18"/>
      <c r="R48" s="18"/>
      <c r="S48" s="18"/>
      <c r="T48" s="18"/>
      <c r="U48" s="18"/>
      <c r="V48" s="18"/>
    </row>
    <row r="49" spans="15:22" ht="12.75">
      <c r="O49" s="18"/>
      <c r="P49" s="18"/>
      <c r="Q49" s="18"/>
      <c r="R49" s="18"/>
      <c r="S49" s="18"/>
      <c r="T49" s="18"/>
      <c r="U49" s="18"/>
      <c r="V49" s="18"/>
    </row>
  </sheetData>
  <mergeCells count="28">
    <mergeCell ref="A1:A2"/>
    <mergeCell ref="B1:B2"/>
    <mergeCell ref="C1:C2"/>
    <mergeCell ref="D1:D2"/>
    <mergeCell ref="M1:O1"/>
    <mergeCell ref="B32:E32"/>
    <mergeCell ref="B33:E33"/>
    <mergeCell ref="G26:M26"/>
    <mergeCell ref="G28:G29"/>
    <mergeCell ref="H30:M30"/>
    <mergeCell ref="H31:M31"/>
    <mergeCell ref="H32:M32"/>
    <mergeCell ref="F1:F2"/>
    <mergeCell ref="E1:E2"/>
    <mergeCell ref="H1:H2"/>
    <mergeCell ref="I1:J1"/>
    <mergeCell ref="G38:H38"/>
    <mergeCell ref="G39:H39"/>
    <mergeCell ref="S1:S2"/>
    <mergeCell ref="A26:E26"/>
    <mergeCell ref="G37:H37"/>
    <mergeCell ref="H33:M33"/>
    <mergeCell ref="I37:J37"/>
    <mergeCell ref="K1:L1"/>
    <mergeCell ref="G35:M35"/>
    <mergeCell ref="G36:H36"/>
    <mergeCell ref="I36:M36"/>
    <mergeCell ref="G1:G2"/>
  </mergeCells>
  <printOptions/>
  <pageMargins left="0.75" right="0.75" top="1" bottom="1" header="0.5" footer="0.5"/>
  <pageSetup orientation="portrait" paperSize="9"/>
  <ignoredErrors>
    <ignoredError sqref="J3" formulaRange="1"/>
  </ignoredErrors>
</worksheet>
</file>

<file path=xl/worksheets/sheet6.xml><?xml version="1.0" encoding="utf-8"?>
<worksheet xmlns="http://schemas.openxmlformats.org/spreadsheetml/2006/main" xmlns:r="http://schemas.openxmlformats.org/officeDocument/2006/relationships">
  <sheetPr>
    <tabColor indexed="41"/>
  </sheetPr>
  <dimension ref="A1:W49"/>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I36" sqref="I36:M36"/>
    </sheetView>
  </sheetViews>
  <sheetFormatPr defaultColWidth="9.140625" defaultRowHeight="12.75"/>
  <cols>
    <col min="6" max="6" width="10.7109375" style="0" bestFit="1" customWidth="1"/>
    <col min="12" max="12" width="11.140625" style="0" customWidth="1"/>
    <col min="19" max="19" width="10.00390625" style="0" bestFit="1" customWidth="1"/>
  </cols>
  <sheetData>
    <row r="1" spans="1:19" ht="12.75" customHeight="1">
      <c r="A1" s="81" t="s">
        <v>0</v>
      </c>
      <c r="B1" s="77" t="s">
        <v>1</v>
      </c>
      <c r="C1" s="77" t="s">
        <v>172</v>
      </c>
      <c r="D1" s="77" t="s">
        <v>173</v>
      </c>
      <c r="E1" s="79" t="s">
        <v>53</v>
      </c>
      <c r="F1" s="77" t="s">
        <v>65</v>
      </c>
      <c r="G1" s="77" t="s">
        <v>75</v>
      </c>
      <c r="H1" s="75" t="s">
        <v>52</v>
      </c>
      <c r="I1" s="86" t="s">
        <v>3</v>
      </c>
      <c r="J1" s="87"/>
      <c r="K1" s="83" t="s">
        <v>4</v>
      </c>
      <c r="L1" s="84"/>
      <c r="M1" s="87" t="s">
        <v>5</v>
      </c>
      <c r="N1" s="87"/>
      <c r="O1" s="87"/>
      <c r="P1" s="1" t="s">
        <v>6</v>
      </c>
      <c r="Q1" s="2"/>
      <c r="S1" s="75" t="s">
        <v>170</v>
      </c>
    </row>
    <row r="2" spans="1:19" ht="64.5" thickBot="1">
      <c r="A2" s="103"/>
      <c r="B2" s="102"/>
      <c r="C2" s="102"/>
      <c r="D2" s="78"/>
      <c r="E2" s="80"/>
      <c r="F2" s="78"/>
      <c r="G2" s="102"/>
      <c r="H2" s="85"/>
      <c r="I2" s="3" t="s">
        <v>7</v>
      </c>
      <c r="J2" s="4" t="s">
        <v>8</v>
      </c>
      <c r="K2" s="4" t="s">
        <v>70</v>
      </c>
      <c r="L2" s="5" t="s">
        <v>85</v>
      </c>
      <c r="M2" s="4" t="s">
        <v>9</v>
      </c>
      <c r="N2" s="4" t="s">
        <v>10</v>
      </c>
      <c r="O2" s="4" t="s">
        <v>11</v>
      </c>
      <c r="P2" s="5" t="s">
        <v>12</v>
      </c>
      <c r="Q2" s="6" t="s">
        <v>13</v>
      </c>
      <c r="S2" s="76"/>
    </row>
    <row r="3" spans="1:19" ht="13.5" thickBot="1">
      <c r="A3" s="18">
        <v>3</v>
      </c>
      <c r="B3" s="18">
        <v>2</v>
      </c>
      <c r="C3" t="s">
        <v>174</v>
      </c>
      <c r="G3" s="18">
        <v>0</v>
      </c>
      <c r="H3" s="26">
        <f aca="true" t="shared" si="0" ref="H3:H15">S3/1000000</f>
        <v>0.213184</v>
      </c>
      <c r="I3" s="62">
        <f>SUM(H3:H6)</f>
        <v>25.430934399999998</v>
      </c>
      <c r="J3" s="63">
        <f>I3/SUM(G3:G6)</f>
        <v>0.6202666926829268</v>
      </c>
      <c r="K3" s="7"/>
      <c r="L3" s="65" t="s">
        <v>219</v>
      </c>
      <c r="M3" s="63">
        <f>SUM(H3:H23)</f>
        <v>58.162136200000006</v>
      </c>
      <c r="N3" s="63">
        <f>SUM(N7:N15)+SUM(H3:H6)</f>
        <v>58.0349970423</v>
      </c>
      <c r="O3" s="66">
        <f>SUM(O7:O15)+SUM(H3:H6)</f>
        <v>56.1678029</v>
      </c>
      <c r="P3" s="67">
        <v>130.7808</v>
      </c>
      <c r="Q3" s="68">
        <f>N3/P3</f>
        <v>0.4437577766942854</v>
      </c>
      <c r="S3" s="25">
        <v>213184</v>
      </c>
    </row>
    <row r="4" spans="1:19" ht="12.75">
      <c r="A4" s="18">
        <v>2</v>
      </c>
      <c r="B4" s="18">
        <v>3</v>
      </c>
      <c r="C4" t="s">
        <v>174</v>
      </c>
      <c r="G4" s="18">
        <v>30</v>
      </c>
      <c r="H4" s="26">
        <f t="shared" si="0"/>
        <v>13.9596</v>
      </c>
      <c r="S4" s="25">
        <v>13959600</v>
      </c>
    </row>
    <row r="5" spans="1:19" ht="12.75">
      <c r="A5" s="18">
        <v>15</v>
      </c>
      <c r="B5" s="18">
        <v>9</v>
      </c>
      <c r="C5" t="s">
        <v>174</v>
      </c>
      <c r="G5" s="18">
        <v>11</v>
      </c>
      <c r="H5" s="26">
        <f t="shared" si="0"/>
        <v>11.0864</v>
      </c>
      <c r="S5" s="25">
        <v>11086400</v>
      </c>
    </row>
    <row r="6" spans="1:19" ht="12.75">
      <c r="A6" s="18">
        <v>9</v>
      </c>
      <c r="B6" s="18">
        <v>15</v>
      </c>
      <c r="C6" t="s">
        <v>174</v>
      </c>
      <c r="G6" s="18">
        <v>0</v>
      </c>
      <c r="H6" s="26">
        <f t="shared" si="0"/>
        <v>0.1717504</v>
      </c>
      <c r="S6" s="25">
        <v>171750.4</v>
      </c>
    </row>
    <row r="7" spans="1:19" ht="12.75">
      <c r="A7" s="18">
        <v>10</v>
      </c>
      <c r="B7" s="18">
        <v>1</v>
      </c>
      <c r="C7" s="18"/>
      <c r="D7" t="s">
        <v>175</v>
      </c>
      <c r="E7">
        <v>200</v>
      </c>
      <c r="F7" s="61">
        <v>1E-07</v>
      </c>
      <c r="G7" s="18">
        <v>28.799999</v>
      </c>
      <c r="H7" s="26">
        <f t="shared" si="0"/>
        <v>28.74245</v>
      </c>
      <c r="K7" s="64">
        <v>0</v>
      </c>
      <c r="N7">
        <f aca="true" t="shared" si="1" ref="N7:N15">H7*(1-K7)</f>
        <v>28.74245</v>
      </c>
      <c r="O7">
        <f aca="true" t="shared" si="2" ref="O7:O15">IF((K7&lt;F7),H7,0)</f>
        <v>28.74245</v>
      </c>
      <c r="S7" s="25">
        <v>28742450</v>
      </c>
    </row>
    <row r="8" spans="1:19" ht="12.75">
      <c r="A8" s="18">
        <v>5</v>
      </c>
      <c r="B8" s="18">
        <v>4</v>
      </c>
      <c r="C8" s="18"/>
      <c r="D8" t="s">
        <v>175</v>
      </c>
      <c r="E8">
        <v>100</v>
      </c>
      <c r="F8" s="61">
        <v>0.0001</v>
      </c>
      <c r="G8" s="18">
        <v>0.5</v>
      </c>
      <c r="H8" s="26">
        <f t="shared" si="0"/>
        <v>0.498687</v>
      </c>
      <c r="K8" s="64">
        <v>0</v>
      </c>
      <c r="N8">
        <f t="shared" si="1"/>
        <v>0.498687</v>
      </c>
      <c r="O8">
        <f t="shared" si="2"/>
        <v>0.498687</v>
      </c>
      <c r="S8" s="25">
        <v>498687</v>
      </c>
    </row>
    <row r="9" spans="1:19" ht="12.75">
      <c r="A9" s="18">
        <v>4</v>
      </c>
      <c r="B9" s="18">
        <v>5</v>
      </c>
      <c r="C9" s="18"/>
      <c r="D9" t="s">
        <v>175</v>
      </c>
      <c r="E9">
        <v>100</v>
      </c>
      <c r="F9" s="61">
        <v>0.0001</v>
      </c>
      <c r="G9" s="18">
        <v>0.5</v>
      </c>
      <c r="H9" s="26">
        <f t="shared" si="0"/>
        <v>0.4988413</v>
      </c>
      <c r="K9" s="64">
        <v>0</v>
      </c>
      <c r="N9">
        <f t="shared" si="1"/>
        <v>0.4988413</v>
      </c>
      <c r="O9">
        <f t="shared" si="2"/>
        <v>0.4988413</v>
      </c>
      <c r="S9" s="25">
        <v>498841.3</v>
      </c>
    </row>
    <row r="10" spans="1:19" ht="12.75">
      <c r="A10" s="18">
        <v>7</v>
      </c>
      <c r="B10" s="18">
        <v>6</v>
      </c>
      <c r="C10" s="18"/>
      <c r="D10" t="s">
        <v>175</v>
      </c>
      <c r="E10">
        <v>100</v>
      </c>
      <c r="F10" s="61">
        <v>0.0001</v>
      </c>
      <c r="G10" s="18">
        <v>0.5</v>
      </c>
      <c r="H10" s="26">
        <f t="shared" si="0"/>
        <v>0.4983276</v>
      </c>
      <c r="K10" s="64">
        <v>0</v>
      </c>
      <c r="N10">
        <f t="shared" si="1"/>
        <v>0.4983276</v>
      </c>
      <c r="O10">
        <f t="shared" si="2"/>
        <v>0.4983276</v>
      </c>
      <c r="S10" s="25">
        <v>498327.6</v>
      </c>
    </row>
    <row r="11" spans="1:19" ht="12.75">
      <c r="A11" s="18">
        <v>6</v>
      </c>
      <c r="B11" s="18">
        <v>7</v>
      </c>
      <c r="C11" s="18"/>
      <c r="D11" t="s">
        <v>175</v>
      </c>
      <c r="E11">
        <v>100</v>
      </c>
      <c r="F11" s="61">
        <v>0.0001</v>
      </c>
      <c r="G11" s="18">
        <v>0.5</v>
      </c>
      <c r="H11" s="26">
        <f t="shared" si="0"/>
        <v>0.49856259999999997</v>
      </c>
      <c r="K11" s="64">
        <v>0</v>
      </c>
      <c r="N11">
        <f t="shared" si="1"/>
        <v>0.49856259999999997</v>
      </c>
      <c r="O11">
        <f t="shared" si="2"/>
        <v>0.49856259999999997</v>
      </c>
      <c r="S11" s="25">
        <v>498562.6</v>
      </c>
    </row>
    <row r="12" spans="1:19" ht="12.75">
      <c r="A12" s="18">
        <v>11</v>
      </c>
      <c r="B12" s="18">
        <v>8</v>
      </c>
      <c r="C12" s="18"/>
      <c r="D12" t="s">
        <v>176</v>
      </c>
      <c r="E12">
        <v>16</v>
      </c>
      <c r="F12" s="61">
        <v>0.0001</v>
      </c>
      <c r="G12" s="18">
        <v>0.5</v>
      </c>
      <c r="H12" s="26">
        <f t="shared" si="0"/>
        <v>0.49884</v>
      </c>
      <c r="K12" s="64">
        <v>0.066</v>
      </c>
      <c r="N12">
        <f t="shared" si="1"/>
        <v>0.46591656</v>
      </c>
      <c r="O12">
        <f t="shared" si="2"/>
        <v>0</v>
      </c>
      <c r="S12" s="25">
        <v>498840</v>
      </c>
    </row>
    <row r="13" spans="1:19" ht="12.75">
      <c r="A13" s="18">
        <v>12</v>
      </c>
      <c r="B13" s="18">
        <v>8</v>
      </c>
      <c r="C13" s="18"/>
      <c r="D13" t="s">
        <v>176</v>
      </c>
      <c r="E13">
        <v>16</v>
      </c>
      <c r="F13" s="61">
        <v>0.0001</v>
      </c>
      <c r="G13" s="18">
        <v>0.5</v>
      </c>
      <c r="H13" s="26">
        <f t="shared" si="0"/>
        <v>0.4986667</v>
      </c>
      <c r="K13" s="64">
        <v>0.06</v>
      </c>
      <c r="N13">
        <f t="shared" si="1"/>
        <v>0.468746698</v>
      </c>
      <c r="O13">
        <f t="shared" si="2"/>
        <v>0</v>
      </c>
      <c r="S13" s="25">
        <v>498666.7</v>
      </c>
    </row>
    <row r="14" spans="1:19" ht="12.75">
      <c r="A14" s="18">
        <v>13</v>
      </c>
      <c r="B14" s="18">
        <v>8</v>
      </c>
      <c r="C14" s="18"/>
      <c r="D14" t="s">
        <v>176</v>
      </c>
      <c r="E14">
        <v>16</v>
      </c>
      <c r="F14" s="61">
        <v>0.0001</v>
      </c>
      <c r="G14" s="18">
        <v>0.5</v>
      </c>
      <c r="H14" s="26">
        <f t="shared" si="0"/>
        <v>0.4984933</v>
      </c>
      <c r="K14" s="64">
        <v>0.067</v>
      </c>
      <c r="N14">
        <f t="shared" si="1"/>
        <v>0.4650942489</v>
      </c>
      <c r="O14">
        <f t="shared" si="2"/>
        <v>0</v>
      </c>
      <c r="S14" s="25">
        <v>498493.3</v>
      </c>
    </row>
    <row r="15" spans="1:19" ht="12.75">
      <c r="A15" s="18">
        <v>14</v>
      </c>
      <c r="B15" s="18">
        <v>8</v>
      </c>
      <c r="C15" s="18"/>
      <c r="D15" t="s">
        <v>176</v>
      </c>
      <c r="E15">
        <v>16</v>
      </c>
      <c r="F15" s="61">
        <v>0.0001</v>
      </c>
      <c r="G15" s="18">
        <v>0.5</v>
      </c>
      <c r="H15" s="26">
        <f t="shared" si="0"/>
        <v>0.4983333</v>
      </c>
      <c r="K15" s="64">
        <v>0.062</v>
      </c>
      <c r="N15">
        <f t="shared" si="1"/>
        <v>0.46743663539999997</v>
      </c>
      <c r="O15">
        <f t="shared" si="2"/>
        <v>0</v>
      </c>
      <c r="S15" s="25">
        <v>498333.3</v>
      </c>
    </row>
    <row r="16" spans="11:19" ht="12.75">
      <c r="K16" s="61"/>
      <c r="S16" s="25"/>
    </row>
    <row r="17" spans="11:19" ht="12.75">
      <c r="K17" s="61"/>
      <c r="S17" s="25"/>
    </row>
    <row r="18" spans="11:19" ht="12.75">
      <c r="K18" s="61"/>
      <c r="S18" s="25"/>
    </row>
    <row r="19" spans="11:19" ht="12.75">
      <c r="K19" s="61"/>
      <c r="S19" s="25"/>
    </row>
    <row r="20" spans="11:19" ht="12.75">
      <c r="K20" s="61"/>
      <c r="S20" s="25"/>
    </row>
    <row r="21" spans="11:19" ht="12.75">
      <c r="K21" s="61"/>
      <c r="S21" s="25"/>
    </row>
    <row r="22" spans="11:19" ht="12.75">
      <c r="K22" s="61"/>
      <c r="S22" s="25"/>
    </row>
    <row r="23" spans="11:19" ht="12.75">
      <c r="K23" s="61"/>
      <c r="S23" s="25"/>
    </row>
    <row r="25" ht="13.5" thickBot="1"/>
    <row r="26" spans="1:22" ht="13.5" customHeight="1" thickBot="1">
      <c r="A26" s="73" t="s">
        <v>32</v>
      </c>
      <c r="B26" s="92"/>
      <c r="C26" s="92"/>
      <c r="D26" s="92"/>
      <c r="E26" s="74"/>
      <c r="G26" s="73" t="s">
        <v>22</v>
      </c>
      <c r="H26" s="92"/>
      <c r="I26" s="92"/>
      <c r="J26" s="92"/>
      <c r="K26" s="92"/>
      <c r="L26" s="92"/>
      <c r="M26" s="74"/>
      <c r="O26" s="24"/>
      <c r="P26" s="20"/>
      <c r="Q26" s="20"/>
      <c r="R26" s="18"/>
      <c r="S26" s="18"/>
      <c r="T26" s="18"/>
      <c r="U26" s="18"/>
      <c r="V26" s="18"/>
    </row>
    <row r="27" spans="1:22" ht="13.5" thickBot="1">
      <c r="A27" s="13"/>
      <c r="B27" s="1" t="s">
        <v>14</v>
      </c>
      <c r="C27" s="1" t="s">
        <v>15</v>
      </c>
      <c r="D27" s="1" t="s">
        <v>16</v>
      </c>
      <c r="E27" s="2" t="s">
        <v>17</v>
      </c>
      <c r="G27" s="14" t="s">
        <v>25</v>
      </c>
      <c r="H27" s="18"/>
      <c r="I27" s="18"/>
      <c r="J27" s="18"/>
      <c r="K27" s="18"/>
      <c r="L27" s="18"/>
      <c r="M27" s="19"/>
      <c r="O27" s="20"/>
      <c r="P27" s="20"/>
      <c r="Q27" s="20"/>
      <c r="R27" s="18"/>
      <c r="S27" s="18"/>
      <c r="T27" s="18"/>
      <c r="U27" s="18"/>
      <c r="V27" s="18"/>
    </row>
    <row r="28" spans="1:22" ht="12.75">
      <c r="A28" s="8" t="s">
        <v>178</v>
      </c>
      <c r="B28" s="9">
        <v>0.0032</v>
      </c>
      <c r="C28" s="9">
        <v>0.0032</v>
      </c>
      <c r="D28" s="9">
        <v>0.0032</v>
      </c>
      <c r="E28" s="10">
        <v>0.0032</v>
      </c>
      <c r="G28" s="93" t="s">
        <v>23</v>
      </c>
      <c r="H28" s="13"/>
      <c r="I28" s="1" t="s">
        <v>31</v>
      </c>
      <c r="J28" s="1" t="s">
        <v>26</v>
      </c>
      <c r="K28" s="1"/>
      <c r="L28" s="1"/>
      <c r="M28" s="2"/>
      <c r="O28" s="18"/>
      <c r="P28" s="18"/>
      <c r="Q28" s="18"/>
      <c r="R28" s="18"/>
      <c r="S28" s="18"/>
      <c r="T28" s="18"/>
      <c r="U28" s="18"/>
      <c r="V28" s="18"/>
    </row>
    <row r="29" spans="1:22" ht="13.5" thickBot="1">
      <c r="A29" s="8" t="s">
        <v>49</v>
      </c>
      <c r="B29" s="9">
        <v>15</v>
      </c>
      <c r="C29" s="9">
        <v>15</v>
      </c>
      <c r="D29" s="9">
        <v>15</v>
      </c>
      <c r="E29" s="10">
        <v>15</v>
      </c>
      <c r="G29" s="94"/>
      <c r="H29" s="22" t="s">
        <v>24</v>
      </c>
      <c r="I29" s="11">
        <v>1</v>
      </c>
      <c r="J29" s="11">
        <v>64</v>
      </c>
      <c r="K29" s="11"/>
      <c r="L29" s="11"/>
      <c r="M29" s="12"/>
      <c r="O29" s="18"/>
      <c r="P29" s="18"/>
      <c r="Q29" s="18"/>
      <c r="R29" s="18"/>
      <c r="S29" s="18"/>
      <c r="T29" s="18"/>
      <c r="U29" s="18"/>
      <c r="V29" s="18"/>
    </row>
    <row r="30" spans="1:22" ht="13.5" thickBot="1">
      <c r="A30" s="8" t="s">
        <v>50</v>
      </c>
      <c r="B30" s="9">
        <v>31</v>
      </c>
      <c r="C30" s="9">
        <v>31</v>
      </c>
      <c r="D30" s="9">
        <v>15</v>
      </c>
      <c r="E30" s="10">
        <v>15</v>
      </c>
      <c r="G30" s="23" t="s">
        <v>27</v>
      </c>
      <c r="H30" s="73" t="s">
        <v>28</v>
      </c>
      <c r="I30" s="92"/>
      <c r="J30" s="92"/>
      <c r="K30" s="92"/>
      <c r="L30" s="92"/>
      <c r="M30" s="74"/>
      <c r="O30" s="18"/>
      <c r="P30" s="18"/>
      <c r="Q30" s="18"/>
      <c r="R30" s="18"/>
      <c r="S30" s="18"/>
      <c r="T30" s="18"/>
      <c r="U30" s="18"/>
      <c r="V30" s="18"/>
    </row>
    <row r="31" spans="1:22" ht="13.5" thickBot="1">
      <c r="A31" s="8" t="s">
        <v>179</v>
      </c>
      <c r="B31" s="9">
        <v>7</v>
      </c>
      <c r="C31" s="9">
        <v>3</v>
      </c>
      <c r="D31" s="9">
        <v>2</v>
      </c>
      <c r="E31" s="10">
        <v>2</v>
      </c>
      <c r="G31" s="23" t="s">
        <v>18</v>
      </c>
      <c r="H31" s="73" t="s">
        <v>177</v>
      </c>
      <c r="I31" s="92"/>
      <c r="J31" s="92"/>
      <c r="K31" s="92"/>
      <c r="L31" s="92"/>
      <c r="M31" s="74"/>
      <c r="O31" s="18"/>
      <c r="P31" s="18"/>
      <c r="Q31" s="18"/>
      <c r="R31" s="18"/>
      <c r="S31" s="18"/>
      <c r="T31" s="18"/>
      <c r="U31" s="18"/>
      <c r="V31" s="18"/>
    </row>
    <row r="32" spans="1:22" ht="13.5" thickBot="1">
      <c r="A32" s="16" t="s">
        <v>19</v>
      </c>
      <c r="B32" s="90" t="s">
        <v>21</v>
      </c>
      <c r="C32" s="90"/>
      <c r="D32" s="90"/>
      <c r="E32" s="91"/>
      <c r="G32" s="15" t="s">
        <v>29</v>
      </c>
      <c r="H32" s="73" t="s">
        <v>28</v>
      </c>
      <c r="I32" s="92"/>
      <c r="J32" s="92"/>
      <c r="K32" s="92"/>
      <c r="L32" s="92"/>
      <c r="M32" s="74"/>
      <c r="O32" s="18"/>
      <c r="P32" s="18"/>
      <c r="Q32" s="18"/>
      <c r="R32" s="18"/>
      <c r="S32" s="18"/>
      <c r="T32" s="18"/>
      <c r="U32" s="18"/>
      <c r="V32" s="18"/>
    </row>
    <row r="33" spans="1:22" ht="13.5" thickBot="1">
      <c r="A33" s="17" t="s">
        <v>20</v>
      </c>
      <c r="B33" s="90" t="s">
        <v>21</v>
      </c>
      <c r="C33" s="90"/>
      <c r="D33" s="90"/>
      <c r="E33" s="91"/>
      <c r="G33" s="23" t="s">
        <v>30</v>
      </c>
      <c r="H33" s="73" t="s">
        <v>28</v>
      </c>
      <c r="I33" s="92"/>
      <c r="J33" s="92"/>
      <c r="K33" s="92"/>
      <c r="L33" s="92"/>
      <c r="M33" s="74"/>
      <c r="O33" s="18"/>
      <c r="P33" s="18"/>
      <c r="Q33" s="18"/>
      <c r="R33" s="18"/>
      <c r="S33" s="18"/>
      <c r="T33" s="18"/>
      <c r="U33" s="18"/>
      <c r="V33" s="18"/>
    </row>
    <row r="34" spans="7:22" ht="13.5" thickBot="1">
      <c r="G34" s="21"/>
      <c r="H34" s="20"/>
      <c r="I34" s="20"/>
      <c r="J34" s="20"/>
      <c r="K34" s="20"/>
      <c r="O34" s="18"/>
      <c r="P34" s="18"/>
      <c r="Q34" s="18"/>
      <c r="R34" s="18"/>
      <c r="S34" s="18"/>
      <c r="T34" s="18"/>
      <c r="U34" s="18"/>
      <c r="V34" s="18"/>
    </row>
    <row r="35" spans="7:22" ht="13.5" customHeight="1">
      <c r="G35" s="96" t="s">
        <v>34</v>
      </c>
      <c r="H35" s="97"/>
      <c r="I35" s="97"/>
      <c r="J35" s="97"/>
      <c r="K35" s="97"/>
      <c r="L35" s="97"/>
      <c r="M35" s="98"/>
      <c r="O35" s="18"/>
      <c r="P35" s="18"/>
      <c r="Q35" s="18"/>
      <c r="R35" s="18"/>
      <c r="S35" s="18"/>
      <c r="T35" s="18"/>
      <c r="U35" s="18"/>
      <c r="V35" s="18"/>
    </row>
    <row r="36" spans="7:23" ht="12.75">
      <c r="G36" s="88" t="s">
        <v>35</v>
      </c>
      <c r="H36" s="89"/>
      <c r="I36" s="99" t="s">
        <v>334</v>
      </c>
      <c r="J36" s="100"/>
      <c r="K36" s="100"/>
      <c r="L36" s="100"/>
      <c r="M36" s="101"/>
      <c r="O36" s="18"/>
      <c r="P36" s="18"/>
      <c r="Q36" s="18"/>
      <c r="R36" s="21"/>
      <c r="S36" s="21"/>
      <c r="T36" s="21"/>
      <c r="U36" s="21"/>
      <c r="V36" s="21"/>
      <c r="W36" s="21"/>
    </row>
    <row r="37" spans="7:23" ht="12.75">
      <c r="G37" s="88" t="s">
        <v>36</v>
      </c>
      <c r="H37" s="89"/>
      <c r="I37" s="95" t="s">
        <v>37</v>
      </c>
      <c r="J37" s="95"/>
      <c r="K37" s="9"/>
      <c r="L37" s="9"/>
      <c r="M37" s="10"/>
      <c r="O37" s="18"/>
      <c r="P37" s="18"/>
      <c r="Q37" s="18"/>
      <c r="R37" s="21"/>
      <c r="S37" s="21"/>
      <c r="T37" s="21"/>
      <c r="U37" s="21"/>
      <c r="V37" s="21"/>
      <c r="W37" s="21"/>
    </row>
    <row r="38" spans="7:22" ht="12.75">
      <c r="G38" s="88" t="s">
        <v>38</v>
      </c>
      <c r="H38" s="89"/>
      <c r="I38" s="9" t="s">
        <v>39</v>
      </c>
      <c r="J38" s="9"/>
      <c r="K38" s="9"/>
      <c r="L38" s="9"/>
      <c r="M38" s="10"/>
      <c r="O38" s="18"/>
      <c r="P38" s="18"/>
      <c r="Q38" s="18"/>
      <c r="R38" s="21"/>
      <c r="S38" s="21"/>
      <c r="T38" s="21"/>
      <c r="U38" s="18"/>
      <c r="V38" s="18"/>
    </row>
    <row r="39" spans="7:22" ht="12.75">
      <c r="G39" s="88" t="s">
        <v>40</v>
      </c>
      <c r="H39" s="89"/>
      <c r="I39" s="9">
        <v>40</v>
      </c>
      <c r="J39" s="9"/>
      <c r="K39" s="9"/>
      <c r="L39" s="9"/>
      <c r="M39" s="10"/>
      <c r="O39" s="18"/>
      <c r="P39" s="18"/>
      <c r="Q39" s="18"/>
      <c r="R39" s="18"/>
      <c r="S39" s="18"/>
      <c r="T39" s="18"/>
      <c r="U39" s="18"/>
      <c r="V39" s="18"/>
    </row>
    <row r="40" spans="7:22" ht="12.75">
      <c r="G40" s="8" t="s">
        <v>41</v>
      </c>
      <c r="H40" s="9"/>
      <c r="I40" s="9" t="s">
        <v>42</v>
      </c>
      <c r="J40" s="9"/>
      <c r="K40" s="9"/>
      <c r="L40" s="9"/>
      <c r="M40" s="10"/>
      <c r="O40" s="18"/>
      <c r="P40" s="18"/>
      <c r="Q40" s="18"/>
      <c r="R40" s="18"/>
      <c r="S40" s="18"/>
      <c r="T40" s="18"/>
      <c r="U40" s="18"/>
      <c r="V40" s="18"/>
    </row>
    <row r="41" spans="7:22" ht="12.75">
      <c r="G41" s="8" t="s">
        <v>43</v>
      </c>
      <c r="H41" s="9"/>
      <c r="I41" s="9" t="s">
        <v>44</v>
      </c>
      <c r="J41" s="9"/>
      <c r="K41" s="9"/>
      <c r="L41" s="9"/>
      <c r="M41" s="10"/>
      <c r="O41" s="18"/>
      <c r="P41" s="18"/>
      <c r="Q41" s="18"/>
      <c r="R41" s="18"/>
      <c r="S41" s="18"/>
      <c r="T41" s="18"/>
      <c r="U41" s="18"/>
      <c r="V41" s="18"/>
    </row>
    <row r="42" spans="7:22" ht="14.25" customHeight="1">
      <c r="G42" s="8" t="s">
        <v>45</v>
      </c>
      <c r="H42" s="9"/>
      <c r="I42" s="9" t="s">
        <v>46</v>
      </c>
      <c r="J42" s="9"/>
      <c r="K42" s="9"/>
      <c r="L42" s="9"/>
      <c r="M42" s="10"/>
      <c r="O42" s="18"/>
      <c r="P42" s="18"/>
      <c r="Q42" s="18"/>
      <c r="R42" s="18"/>
      <c r="S42" s="18"/>
      <c r="T42" s="18"/>
      <c r="U42" s="18"/>
      <c r="V42" s="18"/>
    </row>
    <row r="43" spans="7:22" ht="13.5" thickBot="1">
      <c r="G43" s="17" t="s">
        <v>47</v>
      </c>
      <c r="H43" s="11"/>
      <c r="I43" s="11">
        <v>108</v>
      </c>
      <c r="J43" s="11"/>
      <c r="K43" s="11"/>
      <c r="L43" s="11"/>
      <c r="M43" s="12"/>
      <c r="O43" s="18"/>
      <c r="P43" s="18"/>
      <c r="Q43" s="18"/>
      <c r="R43" s="18"/>
      <c r="S43" s="18"/>
      <c r="T43" s="18"/>
      <c r="U43" s="18"/>
      <c r="V43" s="18"/>
    </row>
    <row r="44" spans="15:22" ht="12.75">
      <c r="O44" s="18"/>
      <c r="P44" s="18"/>
      <c r="Q44" s="18"/>
      <c r="R44" s="18"/>
      <c r="S44" s="18"/>
      <c r="T44" s="18"/>
      <c r="U44" s="18"/>
      <c r="V44" s="18"/>
    </row>
    <row r="45" spans="15:22" ht="12.75">
      <c r="O45" s="18"/>
      <c r="P45" s="18"/>
      <c r="Q45" s="18"/>
      <c r="R45" s="18"/>
      <c r="S45" s="18"/>
      <c r="T45" s="18"/>
      <c r="U45" s="18"/>
      <c r="V45" s="18"/>
    </row>
    <row r="46" spans="15:22" ht="12.75">
      <c r="O46" s="18"/>
      <c r="P46" s="18"/>
      <c r="Q46" s="18"/>
      <c r="R46" s="18"/>
      <c r="S46" s="18"/>
      <c r="T46" s="18"/>
      <c r="U46" s="18"/>
      <c r="V46" s="18"/>
    </row>
    <row r="47" spans="15:22" ht="12.75">
      <c r="O47" s="18"/>
      <c r="P47" s="18"/>
      <c r="Q47" s="18"/>
      <c r="R47" s="18"/>
      <c r="S47" s="18"/>
      <c r="T47" s="18"/>
      <c r="U47" s="18"/>
      <c r="V47" s="18"/>
    </row>
    <row r="48" spans="15:22" ht="12.75">
      <c r="O48" s="18"/>
      <c r="P48" s="18"/>
      <c r="Q48" s="18"/>
      <c r="R48" s="18"/>
      <c r="S48" s="18"/>
      <c r="T48" s="18"/>
      <c r="U48" s="18"/>
      <c r="V48" s="18"/>
    </row>
    <row r="49" spans="15:22" ht="12.75">
      <c r="O49" s="18"/>
      <c r="P49" s="18"/>
      <c r="Q49" s="18"/>
      <c r="R49" s="18"/>
      <c r="S49" s="18"/>
      <c r="T49" s="18"/>
      <c r="U49" s="18"/>
      <c r="V49" s="18"/>
    </row>
  </sheetData>
  <mergeCells count="28">
    <mergeCell ref="S1:S2"/>
    <mergeCell ref="A26:E26"/>
    <mergeCell ref="G37:H37"/>
    <mergeCell ref="H33:M33"/>
    <mergeCell ref="I37:J37"/>
    <mergeCell ref="K1:L1"/>
    <mergeCell ref="G35:M35"/>
    <mergeCell ref="G36:H36"/>
    <mergeCell ref="I36:M36"/>
    <mergeCell ref="G1:G2"/>
    <mergeCell ref="H1:H2"/>
    <mergeCell ref="I1:J1"/>
    <mergeCell ref="G38:H38"/>
    <mergeCell ref="G39:H39"/>
    <mergeCell ref="M1:O1"/>
    <mergeCell ref="B32:E32"/>
    <mergeCell ref="B33:E33"/>
    <mergeCell ref="G26:M26"/>
    <mergeCell ref="G28:G29"/>
    <mergeCell ref="H30:M30"/>
    <mergeCell ref="H31:M31"/>
    <mergeCell ref="H32:M32"/>
    <mergeCell ref="F1:F2"/>
    <mergeCell ref="E1:E2"/>
    <mergeCell ref="A1:A2"/>
    <mergeCell ref="B1:B2"/>
    <mergeCell ref="C1:C2"/>
    <mergeCell ref="D1:D2"/>
  </mergeCells>
  <printOptions/>
  <pageMargins left="0.75" right="0.75" top="1" bottom="1" header="0.5" footer="0.5"/>
  <pageSetup orientation="portrait" paperSize="9"/>
  <ignoredErrors>
    <ignoredError sqref="J3" formulaRange="1"/>
  </ignoredErrors>
</worksheet>
</file>

<file path=xl/worksheets/sheet7.xml><?xml version="1.0" encoding="utf-8"?>
<worksheet xmlns="http://schemas.openxmlformats.org/spreadsheetml/2006/main" xmlns:r="http://schemas.openxmlformats.org/officeDocument/2006/relationships">
  <sheetPr>
    <tabColor indexed="45"/>
  </sheetPr>
  <dimension ref="A1:S79"/>
  <sheetViews>
    <sheetView workbookViewId="0" topLeftCell="A1">
      <pane xSplit="2" ySplit="2" topLeftCell="F3" activePane="bottomRight" state="frozen"/>
      <selection pane="topLeft" activeCell="A1" sqref="A1"/>
      <selection pane="topRight" activeCell="C1" sqref="C1"/>
      <selection pane="bottomLeft" activeCell="A3" sqref="A3"/>
      <selection pane="bottomRight" activeCell="I72" sqref="I72:M72"/>
    </sheetView>
  </sheetViews>
  <sheetFormatPr defaultColWidth="9.140625" defaultRowHeight="12.75"/>
  <cols>
    <col min="1" max="1" width="11.00390625" style="0" customWidth="1"/>
    <col min="2" max="2" width="12.28125" style="0" customWidth="1"/>
    <col min="12" max="12" width="12.00390625" style="0" bestFit="1" customWidth="1"/>
    <col min="18" max="18" width="10.57421875" style="0" customWidth="1"/>
    <col min="19" max="19" width="10.28125" style="0" customWidth="1"/>
  </cols>
  <sheetData>
    <row r="1" spans="1:19" ht="12.75" customHeight="1">
      <c r="A1" s="81" t="s">
        <v>0</v>
      </c>
      <c r="B1" s="77" t="s">
        <v>1</v>
      </c>
      <c r="C1" s="77" t="s">
        <v>172</v>
      </c>
      <c r="D1" s="77" t="s">
        <v>2</v>
      </c>
      <c r="E1" s="77" t="s">
        <v>66</v>
      </c>
      <c r="F1" s="77" t="s">
        <v>67</v>
      </c>
      <c r="G1" s="77" t="s">
        <v>75</v>
      </c>
      <c r="H1" s="75" t="s">
        <v>54</v>
      </c>
      <c r="I1" s="86" t="s">
        <v>3</v>
      </c>
      <c r="J1" s="87"/>
      <c r="K1" s="83" t="s">
        <v>4</v>
      </c>
      <c r="L1" s="84"/>
      <c r="M1" s="87" t="s">
        <v>5</v>
      </c>
      <c r="N1" s="87"/>
      <c r="O1" s="87"/>
      <c r="P1" s="1" t="s">
        <v>6</v>
      </c>
      <c r="Q1" s="2"/>
      <c r="S1" s="75" t="s">
        <v>71</v>
      </c>
    </row>
    <row r="2" spans="1:19" ht="51.75" thickBot="1">
      <c r="A2" s="103"/>
      <c r="B2" s="102"/>
      <c r="C2" s="102"/>
      <c r="D2" s="102"/>
      <c r="E2" s="102"/>
      <c r="F2" s="102"/>
      <c r="G2" s="102"/>
      <c r="H2" s="76"/>
      <c r="I2" s="3" t="s">
        <v>171</v>
      </c>
      <c r="J2" s="4" t="s">
        <v>8</v>
      </c>
      <c r="K2" s="4" t="s">
        <v>72</v>
      </c>
      <c r="L2" s="5" t="s">
        <v>85</v>
      </c>
      <c r="M2" s="4" t="s">
        <v>9</v>
      </c>
      <c r="N2" s="4" t="s">
        <v>10</v>
      </c>
      <c r="O2" s="4" t="s">
        <v>11</v>
      </c>
      <c r="P2" s="5" t="s">
        <v>12</v>
      </c>
      <c r="Q2" s="6" t="s">
        <v>13</v>
      </c>
      <c r="S2" s="76"/>
    </row>
    <row r="3" spans="1:19" ht="12.75">
      <c r="A3">
        <v>1</v>
      </c>
      <c r="B3">
        <v>0</v>
      </c>
      <c r="C3" t="s">
        <v>174</v>
      </c>
      <c r="G3">
        <v>0.256</v>
      </c>
      <c r="H3" s="26">
        <f aca="true" t="shared" si="0" ref="H3:H34">S3/1000000</f>
        <v>0.2707541</v>
      </c>
      <c r="I3" s="34">
        <f>SUM(H3:H42)</f>
        <v>48.679850200000004</v>
      </c>
      <c r="J3" s="34">
        <f>I3/SUM(G3:G42)</f>
        <v>0.10793183999077656</v>
      </c>
      <c r="K3" s="1"/>
      <c r="L3" s="36" t="s">
        <v>220</v>
      </c>
      <c r="M3" s="34">
        <f>SUM(H3:H60)</f>
        <v>57.66453310000001</v>
      </c>
      <c r="N3" s="34">
        <f>SUM(N43:N60)+SUM(H3:H42)</f>
        <v>57.66387044400001</v>
      </c>
      <c r="O3" s="34">
        <f>SUM(O43:O60)+SUM(H3:H42)</f>
        <v>57.66453310000001</v>
      </c>
      <c r="P3" s="34">
        <v>135.6292</v>
      </c>
      <c r="Q3" s="37">
        <f>N3/P3</f>
        <v>0.4251582287884911</v>
      </c>
      <c r="S3" s="25">
        <v>270754.1</v>
      </c>
    </row>
    <row r="4" spans="1:19" ht="12.75">
      <c r="A4">
        <v>2</v>
      </c>
      <c r="B4">
        <v>0</v>
      </c>
      <c r="C4" t="s">
        <v>174</v>
      </c>
      <c r="G4">
        <v>0.256</v>
      </c>
      <c r="H4" s="26">
        <f t="shared" si="0"/>
        <v>0.3122219</v>
      </c>
      <c r="S4" s="25">
        <v>312221.9</v>
      </c>
    </row>
    <row r="5" spans="1:19" ht="12.75">
      <c r="A5">
        <v>3</v>
      </c>
      <c r="B5">
        <v>0</v>
      </c>
      <c r="C5" t="s">
        <v>174</v>
      </c>
      <c r="G5">
        <v>0.256</v>
      </c>
      <c r="H5" s="26">
        <f t="shared" si="0"/>
        <v>0.2783488</v>
      </c>
      <c r="S5" s="25">
        <v>278348.8</v>
      </c>
    </row>
    <row r="6" spans="1:19" ht="12.75">
      <c r="A6">
        <v>4</v>
      </c>
      <c r="B6">
        <v>0</v>
      </c>
      <c r="C6" t="s">
        <v>174</v>
      </c>
      <c r="G6">
        <v>5</v>
      </c>
      <c r="H6" s="26">
        <f t="shared" si="0"/>
        <v>4.740397</v>
      </c>
      <c r="S6" s="25">
        <v>4740397</v>
      </c>
    </row>
    <row r="7" spans="1:19" ht="12.75">
      <c r="A7">
        <v>5</v>
      </c>
      <c r="B7">
        <v>0</v>
      </c>
      <c r="C7" t="s">
        <v>174</v>
      </c>
      <c r="G7">
        <v>10</v>
      </c>
      <c r="H7" s="26">
        <f t="shared" si="0"/>
        <v>5.901706</v>
      </c>
      <c r="S7" s="25">
        <v>5901706</v>
      </c>
    </row>
    <row r="8" spans="1:19" ht="12.75">
      <c r="A8">
        <v>6</v>
      </c>
      <c r="B8">
        <v>0</v>
      </c>
      <c r="C8" t="s">
        <v>174</v>
      </c>
      <c r="G8">
        <v>0.256</v>
      </c>
      <c r="H8" s="26">
        <f t="shared" si="0"/>
        <v>0.27616</v>
      </c>
      <c r="S8" s="25">
        <v>276160</v>
      </c>
    </row>
    <row r="9" spans="1:19" ht="12.75">
      <c r="A9">
        <v>11</v>
      </c>
      <c r="B9">
        <v>0</v>
      </c>
      <c r="C9" t="s">
        <v>174</v>
      </c>
      <c r="G9">
        <v>0</v>
      </c>
      <c r="H9" s="26">
        <f t="shared" si="0"/>
        <v>0.0320384</v>
      </c>
      <c r="S9" s="25">
        <v>32038.4</v>
      </c>
    </row>
    <row r="10" spans="1:19" ht="12.75">
      <c r="A10">
        <v>12</v>
      </c>
      <c r="B10">
        <v>0</v>
      </c>
      <c r="C10" t="s">
        <v>174</v>
      </c>
      <c r="G10">
        <v>0</v>
      </c>
      <c r="H10" s="26">
        <f t="shared" si="0"/>
        <v>0.029926400000000002</v>
      </c>
      <c r="S10" s="25">
        <v>29926.4</v>
      </c>
    </row>
    <row r="11" spans="1:19" ht="12.75">
      <c r="A11">
        <v>13</v>
      </c>
      <c r="B11">
        <v>0</v>
      </c>
      <c r="C11" t="s">
        <v>174</v>
      </c>
      <c r="G11">
        <v>0</v>
      </c>
      <c r="H11" s="26">
        <f t="shared" si="0"/>
        <v>0.031424</v>
      </c>
      <c r="S11" s="25">
        <v>31424</v>
      </c>
    </row>
    <row r="12" spans="1:19" ht="12.75">
      <c r="A12">
        <v>14</v>
      </c>
      <c r="B12">
        <v>0</v>
      </c>
      <c r="C12" t="s">
        <v>174</v>
      </c>
      <c r="G12">
        <v>0</v>
      </c>
      <c r="H12" s="26">
        <f t="shared" si="0"/>
        <v>0.0337408</v>
      </c>
      <c r="S12" s="25">
        <v>33740.8</v>
      </c>
    </row>
    <row r="13" spans="1:19" ht="12.75">
      <c r="A13">
        <v>15</v>
      </c>
      <c r="B13">
        <v>0</v>
      </c>
      <c r="C13" t="s">
        <v>174</v>
      </c>
      <c r="G13">
        <v>0</v>
      </c>
      <c r="H13" s="26">
        <f t="shared" si="0"/>
        <v>0.0305792</v>
      </c>
      <c r="S13" s="25">
        <v>30579.2</v>
      </c>
    </row>
    <row r="14" spans="1:19" ht="12.75">
      <c r="A14">
        <v>16</v>
      </c>
      <c r="B14">
        <v>0</v>
      </c>
      <c r="C14" t="s">
        <v>174</v>
      </c>
      <c r="G14">
        <v>0</v>
      </c>
      <c r="H14" s="26">
        <f t="shared" si="0"/>
        <v>0.03232</v>
      </c>
      <c r="S14" s="25">
        <v>32320</v>
      </c>
    </row>
    <row r="15" spans="1:19" ht="12.75">
      <c r="A15">
        <v>17</v>
      </c>
      <c r="B15">
        <v>0</v>
      </c>
      <c r="C15" t="s">
        <v>174</v>
      </c>
      <c r="G15">
        <v>0</v>
      </c>
      <c r="H15" s="26">
        <f t="shared" si="0"/>
        <v>0.0310656</v>
      </c>
      <c r="S15" s="25">
        <v>31065.6</v>
      </c>
    </row>
    <row r="16" spans="1:19" ht="12.75">
      <c r="A16">
        <v>18</v>
      </c>
      <c r="B16">
        <v>0</v>
      </c>
      <c r="C16" t="s">
        <v>174</v>
      </c>
      <c r="G16">
        <v>0</v>
      </c>
      <c r="H16" s="26">
        <f t="shared" si="0"/>
        <v>0.030067200000000002</v>
      </c>
      <c r="S16" s="25">
        <v>30067.2</v>
      </c>
    </row>
    <row r="17" spans="1:19" ht="12.75">
      <c r="A17">
        <v>19</v>
      </c>
      <c r="B17">
        <v>0</v>
      </c>
      <c r="C17" t="s">
        <v>174</v>
      </c>
      <c r="G17">
        <v>0</v>
      </c>
      <c r="H17" s="26">
        <f t="shared" si="0"/>
        <v>0.0339968</v>
      </c>
      <c r="S17" s="25">
        <v>33996.8</v>
      </c>
    </row>
    <row r="18" spans="1:19" ht="12.75">
      <c r="A18">
        <v>20</v>
      </c>
      <c r="B18">
        <v>0</v>
      </c>
      <c r="C18" t="s">
        <v>174</v>
      </c>
      <c r="G18">
        <v>0</v>
      </c>
      <c r="H18" s="26">
        <f t="shared" si="0"/>
        <v>0.025203200000000002</v>
      </c>
      <c r="S18" s="25">
        <v>25203.2</v>
      </c>
    </row>
    <row r="19" spans="1:19" ht="12.75">
      <c r="A19">
        <v>21</v>
      </c>
      <c r="B19">
        <v>0</v>
      </c>
      <c r="C19" t="s">
        <v>174</v>
      </c>
      <c r="G19">
        <v>30</v>
      </c>
      <c r="H19" s="26">
        <f t="shared" si="0"/>
        <v>3.9512</v>
      </c>
      <c r="S19" s="25">
        <v>3951200</v>
      </c>
    </row>
    <row r="20" spans="1:19" ht="12.75">
      <c r="A20">
        <v>22</v>
      </c>
      <c r="B20">
        <v>0</v>
      </c>
      <c r="C20" t="s">
        <v>174</v>
      </c>
      <c r="G20">
        <v>30</v>
      </c>
      <c r="H20" s="26">
        <f t="shared" si="0"/>
        <v>3.9956</v>
      </c>
      <c r="S20" s="25">
        <v>3995600</v>
      </c>
    </row>
    <row r="21" spans="1:19" ht="12.75">
      <c r="A21">
        <v>23</v>
      </c>
      <c r="B21">
        <v>0</v>
      </c>
      <c r="C21" t="s">
        <v>174</v>
      </c>
      <c r="G21">
        <v>30</v>
      </c>
      <c r="H21" s="26">
        <f t="shared" si="0"/>
        <v>4.2084</v>
      </c>
      <c r="S21" s="25">
        <v>4208400</v>
      </c>
    </row>
    <row r="22" spans="1:19" ht="12.75">
      <c r="A22">
        <v>24</v>
      </c>
      <c r="B22">
        <v>0</v>
      </c>
      <c r="C22" t="s">
        <v>174</v>
      </c>
      <c r="G22">
        <v>30</v>
      </c>
      <c r="H22" s="26">
        <f t="shared" si="0"/>
        <v>3.7824</v>
      </c>
      <c r="S22" s="25">
        <v>3782400</v>
      </c>
    </row>
    <row r="23" spans="1:19" ht="12.75">
      <c r="A23">
        <v>0</v>
      </c>
      <c r="B23">
        <v>1</v>
      </c>
      <c r="C23" t="s">
        <v>174</v>
      </c>
      <c r="G23">
        <v>1</v>
      </c>
      <c r="H23" s="26">
        <f t="shared" si="0"/>
        <v>0.20241920000000002</v>
      </c>
      <c r="S23" s="25">
        <v>202419.2</v>
      </c>
    </row>
    <row r="24" spans="1:19" ht="12.75">
      <c r="A24">
        <v>0</v>
      </c>
      <c r="B24">
        <v>2</v>
      </c>
      <c r="C24" t="s">
        <v>174</v>
      </c>
      <c r="G24">
        <v>1</v>
      </c>
      <c r="H24" s="26">
        <f t="shared" si="0"/>
        <v>0.4561792</v>
      </c>
      <c r="S24" s="25">
        <v>456179.2</v>
      </c>
    </row>
    <row r="25" spans="1:19" ht="12.75">
      <c r="A25">
        <v>0</v>
      </c>
      <c r="B25">
        <v>3</v>
      </c>
      <c r="C25" t="s">
        <v>174</v>
      </c>
      <c r="G25">
        <v>1</v>
      </c>
      <c r="H25" s="26">
        <f t="shared" si="0"/>
        <v>0.2579584</v>
      </c>
      <c r="S25" s="25">
        <v>257958.4</v>
      </c>
    </row>
    <row r="26" spans="1:19" ht="12.75">
      <c r="A26">
        <v>0</v>
      </c>
      <c r="B26">
        <v>4</v>
      </c>
      <c r="C26" t="s">
        <v>174</v>
      </c>
      <c r="G26">
        <v>1</v>
      </c>
      <c r="H26" s="26">
        <f t="shared" si="0"/>
        <v>0.4356608</v>
      </c>
      <c r="S26" s="25">
        <v>435660.8</v>
      </c>
    </row>
    <row r="27" spans="1:19" ht="12.75">
      <c r="A27">
        <v>0</v>
      </c>
      <c r="B27">
        <v>5</v>
      </c>
      <c r="C27" t="s">
        <v>174</v>
      </c>
      <c r="G27">
        <v>1</v>
      </c>
      <c r="H27" s="26">
        <f t="shared" si="0"/>
        <v>0.361856</v>
      </c>
      <c r="S27" s="25">
        <v>361856</v>
      </c>
    </row>
    <row r="28" spans="1:19" ht="12.75">
      <c r="A28">
        <v>0</v>
      </c>
      <c r="B28">
        <v>6</v>
      </c>
      <c r="C28" t="s">
        <v>174</v>
      </c>
      <c r="G28">
        <v>10</v>
      </c>
      <c r="H28" s="26">
        <f t="shared" si="0"/>
        <v>0.3147648</v>
      </c>
      <c r="S28" s="25">
        <v>314764.8</v>
      </c>
    </row>
    <row r="29" spans="1:19" ht="12.75">
      <c r="A29">
        <v>0</v>
      </c>
      <c r="B29">
        <v>11</v>
      </c>
      <c r="C29" t="s">
        <v>174</v>
      </c>
      <c r="G29">
        <v>30</v>
      </c>
      <c r="H29" s="26">
        <f t="shared" si="0"/>
        <v>1.8892</v>
      </c>
      <c r="S29" s="25">
        <v>1889200</v>
      </c>
    </row>
    <row r="30" spans="1:19" ht="12.75">
      <c r="A30">
        <v>0</v>
      </c>
      <c r="B30">
        <v>12</v>
      </c>
      <c r="C30" t="s">
        <v>174</v>
      </c>
      <c r="G30">
        <v>30</v>
      </c>
      <c r="H30" s="26">
        <f t="shared" si="0"/>
        <v>1.7876</v>
      </c>
      <c r="S30" s="25">
        <v>1787600</v>
      </c>
    </row>
    <row r="31" spans="1:19" ht="12.75">
      <c r="A31">
        <v>0</v>
      </c>
      <c r="B31">
        <v>13</v>
      </c>
      <c r="C31" t="s">
        <v>174</v>
      </c>
      <c r="G31">
        <v>30</v>
      </c>
      <c r="H31" s="26">
        <f t="shared" si="0"/>
        <v>1.8924</v>
      </c>
      <c r="S31" s="25">
        <v>1892400</v>
      </c>
    </row>
    <row r="32" spans="1:19" ht="12.75">
      <c r="A32">
        <v>0</v>
      </c>
      <c r="B32">
        <v>14</v>
      </c>
      <c r="C32" t="s">
        <v>174</v>
      </c>
      <c r="G32">
        <v>30</v>
      </c>
      <c r="H32" s="26">
        <f t="shared" si="0"/>
        <v>1.9936</v>
      </c>
      <c r="S32" s="25">
        <v>1993600</v>
      </c>
    </row>
    <row r="33" spans="1:19" ht="12.75">
      <c r="A33">
        <v>0</v>
      </c>
      <c r="B33">
        <v>15</v>
      </c>
      <c r="C33" t="s">
        <v>174</v>
      </c>
      <c r="G33">
        <v>30</v>
      </c>
      <c r="H33" s="26">
        <f t="shared" si="0"/>
        <v>1.8288</v>
      </c>
      <c r="S33" s="25">
        <v>1828800</v>
      </c>
    </row>
    <row r="34" spans="1:19" ht="12.75">
      <c r="A34">
        <v>0</v>
      </c>
      <c r="B34">
        <v>16</v>
      </c>
      <c r="C34" t="s">
        <v>174</v>
      </c>
      <c r="G34">
        <v>30</v>
      </c>
      <c r="H34" s="26">
        <f t="shared" si="0"/>
        <v>1.9044</v>
      </c>
      <c r="S34" s="25">
        <v>1904400</v>
      </c>
    </row>
    <row r="35" spans="1:19" ht="12.75">
      <c r="A35">
        <v>0</v>
      </c>
      <c r="B35">
        <v>17</v>
      </c>
      <c r="C35" t="s">
        <v>174</v>
      </c>
      <c r="G35">
        <v>30</v>
      </c>
      <c r="H35" s="26">
        <f aca="true" t="shared" si="1" ref="H35:H54">S35/1000000</f>
        <v>1.8392</v>
      </c>
      <c r="S35" s="25">
        <v>1839200</v>
      </c>
    </row>
    <row r="36" spans="1:19" ht="12.75">
      <c r="A36">
        <v>0</v>
      </c>
      <c r="B36">
        <v>18</v>
      </c>
      <c r="C36" t="s">
        <v>174</v>
      </c>
      <c r="G36">
        <v>30</v>
      </c>
      <c r="H36" s="26">
        <f t="shared" si="1"/>
        <v>1.7848</v>
      </c>
      <c r="S36" s="25">
        <v>1784800</v>
      </c>
    </row>
    <row r="37" spans="1:19" ht="12.75">
      <c r="A37">
        <v>0</v>
      </c>
      <c r="B37">
        <v>19</v>
      </c>
      <c r="C37" t="s">
        <v>174</v>
      </c>
      <c r="G37">
        <v>30</v>
      </c>
      <c r="H37" s="26">
        <f t="shared" si="1"/>
        <v>2.0276</v>
      </c>
      <c r="S37" s="25">
        <v>2027600</v>
      </c>
    </row>
    <row r="38" spans="1:19" ht="12.75">
      <c r="A38">
        <v>0</v>
      </c>
      <c r="B38">
        <v>20</v>
      </c>
      <c r="C38" t="s">
        <v>174</v>
      </c>
      <c r="G38">
        <v>30</v>
      </c>
      <c r="H38" s="26">
        <f t="shared" si="1"/>
        <v>1.494</v>
      </c>
      <c r="S38" s="25">
        <v>1494000</v>
      </c>
    </row>
    <row r="39" spans="1:19" ht="12.75">
      <c r="A39">
        <v>0</v>
      </c>
      <c r="B39">
        <v>21</v>
      </c>
      <c r="C39" t="s">
        <v>174</v>
      </c>
      <c r="G39">
        <v>0</v>
      </c>
      <c r="H39" s="26">
        <f t="shared" si="1"/>
        <v>0.044544</v>
      </c>
      <c r="S39" s="25">
        <v>44544</v>
      </c>
    </row>
    <row r="40" spans="1:19" ht="12.75">
      <c r="A40">
        <v>0</v>
      </c>
      <c r="B40">
        <v>22</v>
      </c>
      <c r="C40" t="s">
        <v>174</v>
      </c>
      <c r="G40">
        <v>0</v>
      </c>
      <c r="H40" s="26">
        <f t="shared" si="1"/>
        <v>0.046336</v>
      </c>
      <c r="S40" s="25">
        <v>46336</v>
      </c>
    </row>
    <row r="41" spans="1:19" ht="12.75">
      <c r="A41">
        <v>0</v>
      </c>
      <c r="B41">
        <v>23</v>
      </c>
      <c r="C41" t="s">
        <v>174</v>
      </c>
      <c r="G41">
        <v>0</v>
      </c>
      <c r="H41" s="26">
        <f t="shared" si="1"/>
        <v>0.048768</v>
      </c>
      <c r="S41" s="25">
        <v>48768</v>
      </c>
    </row>
    <row r="42" spans="1:19" ht="12.75">
      <c r="A42">
        <v>0</v>
      </c>
      <c r="B42">
        <v>24</v>
      </c>
      <c r="C42" t="s">
        <v>174</v>
      </c>
      <c r="G42">
        <v>0</v>
      </c>
      <c r="H42" s="26">
        <f t="shared" si="1"/>
        <v>0.0422144</v>
      </c>
      <c r="S42" s="25">
        <v>42214.4</v>
      </c>
    </row>
    <row r="43" spans="1:19" ht="12.75">
      <c r="A43">
        <v>7</v>
      </c>
      <c r="B43">
        <v>0</v>
      </c>
      <c r="D43" t="s">
        <v>175</v>
      </c>
      <c r="E43">
        <v>100</v>
      </c>
      <c r="F43" s="18">
        <v>0.0001</v>
      </c>
      <c r="G43">
        <v>1</v>
      </c>
      <c r="H43" s="26">
        <f t="shared" si="1"/>
        <v>0.9890475</v>
      </c>
      <c r="K43" s="35">
        <v>0</v>
      </c>
      <c r="N43">
        <f aca="true" t="shared" si="2" ref="N43:N60">H43*(1-K43)</f>
        <v>0.9890475</v>
      </c>
      <c r="O43">
        <f>IF((K43&lt;F43),H43,0)</f>
        <v>0.9890475</v>
      </c>
      <c r="S43" s="25">
        <v>989047.5</v>
      </c>
    </row>
    <row r="44" spans="1:19" ht="12.75">
      <c r="A44">
        <v>8</v>
      </c>
      <c r="B44">
        <v>0</v>
      </c>
      <c r="D44" t="s">
        <v>175</v>
      </c>
      <c r="E44">
        <v>100</v>
      </c>
      <c r="F44" s="18">
        <v>0.0001</v>
      </c>
      <c r="G44">
        <v>1</v>
      </c>
      <c r="H44" s="26">
        <f t="shared" si="1"/>
        <v>0.9886379000000001</v>
      </c>
      <c r="K44" s="35">
        <v>0</v>
      </c>
      <c r="N44">
        <f t="shared" si="2"/>
        <v>0.9886379000000001</v>
      </c>
      <c r="O44">
        <f aca="true" t="shared" si="3" ref="O44:O60">IF((K44&lt;F44),H44,0)</f>
        <v>0.9886379000000001</v>
      </c>
      <c r="S44" s="25">
        <v>988637.9</v>
      </c>
    </row>
    <row r="45" spans="1:19" ht="12.75">
      <c r="A45">
        <v>25</v>
      </c>
      <c r="B45">
        <v>0</v>
      </c>
      <c r="D45" t="s">
        <v>176</v>
      </c>
      <c r="E45">
        <v>30</v>
      </c>
      <c r="F45" s="18">
        <v>0.05</v>
      </c>
      <c r="G45">
        <v>0.096</v>
      </c>
      <c r="H45" s="26">
        <f t="shared" si="1"/>
        <v>0.094752</v>
      </c>
      <c r="K45" s="35">
        <v>0</v>
      </c>
      <c r="N45">
        <f t="shared" si="2"/>
        <v>0.094752</v>
      </c>
      <c r="O45">
        <f t="shared" si="3"/>
        <v>0.094752</v>
      </c>
      <c r="S45" s="25">
        <v>94752</v>
      </c>
    </row>
    <row r="46" spans="1:19" ht="12.75">
      <c r="A46">
        <v>26</v>
      </c>
      <c r="B46">
        <v>0</v>
      </c>
      <c r="D46" t="s">
        <v>176</v>
      </c>
      <c r="E46">
        <v>30</v>
      </c>
      <c r="F46" s="18">
        <v>0.05</v>
      </c>
      <c r="G46">
        <v>0.096</v>
      </c>
      <c r="H46" s="26">
        <f t="shared" si="1"/>
        <v>0.09472</v>
      </c>
      <c r="K46" s="35">
        <v>0</v>
      </c>
      <c r="N46">
        <f t="shared" si="2"/>
        <v>0.09472</v>
      </c>
      <c r="O46">
        <f t="shared" si="3"/>
        <v>0.09472</v>
      </c>
      <c r="S46" s="25">
        <v>94720</v>
      </c>
    </row>
    <row r="47" spans="1:19" ht="12.75">
      <c r="A47">
        <v>27</v>
      </c>
      <c r="B47">
        <v>0</v>
      </c>
      <c r="D47" t="s">
        <v>176</v>
      </c>
      <c r="E47">
        <v>30</v>
      </c>
      <c r="F47" s="18">
        <v>0.05</v>
      </c>
      <c r="G47">
        <v>0.096</v>
      </c>
      <c r="H47" s="26">
        <f t="shared" si="1"/>
        <v>0.094688</v>
      </c>
      <c r="K47" s="35">
        <v>0</v>
      </c>
      <c r="N47">
        <f t="shared" si="2"/>
        <v>0.094688</v>
      </c>
      <c r="O47">
        <f t="shared" si="3"/>
        <v>0.094688</v>
      </c>
      <c r="S47" s="25">
        <v>94688</v>
      </c>
    </row>
    <row r="48" spans="1:19" ht="12.75">
      <c r="A48">
        <v>28</v>
      </c>
      <c r="B48">
        <v>0</v>
      </c>
      <c r="D48" t="s">
        <v>176</v>
      </c>
      <c r="E48">
        <v>30</v>
      </c>
      <c r="F48" s="18">
        <v>0.05</v>
      </c>
      <c r="G48">
        <v>0.096</v>
      </c>
      <c r="H48" s="26">
        <f t="shared" si="1"/>
        <v>0.094656</v>
      </c>
      <c r="K48" s="35">
        <v>0</v>
      </c>
      <c r="N48">
        <f t="shared" si="2"/>
        <v>0.094656</v>
      </c>
      <c r="O48">
        <f t="shared" si="3"/>
        <v>0.094656</v>
      </c>
      <c r="S48" s="25">
        <v>94656</v>
      </c>
    </row>
    <row r="49" spans="1:19" ht="12.75">
      <c r="A49">
        <v>29</v>
      </c>
      <c r="B49">
        <v>0</v>
      </c>
      <c r="D49" t="s">
        <v>176</v>
      </c>
      <c r="E49">
        <v>30</v>
      </c>
      <c r="F49" s="18">
        <v>0.05</v>
      </c>
      <c r="G49">
        <v>0.096</v>
      </c>
      <c r="H49" s="26">
        <f t="shared" si="1"/>
        <v>0.094624</v>
      </c>
      <c r="K49" s="35">
        <v>0.001</v>
      </c>
      <c r="N49">
        <f t="shared" si="2"/>
        <v>0.094529376</v>
      </c>
      <c r="O49">
        <f t="shared" si="3"/>
        <v>0.094624</v>
      </c>
      <c r="S49" s="25">
        <v>94624</v>
      </c>
    </row>
    <row r="50" spans="1:19" ht="12.75">
      <c r="A50">
        <v>30</v>
      </c>
      <c r="B50">
        <v>0</v>
      </c>
      <c r="D50" t="s">
        <v>176</v>
      </c>
      <c r="E50">
        <v>30</v>
      </c>
      <c r="F50" s="18">
        <v>0.05</v>
      </c>
      <c r="G50">
        <v>0.096</v>
      </c>
      <c r="H50" s="26">
        <f t="shared" si="1"/>
        <v>0.094592</v>
      </c>
      <c r="K50" s="35">
        <v>0</v>
      </c>
      <c r="N50">
        <f t="shared" si="2"/>
        <v>0.094592</v>
      </c>
      <c r="O50">
        <f t="shared" si="3"/>
        <v>0.094592</v>
      </c>
      <c r="S50" s="25">
        <v>94592</v>
      </c>
    </row>
    <row r="51" spans="1:19" ht="12.75">
      <c r="A51">
        <v>0</v>
      </c>
      <c r="B51">
        <v>7</v>
      </c>
      <c r="D51" t="s">
        <v>175</v>
      </c>
      <c r="E51">
        <v>100</v>
      </c>
      <c r="F51" s="18">
        <v>0.0001</v>
      </c>
      <c r="G51">
        <v>1</v>
      </c>
      <c r="H51" s="26">
        <f t="shared" si="1"/>
        <v>0.9797632</v>
      </c>
      <c r="K51" s="35">
        <v>0</v>
      </c>
      <c r="N51">
        <f t="shared" si="2"/>
        <v>0.9797632</v>
      </c>
      <c r="O51">
        <f t="shared" si="3"/>
        <v>0.9797632</v>
      </c>
      <c r="S51" s="25">
        <v>979763.2</v>
      </c>
    </row>
    <row r="52" spans="1:19" ht="12.75">
      <c r="A52">
        <v>0</v>
      </c>
      <c r="B52">
        <v>8</v>
      </c>
      <c r="D52" t="s">
        <v>175</v>
      </c>
      <c r="E52">
        <v>100</v>
      </c>
      <c r="F52" s="18">
        <v>0.0001</v>
      </c>
      <c r="G52">
        <v>1</v>
      </c>
      <c r="H52" s="26">
        <f t="shared" si="1"/>
        <v>0.9779883</v>
      </c>
      <c r="K52" s="35">
        <v>0</v>
      </c>
      <c r="N52">
        <f t="shared" si="2"/>
        <v>0.9779883</v>
      </c>
      <c r="O52">
        <f t="shared" si="3"/>
        <v>0.9779883</v>
      </c>
      <c r="S52" s="25">
        <v>977988.3</v>
      </c>
    </row>
    <row r="53" spans="1:19" ht="12.75">
      <c r="A53">
        <v>0</v>
      </c>
      <c r="B53">
        <v>9</v>
      </c>
      <c r="D53" t="s">
        <v>175</v>
      </c>
      <c r="E53">
        <v>200</v>
      </c>
      <c r="F53" s="18">
        <v>0.0001</v>
      </c>
      <c r="G53">
        <v>2</v>
      </c>
      <c r="H53" s="26">
        <f t="shared" si="1"/>
        <v>1.959663</v>
      </c>
      <c r="K53" s="35">
        <v>0</v>
      </c>
      <c r="N53">
        <f t="shared" si="2"/>
        <v>1.959663</v>
      </c>
      <c r="O53">
        <f t="shared" si="3"/>
        <v>1.959663</v>
      </c>
      <c r="S53" s="25">
        <v>1959663</v>
      </c>
    </row>
    <row r="54" spans="1:19" ht="12.75">
      <c r="A54">
        <v>0</v>
      </c>
      <c r="B54">
        <v>10</v>
      </c>
      <c r="D54" t="s">
        <v>175</v>
      </c>
      <c r="E54">
        <v>200</v>
      </c>
      <c r="F54" s="18">
        <v>0.0001</v>
      </c>
      <c r="G54">
        <v>2</v>
      </c>
      <c r="H54" s="26">
        <f t="shared" si="1"/>
        <v>1.953519</v>
      </c>
      <c r="K54" s="35">
        <v>0</v>
      </c>
      <c r="N54">
        <f t="shared" si="2"/>
        <v>1.953519</v>
      </c>
      <c r="O54">
        <f t="shared" si="3"/>
        <v>1.953519</v>
      </c>
      <c r="S54" s="25">
        <v>1953519</v>
      </c>
    </row>
    <row r="55" spans="1:19" ht="12.75">
      <c r="A55">
        <v>0</v>
      </c>
      <c r="B55">
        <v>25</v>
      </c>
      <c r="D55" t="s">
        <v>176</v>
      </c>
      <c r="E55">
        <v>30</v>
      </c>
      <c r="F55" s="18">
        <v>0.05</v>
      </c>
      <c r="G55">
        <v>0.096</v>
      </c>
      <c r="H55" s="26">
        <f aca="true" t="shared" si="4" ref="H55:H60">S45/1000000</f>
        <v>0.094752</v>
      </c>
      <c r="K55" s="35">
        <v>0.001</v>
      </c>
      <c r="N55">
        <f t="shared" si="2"/>
        <v>0.094657248</v>
      </c>
      <c r="O55">
        <f t="shared" si="3"/>
        <v>0.094752</v>
      </c>
      <c r="S55" s="25">
        <v>90784</v>
      </c>
    </row>
    <row r="56" spans="1:19" ht="12.75">
      <c r="A56">
        <v>0</v>
      </c>
      <c r="B56">
        <v>26</v>
      </c>
      <c r="D56" t="s">
        <v>176</v>
      </c>
      <c r="E56">
        <v>30</v>
      </c>
      <c r="F56">
        <v>0.05</v>
      </c>
      <c r="G56">
        <v>0.096</v>
      </c>
      <c r="H56" s="26">
        <f t="shared" si="4"/>
        <v>0.09472</v>
      </c>
      <c r="K56" s="35">
        <v>0.001</v>
      </c>
      <c r="N56">
        <f t="shared" si="2"/>
        <v>0.09462527999999999</v>
      </c>
      <c r="O56">
        <f t="shared" si="3"/>
        <v>0.09472</v>
      </c>
      <c r="S56" s="25">
        <v>91136</v>
      </c>
    </row>
    <row r="57" spans="1:19" ht="12.75">
      <c r="A57">
        <v>0</v>
      </c>
      <c r="B57">
        <v>27</v>
      </c>
      <c r="D57" t="s">
        <v>176</v>
      </c>
      <c r="E57">
        <v>30</v>
      </c>
      <c r="F57">
        <v>0.05</v>
      </c>
      <c r="G57">
        <v>0.096</v>
      </c>
      <c r="H57" s="26">
        <f t="shared" si="4"/>
        <v>0.094688</v>
      </c>
      <c r="K57" s="35">
        <v>0.001</v>
      </c>
      <c r="N57">
        <f t="shared" si="2"/>
        <v>0.094593312</v>
      </c>
      <c r="O57">
        <f t="shared" si="3"/>
        <v>0.094688</v>
      </c>
      <c r="S57" s="25">
        <v>90816</v>
      </c>
    </row>
    <row r="58" spans="1:19" ht="12.75">
      <c r="A58">
        <v>0</v>
      </c>
      <c r="B58">
        <v>28</v>
      </c>
      <c r="D58" t="s">
        <v>176</v>
      </c>
      <c r="E58">
        <v>30</v>
      </c>
      <c r="F58">
        <v>0.05</v>
      </c>
      <c r="G58">
        <v>0.096</v>
      </c>
      <c r="H58" s="26">
        <f t="shared" si="4"/>
        <v>0.094656</v>
      </c>
      <c r="K58" s="35">
        <v>0.001</v>
      </c>
      <c r="N58">
        <f t="shared" si="2"/>
        <v>0.094561344</v>
      </c>
      <c r="O58">
        <f t="shared" si="3"/>
        <v>0.094656</v>
      </c>
      <c r="S58" s="25">
        <v>90976</v>
      </c>
    </row>
    <row r="59" spans="1:19" ht="12.75">
      <c r="A59">
        <v>0</v>
      </c>
      <c r="B59">
        <v>29</v>
      </c>
      <c r="D59" t="s">
        <v>176</v>
      </c>
      <c r="E59">
        <v>30</v>
      </c>
      <c r="F59">
        <v>0.05</v>
      </c>
      <c r="G59">
        <v>0.096</v>
      </c>
      <c r="H59" s="26">
        <f t="shared" si="4"/>
        <v>0.094624</v>
      </c>
      <c r="K59" s="35">
        <v>0.001</v>
      </c>
      <c r="N59">
        <f t="shared" si="2"/>
        <v>0.094529376</v>
      </c>
      <c r="O59">
        <f t="shared" si="3"/>
        <v>0.094624</v>
      </c>
      <c r="S59" s="25">
        <v>91008</v>
      </c>
    </row>
    <row r="60" spans="1:19" ht="12.75">
      <c r="A60">
        <v>0</v>
      </c>
      <c r="B60">
        <v>30</v>
      </c>
      <c r="D60" t="s">
        <v>176</v>
      </c>
      <c r="E60">
        <v>30</v>
      </c>
      <c r="F60">
        <v>0.05</v>
      </c>
      <c r="G60">
        <v>0.096</v>
      </c>
      <c r="H60" s="26">
        <f t="shared" si="4"/>
        <v>0.094592</v>
      </c>
      <c r="K60" s="35">
        <v>0.001</v>
      </c>
      <c r="N60">
        <f t="shared" si="2"/>
        <v>0.09449740799999999</v>
      </c>
      <c r="O60">
        <f t="shared" si="3"/>
        <v>0.094592</v>
      </c>
      <c r="S60" s="25">
        <v>90784</v>
      </c>
    </row>
    <row r="61" ht="13.5" thickBot="1">
      <c r="R61" s="18"/>
    </row>
    <row r="62" spans="1:13" ht="13.5" thickBot="1">
      <c r="A62" s="73" t="s">
        <v>32</v>
      </c>
      <c r="B62" s="92"/>
      <c r="C62" s="92"/>
      <c r="D62" s="92"/>
      <c r="E62" s="74"/>
      <c r="G62" s="73" t="s">
        <v>22</v>
      </c>
      <c r="H62" s="92"/>
      <c r="I62" s="92"/>
      <c r="J62" s="92"/>
      <c r="K62" s="92"/>
      <c r="L62" s="92"/>
      <c r="M62" s="74"/>
    </row>
    <row r="63" spans="1:13" ht="13.5" thickBot="1">
      <c r="A63" s="13"/>
      <c r="B63" s="1" t="s">
        <v>14</v>
      </c>
      <c r="C63" s="1" t="s">
        <v>15</v>
      </c>
      <c r="D63" s="1" t="s">
        <v>16</v>
      </c>
      <c r="E63" s="2" t="s">
        <v>17</v>
      </c>
      <c r="G63" s="14" t="s">
        <v>25</v>
      </c>
      <c r="H63" s="18"/>
      <c r="I63" s="18"/>
      <c r="J63" s="18"/>
      <c r="K63" s="18"/>
      <c r="L63" s="18"/>
      <c r="M63" s="19"/>
    </row>
    <row r="64" spans="1:13" ht="12.75">
      <c r="A64" s="8" t="s">
        <v>55</v>
      </c>
      <c r="B64" s="9">
        <v>0.0032</v>
      </c>
      <c r="C64" s="9">
        <v>0.0032</v>
      </c>
      <c r="D64" s="9">
        <v>0.0032</v>
      </c>
      <c r="E64" s="10">
        <v>0.0032</v>
      </c>
      <c r="G64" s="104" t="s">
        <v>23</v>
      </c>
      <c r="H64" s="13"/>
      <c r="I64" s="1" t="s">
        <v>31</v>
      </c>
      <c r="J64" s="1" t="s">
        <v>26</v>
      </c>
      <c r="K64" s="1"/>
      <c r="L64" s="1"/>
      <c r="M64" s="2"/>
    </row>
    <row r="65" spans="1:13" ht="13.5" thickBot="1">
      <c r="A65" s="8" t="s">
        <v>56</v>
      </c>
      <c r="B65" s="9">
        <v>15</v>
      </c>
      <c r="C65" s="9">
        <v>15</v>
      </c>
      <c r="D65" s="9">
        <v>15</v>
      </c>
      <c r="E65" s="10">
        <v>15</v>
      </c>
      <c r="G65" s="105"/>
      <c r="H65" s="22" t="s">
        <v>24</v>
      </c>
      <c r="I65" s="11">
        <v>1</v>
      </c>
      <c r="J65" s="11">
        <v>64</v>
      </c>
      <c r="K65" s="11"/>
      <c r="L65" s="11"/>
      <c r="M65" s="12"/>
    </row>
    <row r="66" spans="1:13" ht="13.5" thickBot="1">
      <c r="A66" s="8" t="s">
        <v>57</v>
      </c>
      <c r="B66" s="9">
        <v>31</v>
      </c>
      <c r="C66" s="9">
        <v>31</v>
      </c>
      <c r="D66" s="9">
        <v>15</v>
      </c>
      <c r="E66" s="10">
        <v>5</v>
      </c>
      <c r="G66" s="23" t="s">
        <v>27</v>
      </c>
      <c r="H66" s="73" t="s">
        <v>73</v>
      </c>
      <c r="I66" s="92"/>
      <c r="J66" s="92"/>
      <c r="K66" s="92"/>
      <c r="L66" s="92"/>
      <c r="M66" s="74"/>
    </row>
    <row r="67" spans="1:13" ht="13.5" thickBot="1">
      <c r="A67" s="8" t="s">
        <v>58</v>
      </c>
      <c r="B67" s="9">
        <v>7</v>
      </c>
      <c r="C67" s="9">
        <v>3</v>
      </c>
      <c r="D67" s="9">
        <v>2</v>
      </c>
      <c r="E67" s="10">
        <v>2</v>
      </c>
      <c r="G67" s="23" t="s">
        <v>18</v>
      </c>
      <c r="H67" s="73" t="s">
        <v>177</v>
      </c>
      <c r="I67" s="92"/>
      <c r="J67" s="92"/>
      <c r="K67" s="92"/>
      <c r="L67" s="92"/>
      <c r="M67" s="74"/>
    </row>
    <row r="68" spans="1:13" ht="13.5" thickBot="1">
      <c r="A68" s="16" t="s">
        <v>19</v>
      </c>
      <c r="B68" s="90" t="s">
        <v>21</v>
      </c>
      <c r="C68" s="90"/>
      <c r="D68" s="90"/>
      <c r="E68" s="91"/>
      <c r="G68" s="15" t="s">
        <v>29</v>
      </c>
      <c r="H68" s="73" t="s">
        <v>28</v>
      </c>
      <c r="I68" s="92"/>
      <c r="J68" s="92"/>
      <c r="K68" s="92"/>
      <c r="L68" s="92"/>
      <c r="M68" s="74"/>
    </row>
    <row r="69" spans="1:13" ht="13.5" thickBot="1">
      <c r="A69" s="17" t="s">
        <v>20</v>
      </c>
      <c r="B69" s="90" t="s">
        <v>21</v>
      </c>
      <c r="C69" s="90"/>
      <c r="D69" s="90"/>
      <c r="E69" s="91"/>
      <c r="G69" s="23" t="s">
        <v>30</v>
      </c>
      <c r="H69" s="73" t="s">
        <v>28</v>
      </c>
      <c r="I69" s="92"/>
      <c r="J69" s="92"/>
      <c r="K69" s="92"/>
      <c r="L69" s="92"/>
      <c r="M69" s="74"/>
    </row>
    <row r="70" ht="13.5" thickBot="1"/>
    <row r="71" spans="7:13" ht="12.75">
      <c r="G71" s="96" t="s">
        <v>34</v>
      </c>
      <c r="H71" s="97"/>
      <c r="I71" s="97"/>
      <c r="J71" s="97"/>
      <c r="K71" s="97"/>
      <c r="L71" s="97"/>
      <c r="M71" s="98"/>
    </row>
    <row r="72" spans="7:13" ht="12.75" customHeight="1">
      <c r="G72" s="106" t="s">
        <v>35</v>
      </c>
      <c r="H72" s="107"/>
      <c r="I72" s="99" t="s">
        <v>334</v>
      </c>
      <c r="J72" s="100"/>
      <c r="K72" s="100"/>
      <c r="L72" s="100"/>
      <c r="M72" s="101"/>
    </row>
    <row r="73" spans="7:13" ht="12.75">
      <c r="G73" s="106" t="s">
        <v>36</v>
      </c>
      <c r="H73" s="107"/>
      <c r="I73" s="99" t="s">
        <v>37</v>
      </c>
      <c r="J73" s="108"/>
      <c r="K73" s="9"/>
      <c r="L73" s="9"/>
      <c r="M73" s="10"/>
    </row>
    <row r="74" spans="7:13" ht="12.75">
      <c r="G74" s="106" t="s">
        <v>38</v>
      </c>
      <c r="H74" s="107"/>
      <c r="I74" s="9" t="s">
        <v>39</v>
      </c>
      <c r="J74" s="9"/>
      <c r="K74" s="9"/>
      <c r="L74" s="9"/>
      <c r="M74" s="10"/>
    </row>
    <row r="75" spans="7:13" ht="12.75">
      <c r="G75" s="106" t="s">
        <v>40</v>
      </c>
      <c r="H75" s="107"/>
      <c r="I75" s="9">
        <v>40</v>
      </c>
      <c r="J75" s="9"/>
      <c r="K75" s="9"/>
      <c r="L75" s="9"/>
      <c r="M75" s="10"/>
    </row>
    <row r="76" spans="7:13" ht="12.75">
      <c r="G76" s="8" t="s">
        <v>41</v>
      </c>
      <c r="H76" s="9"/>
      <c r="I76" s="9" t="s">
        <v>42</v>
      </c>
      <c r="J76" s="9"/>
      <c r="K76" s="9"/>
      <c r="L76" s="9"/>
      <c r="M76" s="10"/>
    </row>
    <row r="77" spans="7:13" ht="12.75">
      <c r="G77" s="8" t="s">
        <v>43</v>
      </c>
      <c r="H77" s="9"/>
      <c r="I77" s="9" t="s">
        <v>44</v>
      </c>
      <c r="J77" s="9"/>
      <c r="K77" s="9"/>
      <c r="L77" s="9"/>
      <c r="M77" s="10"/>
    </row>
    <row r="78" spans="7:13" ht="12.75">
      <c r="G78" s="8" t="s">
        <v>45</v>
      </c>
      <c r="H78" s="9"/>
      <c r="I78" s="9" t="s">
        <v>224</v>
      </c>
      <c r="J78" s="9"/>
      <c r="K78" s="9"/>
      <c r="L78" s="9"/>
      <c r="M78" s="10"/>
    </row>
    <row r="79" spans="7:13" ht="13.5" thickBot="1">
      <c r="G79" s="17" t="s">
        <v>47</v>
      </c>
      <c r="H79" s="11"/>
      <c r="I79" s="11">
        <v>108</v>
      </c>
      <c r="J79" s="11"/>
      <c r="K79" s="11"/>
      <c r="L79" s="11"/>
      <c r="M79" s="12"/>
    </row>
  </sheetData>
  <mergeCells count="28">
    <mergeCell ref="S1:S2"/>
    <mergeCell ref="G74:H74"/>
    <mergeCell ref="G75:H75"/>
    <mergeCell ref="B69:E69"/>
    <mergeCell ref="H69:M69"/>
    <mergeCell ref="G71:M71"/>
    <mergeCell ref="G72:H72"/>
    <mergeCell ref="I72:M72"/>
    <mergeCell ref="G73:H73"/>
    <mergeCell ref="I73:J73"/>
    <mergeCell ref="H66:M66"/>
    <mergeCell ref="H67:M67"/>
    <mergeCell ref="B68:E68"/>
    <mergeCell ref="H68:M68"/>
    <mergeCell ref="G64:G65"/>
    <mergeCell ref="A62:E62"/>
    <mergeCell ref="E1:E2"/>
    <mergeCell ref="G62:M62"/>
    <mergeCell ref="G1:G2"/>
    <mergeCell ref="H1:H2"/>
    <mergeCell ref="I1:J1"/>
    <mergeCell ref="F1:F2"/>
    <mergeCell ref="K1:L1"/>
    <mergeCell ref="M1:O1"/>
    <mergeCell ref="A1:A2"/>
    <mergeCell ref="B1:B2"/>
    <mergeCell ref="C1:C2"/>
    <mergeCell ref="D1:D2"/>
  </mergeCells>
  <printOptions/>
  <pageMargins left="0.75" right="0.75" top="1" bottom="1" header="0.5" footer="0.5"/>
  <pageSetup horizontalDpi="600" verticalDpi="600" orientation="portrait" paperSize="9" r:id="rId1"/>
  <ignoredErrors>
    <ignoredError sqref="J3" formulaRange="1"/>
  </ignoredErrors>
</worksheet>
</file>

<file path=xl/worksheets/sheet8.xml><?xml version="1.0" encoding="utf-8"?>
<worksheet xmlns="http://schemas.openxmlformats.org/spreadsheetml/2006/main" xmlns:r="http://schemas.openxmlformats.org/officeDocument/2006/relationships">
  <sheetPr>
    <tabColor indexed="41"/>
  </sheetPr>
  <dimension ref="A1:S79"/>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I72" sqref="I72:M72"/>
    </sheetView>
  </sheetViews>
  <sheetFormatPr defaultColWidth="9.140625" defaultRowHeight="12.75"/>
  <cols>
    <col min="1" max="1" width="11.00390625" style="0" customWidth="1"/>
    <col min="2" max="2" width="12.28125" style="0" customWidth="1"/>
    <col min="12" max="12" width="12.00390625" style="0" bestFit="1" customWidth="1"/>
    <col min="18" max="18" width="10.57421875" style="0" customWidth="1"/>
    <col min="19" max="19" width="10.28125" style="0" customWidth="1"/>
  </cols>
  <sheetData>
    <row r="1" spans="1:19" ht="12.75" customHeight="1">
      <c r="A1" s="81" t="s">
        <v>0</v>
      </c>
      <c r="B1" s="77" t="s">
        <v>1</v>
      </c>
      <c r="C1" s="77" t="s">
        <v>172</v>
      </c>
      <c r="D1" s="77" t="s">
        <v>2</v>
      </c>
      <c r="E1" s="77" t="s">
        <v>64</v>
      </c>
      <c r="F1" s="77" t="s">
        <v>65</v>
      </c>
      <c r="G1" s="77" t="s">
        <v>75</v>
      </c>
      <c r="H1" s="75" t="s">
        <v>52</v>
      </c>
      <c r="I1" s="86" t="s">
        <v>3</v>
      </c>
      <c r="J1" s="87"/>
      <c r="K1" s="83" t="s">
        <v>4</v>
      </c>
      <c r="L1" s="84"/>
      <c r="M1" s="87" t="s">
        <v>5</v>
      </c>
      <c r="N1" s="87"/>
      <c r="O1" s="87"/>
      <c r="P1" s="1" t="s">
        <v>6</v>
      </c>
      <c r="Q1" s="2"/>
      <c r="S1" s="75" t="s">
        <v>170</v>
      </c>
    </row>
    <row r="2" spans="1:19" ht="51.75" thickBot="1">
      <c r="A2" s="103"/>
      <c r="B2" s="102"/>
      <c r="C2" s="102"/>
      <c r="D2" s="102"/>
      <c r="E2" s="102"/>
      <c r="F2" s="102"/>
      <c r="G2" s="102"/>
      <c r="H2" s="76"/>
      <c r="I2" s="3" t="s">
        <v>171</v>
      </c>
      <c r="J2" s="4" t="s">
        <v>8</v>
      </c>
      <c r="K2" s="4" t="s">
        <v>70</v>
      </c>
      <c r="L2" s="5" t="s">
        <v>85</v>
      </c>
      <c r="M2" s="4" t="s">
        <v>9</v>
      </c>
      <c r="N2" s="4" t="s">
        <v>10</v>
      </c>
      <c r="O2" s="4" t="s">
        <v>11</v>
      </c>
      <c r="P2" s="5" t="s">
        <v>12</v>
      </c>
      <c r="Q2" s="6" t="s">
        <v>13</v>
      </c>
      <c r="S2" s="76"/>
    </row>
    <row r="3" spans="1:19" ht="12.75">
      <c r="A3">
        <v>1</v>
      </c>
      <c r="B3">
        <v>0</v>
      </c>
      <c r="C3" t="s">
        <v>174</v>
      </c>
      <c r="G3">
        <v>0.256</v>
      </c>
      <c r="H3" s="26">
        <f aca="true" t="shared" si="0" ref="H3:H34">S3/1000000</f>
        <v>0.2969045</v>
      </c>
      <c r="I3" s="34">
        <f>SUM(H3:H42)</f>
        <v>41.1719012</v>
      </c>
      <c r="J3" s="34">
        <f>I3/SUM(G3:G42)</f>
        <v>0.09128538880414346</v>
      </c>
      <c r="K3" s="1"/>
      <c r="L3" s="36" t="s">
        <v>313</v>
      </c>
      <c r="M3" s="34">
        <f>SUM(H3:H60)</f>
        <v>50.160952800000004</v>
      </c>
      <c r="N3" s="34">
        <f>SUM(N43:N60)+SUM(H3:H42)</f>
        <v>50.1592147371</v>
      </c>
      <c r="O3" s="34">
        <f>SUM(O43:O60)+SUM(H3:H42)</f>
        <v>49.1802339</v>
      </c>
      <c r="P3" s="34">
        <v>121.756</v>
      </c>
      <c r="Q3" s="37">
        <f>N3/P3</f>
        <v>0.4119650344714018</v>
      </c>
      <c r="S3" s="25">
        <v>296904.5</v>
      </c>
    </row>
    <row r="4" spans="1:19" ht="12.75">
      <c r="A4">
        <v>2</v>
      </c>
      <c r="B4">
        <v>0</v>
      </c>
      <c r="C4" t="s">
        <v>174</v>
      </c>
      <c r="G4">
        <v>0.256</v>
      </c>
      <c r="H4" s="26">
        <f t="shared" si="0"/>
        <v>0.2990208</v>
      </c>
      <c r="S4" s="25">
        <v>299020.8</v>
      </c>
    </row>
    <row r="5" spans="1:19" ht="12.75">
      <c r="A5">
        <v>3</v>
      </c>
      <c r="B5">
        <v>0</v>
      </c>
      <c r="C5" t="s">
        <v>174</v>
      </c>
      <c r="G5">
        <v>0.256</v>
      </c>
      <c r="H5" s="26">
        <f t="shared" si="0"/>
        <v>0.29399040000000004</v>
      </c>
      <c r="S5" s="25">
        <v>293990.4</v>
      </c>
    </row>
    <row r="6" spans="1:19" ht="12.75">
      <c r="A6">
        <v>4</v>
      </c>
      <c r="B6">
        <v>0</v>
      </c>
      <c r="C6" t="s">
        <v>174</v>
      </c>
      <c r="G6">
        <v>5</v>
      </c>
      <c r="H6" s="26">
        <f t="shared" si="0"/>
        <v>3.316589</v>
      </c>
      <c r="S6" s="25">
        <v>3316589</v>
      </c>
    </row>
    <row r="7" spans="1:19" ht="12.75">
      <c r="A7">
        <v>5</v>
      </c>
      <c r="B7">
        <v>0</v>
      </c>
      <c r="C7" t="s">
        <v>174</v>
      </c>
      <c r="G7">
        <v>10</v>
      </c>
      <c r="H7" s="26">
        <f t="shared" si="0"/>
        <v>4.131165</v>
      </c>
      <c r="S7" s="25">
        <v>4131165</v>
      </c>
    </row>
    <row r="8" spans="1:19" ht="12.75">
      <c r="A8">
        <v>6</v>
      </c>
      <c r="B8">
        <v>0</v>
      </c>
      <c r="C8" t="s">
        <v>174</v>
      </c>
      <c r="G8">
        <v>0.256</v>
      </c>
      <c r="H8" s="26">
        <f t="shared" si="0"/>
        <v>0.3126187</v>
      </c>
      <c r="S8" s="25">
        <v>312618.7</v>
      </c>
    </row>
    <row r="9" spans="1:19" ht="12.75">
      <c r="A9">
        <v>11</v>
      </c>
      <c r="B9">
        <v>0</v>
      </c>
      <c r="C9" t="s">
        <v>174</v>
      </c>
      <c r="G9">
        <v>0</v>
      </c>
      <c r="H9" s="26">
        <f t="shared" si="0"/>
        <v>0.0279808</v>
      </c>
      <c r="S9" s="25">
        <v>27980.8</v>
      </c>
    </row>
    <row r="10" spans="1:19" ht="12.75">
      <c r="A10">
        <v>12</v>
      </c>
      <c r="B10">
        <v>0</v>
      </c>
      <c r="C10" t="s">
        <v>174</v>
      </c>
      <c r="G10">
        <v>0</v>
      </c>
      <c r="H10" s="26">
        <f t="shared" si="0"/>
        <v>0.025664</v>
      </c>
      <c r="S10" s="25">
        <v>25664</v>
      </c>
    </row>
    <row r="11" spans="1:19" ht="12.75">
      <c r="A11">
        <v>13</v>
      </c>
      <c r="B11">
        <v>0</v>
      </c>
      <c r="C11" t="s">
        <v>174</v>
      </c>
      <c r="G11">
        <v>0</v>
      </c>
      <c r="H11" s="26">
        <f t="shared" si="0"/>
        <v>0.0275712</v>
      </c>
      <c r="S11" s="25">
        <v>27571.2</v>
      </c>
    </row>
    <row r="12" spans="1:19" ht="12.75">
      <c r="A12">
        <v>14</v>
      </c>
      <c r="B12">
        <v>0</v>
      </c>
      <c r="C12" t="s">
        <v>174</v>
      </c>
      <c r="G12">
        <v>0</v>
      </c>
      <c r="H12" s="26">
        <f t="shared" si="0"/>
        <v>0.024128</v>
      </c>
      <c r="S12" s="25">
        <v>24128</v>
      </c>
    </row>
    <row r="13" spans="1:19" ht="12.75">
      <c r="A13">
        <v>15</v>
      </c>
      <c r="B13">
        <v>0</v>
      </c>
      <c r="C13" t="s">
        <v>174</v>
      </c>
      <c r="G13">
        <v>0</v>
      </c>
      <c r="H13" s="26">
        <f t="shared" si="0"/>
        <v>0.0290432</v>
      </c>
      <c r="S13" s="25">
        <v>29043.2</v>
      </c>
    </row>
    <row r="14" spans="1:19" ht="12.75">
      <c r="A14">
        <v>16</v>
      </c>
      <c r="B14">
        <v>0</v>
      </c>
      <c r="C14" t="s">
        <v>174</v>
      </c>
      <c r="G14">
        <v>0</v>
      </c>
      <c r="H14" s="26">
        <f t="shared" si="0"/>
        <v>0.024627200000000002</v>
      </c>
      <c r="S14" s="25">
        <v>24627.2</v>
      </c>
    </row>
    <row r="15" spans="1:19" ht="12.75">
      <c r="A15">
        <v>17</v>
      </c>
      <c r="B15">
        <v>0</v>
      </c>
      <c r="C15" t="s">
        <v>174</v>
      </c>
      <c r="G15">
        <v>0</v>
      </c>
      <c r="H15" s="26">
        <f t="shared" si="0"/>
        <v>0.028070400000000002</v>
      </c>
      <c r="S15" s="25">
        <v>28070.4</v>
      </c>
    </row>
    <row r="16" spans="1:19" ht="12.75">
      <c r="A16">
        <v>18</v>
      </c>
      <c r="B16">
        <v>0</v>
      </c>
      <c r="C16" t="s">
        <v>174</v>
      </c>
      <c r="G16">
        <v>0</v>
      </c>
      <c r="H16" s="26">
        <f t="shared" si="0"/>
        <v>0.0269568</v>
      </c>
      <c r="S16" s="25">
        <v>26956.8</v>
      </c>
    </row>
    <row r="17" spans="1:19" ht="12.75">
      <c r="A17">
        <v>19</v>
      </c>
      <c r="B17">
        <v>0</v>
      </c>
      <c r="C17" t="s">
        <v>174</v>
      </c>
      <c r="G17">
        <v>0</v>
      </c>
      <c r="H17" s="26">
        <f t="shared" si="0"/>
        <v>0.028876799999999998</v>
      </c>
      <c r="S17" s="25">
        <v>28876.8</v>
      </c>
    </row>
    <row r="18" spans="1:19" ht="12.75">
      <c r="A18">
        <v>20</v>
      </c>
      <c r="B18">
        <v>0</v>
      </c>
      <c r="C18" t="s">
        <v>174</v>
      </c>
      <c r="G18">
        <v>0</v>
      </c>
      <c r="H18" s="26">
        <f t="shared" si="0"/>
        <v>0.0251392</v>
      </c>
      <c r="S18" s="25">
        <v>25139.2</v>
      </c>
    </row>
    <row r="19" spans="1:19" ht="12.75">
      <c r="A19">
        <v>21</v>
      </c>
      <c r="B19">
        <v>0</v>
      </c>
      <c r="C19" t="s">
        <v>174</v>
      </c>
      <c r="G19">
        <v>30</v>
      </c>
      <c r="H19" s="26">
        <f t="shared" si="0"/>
        <v>3.6948</v>
      </c>
      <c r="S19" s="25">
        <v>3694800</v>
      </c>
    </row>
    <row r="20" spans="1:19" ht="12.75">
      <c r="A20">
        <v>22</v>
      </c>
      <c r="B20">
        <v>0</v>
      </c>
      <c r="C20" t="s">
        <v>174</v>
      </c>
      <c r="G20">
        <v>30</v>
      </c>
      <c r="H20" s="26">
        <f t="shared" si="0"/>
        <v>3.16</v>
      </c>
      <c r="S20" s="25">
        <v>3160000</v>
      </c>
    </row>
    <row r="21" spans="1:19" ht="12.75">
      <c r="A21">
        <v>23</v>
      </c>
      <c r="B21">
        <v>0</v>
      </c>
      <c r="C21" t="s">
        <v>174</v>
      </c>
      <c r="G21">
        <v>30</v>
      </c>
      <c r="H21" s="26">
        <f t="shared" si="0"/>
        <v>3.4956</v>
      </c>
      <c r="S21" s="25">
        <v>3495600</v>
      </c>
    </row>
    <row r="22" spans="1:19" ht="12.75">
      <c r="A22">
        <v>24</v>
      </c>
      <c r="B22">
        <v>0</v>
      </c>
      <c r="C22" t="s">
        <v>174</v>
      </c>
      <c r="G22">
        <v>30</v>
      </c>
      <c r="H22" s="26">
        <f t="shared" si="0"/>
        <v>3.6732</v>
      </c>
      <c r="S22" s="25">
        <v>3673200</v>
      </c>
    </row>
    <row r="23" spans="1:19" ht="12.75">
      <c r="A23">
        <v>0</v>
      </c>
      <c r="B23">
        <v>1</v>
      </c>
      <c r="C23" t="s">
        <v>174</v>
      </c>
      <c r="G23">
        <v>1</v>
      </c>
      <c r="H23" s="26">
        <f t="shared" si="0"/>
        <v>0.3414112</v>
      </c>
      <c r="S23" s="25">
        <v>341411.2</v>
      </c>
    </row>
    <row r="24" spans="1:19" ht="12.75">
      <c r="A24">
        <v>0</v>
      </c>
      <c r="B24">
        <v>2</v>
      </c>
      <c r="C24" t="s">
        <v>174</v>
      </c>
      <c r="G24">
        <v>1</v>
      </c>
      <c r="H24" s="26">
        <f t="shared" si="0"/>
        <v>0.3646848</v>
      </c>
      <c r="S24" s="25">
        <v>364684.8</v>
      </c>
    </row>
    <row r="25" spans="1:19" ht="12.75">
      <c r="A25">
        <v>0</v>
      </c>
      <c r="B25">
        <v>3</v>
      </c>
      <c r="C25" t="s">
        <v>174</v>
      </c>
      <c r="G25">
        <v>1</v>
      </c>
      <c r="H25" s="26">
        <f t="shared" si="0"/>
        <v>0.3414176</v>
      </c>
      <c r="S25" s="25">
        <v>341417.6</v>
      </c>
    </row>
    <row r="26" spans="1:19" ht="12.75">
      <c r="A26">
        <v>0</v>
      </c>
      <c r="B26">
        <v>4</v>
      </c>
      <c r="C26" t="s">
        <v>174</v>
      </c>
      <c r="G26">
        <v>1</v>
      </c>
      <c r="H26" s="26">
        <f t="shared" si="0"/>
        <v>0.3274528</v>
      </c>
      <c r="S26" s="25">
        <v>327452.8</v>
      </c>
    </row>
    <row r="27" spans="1:19" ht="12.75">
      <c r="A27">
        <v>0</v>
      </c>
      <c r="B27">
        <v>5</v>
      </c>
      <c r="C27" t="s">
        <v>174</v>
      </c>
      <c r="G27">
        <v>1</v>
      </c>
      <c r="H27" s="26">
        <f t="shared" si="0"/>
        <v>0.2832928</v>
      </c>
      <c r="S27" s="25">
        <v>283292.8</v>
      </c>
    </row>
    <row r="28" spans="1:19" ht="12.75">
      <c r="A28">
        <v>0</v>
      </c>
      <c r="B28">
        <v>6</v>
      </c>
      <c r="C28" t="s">
        <v>174</v>
      </c>
      <c r="G28">
        <v>10</v>
      </c>
      <c r="H28" s="26">
        <f t="shared" si="0"/>
        <v>0.4876896</v>
      </c>
      <c r="S28" s="25">
        <v>487689.6</v>
      </c>
    </row>
    <row r="29" spans="1:19" ht="12.75">
      <c r="A29">
        <v>0</v>
      </c>
      <c r="B29">
        <v>11</v>
      </c>
      <c r="C29" t="s">
        <v>174</v>
      </c>
      <c r="G29">
        <v>30</v>
      </c>
      <c r="H29" s="26">
        <f t="shared" si="0"/>
        <v>1.6588</v>
      </c>
      <c r="S29" s="25">
        <v>1658800</v>
      </c>
    </row>
    <row r="30" spans="1:19" ht="12.75">
      <c r="A30">
        <v>0</v>
      </c>
      <c r="B30">
        <v>12</v>
      </c>
      <c r="C30" t="s">
        <v>174</v>
      </c>
      <c r="G30">
        <v>30</v>
      </c>
      <c r="H30" s="26">
        <f t="shared" si="0"/>
        <v>1.5084</v>
      </c>
      <c r="S30" s="25">
        <v>1508400</v>
      </c>
    </row>
    <row r="31" spans="1:19" ht="12.75">
      <c r="A31">
        <v>0</v>
      </c>
      <c r="B31">
        <v>13</v>
      </c>
      <c r="C31" t="s">
        <v>174</v>
      </c>
      <c r="G31">
        <v>30</v>
      </c>
      <c r="H31" s="26">
        <f t="shared" si="0"/>
        <v>1.622</v>
      </c>
      <c r="S31" s="25">
        <v>1622000</v>
      </c>
    </row>
    <row r="32" spans="1:19" ht="12.75">
      <c r="A32">
        <v>0</v>
      </c>
      <c r="B32">
        <v>14</v>
      </c>
      <c r="C32" t="s">
        <v>174</v>
      </c>
      <c r="G32">
        <v>30</v>
      </c>
      <c r="H32" s="26">
        <f t="shared" si="0"/>
        <v>1.4572</v>
      </c>
      <c r="S32" s="25">
        <v>1457200</v>
      </c>
    </row>
    <row r="33" spans="1:19" ht="12.75">
      <c r="A33">
        <v>0</v>
      </c>
      <c r="B33">
        <v>15</v>
      </c>
      <c r="C33" t="s">
        <v>174</v>
      </c>
      <c r="G33">
        <v>30</v>
      </c>
      <c r="H33" s="26">
        <f t="shared" si="0"/>
        <v>1.7216</v>
      </c>
      <c r="S33" s="25">
        <v>1721600</v>
      </c>
    </row>
    <row r="34" spans="1:19" ht="12.75">
      <c r="A34">
        <v>0</v>
      </c>
      <c r="B34">
        <v>16</v>
      </c>
      <c r="C34" t="s">
        <v>174</v>
      </c>
      <c r="G34">
        <v>30</v>
      </c>
      <c r="H34" s="26">
        <f t="shared" si="0"/>
        <v>1.4748</v>
      </c>
      <c r="S34" s="25">
        <v>1474800</v>
      </c>
    </row>
    <row r="35" spans="1:19" ht="12.75">
      <c r="A35">
        <v>0</v>
      </c>
      <c r="B35">
        <v>17</v>
      </c>
      <c r="C35" t="s">
        <v>174</v>
      </c>
      <c r="G35">
        <v>30</v>
      </c>
      <c r="H35" s="26">
        <f aca="true" t="shared" si="1" ref="H35:H54">S35/1000000</f>
        <v>1.6776</v>
      </c>
      <c r="S35" s="25">
        <v>1677600</v>
      </c>
    </row>
    <row r="36" spans="1:19" ht="12.75">
      <c r="A36">
        <v>0</v>
      </c>
      <c r="B36">
        <v>18</v>
      </c>
      <c r="C36" t="s">
        <v>174</v>
      </c>
      <c r="G36">
        <v>30</v>
      </c>
      <c r="H36" s="26">
        <f t="shared" si="1"/>
        <v>1.602</v>
      </c>
      <c r="S36" s="25">
        <v>1602000</v>
      </c>
    </row>
    <row r="37" spans="1:19" ht="12.75">
      <c r="A37">
        <v>0</v>
      </c>
      <c r="B37">
        <v>19</v>
      </c>
      <c r="C37" t="s">
        <v>174</v>
      </c>
      <c r="G37">
        <v>30</v>
      </c>
      <c r="H37" s="26">
        <f t="shared" si="1"/>
        <v>1.72</v>
      </c>
      <c r="S37" s="25">
        <v>1720000</v>
      </c>
    </row>
    <row r="38" spans="1:19" ht="12.75">
      <c r="A38">
        <v>0</v>
      </c>
      <c r="B38">
        <v>20</v>
      </c>
      <c r="C38" t="s">
        <v>174</v>
      </c>
      <c r="G38">
        <v>30</v>
      </c>
      <c r="H38" s="26">
        <f t="shared" si="1"/>
        <v>1.484</v>
      </c>
      <c r="S38" s="25">
        <v>1484000</v>
      </c>
    </row>
    <row r="39" spans="1:19" ht="12.75">
      <c r="A39">
        <v>0</v>
      </c>
      <c r="B39">
        <v>21</v>
      </c>
      <c r="C39" t="s">
        <v>174</v>
      </c>
      <c r="G39">
        <v>0</v>
      </c>
      <c r="H39" s="26">
        <f t="shared" si="1"/>
        <v>0.039769599999999995</v>
      </c>
      <c r="S39" s="25">
        <v>39769.6</v>
      </c>
    </row>
    <row r="40" spans="1:19" ht="12.75">
      <c r="A40">
        <v>0</v>
      </c>
      <c r="B40">
        <v>22</v>
      </c>
      <c r="C40" t="s">
        <v>174</v>
      </c>
      <c r="G40">
        <v>0</v>
      </c>
      <c r="H40" s="26">
        <f t="shared" si="1"/>
        <v>0.035801599999999996</v>
      </c>
      <c r="S40" s="25">
        <v>35801.6</v>
      </c>
    </row>
    <row r="41" spans="1:19" ht="12.75">
      <c r="A41">
        <v>0</v>
      </c>
      <c r="B41">
        <v>23</v>
      </c>
      <c r="C41" t="s">
        <v>174</v>
      </c>
      <c r="G41">
        <v>0</v>
      </c>
      <c r="H41" s="26">
        <f t="shared" si="1"/>
        <v>0.040064</v>
      </c>
      <c r="S41" s="25">
        <v>40064</v>
      </c>
    </row>
    <row r="42" spans="1:19" ht="12.75">
      <c r="A42">
        <v>0</v>
      </c>
      <c r="B42">
        <v>24</v>
      </c>
      <c r="C42" t="s">
        <v>174</v>
      </c>
      <c r="G42">
        <v>0</v>
      </c>
      <c r="H42" s="26">
        <f t="shared" si="1"/>
        <v>0.0419712</v>
      </c>
      <c r="S42" s="25">
        <v>41971.2</v>
      </c>
    </row>
    <row r="43" spans="1:19" ht="12.75">
      <c r="A43">
        <v>7</v>
      </c>
      <c r="B43">
        <v>0</v>
      </c>
      <c r="D43" t="s">
        <v>175</v>
      </c>
      <c r="E43">
        <v>100</v>
      </c>
      <c r="F43" s="18">
        <v>0.0001</v>
      </c>
      <c r="G43">
        <v>1</v>
      </c>
      <c r="H43" s="26">
        <f t="shared" si="1"/>
        <v>0.9890475</v>
      </c>
      <c r="K43" s="35">
        <v>0</v>
      </c>
      <c r="N43">
        <f aca="true" t="shared" si="2" ref="N43:N60">H43*(1-K43)</f>
        <v>0.9890475</v>
      </c>
      <c r="O43">
        <f aca="true" t="shared" si="3" ref="O43:O60">IF((K43&lt;F43),H43,0)</f>
        <v>0.9890475</v>
      </c>
      <c r="S43" s="25">
        <v>989047.5</v>
      </c>
    </row>
    <row r="44" spans="1:19" ht="12.75">
      <c r="A44">
        <v>8</v>
      </c>
      <c r="B44">
        <v>0</v>
      </c>
      <c r="D44" t="s">
        <v>175</v>
      </c>
      <c r="E44">
        <v>100</v>
      </c>
      <c r="F44" s="18">
        <v>0.0001</v>
      </c>
      <c r="G44">
        <v>1</v>
      </c>
      <c r="H44" s="26">
        <f t="shared" si="1"/>
        <v>0.9886379000000001</v>
      </c>
      <c r="K44" s="35">
        <v>0</v>
      </c>
      <c r="N44">
        <f t="shared" si="2"/>
        <v>0.9886379000000001</v>
      </c>
      <c r="O44">
        <f t="shared" si="3"/>
        <v>0.9886379000000001</v>
      </c>
      <c r="S44" s="25">
        <v>988637.9</v>
      </c>
    </row>
    <row r="45" spans="1:19" ht="12.75">
      <c r="A45">
        <v>25</v>
      </c>
      <c r="B45">
        <v>0</v>
      </c>
      <c r="D45" t="s">
        <v>176</v>
      </c>
      <c r="E45">
        <v>30</v>
      </c>
      <c r="F45" s="18">
        <v>0.05</v>
      </c>
      <c r="G45">
        <v>0.096</v>
      </c>
      <c r="H45" s="26">
        <f t="shared" si="1"/>
        <v>0.094752</v>
      </c>
      <c r="K45" s="35">
        <v>0.001</v>
      </c>
      <c r="N45">
        <f t="shared" si="2"/>
        <v>0.094657248</v>
      </c>
      <c r="O45">
        <f t="shared" si="3"/>
        <v>0.094752</v>
      </c>
      <c r="S45" s="25">
        <v>94752</v>
      </c>
    </row>
    <row r="46" spans="1:19" ht="12.75">
      <c r="A46">
        <v>26</v>
      </c>
      <c r="B46">
        <v>0</v>
      </c>
      <c r="D46" t="s">
        <v>176</v>
      </c>
      <c r="E46">
        <v>30</v>
      </c>
      <c r="F46" s="18">
        <v>0.05</v>
      </c>
      <c r="G46">
        <v>0.096</v>
      </c>
      <c r="H46" s="26">
        <f t="shared" si="1"/>
        <v>0.09472</v>
      </c>
      <c r="K46" s="35">
        <v>0.002</v>
      </c>
      <c r="N46">
        <f t="shared" si="2"/>
        <v>0.09453056</v>
      </c>
      <c r="O46">
        <f t="shared" si="3"/>
        <v>0.09472</v>
      </c>
      <c r="S46" s="25">
        <v>94720</v>
      </c>
    </row>
    <row r="47" spans="1:19" ht="12.75">
      <c r="A47">
        <v>27</v>
      </c>
      <c r="B47">
        <v>0</v>
      </c>
      <c r="D47" t="s">
        <v>176</v>
      </c>
      <c r="E47">
        <v>30</v>
      </c>
      <c r="F47" s="18">
        <v>0.05</v>
      </c>
      <c r="G47">
        <v>0.096</v>
      </c>
      <c r="H47" s="26">
        <f t="shared" si="1"/>
        <v>0.094688</v>
      </c>
      <c r="K47" s="35">
        <v>0</v>
      </c>
      <c r="N47">
        <f t="shared" si="2"/>
        <v>0.094688</v>
      </c>
      <c r="O47">
        <f t="shared" si="3"/>
        <v>0.094688</v>
      </c>
      <c r="S47" s="25">
        <v>94688</v>
      </c>
    </row>
    <row r="48" spans="1:19" ht="12.75">
      <c r="A48">
        <v>28</v>
      </c>
      <c r="B48">
        <v>0</v>
      </c>
      <c r="D48" t="s">
        <v>176</v>
      </c>
      <c r="E48">
        <v>30</v>
      </c>
      <c r="F48" s="18">
        <v>0.05</v>
      </c>
      <c r="G48">
        <v>0.096</v>
      </c>
      <c r="H48" s="26">
        <f t="shared" si="1"/>
        <v>0.094656</v>
      </c>
      <c r="K48" s="35">
        <v>0.003</v>
      </c>
      <c r="N48">
        <f t="shared" si="2"/>
        <v>0.09437203200000001</v>
      </c>
      <c r="O48">
        <f t="shared" si="3"/>
        <v>0.094656</v>
      </c>
      <c r="S48" s="25">
        <v>94656</v>
      </c>
    </row>
    <row r="49" spans="1:19" ht="12.75">
      <c r="A49">
        <v>29</v>
      </c>
      <c r="B49">
        <v>0</v>
      </c>
      <c r="D49" t="s">
        <v>176</v>
      </c>
      <c r="E49">
        <v>30</v>
      </c>
      <c r="F49" s="18">
        <v>0.05</v>
      </c>
      <c r="G49">
        <v>0.096</v>
      </c>
      <c r="H49" s="26">
        <f t="shared" si="1"/>
        <v>0.094624</v>
      </c>
      <c r="K49" s="35">
        <v>0</v>
      </c>
      <c r="N49">
        <f t="shared" si="2"/>
        <v>0.094624</v>
      </c>
      <c r="O49">
        <f t="shared" si="3"/>
        <v>0.094624</v>
      </c>
      <c r="S49" s="25">
        <v>94624</v>
      </c>
    </row>
    <row r="50" spans="1:19" ht="12.75">
      <c r="A50">
        <v>30</v>
      </c>
      <c r="B50">
        <v>0</v>
      </c>
      <c r="D50" t="s">
        <v>176</v>
      </c>
      <c r="E50">
        <v>30</v>
      </c>
      <c r="F50" s="18">
        <v>0.05</v>
      </c>
      <c r="G50">
        <v>0.096</v>
      </c>
      <c r="H50" s="26">
        <f t="shared" si="1"/>
        <v>0.094592</v>
      </c>
      <c r="K50" s="35">
        <v>0.002</v>
      </c>
      <c r="N50">
        <f t="shared" si="2"/>
        <v>0.094402816</v>
      </c>
      <c r="O50">
        <f t="shared" si="3"/>
        <v>0.094592</v>
      </c>
      <c r="S50" s="25">
        <v>94592</v>
      </c>
    </row>
    <row r="51" spans="1:19" ht="12.75">
      <c r="A51">
        <v>0</v>
      </c>
      <c r="B51">
        <v>7</v>
      </c>
      <c r="D51" t="s">
        <v>175</v>
      </c>
      <c r="E51">
        <v>100</v>
      </c>
      <c r="F51" s="18">
        <v>0.0001</v>
      </c>
      <c r="G51">
        <v>1</v>
      </c>
      <c r="H51" s="26">
        <f t="shared" si="1"/>
        <v>0.9807189000000001</v>
      </c>
      <c r="K51" s="35">
        <v>0.001</v>
      </c>
      <c r="N51">
        <f t="shared" si="2"/>
        <v>0.9797381811000001</v>
      </c>
      <c r="O51">
        <f t="shared" si="3"/>
        <v>0</v>
      </c>
      <c r="S51" s="25">
        <v>980718.9</v>
      </c>
    </row>
    <row r="52" spans="1:19" ht="12.75">
      <c r="A52">
        <v>0</v>
      </c>
      <c r="B52">
        <v>8</v>
      </c>
      <c r="D52" t="s">
        <v>175</v>
      </c>
      <c r="E52">
        <v>100</v>
      </c>
      <c r="F52" s="18">
        <v>0.0001</v>
      </c>
      <c r="G52">
        <v>1</v>
      </c>
      <c r="H52" s="26">
        <f t="shared" si="1"/>
        <v>0.9779883</v>
      </c>
      <c r="K52" s="35">
        <v>0</v>
      </c>
      <c r="N52">
        <f t="shared" si="2"/>
        <v>0.9779883</v>
      </c>
      <c r="O52">
        <f t="shared" si="3"/>
        <v>0.9779883</v>
      </c>
      <c r="S52" s="25">
        <v>977988.3</v>
      </c>
    </row>
    <row r="53" spans="1:19" ht="12.75">
      <c r="A53">
        <v>0</v>
      </c>
      <c r="B53">
        <v>9</v>
      </c>
      <c r="D53" t="s">
        <v>175</v>
      </c>
      <c r="E53">
        <v>200</v>
      </c>
      <c r="F53" s="18">
        <v>0.0001</v>
      </c>
      <c r="G53">
        <v>2</v>
      </c>
      <c r="H53" s="26">
        <f t="shared" si="1"/>
        <v>1.95939</v>
      </c>
      <c r="K53" s="35">
        <v>0</v>
      </c>
      <c r="N53">
        <f t="shared" si="2"/>
        <v>1.95939</v>
      </c>
      <c r="O53">
        <f t="shared" si="3"/>
        <v>1.95939</v>
      </c>
      <c r="S53" s="25">
        <v>1959390</v>
      </c>
    </row>
    <row r="54" spans="1:19" ht="12.75">
      <c r="A54">
        <v>0</v>
      </c>
      <c r="B54">
        <v>10</v>
      </c>
      <c r="D54" t="s">
        <v>175</v>
      </c>
      <c r="E54">
        <v>200</v>
      </c>
      <c r="F54" s="18">
        <v>0.0001</v>
      </c>
      <c r="G54">
        <v>2</v>
      </c>
      <c r="H54" s="26">
        <f t="shared" si="1"/>
        <v>1.957205</v>
      </c>
      <c r="K54" s="35">
        <v>0</v>
      </c>
      <c r="N54">
        <f t="shared" si="2"/>
        <v>1.957205</v>
      </c>
      <c r="O54">
        <f t="shared" si="3"/>
        <v>1.957205</v>
      </c>
      <c r="S54" s="25">
        <v>1957205</v>
      </c>
    </row>
    <row r="55" spans="1:19" ht="12.75">
      <c r="A55">
        <v>0</v>
      </c>
      <c r="B55">
        <v>25</v>
      </c>
      <c r="D55" t="s">
        <v>176</v>
      </c>
      <c r="E55">
        <v>30</v>
      </c>
      <c r="F55" s="18">
        <v>0.05</v>
      </c>
      <c r="G55">
        <v>0.096</v>
      </c>
      <c r="H55" s="26">
        <f aca="true" t="shared" si="4" ref="H55:H60">S45/1000000</f>
        <v>0.094752</v>
      </c>
      <c r="K55" s="35">
        <v>0</v>
      </c>
      <c r="N55">
        <f t="shared" si="2"/>
        <v>0.094752</v>
      </c>
      <c r="O55">
        <f t="shared" si="3"/>
        <v>0.094752</v>
      </c>
      <c r="S55" s="25">
        <v>91104</v>
      </c>
    </row>
    <row r="56" spans="1:19" ht="12.75">
      <c r="A56">
        <v>0</v>
      </c>
      <c r="B56">
        <v>26</v>
      </c>
      <c r="D56" t="s">
        <v>176</v>
      </c>
      <c r="E56">
        <v>30</v>
      </c>
      <c r="F56">
        <v>0.05</v>
      </c>
      <c r="G56">
        <v>0.096</v>
      </c>
      <c r="H56" s="26">
        <f t="shared" si="4"/>
        <v>0.09472</v>
      </c>
      <c r="K56" s="35">
        <v>0</v>
      </c>
      <c r="N56">
        <f t="shared" si="2"/>
        <v>0.09472</v>
      </c>
      <c r="O56">
        <f t="shared" si="3"/>
        <v>0.09472</v>
      </c>
      <c r="S56" s="25">
        <v>91392</v>
      </c>
    </row>
    <row r="57" spans="1:19" ht="12.75">
      <c r="A57">
        <v>0</v>
      </c>
      <c r="B57">
        <v>27</v>
      </c>
      <c r="D57" t="s">
        <v>176</v>
      </c>
      <c r="E57">
        <v>30</v>
      </c>
      <c r="F57">
        <v>0.05</v>
      </c>
      <c r="G57">
        <v>0.096</v>
      </c>
      <c r="H57" s="26">
        <f t="shared" si="4"/>
        <v>0.094688</v>
      </c>
      <c r="K57" s="35">
        <v>0</v>
      </c>
      <c r="N57">
        <f t="shared" si="2"/>
        <v>0.094688</v>
      </c>
      <c r="O57">
        <f t="shared" si="3"/>
        <v>0.094688</v>
      </c>
      <c r="S57" s="25">
        <v>91296</v>
      </c>
    </row>
    <row r="58" spans="1:19" ht="12.75">
      <c r="A58">
        <v>0</v>
      </c>
      <c r="B58">
        <v>28</v>
      </c>
      <c r="D58" t="s">
        <v>176</v>
      </c>
      <c r="E58">
        <v>30</v>
      </c>
      <c r="F58">
        <v>0.05</v>
      </c>
      <c r="G58">
        <v>0.096</v>
      </c>
      <c r="H58" s="26">
        <f t="shared" si="4"/>
        <v>0.094656</v>
      </c>
      <c r="K58" s="35">
        <v>0</v>
      </c>
      <c r="N58">
        <f t="shared" si="2"/>
        <v>0.094656</v>
      </c>
      <c r="O58">
        <f t="shared" si="3"/>
        <v>0.094656</v>
      </c>
      <c r="S58" s="25">
        <v>91200</v>
      </c>
    </row>
    <row r="59" spans="1:19" ht="12.75">
      <c r="A59">
        <v>0</v>
      </c>
      <c r="B59">
        <v>29</v>
      </c>
      <c r="D59" t="s">
        <v>176</v>
      </c>
      <c r="E59">
        <v>30</v>
      </c>
      <c r="F59">
        <v>0.05</v>
      </c>
      <c r="G59">
        <v>0.096</v>
      </c>
      <c r="H59" s="26">
        <f t="shared" si="4"/>
        <v>0.094624</v>
      </c>
      <c r="K59" s="35">
        <v>0</v>
      </c>
      <c r="N59">
        <f t="shared" si="2"/>
        <v>0.094624</v>
      </c>
      <c r="O59">
        <f t="shared" si="3"/>
        <v>0.094624</v>
      </c>
      <c r="S59" s="25">
        <v>91264</v>
      </c>
    </row>
    <row r="60" spans="1:19" ht="12.75">
      <c r="A60">
        <v>0</v>
      </c>
      <c r="B60">
        <v>30</v>
      </c>
      <c r="D60" t="s">
        <v>176</v>
      </c>
      <c r="E60">
        <v>30</v>
      </c>
      <c r="F60">
        <v>0.05</v>
      </c>
      <c r="G60">
        <v>0.096</v>
      </c>
      <c r="H60" s="26">
        <f t="shared" si="4"/>
        <v>0.094592</v>
      </c>
      <c r="K60" s="35">
        <v>0</v>
      </c>
      <c r="N60">
        <f t="shared" si="2"/>
        <v>0.094592</v>
      </c>
      <c r="O60">
        <f t="shared" si="3"/>
        <v>0.094592</v>
      </c>
      <c r="S60" s="25">
        <v>90560</v>
      </c>
    </row>
    <row r="61" ht="13.5" thickBot="1">
      <c r="R61" s="18"/>
    </row>
    <row r="62" spans="1:13" ht="13.5" thickBot="1">
      <c r="A62" s="73" t="s">
        <v>32</v>
      </c>
      <c r="B62" s="92"/>
      <c r="C62" s="92"/>
      <c r="D62" s="92"/>
      <c r="E62" s="74"/>
      <c r="G62" s="73" t="s">
        <v>22</v>
      </c>
      <c r="H62" s="92"/>
      <c r="I62" s="92"/>
      <c r="J62" s="92"/>
      <c r="K62" s="92"/>
      <c r="L62" s="92"/>
      <c r="M62" s="74"/>
    </row>
    <row r="63" spans="1:13" ht="13.5" thickBot="1">
      <c r="A63" s="13"/>
      <c r="B63" s="1" t="s">
        <v>14</v>
      </c>
      <c r="C63" s="1" t="s">
        <v>15</v>
      </c>
      <c r="D63" s="1" t="s">
        <v>16</v>
      </c>
      <c r="E63" s="2" t="s">
        <v>17</v>
      </c>
      <c r="G63" s="14" t="s">
        <v>25</v>
      </c>
      <c r="H63" s="18"/>
      <c r="I63" s="18"/>
      <c r="J63" s="18"/>
      <c r="K63" s="18"/>
      <c r="L63" s="18"/>
      <c r="M63" s="19"/>
    </row>
    <row r="64" spans="1:13" ht="12.75">
      <c r="A64" s="8" t="s">
        <v>178</v>
      </c>
      <c r="B64" s="9">
        <v>0.0032</v>
      </c>
      <c r="C64" s="9">
        <v>0.0032</v>
      </c>
      <c r="D64" s="9">
        <v>0.0032</v>
      </c>
      <c r="E64" s="10">
        <v>0.0032</v>
      </c>
      <c r="G64" s="104" t="s">
        <v>23</v>
      </c>
      <c r="H64" s="13"/>
      <c r="I64" s="1" t="s">
        <v>31</v>
      </c>
      <c r="J64" s="1" t="s">
        <v>26</v>
      </c>
      <c r="K64" s="1"/>
      <c r="L64" s="1"/>
      <c r="M64" s="2"/>
    </row>
    <row r="65" spans="1:13" ht="13.5" thickBot="1">
      <c r="A65" s="8" t="s">
        <v>49</v>
      </c>
      <c r="B65" s="9">
        <v>15</v>
      </c>
      <c r="C65" s="9">
        <v>15</v>
      </c>
      <c r="D65" s="9">
        <v>15</v>
      </c>
      <c r="E65" s="10">
        <v>15</v>
      </c>
      <c r="G65" s="105"/>
      <c r="H65" s="22" t="s">
        <v>24</v>
      </c>
      <c r="I65" s="11">
        <v>1</v>
      </c>
      <c r="J65" s="11">
        <v>64</v>
      </c>
      <c r="K65" s="11"/>
      <c r="L65" s="11"/>
      <c r="M65" s="12"/>
    </row>
    <row r="66" spans="1:13" ht="13.5" thickBot="1">
      <c r="A66" s="8" t="s">
        <v>50</v>
      </c>
      <c r="B66" s="9">
        <v>31</v>
      </c>
      <c r="C66" s="9">
        <v>31</v>
      </c>
      <c r="D66" s="9">
        <v>15</v>
      </c>
      <c r="E66" s="10">
        <v>5</v>
      </c>
      <c r="G66" s="23" t="s">
        <v>27</v>
      </c>
      <c r="H66" s="73" t="s">
        <v>180</v>
      </c>
      <c r="I66" s="92"/>
      <c r="J66" s="92"/>
      <c r="K66" s="92"/>
      <c r="L66" s="92"/>
      <c r="M66" s="74"/>
    </row>
    <row r="67" spans="1:13" ht="13.5" thickBot="1">
      <c r="A67" s="8" t="s">
        <v>179</v>
      </c>
      <c r="B67" s="9">
        <v>7</v>
      </c>
      <c r="C67" s="9">
        <v>3</v>
      </c>
      <c r="D67" s="9">
        <v>2</v>
      </c>
      <c r="E67" s="10">
        <v>2</v>
      </c>
      <c r="G67" s="23" t="s">
        <v>18</v>
      </c>
      <c r="H67" s="73" t="s">
        <v>177</v>
      </c>
      <c r="I67" s="92"/>
      <c r="J67" s="92"/>
      <c r="K67" s="92"/>
      <c r="L67" s="92"/>
      <c r="M67" s="74"/>
    </row>
    <row r="68" spans="1:13" ht="13.5" thickBot="1">
      <c r="A68" s="16" t="s">
        <v>19</v>
      </c>
      <c r="B68" s="90" t="s">
        <v>21</v>
      </c>
      <c r="C68" s="90"/>
      <c r="D68" s="90"/>
      <c r="E68" s="91"/>
      <c r="G68" s="15" t="s">
        <v>29</v>
      </c>
      <c r="H68" s="73" t="s">
        <v>28</v>
      </c>
      <c r="I68" s="92"/>
      <c r="J68" s="92"/>
      <c r="K68" s="92"/>
      <c r="L68" s="92"/>
      <c r="M68" s="74"/>
    </row>
    <row r="69" spans="1:13" ht="13.5" thickBot="1">
      <c r="A69" s="17" t="s">
        <v>20</v>
      </c>
      <c r="B69" s="90" t="s">
        <v>21</v>
      </c>
      <c r="C69" s="90"/>
      <c r="D69" s="90"/>
      <c r="E69" s="91"/>
      <c r="G69" s="23" t="s">
        <v>30</v>
      </c>
      <c r="H69" s="73" t="s">
        <v>28</v>
      </c>
      <c r="I69" s="92"/>
      <c r="J69" s="92"/>
      <c r="K69" s="92"/>
      <c r="L69" s="92"/>
      <c r="M69" s="74"/>
    </row>
    <row r="70" ht="13.5" thickBot="1"/>
    <row r="71" spans="7:13" ht="12.75">
      <c r="G71" s="96" t="s">
        <v>34</v>
      </c>
      <c r="H71" s="97"/>
      <c r="I71" s="97"/>
      <c r="J71" s="97"/>
      <c r="K71" s="97"/>
      <c r="L71" s="97"/>
      <c r="M71" s="98"/>
    </row>
    <row r="72" spans="7:13" ht="12.75" customHeight="1">
      <c r="G72" s="106" t="s">
        <v>35</v>
      </c>
      <c r="H72" s="107"/>
      <c r="I72" s="99" t="s">
        <v>334</v>
      </c>
      <c r="J72" s="100"/>
      <c r="K72" s="100"/>
      <c r="L72" s="100"/>
      <c r="M72" s="101"/>
    </row>
    <row r="73" spans="7:13" ht="12.75">
      <c r="G73" s="106" t="s">
        <v>36</v>
      </c>
      <c r="H73" s="107"/>
      <c r="I73" s="99" t="s">
        <v>37</v>
      </c>
      <c r="J73" s="108"/>
      <c r="K73" s="9"/>
      <c r="L73" s="9"/>
      <c r="M73" s="10"/>
    </row>
    <row r="74" spans="7:13" ht="12.75">
      <c r="G74" s="106" t="s">
        <v>38</v>
      </c>
      <c r="H74" s="107"/>
      <c r="I74" s="9" t="s">
        <v>39</v>
      </c>
      <c r="J74" s="9"/>
      <c r="K74" s="9"/>
      <c r="L74" s="9"/>
      <c r="M74" s="10"/>
    </row>
    <row r="75" spans="7:13" ht="12.75">
      <c r="G75" s="106" t="s">
        <v>40</v>
      </c>
      <c r="H75" s="107"/>
      <c r="I75" s="9">
        <v>40</v>
      </c>
      <c r="J75" s="9"/>
      <c r="K75" s="9"/>
      <c r="L75" s="9"/>
      <c r="M75" s="10"/>
    </row>
    <row r="76" spans="7:13" ht="12.75">
      <c r="G76" s="8" t="s">
        <v>41</v>
      </c>
      <c r="H76" s="9"/>
      <c r="I76" s="9" t="s">
        <v>42</v>
      </c>
      <c r="J76" s="9"/>
      <c r="K76" s="9"/>
      <c r="L76" s="9"/>
      <c r="M76" s="10"/>
    </row>
    <row r="77" spans="7:13" ht="12.75">
      <c r="G77" s="8" t="s">
        <v>43</v>
      </c>
      <c r="H77" s="9"/>
      <c r="I77" s="9" t="s">
        <v>44</v>
      </c>
      <c r="J77" s="9"/>
      <c r="K77" s="9"/>
      <c r="L77" s="9"/>
      <c r="M77" s="10"/>
    </row>
    <row r="78" spans="7:13" ht="12.75">
      <c r="G78" s="8" t="s">
        <v>45</v>
      </c>
      <c r="H78" s="9"/>
      <c r="I78" s="9" t="s">
        <v>224</v>
      </c>
      <c r="J78" s="9"/>
      <c r="K78" s="9"/>
      <c r="L78" s="9"/>
      <c r="M78" s="10"/>
    </row>
    <row r="79" spans="7:13" ht="13.5" thickBot="1">
      <c r="G79" s="17" t="s">
        <v>47</v>
      </c>
      <c r="H79" s="11"/>
      <c r="I79" s="11">
        <v>108</v>
      </c>
      <c r="J79" s="11"/>
      <c r="K79" s="11"/>
      <c r="L79" s="11"/>
      <c r="M79" s="12"/>
    </row>
  </sheetData>
  <mergeCells count="28">
    <mergeCell ref="A1:A2"/>
    <mergeCell ref="B1:B2"/>
    <mergeCell ref="C1:C2"/>
    <mergeCell ref="D1:D2"/>
    <mergeCell ref="G64:G65"/>
    <mergeCell ref="A62:E62"/>
    <mergeCell ref="E1:E2"/>
    <mergeCell ref="G62:M62"/>
    <mergeCell ref="G1:G2"/>
    <mergeCell ref="H1:H2"/>
    <mergeCell ref="I1:J1"/>
    <mergeCell ref="F1:F2"/>
    <mergeCell ref="K1:L1"/>
    <mergeCell ref="M1:O1"/>
    <mergeCell ref="H66:M66"/>
    <mergeCell ref="H67:M67"/>
    <mergeCell ref="B68:E68"/>
    <mergeCell ref="H68:M68"/>
    <mergeCell ref="S1:S2"/>
    <mergeCell ref="G74:H74"/>
    <mergeCell ref="G75:H75"/>
    <mergeCell ref="B69:E69"/>
    <mergeCell ref="H69:M69"/>
    <mergeCell ref="G71:M71"/>
    <mergeCell ref="G72:H72"/>
    <mergeCell ref="I72:M72"/>
    <mergeCell ref="G73:H73"/>
    <mergeCell ref="I73:J73"/>
  </mergeCells>
  <printOptions/>
  <pageMargins left="0.75" right="0.75" top="1" bottom="1" header="0.5" footer="0.5"/>
  <pageSetup horizontalDpi="600" verticalDpi="600" orientation="portrait" paperSize="9" r:id="rId1"/>
  <ignoredErrors>
    <ignoredError sqref="J3" formulaRange="1"/>
  </ignoredErrors>
</worksheet>
</file>

<file path=xl/worksheets/sheet9.xml><?xml version="1.0" encoding="utf-8"?>
<worksheet xmlns="http://schemas.openxmlformats.org/spreadsheetml/2006/main" xmlns:r="http://schemas.openxmlformats.org/officeDocument/2006/relationships">
  <sheetPr>
    <tabColor indexed="45"/>
  </sheetPr>
  <dimension ref="A1:U92"/>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I74" sqref="I74:M74"/>
    </sheetView>
  </sheetViews>
  <sheetFormatPr defaultColWidth="9.140625" defaultRowHeight="12.75"/>
  <cols>
    <col min="1" max="1" width="11.421875" style="0" customWidth="1"/>
    <col min="2" max="2" width="12.7109375" style="0" customWidth="1"/>
    <col min="8" max="8" width="14.00390625" style="0" customWidth="1"/>
    <col min="19" max="19" width="11.00390625" style="0" customWidth="1"/>
  </cols>
  <sheetData>
    <row r="1" spans="1:19" ht="12.75" customHeight="1">
      <c r="A1" s="81" t="s">
        <v>0</v>
      </c>
      <c r="B1" s="77" t="s">
        <v>1</v>
      </c>
      <c r="C1" s="77" t="s">
        <v>172</v>
      </c>
      <c r="D1" s="77" t="s">
        <v>173</v>
      </c>
      <c r="E1" s="77" t="s">
        <v>76</v>
      </c>
      <c r="F1" s="77" t="s">
        <v>77</v>
      </c>
      <c r="G1" s="77" t="s">
        <v>78</v>
      </c>
      <c r="H1" s="75" t="s">
        <v>79</v>
      </c>
      <c r="I1" s="86" t="s">
        <v>3</v>
      </c>
      <c r="J1" s="87"/>
      <c r="K1" s="83" t="s">
        <v>4</v>
      </c>
      <c r="L1" s="84"/>
      <c r="M1" s="87" t="s">
        <v>5</v>
      </c>
      <c r="N1" s="87"/>
      <c r="O1" s="87"/>
      <c r="P1" s="1" t="s">
        <v>6</v>
      </c>
      <c r="Q1" s="2"/>
      <c r="S1" s="75" t="s">
        <v>80</v>
      </c>
    </row>
    <row r="2" spans="1:19" ht="64.5" thickBot="1">
      <c r="A2" s="103"/>
      <c r="B2" s="102"/>
      <c r="C2" s="102"/>
      <c r="D2" s="102"/>
      <c r="E2" s="102"/>
      <c r="F2" s="102"/>
      <c r="G2" s="102"/>
      <c r="H2" s="76"/>
      <c r="I2" s="3" t="s">
        <v>7</v>
      </c>
      <c r="J2" s="4" t="s">
        <v>8</v>
      </c>
      <c r="K2" s="4" t="s">
        <v>33</v>
      </c>
      <c r="L2" s="5" t="s">
        <v>85</v>
      </c>
      <c r="M2" s="4" t="s">
        <v>9</v>
      </c>
      <c r="N2" s="4" t="s">
        <v>10</v>
      </c>
      <c r="O2" s="4" t="s">
        <v>11</v>
      </c>
      <c r="P2" s="5" t="s">
        <v>12</v>
      </c>
      <c r="Q2" s="6" t="s">
        <v>13</v>
      </c>
      <c r="S2" s="76"/>
    </row>
    <row r="3" spans="1:21" ht="12.75">
      <c r="A3">
        <v>0</v>
      </c>
      <c r="B3">
        <v>1</v>
      </c>
      <c r="C3" t="s">
        <v>174</v>
      </c>
      <c r="G3">
        <v>2</v>
      </c>
      <c r="H3" s="26">
        <f aca="true" t="shared" si="0" ref="H3:H34">S3/1000000</f>
        <v>0.792</v>
      </c>
      <c r="I3" s="38">
        <f>SUM(H3:H22)</f>
        <v>7.7224896</v>
      </c>
      <c r="J3" s="38">
        <f>I3/SUM(G3:G22)</f>
        <v>0.38612448</v>
      </c>
      <c r="L3" s="39" t="s">
        <v>221</v>
      </c>
      <c r="M3" s="38">
        <f>SUM(H3:H61)</f>
        <v>50.71376159999999</v>
      </c>
      <c r="N3" s="38">
        <f>SUM(N23:N61)+SUM(H3:H22)</f>
        <v>50.7137616</v>
      </c>
      <c r="O3" s="38">
        <f>SUM(O23:O61)+SUM(H3:H22)</f>
        <v>50.7137616</v>
      </c>
      <c r="P3" s="40">
        <v>131.5991</v>
      </c>
      <c r="Q3" s="38">
        <f>N3/P3</f>
        <v>0.3853655655699773</v>
      </c>
      <c r="S3" s="25">
        <v>792000</v>
      </c>
      <c r="U3" s="25"/>
    </row>
    <row r="4" spans="1:21" ht="12.75">
      <c r="A4">
        <v>0</v>
      </c>
      <c r="B4">
        <v>2</v>
      </c>
      <c r="C4" t="s">
        <v>174</v>
      </c>
      <c r="G4">
        <v>2</v>
      </c>
      <c r="H4" s="26">
        <f t="shared" si="0"/>
        <v>0.78432</v>
      </c>
      <c r="S4" s="25">
        <v>784320</v>
      </c>
      <c r="U4" s="25"/>
    </row>
    <row r="5" spans="1:21" ht="12.75">
      <c r="A5">
        <v>0</v>
      </c>
      <c r="B5">
        <v>3</v>
      </c>
      <c r="C5" t="s">
        <v>174</v>
      </c>
      <c r="G5">
        <v>2</v>
      </c>
      <c r="H5" s="26">
        <f t="shared" si="0"/>
        <v>0.91592</v>
      </c>
      <c r="S5" s="25">
        <v>915920</v>
      </c>
      <c r="U5" s="25"/>
    </row>
    <row r="6" spans="1:21" ht="12.75">
      <c r="A6">
        <v>0</v>
      </c>
      <c r="B6">
        <v>4</v>
      </c>
      <c r="C6" t="s">
        <v>174</v>
      </c>
      <c r="G6">
        <v>2</v>
      </c>
      <c r="H6" s="26">
        <f t="shared" si="0"/>
        <v>0.8208</v>
      </c>
      <c r="S6" s="25">
        <v>820800</v>
      </c>
      <c r="U6" s="25"/>
    </row>
    <row r="7" spans="1:21" ht="12.75">
      <c r="A7">
        <v>0</v>
      </c>
      <c r="B7">
        <v>5</v>
      </c>
      <c r="C7" t="s">
        <v>174</v>
      </c>
      <c r="G7">
        <v>2</v>
      </c>
      <c r="H7" s="26">
        <f t="shared" si="0"/>
        <v>0.34064</v>
      </c>
      <c r="S7" s="25">
        <v>340640</v>
      </c>
      <c r="U7" s="25"/>
    </row>
    <row r="8" spans="1:21" ht="12.75">
      <c r="A8">
        <v>0</v>
      </c>
      <c r="B8">
        <v>6</v>
      </c>
      <c r="C8" t="s">
        <v>174</v>
      </c>
      <c r="G8">
        <v>2</v>
      </c>
      <c r="H8" s="26">
        <f t="shared" si="0"/>
        <v>0.67416</v>
      </c>
      <c r="S8" s="25">
        <v>674160</v>
      </c>
      <c r="U8" s="25"/>
    </row>
    <row r="9" spans="1:21" ht="12.75">
      <c r="A9">
        <v>0</v>
      </c>
      <c r="B9">
        <v>7</v>
      </c>
      <c r="C9" t="s">
        <v>174</v>
      </c>
      <c r="G9">
        <v>2</v>
      </c>
      <c r="H9" s="26">
        <f t="shared" si="0"/>
        <v>0.59864</v>
      </c>
      <c r="S9" s="25">
        <v>598640</v>
      </c>
      <c r="U9" s="25"/>
    </row>
    <row r="10" spans="1:21" ht="12.75">
      <c r="A10">
        <v>0</v>
      </c>
      <c r="B10">
        <v>8</v>
      </c>
      <c r="C10" t="s">
        <v>174</v>
      </c>
      <c r="G10">
        <v>2</v>
      </c>
      <c r="H10" s="26">
        <f t="shared" si="0"/>
        <v>0.6136</v>
      </c>
      <c r="S10" s="25">
        <v>613600</v>
      </c>
      <c r="U10" s="25"/>
    </row>
    <row r="11" spans="1:21" ht="12.75">
      <c r="A11">
        <v>0</v>
      </c>
      <c r="B11">
        <v>9</v>
      </c>
      <c r="C11" t="s">
        <v>174</v>
      </c>
      <c r="G11">
        <v>2</v>
      </c>
      <c r="H11" s="26">
        <f t="shared" si="0"/>
        <v>0.64</v>
      </c>
      <c r="S11" s="25">
        <v>640000</v>
      </c>
      <c r="U11" s="25"/>
    </row>
    <row r="12" spans="1:21" ht="12.75">
      <c r="A12">
        <v>0</v>
      </c>
      <c r="B12">
        <v>10</v>
      </c>
      <c r="C12" t="s">
        <v>174</v>
      </c>
      <c r="G12">
        <v>2</v>
      </c>
      <c r="H12" s="26">
        <f t="shared" si="0"/>
        <v>0.61656</v>
      </c>
      <c r="S12" s="25">
        <v>616560</v>
      </c>
      <c r="U12" s="25"/>
    </row>
    <row r="13" spans="1:19" ht="12.75">
      <c r="A13">
        <v>1</v>
      </c>
      <c r="B13">
        <v>0</v>
      </c>
      <c r="C13" t="s">
        <v>174</v>
      </c>
      <c r="G13">
        <v>0</v>
      </c>
      <c r="H13" s="26">
        <f t="shared" si="0"/>
        <v>0.1087488</v>
      </c>
      <c r="S13" s="25">
        <v>108748.8</v>
      </c>
    </row>
    <row r="14" spans="1:19" ht="12.75">
      <c r="A14">
        <v>2</v>
      </c>
      <c r="B14">
        <v>0</v>
      </c>
      <c r="C14" t="s">
        <v>174</v>
      </c>
      <c r="G14">
        <v>0</v>
      </c>
      <c r="H14" s="26">
        <f t="shared" si="0"/>
        <v>0.1087488</v>
      </c>
      <c r="S14" s="25">
        <v>108748.8</v>
      </c>
    </row>
    <row r="15" spans="1:19" ht="12.75">
      <c r="A15">
        <v>3</v>
      </c>
      <c r="B15">
        <v>0</v>
      </c>
      <c r="C15" t="s">
        <v>174</v>
      </c>
      <c r="G15">
        <v>0</v>
      </c>
      <c r="H15" s="26">
        <f t="shared" si="0"/>
        <v>0.118464</v>
      </c>
      <c r="S15" s="25">
        <v>118464</v>
      </c>
    </row>
    <row r="16" spans="1:19" ht="12.75">
      <c r="A16">
        <v>4</v>
      </c>
      <c r="B16">
        <v>0</v>
      </c>
      <c r="C16" t="s">
        <v>174</v>
      </c>
      <c r="G16">
        <v>0</v>
      </c>
      <c r="H16" s="26">
        <f t="shared" si="0"/>
        <v>0.110976</v>
      </c>
      <c r="S16" s="25">
        <v>110976</v>
      </c>
    </row>
    <row r="17" spans="1:19" ht="12.75">
      <c r="A17">
        <v>5</v>
      </c>
      <c r="B17">
        <v>0</v>
      </c>
      <c r="C17" t="s">
        <v>174</v>
      </c>
      <c r="G17">
        <v>0</v>
      </c>
      <c r="H17" s="26">
        <f t="shared" si="0"/>
        <v>0.0439936</v>
      </c>
      <c r="S17" s="25">
        <v>43993.6</v>
      </c>
    </row>
    <row r="18" spans="1:19" ht="12.75">
      <c r="A18">
        <v>6</v>
      </c>
      <c r="B18">
        <v>0</v>
      </c>
      <c r="C18" t="s">
        <v>174</v>
      </c>
      <c r="G18">
        <v>0</v>
      </c>
      <c r="H18" s="26">
        <f t="shared" si="0"/>
        <v>0.0936832</v>
      </c>
      <c r="S18" s="25">
        <v>93683.2</v>
      </c>
    </row>
    <row r="19" spans="1:19" ht="12.75">
      <c r="A19">
        <v>7</v>
      </c>
      <c r="B19">
        <v>0</v>
      </c>
      <c r="C19" t="s">
        <v>174</v>
      </c>
      <c r="G19">
        <v>0</v>
      </c>
      <c r="H19" s="26">
        <f t="shared" si="0"/>
        <v>0.0844288</v>
      </c>
      <c r="S19" s="25">
        <v>84428.8</v>
      </c>
    </row>
    <row r="20" spans="1:19" ht="12.75">
      <c r="A20">
        <v>8</v>
      </c>
      <c r="B20">
        <v>0</v>
      </c>
      <c r="C20" t="s">
        <v>174</v>
      </c>
      <c r="G20">
        <v>0</v>
      </c>
      <c r="H20" s="26">
        <f t="shared" si="0"/>
        <v>0.0854784</v>
      </c>
      <c r="S20" s="25">
        <v>85478.4</v>
      </c>
    </row>
    <row r="21" spans="1:19" ht="12.75">
      <c r="A21">
        <v>9</v>
      </c>
      <c r="B21">
        <v>0</v>
      </c>
      <c r="C21" t="s">
        <v>174</v>
      </c>
      <c r="G21">
        <v>0</v>
      </c>
      <c r="H21" s="26">
        <f t="shared" si="0"/>
        <v>0.0866176</v>
      </c>
      <c r="S21" s="25">
        <v>86617.6</v>
      </c>
    </row>
    <row r="22" spans="1:19" ht="12.75">
      <c r="A22">
        <v>10</v>
      </c>
      <c r="B22">
        <v>0</v>
      </c>
      <c r="C22" t="s">
        <v>174</v>
      </c>
      <c r="G22">
        <v>0</v>
      </c>
      <c r="H22" s="26">
        <f t="shared" si="0"/>
        <v>0.08471039999999999</v>
      </c>
      <c r="S22" s="25">
        <v>84710.4</v>
      </c>
    </row>
    <row r="23" spans="1:19" ht="12.75">
      <c r="A23">
        <v>0</v>
      </c>
      <c r="B23">
        <v>11</v>
      </c>
      <c r="D23" t="s">
        <v>175</v>
      </c>
      <c r="E23">
        <v>200</v>
      </c>
      <c r="F23">
        <v>0.0001</v>
      </c>
      <c r="G23">
        <v>2</v>
      </c>
      <c r="H23" s="26">
        <f t="shared" si="0"/>
        <v>1.926212</v>
      </c>
      <c r="K23" s="38">
        <v>0</v>
      </c>
      <c r="N23">
        <f>H23*(1-K23)</f>
        <v>1.926212</v>
      </c>
      <c r="O23">
        <f>IF((K23&lt;F23),H23,0)</f>
        <v>1.926212</v>
      </c>
      <c r="S23" s="25">
        <v>1926212</v>
      </c>
    </row>
    <row r="24" spans="1:19" ht="12.75">
      <c r="A24">
        <v>0</v>
      </c>
      <c r="B24">
        <v>12</v>
      </c>
      <c r="D24" t="s">
        <v>175</v>
      </c>
      <c r="E24">
        <v>200</v>
      </c>
      <c r="F24">
        <v>0.0001</v>
      </c>
      <c r="G24">
        <v>2</v>
      </c>
      <c r="H24" s="26">
        <f t="shared" si="0"/>
        <v>1.920614</v>
      </c>
      <c r="K24" s="38">
        <v>0</v>
      </c>
      <c r="N24">
        <f aca="true" t="shared" si="1" ref="N24:N61">H24*(1-K24)</f>
        <v>1.920614</v>
      </c>
      <c r="O24">
        <f aca="true" t="shared" si="2" ref="O24:O61">IF((K24&lt;F24),H24,0)</f>
        <v>1.920614</v>
      </c>
      <c r="S24" s="25">
        <v>1920614</v>
      </c>
    </row>
    <row r="25" spans="1:19" ht="12.75">
      <c r="A25">
        <v>0</v>
      </c>
      <c r="B25">
        <v>13</v>
      </c>
      <c r="D25" t="s">
        <v>175</v>
      </c>
      <c r="E25">
        <v>200</v>
      </c>
      <c r="F25">
        <v>0.0001</v>
      </c>
      <c r="G25">
        <v>2</v>
      </c>
      <c r="H25" s="26">
        <f t="shared" si="0"/>
        <v>1.922253</v>
      </c>
      <c r="K25" s="38">
        <v>0</v>
      </c>
      <c r="N25">
        <f t="shared" si="1"/>
        <v>1.922253</v>
      </c>
      <c r="O25">
        <f t="shared" si="2"/>
        <v>1.922253</v>
      </c>
      <c r="S25" s="25">
        <v>1922253</v>
      </c>
    </row>
    <row r="26" spans="1:19" ht="12.75">
      <c r="A26">
        <v>0</v>
      </c>
      <c r="B26">
        <v>14</v>
      </c>
      <c r="D26" t="s">
        <v>175</v>
      </c>
      <c r="E26">
        <v>200</v>
      </c>
      <c r="F26">
        <v>0.0001</v>
      </c>
      <c r="G26">
        <v>2</v>
      </c>
      <c r="H26" s="26">
        <f t="shared" si="0"/>
        <v>1.917884</v>
      </c>
      <c r="K26" s="38">
        <v>0</v>
      </c>
      <c r="N26">
        <f t="shared" si="1"/>
        <v>1.917884</v>
      </c>
      <c r="O26">
        <f t="shared" si="2"/>
        <v>1.917884</v>
      </c>
      <c r="S26" s="25">
        <v>1917884</v>
      </c>
    </row>
    <row r="27" spans="1:19" ht="12.75">
      <c r="A27">
        <v>0</v>
      </c>
      <c r="B27">
        <v>15</v>
      </c>
      <c r="D27" t="s">
        <v>175</v>
      </c>
      <c r="E27">
        <v>200</v>
      </c>
      <c r="F27">
        <v>0.0001</v>
      </c>
      <c r="G27">
        <v>8</v>
      </c>
      <c r="H27" s="26">
        <f t="shared" si="0"/>
        <v>7.686417</v>
      </c>
      <c r="K27" s="38">
        <v>0</v>
      </c>
      <c r="N27">
        <f t="shared" si="1"/>
        <v>7.686417</v>
      </c>
      <c r="O27">
        <f t="shared" si="2"/>
        <v>7.686417</v>
      </c>
      <c r="S27" s="25">
        <v>7686417</v>
      </c>
    </row>
    <row r="28" spans="1:19" ht="12.75">
      <c r="A28">
        <v>0</v>
      </c>
      <c r="B28">
        <v>16</v>
      </c>
      <c r="D28" t="s">
        <v>175</v>
      </c>
      <c r="E28">
        <v>200</v>
      </c>
      <c r="F28">
        <v>0.0001</v>
      </c>
      <c r="G28">
        <v>8</v>
      </c>
      <c r="H28" s="26">
        <f t="shared" si="0"/>
        <v>7.670989</v>
      </c>
      <c r="K28" s="38">
        <v>0</v>
      </c>
      <c r="N28">
        <f t="shared" si="1"/>
        <v>7.670989</v>
      </c>
      <c r="O28">
        <f t="shared" si="2"/>
        <v>7.670989</v>
      </c>
      <c r="S28" s="25">
        <v>7670989</v>
      </c>
    </row>
    <row r="29" spans="1:19" ht="12.75">
      <c r="A29">
        <v>0</v>
      </c>
      <c r="B29">
        <v>17</v>
      </c>
      <c r="D29" t="s">
        <v>175</v>
      </c>
      <c r="E29">
        <v>200</v>
      </c>
      <c r="F29">
        <v>0.0001</v>
      </c>
      <c r="G29">
        <v>8</v>
      </c>
      <c r="H29" s="26">
        <f t="shared" si="0"/>
        <v>7.642999</v>
      </c>
      <c r="K29" s="38">
        <v>0</v>
      </c>
      <c r="N29">
        <f t="shared" si="1"/>
        <v>7.642999</v>
      </c>
      <c r="O29">
        <f t="shared" si="2"/>
        <v>7.642999</v>
      </c>
      <c r="S29" s="25">
        <v>7642999</v>
      </c>
    </row>
    <row r="30" spans="1:19" ht="12.75">
      <c r="A30">
        <v>0</v>
      </c>
      <c r="B30">
        <v>18</v>
      </c>
      <c r="D30" t="s">
        <v>175</v>
      </c>
      <c r="E30">
        <v>200</v>
      </c>
      <c r="F30">
        <v>5E-07</v>
      </c>
      <c r="G30">
        <v>5</v>
      </c>
      <c r="H30" s="26">
        <f t="shared" si="0"/>
        <v>4.7528</v>
      </c>
      <c r="K30" s="38">
        <v>0</v>
      </c>
      <c r="N30">
        <f t="shared" si="1"/>
        <v>4.7528</v>
      </c>
      <c r="O30">
        <f t="shared" si="2"/>
        <v>4.7528</v>
      </c>
      <c r="S30" s="25">
        <v>4752800</v>
      </c>
    </row>
    <row r="31" spans="1:21" ht="12.75">
      <c r="A31">
        <v>0</v>
      </c>
      <c r="B31">
        <v>19</v>
      </c>
      <c r="D31" t="s">
        <v>175</v>
      </c>
      <c r="E31">
        <v>200</v>
      </c>
      <c r="F31">
        <v>5E-07</v>
      </c>
      <c r="G31">
        <v>5</v>
      </c>
      <c r="H31" s="26">
        <f t="shared" si="0"/>
        <v>4.768</v>
      </c>
      <c r="K31" s="38">
        <v>0</v>
      </c>
      <c r="N31">
        <f t="shared" si="1"/>
        <v>4.768</v>
      </c>
      <c r="O31">
        <f t="shared" si="2"/>
        <v>4.768</v>
      </c>
      <c r="S31" s="25">
        <v>4768000</v>
      </c>
      <c r="U31" s="25"/>
    </row>
    <row r="32" spans="1:21" ht="12.75">
      <c r="A32">
        <v>0</v>
      </c>
      <c r="B32">
        <v>20</v>
      </c>
      <c r="D32" t="s">
        <v>176</v>
      </c>
      <c r="E32">
        <v>30</v>
      </c>
      <c r="F32">
        <v>0.05</v>
      </c>
      <c r="G32">
        <v>0.096</v>
      </c>
      <c r="H32" s="26">
        <f t="shared" si="0"/>
        <v>0.091232</v>
      </c>
      <c r="K32" s="38">
        <v>0</v>
      </c>
      <c r="N32">
        <f t="shared" si="1"/>
        <v>0.091232</v>
      </c>
      <c r="O32">
        <f t="shared" si="2"/>
        <v>0.091232</v>
      </c>
      <c r="S32" s="25">
        <v>91232</v>
      </c>
      <c r="U32" s="25"/>
    </row>
    <row r="33" spans="1:21" ht="12.75">
      <c r="A33">
        <v>0</v>
      </c>
      <c r="B33">
        <v>21</v>
      </c>
      <c r="D33" t="s">
        <v>176</v>
      </c>
      <c r="E33">
        <v>30</v>
      </c>
      <c r="F33">
        <v>0.05</v>
      </c>
      <c r="G33">
        <v>0.096</v>
      </c>
      <c r="H33" s="26">
        <f t="shared" si="0"/>
        <v>0.091072</v>
      </c>
      <c r="K33" s="38">
        <v>0</v>
      </c>
      <c r="N33">
        <f t="shared" si="1"/>
        <v>0.091072</v>
      </c>
      <c r="O33">
        <f t="shared" si="2"/>
        <v>0.091072</v>
      </c>
      <c r="S33" s="25">
        <v>91072</v>
      </c>
      <c r="U33" s="25"/>
    </row>
    <row r="34" spans="1:21" ht="12.75">
      <c r="A34">
        <v>0</v>
      </c>
      <c r="B34">
        <v>22</v>
      </c>
      <c r="D34" t="s">
        <v>176</v>
      </c>
      <c r="E34">
        <v>30</v>
      </c>
      <c r="F34">
        <v>0.05</v>
      </c>
      <c r="G34">
        <v>0.096</v>
      </c>
      <c r="H34" s="26">
        <f t="shared" si="0"/>
        <v>0.090784</v>
      </c>
      <c r="K34" s="38">
        <v>0</v>
      </c>
      <c r="N34">
        <f t="shared" si="1"/>
        <v>0.090784</v>
      </c>
      <c r="O34">
        <f t="shared" si="2"/>
        <v>0.090784</v>
      </c>
      <c r="S34" s="25">
        <v>90784</v>
      </c>
      <c r="U34" s="25"/>
    </row>
    <row r="35" spans="1:21" ht="12.75">
      <c r="A35">
        <v>0</v>
      </c>
      <c r="B35">
        <v>23</v>
      </c>
      <c r="D35" t="s">
        <v>176</v>
      </c>
      <c r="E35">
        <v>30</v>
      </c>
      <c r="F35">
        <v>0.05</v>
      </c>
      <c r="G35">
        <v>0.096</v>
      </c>
      <c r="H35" s="26">
        <f aca="true" t="shared" si="3" ref="H35:H61">S35/1000000</f>
        <v>0.091488</v>
      </c>
      <c r="K35" s="38">
        <v>0</v>
      </c>
      <c r="N35">
        <f t="shared" si="1"/>
        <v>0.091488</v>
      </c>
      <c r="O35">
        <f t="shared" si="2"/>
        <v>0.091488</v>
      </c>
      <c r="S35" s="25">
        <v>91488</v>
      </c>
      <c r="U35" s="25"/>
    </row>
    <row r="36" spans="1:21" ht="12.75">
      <c r="A36">
        <v>0</v>
      </c>
      <c r="B36">
        <v>24</v>
      </c>
      <c r="D36" t="s">
        <v>176</v>
      </c>
      <c r="E36">
        <v>30</v>
      </c>
      <c r="F36">
        <v>0.05</v>
      </c>
      <c r="G36">
        <v>0.096</v>
      </c>
      <c r="H36" s="26">
        <f t="shared" si="3"/>
        <v>0.091328</v>
      </c>
      <c r="K36" s="38">
        <v>0</v>
      </c>
      <c r="N36">
        <f t="shared" si="1"/>
        <v>0.091328</v>
      </c>
      <c r="O36">
        <f t="shared" si="2"/>
        <v>0.091328</v>
      </c>
      <c r="S36" s="25">
        <v>91328</v>
      </c>
      <c r="U36" s="25"/>
    </row>
    <row r="37" spans="1:21" ht="12.75">
      <c r="A37">
        <v>0</v>
      </c>
      <c r="B37">
        <v>25</v>
      </c>
      <c r="D37" t="s">
        <v>176</v>
      </c>
      <c r="E37">
        <v>30</v>
      </c>
      <c r="F37">
        <v>0.05</v>
      </c>
      <c r="G37">
        <v>0.096</v>
      </c>
      <c r="H37" s="26">
        <f t="shared" si="3"/>
        <v>0.09056</v>
      </c>
      <c r="K37" s="38">
        <v>0</v>
      </c>
      <c r="N37">
        <f t="shared" si="1"/>
        <v>0.09056</v>
      </c>
      <c r="O37">
        <f t="shared" si="2"/>
        <v>0.09056</v>
      </c>
      <c r="S37" s="25">
        <v>90560</v>
      </c>
      <c r="U37" s="25"/>
    </row>
    <row r="38" spans="1:21" ht="12.75">
      <c r="A38">
        <v>0</v>
      </c>
      <c r="B38">
        <v>26</v>
      </c>
      <c r="D38" t="s">
        <v>176</v>
      </c>
      <c r="E38">
        <v>30</v>
      </c>
      <c r="F38">
        <v>0.05</v>
      </c>
      <c r="G38">
        <v>0.096</v>
      </c>
      <c r="H38" s="26">
        <f t="shared" si="3"/>
        <v>0.091296</v>
      </c>
      <c r="K38" s="38">
        <v>0</v>
      </c>
      <c r="N38">
        <f t="shared" si="1"/>
        <v>0.091296</v>
      </c>
      <c r="O38">
        <f t="shared" si="2"/>
        <v>0.091296</v>
      </c>
      <c r="S38" s="25">
        <v>91296</v>
      </c>
      <c r="U38" s="25"/>
    </row>
    <row r="39" spans="1:21" ht="12.75">
      <c r="A39">
        <v>0</v>
      </c>
      <c r="B39">
        <v>27</v>
      </c>
      <c r="D39" t="s">
        <v>176</v>
      </c>
      <c r="E39">
        <v>30</v>
      </c>
      <c r="F39">
        <v>0.05</v>
      </c>
      <c r="G39">
        <v>0.096</v>
      </c>
      <c r="H39" s="26">
        <f t="shared" si="3"/>
        <v>0.090944</v>
      </c>
      <c r="K39" s="38">
        <v>0</v>
      </c>
      <c r="N39">
        <f t="shared" si="1"/>
        <v>0.090944</v>
      </c>
      <c r="O39">
        <f t="shared" si="2"/>
        <v>0.090944</v>
      </c>
      <c r="S39" s="25">
        <v>90944</v>
      </c>
      <c r="U39" s="25"/>
    </row>
    <row r="40" spans="1:21" ht="12.75">
      <c r="A40">
        <v>0</v>
      </c>
      <c r="B40">
        <v>28</v>
      </c>
      <c r="D40" t="s">
        <v>176</v>
      </c>
      <c r="E40">
        <v>30</v>
      </c>
      <c r="F40">
        <v>0.05</v>
      </c>
      <c r="G40">
        <v>0.096</v>
      </c>
      <c r="H40" s="26">
        <f t="shared" si="3"/>
        <v>0.09088</v>
      </c>
      <c r="K40" s="38">
        <v>0</v>
      </c>
      <c r="N40">
        <f t="shared" si="1"/>
        <v>0.09088</v>
      </c>
      <c r="O40">
        <f t="shared" si="2"/>
        <v>0.09088</v>
      </c>
      <c r="S40" s="25">
        <v>90880</v>
      </c>
      <c r="U40" s="25"/>
    </row>
    <row r="41" spans="1:21" ht="12.75">
      <c r="A41">
        <v>0</v>
      </c>
      <c r="B41">
        <v>29</v>
      </c>
      <c r="D41" t="s">
        <v>176</v>
      </c>
      <c r="E41">
        <v>30</v>
      </c>
      <c r="F41">
        <v>0.05</v>
      </c>
      <c r="G41">
        <v>0.096</v>
      </c>
      <c r="H41" s="26">
        <f t="shared" si="3"/>
        <v>0.090368</v>
      </c>
      <c r="K41" s="38">
        <v>0</v>
      </c>
      <c r="N41">
        <f t="shared" si="1"/>
        <v>0.090368</v>
      </c>
      <c r="O41">
        <f t="shared" si="2"/>
        <v>0.090368</v>
      </c>
      <c r="S41" s="25">
        <v>90368</v>
      </c>
      <c r="U41" s="25"/>
    </row>
    <row r="42" spans="1:21" ht="12.75">
      <c r="A42">
        <v>0</v>
      </c>
      <c r="B42">
        <v>30</v>
      </c>
      <c r="D42" t="s">
        <v>176</v>
      </c>
      <c r="E42">
        <v>30</v>
      </c>
      <c r="F42">
        <v>0.05</v>
      </c>
      <c r="G42">
        <v>0.096</v>
      </c>
      <c r="H42" s="26">
        <f t="shared" si="3"/>
        <v>0.090976</v>
      </c>
      <c r="K42" s="38">
        <v>0</v>
      </c>
      <c r="N42">
        <f t="shared" si="1"/>
        <v>0.090976</v>
      </c>
      <c r="O42">
        <f t="shared" si="2"/>
        <v>0.090976</v>
      </c>
      <c r="S42" s="25">
        <v>90976</v>
      </c>
      <c r="U42" s="25"/>
    </row>
    <row r="43" spans="1:21" ht="12.75">
      <c r="A43">
        <v>0</v>
      </c>
      <c r="B43">
        <v>31</v>
      </c>
      <c r="D43" t="s">
        <v>176</v>
      </c>
      <c r="E43">
        <v>30</v>
      </c>
      <c r="F43">
        <v>0.05</v>
      </c>
      <c r="G43">
        <v>0.096</v>
      </c>
      <c r="H43" s="26">
        <f t="shared" si="3"/>
        <v>0.090592</v>
      </c>
      <c r="K43" s="38">
        <v>0</v>
      </c>
      <c r="N43">
        <f t="shared" si="1"/>
        <v>0.090592</v>
      </c>
      <c r="O43">
        <f t="shared" si="2"/>
        <v>0.090592</v>
      </c>
      <c r="S43" s="25">
        <v>90592</v>
      </c>
      <c r="U43" s="25"/>
    </row>
    <row r="44" spans="1:21" ht="12.75">
      <c r="A44">
        <v>0</v>
      </c>
      <c r="B44">
        <v>32</v>
      </c>
      <c r="D44" t="s">
        <v>176</v>
      </c>
      <c r="E44">
        <v>30</v>
      </c>
      <c r="F44">
        <v>0.05</v>
      </c>
      <c r="G44">
        <v>0.096</v>
      </c>
      <c r="H44" s="26">
        <f t="shared" si="3"/>
        <v>0.090592</v>
      </c>
      <c r="K44" s="38">
        <v>0</v>
      </c>
      <c r="N44">
        <f t="shared" si="1"/>
        <v>0.090592</v>
      </c>
      <c r="O44">
        <f t="shared" si="2"/>
        <v>0.090592</v>
      </c>
      <c r="S44" s="25">
        <v>90592</v>
      </c>
      <c r="U44" s="25"/>
    </row>
    <row r="45" spans="1:21" ht="12.75">
      <c r="A45">
        <v>0</v>
      </c>
      <c r="B45">
        <v>33</v>
      </c>
      <c r="D45" t="s">
        <v>176</v>
      </c>
      <c r="E45">
        <v>30</v>
      </c>
      <c r="F45">
        <v>0.05</v>
      </c>
      <c r="G45">
        <v>0.096</v>
      </c>
      <c r="H45" s="26">
        <f t="shared" si="3"/>
        <v>0.091008</v>
      </c>
      <c r="K45" s="38">
        <v>0</v>
      </c>
      <c r="N45">
        <f t="shared" si="1"/>
        <v>0.091008</v>
      </c>
      <c r="O45">
        <f t="shared" si="2"/>
        <v>0.091008</v>
      </c>
      <c r="S45" s="25">
        <v>91008</v>
      </c>
      <c r="U45" s="25"/>
    </row>
    <row r="46" spans="1:21" ht="12.75">
      <c r="A46">
        <v>0</v>
      </c>
      <c r="B46">
        <v>34</v>
      </c>
      <c r="D46" t="s">
        <v>176</v>
      </c>
      <c r="E46">
        <v>30</v>
      </c>
      <c r="F46">
        <v>0.05</v>
      </c>
      <c r="G46">
        <v>0.096</v>
      </c>
      <c r="H46" s="26">
        <f t="shared" si="3"/>
        <v>0.090144</v>
      </c>
      <c r="K46" s="38">
        <v>0</v>
      </c>
      <c r="N46">
        <f t="shared" si="1"/>
        <v>0.090144</v>
      </c>
      <c r="O46">
        <f t="shared" si="2"/>
        <v>0.090144</v>
      </c>
      <c r="S46" s="25">
        <v>90144</v>
      </c>
      <c r="U46" s="25"/>
    </row>
    <row r="47" spans="1:21" ht="12.75">
      <c r="A47">
        <v>20</v>
      </c>
      <c r="B47">
        <v>0</v>
      </c>
      <c r="D47" t="s">
        <v>176</v>
      </c>
      <c r="E47">
        <v>30</v>
      </c>
      <c r="F47">
        <v>0.05</v>
      </c>
      <c r="G47">
        <v>0.096</v>
      </c>
      <c r="H47" s="26">
        <f t="shared" si="3"/>
        <v>0.09488</v>
      </c>
      <c r="K47" s="38">
        <v>0</v>
      </c>
      <c r="N47">
        <f t="shared" si="1"/>
        <v>0.09488</v>
      </c>
      <c r="O47">
        <f t="shared" si="2"/>
        <v>0.09488</v>
      </c>
      <c r="S47" s="25">
        <v>94880</v>
      </c>
      <c r="U47" s="25"/>
    </row>
    <row r="48" spans="1:21" ht="12.75">
      <c r="A48">
        <v>21</v>
      </c>
      <c r="B48">
        <v>0</v>
      </c>
      <c r="D48" t="s">
        <v>176</v>
      </c>
      <c r="E48">
        <v>30</v>
      </c>
      <c r="F48">
        <v>0.05</v>
      </c>
      <c r="G48">
        <v>0.096</v>
      </c>
      <c r="H48" s="26">
        <f t="shared" si="3"/>
        <v>0.094848</v>
      </c>
      <c r="K48" s="38">
        <v>0</v>
      </c>
      <c r="N48">
        <f t="shared" si="1"/>
        <v>0.094848</v>
      </c>
      <c r="O48">
        <f t="shared" si="2"/>
        <v>0.094848</v>
      </c>
      <c r="S48" s="25">
        <v>94848</v>
      </c>
      <c r="U48" s="25"/>
    </row>
    <row r="49" spans="1:21" ht="12.75">
      <c r="A49">
        <v>22</v>
      </c>
      <c r="B49">
        <v>0</v>
      </c>
      <c r="D49" t="s">
        <v>176</v>
      </c>
      <c r="E49">
        <v>30</v>
      </c>
      <c r="F49">
        <v>0.05</v>
      </c>
      <c r="G49">
        <v>0.096</v>
      </c>
      <c r="H49" s="26">
        <f t="shared" si="3"/>
        <v>0.094816</v>
      </c>
      <c r="K49" s="38">
        <v>0</v>
      </c>
      <c r="N49">
        <f t="shared" si="1"/>
        <v>0.094816</v>
      </c>
      <c r="O49">
        <f t="shared" si="2"/>
        <v>0.094816</v>
      </c>
      <c r="S49" s="25">
        <v>94816</v>
      </c>
      <c r="U49" s="25"/>
    </row>
    <row r="50" spans="1:21" ht="12.75">
      <c r="A50">
        <v>23</v>
      </c>
      <c r="B50">
        <v>0</v>
      </c>
      <c r="D50" t="s">
        <v>176</v>
      </c>
      <c r="E50">
        <v>30</v>
      </c>
      <c r="F50">
        <v>0.05</v>
      </c>
      <c r="G50">
        <v>0.096</v>
      </c>
      <c r="H50" s="26">
        <f t="shared" si="3"/>
        <v>0.094784</v>
      </c>
      <c r="K50" s="38">
        <v>0</v>
      </c>
      <c r="N50">
        <f t="shared" si="1"/>
        <v>0.094784</v>
      </c>
      <c r="O50">
        <f t="shared" si="2"/>
        <v>0.094784</v>
      </c>
      <c r="S50" s="25">
        <v>94784</v>
      </c>
      <c r="U50" s="25"/>
    </row>
    <row r="51" spans="1:21" ht="12.75">
      <c r="A51">
        <v>24</v>
      </c>
      <c r="B51">
        <v>0</v>
      </c>
      <c r="D51" t="s">
        <v>176</v>
      </c>
      <c r="E51">
        <v>30</v>
      </c>
      <c r="F51">
        <v>0.05</v>
      </c>
      <c r="G51">
        <v>0.096</v>
      </c>
      <c r="H51" s="26">
        <f t="shared" si="3"/>
        <v>0.094752</v>
      </c>
      <c r="K51" s="38">
        <v>0</v>
      </c>
      <c r="N51">
        <f t="shared" si="1"/>
        <v>0.094752</v>
      </c>
      <c r="O51">
        <f t="shared" si="2"/>
        <v>0.094752</v>
      </c>
      <c r="S51" s="25">
        <v>94752</v>
      </c>
      <c r="U51" s="25"/>
    </row>
    <row r="52" spans="1:21" ht="12.75">
      <c r="A52">
        <v>25</v>
      </c>
      <c r="B52">
        <v>0</v>
      </c>
      <c r="D52" t="s">
        <v>176</v>
      </c>
      <c r="E52">
        <v>30</v>
      </c>
      <c r="F52">
        <v>0.05</v>
      </c>
      <c r="G52">
        <v>0.096</v>
      </c>
      <c r="H52" s="26">
        <f t="shared" si="3"/>
        <v>0.09472</v>
      </c>
      <c r="K52" s="38">
        <v>0</v>
      </c>
      <c r="N52">
        <f t="shared" si="1"/>
        <v>0.09472</v>
      </c>
      <c r="O52">
        <f t="shared" si="2"/>
        <v>0.09472</v>
      </c>
      <c r="S52" s="25">
        <v>94720</v>
      </c>
      <c r="U52" s="25"/>
    </row>
    <row r="53" spans="1:21" ht="12.75">
      <c r="A53">
        <v>26</v>
      </c>
      <c r="B53">
        <v>0</v>
      </c>
      <c r="D53" t="s">
        <v>176</v>
      </c>
      <c r="E53">
        <v>30</v>
      </c>
      <c r="F53">
        <v>0.05</v>
      </c>
      <c r="G53">
        <v>0.096</v>
      </c>
      <c r="H53" s="26">
        <f t="shared" si="3"/>
        <v>0.094688</v>
      </c>
      <c r="K53" s="38">
        <v>0</v>
      </c>
      <c r="N53">
        <f t="shared" si="1"/>
        <v>0.094688</v>
      </c>
      <c r="O53">
        <f t="shared" si="2"/>
        <v>0.094688</v>
      </c>
      <c r="S53" s="25">
        <v>94688</v>
      </c>
      <c r="U53" s="25"/>
    </row>
    <row r="54" spans="1:21" ht="12.75">
      <c r="A54">
        <v>27</v>
      </c>
      <c r="B54">
        <v>0</v>
      </c>
      <c r="D54" t="s">
        <v>176</v>
      </c>
      <c r="E54">
        <v>30</v>
      </c>
      <c r="F54">
        <v>0.05</v>
      </c>
      <c r="G54">
        <v>0.096</v>
      </c>
      <c r="H54" s="26">
        <f t="shared" si="3"/>
        <v>0.094656</v>
      </c>
      <c r="K54" s="38">
        <v>0</v>
      </c>
      <c r="N54">
        <f t="shared" si="1"/>
        <v>0.094656</v>
      </c>
      <c r="O54">
        <f t="shared" si="2"/>
        <v>0.094656</v>
      </c>
      <c r="S54" s="25">
        <v>94656</v>
      </c>
      <c r="U54" s="25"/>
    </row>
    <row r="55" spans="1:21" ht="12.75">
      <c r="A55">
        <v>28</v>
      </c>
      <c r="B55">
        <v>0</v>
      </c>
      <c r="D55" t="s">
        <v>176</v>
      </c>
      <c r="E55">
        <v>30</v>
      </c>
      <c r="F55">
        <v>0.05</v>
      </c>
      <c r="G55">
        <v>0.096</v>
      </c>
      <c r="H55" s="26">
        <f t="shared" si="3"/>
        <v>0.094624</v>
      </c>
      <c r="K55" s="38">
        <v>0</v>
      </c>
      <c r="N55">
        <f t="shared" si="1"/>
        <v>0.094624</v>
      </c>
      <c r="O55">
        <f t="shared" si="2"/>
        <v>0.094624</v>
      </c>
      <c r="S55" s="25">
        <v>94624</v>
      </c>
      <c r="U55" s="25"/>
    </row>
    <row r="56" spans="1:21" ht="12.75">
      <c r="A56">
        <v>29</v>
      </c>
      <c r="B56">
        <v>0</v>
      </c>
      <c r="D56" t="s">
        <v>176</v>
      </c>
      <c r="E56">
        <v>30</v>
      </c>
      <c r="F56">
        <v>0.05</v>
      </c>
      <c r="G56">
        <v>0.096</v>
      </c>
      <c r="H56" s="26">
        <f t="shared" si="3"/>
        <v>0.094592</v>
      </c>
      <c r="K56" s="38">
        <v>0</v>
      </c>
      <c r="N56">
        <f t="shared" si="1"/>
        <v>0.094592</v>
      </c>
      <c r="O56">
        <f t="shared" si="2"/>
        <v>0.094592</v>
      </c>
      <c r="S56" s="25">
        <v>94592</v>
      </c>
      <c r="U56" s="25"/>
    </row>
    <row r="57" spans="1:21" ht="12.75">
      <c r="A57">
        <v>30</v>
      </c>
      <c r="B57">
        <v>0</v>
      </c>
      <c r="D57" t="s">
        <v>176</v>
      </c>
      <c r="E57">
        <v>30</v>
      </c>
      <c r="F57">
        <v>0.05</v>
      </c>
      <c r="G57">
        <v>0.096</v>
      </c>
      <c r="H57" s="26">
        <f t="shared" si="3"/>
        <v>0.09456</v>
      </c>
      <c r="K57" s="38">
        <v>0</v>
      </c>
      <c r="N57">
        <f t="shared" si="1"/>
        <v>0.09456</v>
      </c>
      <c r="O57">
        <f t="shared" si="2"/>
        <v>0.09456</v>
      </c>
      <c r="S57" s="25">
        <v>94560</v>
      </c>
      <c r="U57" s="25"/>
    </row>
    <row r="58" spans="1:21" ht="12.75">
      <c r="A58">
        <v>31</v>
      </c>
      <c r="B58">
        <v>0</v>
      </c>
      <c r="D58" t="s">
        <v>176</v>
      </c>
      <c r="E58">
        <v>30</v>
      </c>
      <c r="F58">
        <v>0.05</v>
      </c>
      <c r="G58">
        <v>0.096</v>
      </c>
      <c r="H58" s="26">
        <f t="shared" si="3"/>
        <v>0.094528</v>
      </c>
      <c r="K58" s="38">
        <v>0</v>
      </c>
      <c r="N58">
        <f t="shared" si="1"/>
        <v>0.094528</v>
      </c>
      <c r="O58">
        <f t="shared" si="2"/>
        <v>0.094528</v>
      </c>
      <c r="S58" s="25">
        <v>94528</v>
      </c>
      <c r="U58" s="25"/>
    </row>
    <row r="59" spans="1:21" ht="12.75">
      <c r="A59">
        <v>32</v>
      </c>
      <c r="B59">
        <v>0</v>
      </c>
      <c r="D59" t="s">
        <v>176</v>
      </c>
      <c r="E59">
        <v>30</v>
      </c>
      <c r="F59">
        <v>0.05</v>
      </c>
      <c r="G59">
        <v>0.096</v>
      </c>
      <c r="H59" s="26">
        <f t="shared" si="3"/>
        <v>0.094496</v>
      </c>
      <c r="K59" s="38">
        <v>0</v>
      </c>
      <c r="N59">
        <f t="shared" si="1"/>
        <v>0.094496</v>
      </c>
      <c r="O59">
        <f t="shared" si="2"/>
        <v>0.094496</v>
      </c>
      <c r="S59" s="25">
        <v>94496</v>
      </c>
      <c r="U59" s="25"/>
    </row>
    <row r="60" spans="1:21" ht="12.75">
      <c r="A60">
        <v>33</v>
      </c>
      <c r="B60">
        <v>0</v>
      </c>
      <c r="D60" t="s">
        <v>176</v>
      </c>
      <c r="E60">
        <v>30</v>
      </c>
      <c r="F60">
        <v>0.05</v>
      </c>
      <c r="G60">
        <v>0.096</v>
      </c>
      <c r="H60" s="26">
        <f t="shared" si="3"/>
        <v>0.094464</v>
      </c>
      <c r="K60" s="38">
        <v>0</v>
      </c>
      <c r="N60">
        <f t="shared" si="1"/>
        <v>0.094464</v>
      </c>
      <c r="O60">
        <f t="shared" si="2"/>
        <v>0.094464</v>
      </c>
      <c r="S60" s="25">
        <v>94464</v>
      </c>
      <c r="U60" s="25"/>
    </row>
    <row r="61" spans="1:21" ht="12.75">
      <c r="A61">
        <v>34</v>
      </c>
      <c r="B61">
        <v>0</v>
      </c>
      <c r="D61" t="s">
        <v>176</v>
      </c>
      <c r="E61">
        <v>30</v>
      </c>
      <c r="F61">
        <v>0.05</v>
      </c>
      <c r="G61">
        <v>0.096</v>
      </c>
      <c r="H61" s="26">
        <f t="shared" si="3"/>
        <v>0.094432</v>
      </c>
      <c r="K61" s="38">
        <v>0</v>
      </c>
      <c r="N61">
        <f t="shared" si="1"/>
        <v>0.094432</v>
      </c>
      <c r="O61">
        <f t="shared" si="2"/>
        <v>0.094432</v>
      </c>
      <c r="S61" s="25">
        <v>94432</v>
      </c>
      <c r="U61" s="25"/>
    </row>
    <row r="62" ht="13.5" thickBot="1"/>
    <row r="63" spans="1:13" ht="13.5" thickBot="1">
      <c r="A63" s="73" t="s">
        <v>32</v>
      </c>
      <c r="B63" s="92"/>
      <c r="C63" s="92"/>
      <c r="D63" s="92"/>
      <c r="E63" s="74"/>
      <c r="G63" s="73" t="s">
        <v>22</v>
      </c>
      <c r="H63" s="92"/>
      <c r="I63" s="92"/>
      <c r="J63" s="92"/>
      <c r="K63" s="92"/>
      <c r="L63" s="92"/>
      <c r="M63" s="74"/>
    </row>
    <row r="64" spans="1:13" ht="13.5" thickBot="1">
      <c r="A64" s="13"/>
      <c r="B64" s="1" t="s">
        <v>14</v>
      </c>
      <c r="C64" s="1" t="s">
        <v>15</v>
      </c>
      <c r="D64" s="1" t="s">
        <v>16</v>
      </c>
      <c r="E64" s="2" t="s">
        <v>17</v>
      </c>
      <c r="G64" s="14" t="s">
        <v>25</v>
      </c>
      <c r="H64" s="18"/>
      <c r="I64" s="18"/>
      <c r="J64" s="18"/>
      <c r="K64" s="18"/>
      <c r="L64" s="18"/>
      <c r="M64" s="19"/>
    </row>
    <row r="65" spans="1:13" ht="12.75">
      <c r="A65" s="8" t="s">
        <v>81</v>
      </c>
      <c r="B65" s="9">
        <v>0.0032</v>
      </c>
      <c r="C65" s="9">
        <v>0.0032</v>
      </c>
      <c r="D65" s="9">
        <v>0.0032</v>
      </c>
      <c r="E65" s="10">
        <v>0.0032</v>
      </c>
      <c r="G65" s="93" t="s">
        <v>23</v>
      </c>
      <c r="H65" s="13"/>
      <c r="I65" s="1" t="s">
        <v>31</v>
      </c>
      <c r="J65" s="1" t="s">
        <v>26</v>
      </c>
      <c r="K65" s="1"/>
      <c r="L65" s="1"/>
      <c r="M65" s="2"/>
    </row>
    <row r="66" spans="1:13" ht="13.5" thickBot="1">
      <c r="A66" s="8" t="s">
        <v>82</v>
      </c>
      <c r="B66" s="9">
        <v>15</v>
      </c>
      <c r="C66" s="9">
        <v>15</v>
      </c>
      <c r="D66" s="9">
        <v>15</v>
      </c>
      <c r="E66" s="10">
        <v>15</v>
      </c>
      <c r="G66" s="94"/>
      <c r="H66" s="22" t="s">
        <v>24</v>
      </c>
      <c r="I66" s="11">
        <v>1</v>
      </c>
      <c r="J66" s="11">
        <v>64</v>
      </c>
      <c r="K66" s="11"/>
      <c r="L66" s="11"/>
      <c r="M66" s="12"/>
    </row>
    <row r="67" spans="1:13" ht="13.5" thickBot="1">
      <c r="A67" s="8" t="s">
        <v>83</v>
      </c>
      <c r="B67" s="9">
        <v>31</v>
      </c>
      <c r="C67" s="9">
        <v>31</v>
      </c>
      <c r="D67" s="9">
        <v>15</v>
      </c>
      <c r="E67" s="10">
        <v>15</v>
      </c>
      <c r="G67" s="23" t="s">
        <v>27</v>
      </c>
      <c r="H67" s="73" t="s">
        <v>28</v>
      </c>
      <c r="I67" s="92"/>
      <c r="J67" s="92"/>
      <c r="K67" s="92"/>
      <c r="L67" s="92"/>
      <c r="M67" s="74"/>
    </row>
    <row r="68" spans="1:13" ht="13.5" thickBot="1">
      <c r="A68" s="8" t="s">
        <v>84</v>
      </c>
      <c r="B68" s="9">
        <v>7</v>
      </c>
      <c r="C68" s="9">
        <v>3</v>
      </c>
      <c r="D68" s="9">
        <v>2</v>
      </c>
      <c r="E68" s="10">
        <v>2</v>
      </c>
      <c r="G68" s="23" t="s">
        <v>18</v>
      </c>
      <c r="H68" s="73" t="s">
        <v>177</v>
      </c>
      <c r="I68" s="92"/>
      <c r="J68" s="92"/>
      <c r="K68" s="92"/>
      <c r="L68" s="92"/>
      <c r="M68" s="74"/>
    </row>
    <row r="69" spans="1:13" ht="13.5" thickBot="1">
      <c r="A69" s="16" t="s">
        <v>19</v>
      </c>
      <c r="B69" s="90" t="s">
        <v>21</v>
      </c>
      <c r="C69" s="90"/>
      <c r="D69" s="90"/>
      <c r="E69" s="91"/>
      <c r="G69" s="15" t="s">
        <v>29</v>
      </c>
      <c r="H69" s="109" t="s">
        <v>28</v>
      </c>
      <c r="I69" s="110"/>
      <c r="J69" s="110"/>
      <c r="K69" s="110"/>
      <c r="L69" s="110"/>
      <c r="M69" s="111"/>
    </row>
    <row r="70" spans="1:13" ht="13.5" thickBot="1">
      <c r="A70" s="17" t="s">
        <v>20</v>
      </c>
      <c r="B70" s="90" t="s">
        <v>21</v>
      </c>
      <c r="C70" s="90"/>
      <c r="D70" s="90"/>
      <c r="E70" s="91"/>
      <c r="G70" s="23" t="s">
        <v>30</v>
      </c>
      <c r="H70" s="73" t="s">
        <v>28</v>
      </c>
      <c r="I70" s="92"/>
      <c r="J70" s="92"/>
      <c r="K70" s="92"/>
      <c r="L70" s="92"/>
      <c r="M70" s="74"/>
    </row>
    <row r="72" ht="13.5" thickBot="1"/>
    <row r="73" spans="1:13" ht="12.75" customHeight="1">
      <c r="A73" s="18"/>
      <c r="B73" s="18"/>
      <c r="C73" s="18"/>
      <c r="G73" s="112" t="s">
        <v>34</v>
      </c>
      <c r="H73" s="113"/>
      <c r="I73" s="113"/>
      <c r="J73" s="113"/>
      <c r="K73" s="113"/>
      <c r="L73" s="113"/>
      <c r="M73" s="114"/>
    </row>
    <row r="74" spans="1:13" ht="12.75">
      <c r="A74" s="18"/>
      <c r="B74" s="18"/>
      <c r="C74" s="18"/>
      <c r="G74" s="88" t="s">
        <v>35</v>
      </c>
      <c r="H74" s="89"/>
      <c r="I74" s="95" t="s">
        <v>334</v>
      </c>
      <c r="J74" s="95"/>
      <c r="K74" s="95"/>
      <c r="L74" s="95"/>
      <c r="M74" s="115"/>
    </row>
    <row r="75" spans="1:13" ht="12.75">
      <c r="A75" s="18"/>
      <c r="B75" s="18"/>
      <c r="C75" s="18"/>
      <c r="G75" s="88" t="s">
        <v>36</v>
      </c>
      <c r="H75" s="89"/>
      <c r="I75" s="95" t="s">
        <v>37</v>
      </c>
      <c r="J75" s="95"/>
      <c r="K75" s="9"/>
      <c r="L75" s="9"/>
      <c r="M75" s="10"/>
    </row>
    <row r="76" spans="7:13" ht="12.75">
      <c r="G76" s="88" t="s">
        <v>38</v>
      </c>
      <c r="H76" s="89"/>
      <c r="I76" s="9" t="s">
        <v>39</v>
      </c>
      <c r="J76" s="9"/>
      <c r="K76" s="9"/>
      <c r="L76" s="9"/>
      <c r="M76" s="10"/>
    </row>
    <row r="77" spans="7:13" ht="12.75">
      <c r="G77" s="88" t="s">
        <v>40</v>
      </c>
      <c r="H77" s="89"/>
      <c r="I77" s="9">
        <v>40</v>
      </c>
      <c r="J77" s="9"/>
      <c r="K77" s="9"/>
      <c r="L77" s="9"/>
      <c r="M77" s="10"/>
    </row>
    <row r="78" spans="7:13" ht="12.75">
      <c r="G78" s="8" t="s">
        <v>41</v>
      </c>
      <c r="H78" s="9"/>
      <c r="I78" s="9" t="s">
        <v>42</v>
      </c>
      <c r="J78" s="9"/>
      <c r="K78" s="9"/>
      <c r="L78" s="9"/>
      <c r="M78" s="10"/>
    </row>
    <row r="79" spans="7:13" ht="12.75">
      <c r="G79" s="8" t="s">
        <v>43</v>
      </c>
      <c r="H79" s="9"/>
      <c r="I79" s="9" t="s">
        <v>44</v>
      </c>
      <c r="J79" s="9"/>
      <c r="K79" s="9"/>
      <c r="L79" s="9"/>
      <c r="M79" s="10"/>
    </row>
    <row r="80" spans="7:13" ht="12.75">
      <c r="G80" s="8" t="s">
        <v>45</v>
      </c>
      <c r="H80" s="9"/>
      <c r="I80" s="9" t="s">
        <v>225</v>
      </c>
      <c r="J80" s="9"/>
      <c r="K80" s="9"/>
      <c r="L80" s="9"/>
      <c r="M80" s="10"/>
    </row>
    <row r="81" spans="7:13" ht="13.5" thickBot="1">
      <c r="G81" s="17" t="s">
        <v>47</v>
      </c>
      <c r="H81" s="11"/>
      <c r="I81" s="11">
        <v>108</v>
      </c>
      <c r="J81" s="11"/>
      <c r="K81" s="11"/>
      <c r="L81" s="11"/>
      <c r="M81" s="12"/>
    </row>
    <row r="90" ht="12.75">
      <c r="F90" s="18"/>
    </row>
    <row r="91" ht="12.75">
      <c r="F91" s="18"/>
    </row>
    <row r="92" ht="12.75">
      <c r="F92" s="18"/>
    </row>
  </sheetData>
  <mergeCells count="28">
    <mergeCell ref="G75:H75"/>
    <mergeCell ref="I75:J75"/>
    <mergeCell ref="G76:H76"/>
    <mergeCell ref="G77:H77"/>
    <mergeCell ref="B70:E70"/>
    <mergeCell ref="H70:M70"/>
    <mergeCell ref="G73:M73"/>
    <mergeCell ref="G74:H74"/>
    <mergeCell ref="I74:M74"/>
    <mergeCell ref="G65:G66"/>
    <mergeCell ref="H67:M67"/>
    <mergeCell ref="H68:M68"/>
    <mergeCell ref="B69:E69"/>
    <mergeCell ref="H69:M69"/>
    <mergeCell ref="A63:E63"/>
    <mergeCell ref="G63:M63"/>
    <mergeCell ref="G1:G2"/>
    <mergeCell ref="H1:H2"/>
    <mergeCell ref="I1:J1"/>
    <mergeCell ref="E1:E2"/>
    <mergeCell ref="F1:F2"/>
    <mergeCell ref="S1:S2"/>
    <mergeCell ref="A1:A2"/>
    <mergeCell ref="B1:B2"/>
    <mergeCell ref="C1:C2"/>
    <mergeCell ref="D1:D2"/>
    <mergeCell ref="K1:L1"/>
    <mergeCell ref="M1:O1"/>
  </mergeCells>
  <printOptions/>
  <pageMargins left="0.75" right="0.75" top="1" bottom="1" header="0.5" footer="0.5"/>
  <pageSetup orientation="portrait" paperSize="9"/>
  <ignoredErrors>
    <ignoredError sqref="J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doc.: IEEE 802.11-04/894r2</dc:title>
  <dc:subject>Submission</dc:subject>
  <dc:creator>Yuichi Morioka</dc:creator>
  <cp:keywords>November 2004</cp:keywords>
  <dc:description>Yuichi Morioka, Sony Corporation, et al</dc:description>
  <cp:lastModifiedBy>Yuichi Morioka</cp:lastModifiedBy>
  <dcterms:created xsi:type="dcterms:W3CDTF">2004-08-02T07:52:37Z</dcterms:created>
  <dcterms:modified xsi:type="dcterms:W3CDTF">2004-11-05T02:18:14Z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