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195" windowWidth="9330" windowHeight="12210" tabRatio="746" activeTab="1"/>
  </bookViews>
  <sheets>
    <sheet name="Introduction" sheetId="1" r:id="rId1"/>
    <sheet name="Common" sheetId="2" r:id="rId2"/>
    <sheet name="SS#1 LongNAV" sheetId="3" r:id="rId3"/>
    <sheet name="SS#1 Pairwise" sheetId="4" r:id="rId4"/>
    <sheet name="SS#4 LongNAV" sheetId="5" r:id="rId5"/>
    <sheet name="SS#4 Pairwise" sheetId="6" r:id="rId6"/>
    <sheet name="SS#6 LongNAV" sheetId="7" r:id="rId7"/>
    <sheet name="SS#6 Pairwise" sheetId="8" r:id="rId8"/>
  </sheets>
  <definedNames/>
  <calcPr fullCalcOnLoad="1"/>
</workbook>
</file>

<file path=xl/sharedStrings.xml><?xml version="1.0" encoding="utf-8"?>
<sst xmlns="http://schemas.openxmlformats.org/spreadsheetml/2006/main" count="478" uniqueCount="169">
  <si>
    <t>From</t>
  </si>
  <si>
    <t>To</t>
  </si>
  <si>
    <t>TID QoS</t>
  </si>
  <si>
    <t>TID non-QoS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</si>
  <si>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</si>
  <si>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</si>
  <si>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</si>
  <si>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</si>
  <si>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</si>
  <si>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</si>
  <si>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</si>
  <si>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</si>
  <si>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</si>
  <si>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</si>
  <si>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</si>
  <si>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</si>
  <si>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</si>
  <si>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</si>
  <si>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</si>
  <si>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</si>
  <si>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</si>
  <si>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</si>
  <si>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</si>
  <si>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</si>
  <si>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</si>
  <si>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</si>
  <si>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</si>
  <si>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</si>
  <si>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MRMRA</t>
  </si>
  <si>
    <t>Off</t>
  </si>
  <si>
    <t>Fragmentation</t>
  </si>
  <si>
    <t>RTS/CTS</t>
  </si>
  <si>
    <t>STA TX date while it has time and data in AC</t>
  </si>
  <si>
    <t>Min Size</t>
  </si>
  <si>
    <t>QoS parameters</t>
  </si>
  <si>
    <t>Achieved PLR</t>
  </si>
  <si>
    <t>PHY parameters</t>
  </si>
  <si>
    <t>PHY model</t>
  </si>
  <si>
    <t>PHY type</t>
  </si>
  <si>
    <t>Avarage capacity based model</t>
  </si>
  <si>
    <t>MIMO (ZF)</t>
  </si>
  <si>
    <t>Antenna configuration</t>
  </si>
  <si>
    <t>2x2</t>
  </si>
  <si>
    <t>Bandwidth</t>
  </si>
  <si>
    <t>TX power</t>
  </si>
  <si>
    <t>17 dBm</t>
  </si>
  <si>
    <t>RX noise figure</t>
  </si>
  <si>
    <t>10 dB</t>
  </si>
  <si>
    <t>Channel model</t>
  </si>
  <si>
    <t>B</t>
  </si>
  <si>
    <t>Number of tones</t>
  </si>
  <si>
    <t>TXOP[sec]</t>
  </si>
  <si>
    <t>CwMin[slot]</t>
  </si>
  <si>
    <t>CwMax[slot]</t>
  </si>
  <si>
    <t>AIFSN</t>
  </si>
  <si>
    <t>Achieved Goodput [Mbps]</t>
  </si>
  <si>
    <t>Maximum Allowed Delay[ms]</t>
  </si>
  <si>
    <t>Achieved Goodput [Mbps]</t>
  </si>
  <si>
    <t>TXOP[sec]</t>
  </si>
  <si>
    <t>CwMin[slot]</t>
  </si>
  <si>
    <t>CwMax[slot]</t>
  </si>
  <si>
    <t>AIFSN</t>
  </si>
  <si>
    <t>Maximum Allowed Delay[ms]</t>
  </si>
  <si>
    <t>Achieved Goodput [Mbps]</t>
  </si>
  <si>
    <t>TXOP[sec]</t>
  </si>
  <si>
    <t>CwMin[slot]</t>
  </si>
  <si>
    <t>CwMax[slot]</t>
  </si>
  <si>
    <t>AIFSN</t>
  </si>
  <si>
    <t>Maximum Allowed Delay [ms]</t>
  </si>
  <si>
    <t>Maximum PLR</t>
  </si>
  <si>
    <t>3/18</t>
  </si>
  <si>
    <t>13/17</t>
  </si>
  <si>
    <t>12/17</t>
  </si>
  <si>
    <t>Maximum Allowed Delay [ms]</t>
  </si>
  <si>
    <t>Maximum PLR</t>
  </si>
  <si>
    <t>Maximum PLR</t>
  </si>
  <si>
    <t>PLR</t>
  </si>
  <si>
    <t>PLR</t>
  </si>
  <si>
    <t>Achieved Goodput [bps]</t>
  </si>
  <si>
    <t>PLR</t>
  </si>
  <si>
    <t>Off</t>
  </si>
  <si>
    <t>5/18</t>
  </si>
  <si>
    <t xml:space="preserve">Maximum Allowed Delay [ms] </t>
  </si>
  <si>
    <t>Achieved Goodput [bps]</t>
  </si>
  <si>
    <t>Offered Load [Mbps]</t>
  </si>
  <si>
    <t xml:space="preserve">Maximum Allowed Delay [ms] </t>
  </si>
  <si>
    <t>Maximum PLR</t>
  </si>
  <si>
    <t>Offered Load [Mbps]</t>
  </si>
  <si>
    <t>Achieved Goodput [Mbps]</t>
  </si>
  <si>
    <t>Achieved Goodput [bps]</t>
  </si>
  <si>
    <t>TXOP[sec]</t>
  </si>
  <si>
    <t>CwMin[slot]</t>
  </si>
  <si>
    <t>CwMax[slot]</t>
  </si>
  <si>
    <t>AIFSN</t>
  </si>
  <si>
    <t>Ratio of Links Meeting QoS Objective</t>
  </si>
  <si>
    <t>2/39</t>
  </si>
  <si>
    <t>3/39</t>
  </si>
  <si>
    <t>Title:</t>
  </si>
  <si>
    <t>Doc:</t>
  </si>
  <si>
    <t>Date:</t>
  </si>
  <si>
    <t>August 13, 2004</t>
  </si>
  <si>
    <t>Authors:</t>
  </si>
  <si>
    <t>Introduction</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</si>
  <si>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</si>
  <si>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</si>
  <si>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</si>
  <si>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</si>
  <si>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</si>
  <si>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</si>
  <si>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</si>
  <si>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</si>
  <si>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</si>
  <si>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</si>
  <si>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</si>
  <si>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</si>
  <si>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</si>
  <si>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</si>
  <si>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EDCA</t>
  </si>
  <si>
    <t>CC 18, 19, 20, 24</t>
  </si>
  <si>
    <t>Yuichi Morioka, Sony Corporation, morioka@wcs.sony.co.jp</t>
  </si>
  <si>
    <t>Kenzoh Nishikawa, Sony Corporation, knishi@wcs.sony.co.jp</t>
  </si>
  <si>
    <t>Kazuyuki Sakoda, Sony Corporation, sako@wcs.sony.co.jp</t>
  </si>
  <si>
    <t>This document contains results from the MAC2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MAC Modes described in [1] (Long NAV and Pairwise Spoofing).  Each sheet defines MAC and PHY parameters that are specific to those results.</t>
  </si>
  <si>
    <t>Morioka, Nishikawa, Sakoda</t>
  </si>
  <si>
    <t>SS#1 LongNAV</t>
  </si>
  <si>
    <t>SS#1 Pairwise</t>
  </si>
  <si>
    <t>SS#4 LongNAV</t>
  </si>
  <si>
    <t>SS#4 Pairwise</t>
  </si>
  <si>
    <t>SS#6 LongNAV</t>
  </si>
  <si>
    <t>SS#6 Pairwise</t>
  </si>
  <si>
    <t>EDCA</t>
  </si>
  <si>
    <t>MSS</t>
  </si>
  <si>
    <t>Ethernet (1500)</t>
  </si>
  <si>
    <t>Receive Buffer (packets)</t>
  </si>
  <si>
    <t>Receive Buffer Adjustment</t>
  </si>
  <si>
    <t>None</t>
  </si>
  <si>
    <t>Delayed ACK Mechanism</t>
  </si>
  <si>
    <t>Segment/Clock based</t>
  </si>
  <si>
    <t>Maximum ACK Delay (sec)</t>
  </si>
  <si>
    <t>Slow-Start Initial Count (MSS)</t>
  </si>
  <si>
    <t>Fast Retransmit</t>
  </si>
  <si>
    <t>Enabled</t>
  </si>
  <si>
    <t>Duplicate ACK Threshold</t>
  </si>
  <si>
    <t>Fast Recovery</t>
  </si>
  <si>
    <t>New Reno</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</si>
  <si>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</si>
  <si>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</si>
  <si>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</si>
  <si>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</si>
  <si>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</si>
  <si>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</si>
  <si>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</si>
  <si>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</si>
  <si>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</si>
  <si>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</si>
  <si>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</si>
  <si>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</si>
  <si>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Max RTO (sec)</t>
  </si>
  <si>
    <t>RTT Gain</t>
  </si>
  <si>
    <t>Deviation gain</t>
  </si>
  <si>
    <t>RTT Deviation Coefficient</t>
  </si>
  <si>
    <t>Timer Granularity</t>
  </si>
  <si>
    <t>Mim RTO (sec)</t>
  </si>
  <si>
    <t>--</t>
  </si>
  <si>
    <t>TCP Model Parameters for CC18., CC19, CC20. CC24</t>
  </si>
  <si>
    <t>IEEE 802.11-04-894/r0</t>
  </si>
  <si>
    <t>TGn Sync TGn Proposal MAC Simulation Methodology</t>
  </si>
  <si>
    <t>TGn Sync TGn Proposal MAC CC Results</t>
  </si>
  <si>
    <t>TGn Sync TGn Proposal MAC2 Simulation Results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</si>
</sst>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000"/>
  </numFmts>
  <fonts count="8">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s>
  <borders count="47">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style="medium"/>
      <right style="medium"/>
      <top>
        <color indexed="63"/>
      </top>
      <bottom style="medium"/>
    </border>
    <border>
      <left style="thin"/>
      <right>
        <color indexed="63"/>
      </right>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 fillId="0" borderId="0" applyNumberFormat="0" applyFill="0" applyBorder="0" applyAlignment="0" applyProtection="0"/>
  </cellStyleXfs>
  <cellXfs count="10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7" xfId="0" applyFill="1" applyBorder="1" applyAlignment="1">
      <alignment/>
    </xf>
    <xf numFmtId="0" fontId="0" fillId="0" borderId="15" xfId="0" applyFill="1" applyBorder="1" applyAlignment="1">
      <alignment/>
    </xf>
    <xf numFmtId="0" fontId="0" fillId="0" borderId="0" xfId="0" applyBorder="1" applyAlignment="1">
      <alignment/>
    </xf>
    <xf numFmtId="0" fontId="0" fillId="0" borderId="16" xfId="0" applyBorder="1" applyAlignment="1">
      <alignment/>
    </xf>
    <xf numFmtId="0" fontId="0" fillId="0" borderId="0" xfId="0" applyBorder="1" applyAlignment="1">
      <alignment/>
    </xf>
    <xf numFmtId="0" fontId="0" fillId="0" borderId="0" xfId="0" applyFill="1" applyBorder="1" applyAlignment="1">
      <alignment/>
    </xf>
    <xf numFmtId="0" fontId="0" fillId="0" borderId="15" xfId="0" applyFill="1" applyBorder="1" applyAlignment="1">
      <alignment horizontal="center"/>
    </xf>
    <xf numFmtId="0" fontId="0" fillId="0" borderId="17" xfId="0" applyBorder="1" applyAlignment="1">
      <alignment/>
    </xf>
    <xf numFmtId="0" fontId="0" fillId="0" borderId="0" xfId="0" applyBorder="1" applyAlignment="1">
      <alignment wrapText="1"/>
    </xf>
    <xf numFmtId="11" fontId="0" fillId="0" borderId="0" xfId="0" applyNumberFormat="1" applyAlignment="1">
      <alignment/>
    </xf>
    <xf numFmtId="0" fontId="0" fillId="0" borderId="0" xfId="0" applyNumberFormat="1" applyAlignment="1">
      <alignment/>
    </xf>
    <xf numFmtId="0" fontId="0" fillId="2" borderId="18" xfId="0" applyFill="1" applyBorder="1" applyAlignment="1">
      <alignment/>
    </xf>
    <xf numFmtId="0" fontId="0" fillId="2" borderId="6" xfId="0" applyFill="1" applyBorder="1" applyAlignment="1">
      <alignment/>
    </xf>
    <xf numFmtId="0" fontId="0" fillId="2" borderId="0" xfId="0" applyFill="1" applyAlignment="1">
      <alignment/>
    </xf>
    <xf numFmtId="49" fontId="0" fillId="2" borderId="6" xfId="0" applyNumberFormat="1" applyFill="1" applyBorder="1" applyAlignment="1">
      <alignment/>
    </xf>
    <xf numFmtId="0" fontId="0" fillId="2" borderId="19" xfId="0" applyFill="1" applyBorder="1" applyAlignment="1">
      <alignment/>
    </xf>
    <xf numFmtId="0" fontId="0" fillId="2" borderId="17" xfId="0" applyNumberFormat="1" applyFill="1" applyBorder="1" applyAlignment="1">
      <alignment/>
    </xf>
    <xf numFmtId="0" fontId="0" fillId="2" borderId="20" xfId="0" applyFill="1" applyBorder="1" applyAlignment="1">
      <alignment/>
    </xf>
    <xf numFmtId="0" fontId="0" fillId="2" borderId="21" xfId="0" applyNumberFormat="1" applyFill="1" applyBorder="1" applyAlignment="1">
      <alignment/>
    </xf>
    <xf numFmtId="0" fontId="0" fillId="3" borderId="1" xfId="0" applyFill="1" applyBorder="1" applyAlignment="1">
      <alignment/>
    </xf>
    <xf numFmtId="0" fontId="0" fillId="3" borderId="0" xfId="0" applyFill="1" applyAlignment="1">
      <alignment/>
    </xf>
    <xf numFmtId="49" fontId="0" fillId="3" borderId="1" xfId="0" applyNumberFormat="1" applyFill="1" applyBorder="1" applyAlignment="1">
      <alignment/>
    </xf>
    <xf numFmtId="0" fontId="0" fillId="3" borderId="2" xfId="0" applyFill="1" applyBorder="1" applyAlignment="1">
      <alignment/>
    </xf>
    <xf numFmtId="0" fontId="0" fillId="4" borderId="0" xfId="0" applyFill="1" applyAlignment="1">
      <alignment/>
    </xf>
    <xf numFmtId="49" fontId="0" fillId="4" borderId="1" xfId="0" applyNumberFormat="1" applyFill="1" applyBorder="1" applyAlignment="1">
      <alignment/>
    </xf>
    <xf numFmtId="0" fontId="0" fillId="4" borderId="0" xfId="0" applyNumberFormat="1" applyFill="1" applyAlignment="1">
      <alignment/>
    </xf>
    <xf numFmtId="0" fontId="4" fillId="0" borderId="0" xfId="0" applyFont="1" applyAlignment="1">
      <alignment/>
    </xf>
    <xf numFmtId="0" fontId="5" fillId="0" borderId="0" xfId="0" applyFont="1" applyAlignment="1">
      <alignment/>
    </xf>
    <xf numFmtId="0" fontId="5" fillId="5" borderId="0" xfId="0" applyFont="1" applyFill="1" applyAlignment="1">
      <alignment/>
    </xf>
    <xf numFmtId="0" fontId="6" fillId="5" borderId="0" xfId="0" applyFont="1" applyFill="1" applyAlignment="1">
      <alignment/>
    </xf>
    <xf numFmtId="0" fontId="6" fillId="0" borderId="0" xfId="0" applyFont="1" applyAlignment="1">
      <alignment/>
    </xf>
    <xf numFmtId="0" fontId="7" fillId="5" borderId="0" xfId="0" applyFont="1" applyFill="1" applyAlignment="1">
      <alignment/>
    </xf>
    <xf numFmtId="15" fontId="4" fillId="0" borderId="0" xfId="0" applyNumberFormat="1" applyFont="1" applyAlignment="1">
      <alignment/>
    </xf>
    <xf numFmtId="14" fontId="0" fillId="0" borderId="0" xfId="0" applyNumberFormat="1" applyAlignment="1">
      <alignment/>
    </xf>
    <xf numFmtId="0" fontId="0" fillId="5" borderId="0" xfId="0" applyFill="1" applyAlignment="1">
      <alignment/>
    </xf>
    <xf numFmtId="0" fontId="2" fillId="0" borderId="0" xfId="16" applyAlignment="1">
      <alignment/>
    </xf>
    <xf numFmtId="0" fontId="2" fillId="0" borderId="0" xfId="16" applyFont="1" applyAlignment="1">
      <alignment/>
    </xf>
    <xf numFmtId="0" fontId="0" fillId="0" borderId="22" xfId="0" applyBorder="1" applyAlignment="1">
      <alignment/>
    </xf>
    <xf numFmtId="0" fontId="0" fillId="0" borderId="23" xfId="0" applyBorder="1" applyAlignment="1">
      <alignment/>
    </xf>
    <xf numFmtId="0" fontId="0" fillId="0" borderId="22" xfId="0" applyBorder="1" applyAlignment="1" quotePrefix="1">
      <alignment/>
    </xf>
    <xf numFmtId="11" fontId="0" fillId="0" borderId="24" xfId="0" applyNumberFormat="1" applyBorder="1" applyAlignment="1">
      <alignment/>
    </xf>
    <xf numFmtId="0" fontId="0" fillId="0" borderId="25" xfId="0" applyBorder="1" applyAlignment="1">
      <alignment/>
    </xf>
    <xf numFmtId="0" fontId="0" fillId="0" borderId="26" xfId="0" applyBorder="1" applyAlignment="1">
      <alignment/>
    </xf>
    <xf numFmtId="0" fontId="0" fillId="0" borderId="26" xfId="0" applyFill="1" applyBorder="1" applyAlignment="1">
      <alignment/>
    </xf>
    <xf numFmtId="0" fontId="0" fillId="0" borderId="27" xfId="0" applyBorder="1" applyAlignment="1">
      <alignment/>
    </xf>
    <xf numFmtId="0" fontId="0" fillId="0" borderId="28" xfId="0" applyBorder="1" applyAlignment="1">
      <alignment/>
    </xf>
    <xf numFmtId="0" fontId="4" fillId="0" borderId="0" xfId="0" applyFont="1" applyAlignment="1">
      <alignment wrapText="1"/>
    </xf>
    <xf numFmtId="0" fontId="5" fillId="0" borderId="0" xfId="0" applyFont="1" applyAlignment="1">
      <alignment wrapText="1"/>
    </xf>
    <xf numFmtId="0" fontId="0" fillId="0" borderId="29" xfId="0" applyBorder="1" applyAlignment="1">
      <alignment horizontal="center"/>
    </xf>
    <xf numFmtId="0" fontId="0" fillId="0" borderId="20" xfId="0" applyBorder="1" applyAlignment="1">
      <alignment horizontal="center"/>
    </xf>
    <xf numFmtId="0" fontId="0" fillId="0" borderId="1" xfId="0" applyBorder="1" applyAlignment="1">
      <alignment horizontal="center" wrapText="1"/>
    </xf>
    <xf numFmtId="0" fontId="0" fillId="0" borderId="10"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7" xfId="0" applyFill="1" applyBorder="1" applyAlignment="1">
      <alignment horizontal="center"/>
    </xf>
    <xf numFmtId="0" fontId="0" fillId="0" borderId="8" xfId="0" applyFill="1"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22" xfId="0" applyBorder="1" applyAlignment="1">
      <alignment horizontal="center"/>
    </xf>
    <xf numFmtId="0" fontId="0" fillId="0" borderId="34" xfId="0" applyBorder="1" applyAlignment="1">
      <alignment horizontal="center" wrapText="1"/>
    </xf>
    <xf numFmtId="0" fontId="0" fillId="0" borderId="41" xfId="0" applyBorder="1" applyAlignment="1">
      <alignment horizontal="center" wrapText="1"/>
    </xf>
    <xf numFmtId="0" fontId="0" fillId="0" borderId="12" xfId="0" applyBorder="1" applyAlignment="1">
      <alignment horizontal="center"/>
    </xf>
    <xf numFmtId="0" fontId="0" fillId="0" borderId="8"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13" xfId="0" applyFill="1" applyBorder="1" applyAlignment="1">
      <alignment horizontal="center"/>
    </xf>
    <xf numFmtId="0" fontId="0" fillId="0" borderId="42" xfId="0" applyFill="1" applyBorder="1" applyAlignment="1">
      <alignment horizontal="center"/>
    </xf>
    <xf numFmtId="0" fontId="0" fillId="0" borderId="43" xfId="0" applyBorder="1" applyAlignment="1">
      <alignment horizontal="center" wrapText="1"/>
    </xf>
    <xf numFmtId="0" fontId="0" fillId="0" borderId="44" xfId="0" applyFill="1" applyBorder="1" applyAlignment="1">
      <alignment horizontal="center"/>
    </xf>
    <xf numFmtId="0" fontId="0" fillId="0" borderId="45" xfId="0" applyFill="1" applyBorder="1" applyAlignment="1">
      <alignment horizontal="center"/>
    </xf>
    <xf numFmtId="0" fontId="0" fillId="0" borderId="45" xfId="0" applyBorder="1" applyAlignment="1">
      <alignment horizontal="center"/>
    </xf>
    <xf numFmtId="0" fontId="0" fillId="0" borderId="9" xfId="0" applyBorder="1" applyAlignment="1">
      <alignment horizontal="center"/>
    </xf>
    <xf numFmtId="0" fontId="0" fillId="0" borderId="46"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0"/>
  <sheetViews>
    <sheetView workbookViewId="0" topLeftCell="A7">
      <selection activeCell="A11" sqref="A11:D11"/>
    </sheetView>
  </sheetViews>
  <sheetFormatPr defaultColWidth="9.140625" defaultRowHeight="12.75"/>
  <cols>
    <col min="1" max="2" width="20.8515625" style="0" customWidth="1"/>
    <col min="3" max="3" width="32.421875" style="0" customWidth="1"/>
    <col min="4" max="4" width="37.7109375" style="0" customWidth="1"/>
  </cols>
  <sheetData>
    <row r="1" spans="1:5" ht="15">
      <c r="A1" s="42"/>
      <c r="B1" s="42"/>
      <c r="C1" s="42"/>
      <c r="D1" s="42"/>
      <c r="E1" s="42"/>
    </row>
    <row r="2" spans="1:5" ht="15.75">
      <c r="A2" s="43" t="s">
        <v>97</v>
      </c>
      <c r="B2" s="42" t="s">
        <v>168</v>
      </c>
      <c r="C2" s="42"/>
      <c r="D2" s="42"/>
      <c r="E2" s="42"/>
    </row>
    <row r="3" spans="1:5" ht="15.75">
      <c r="A3" s="43" t="s">
        <v>98</v>
      </c>
      <c r="B3" s="42" t="s">
        <v>165</v>
      </c>
      <c r="C3" s="42"/>
      <c r="D3" s="42"/>
      <c r="E3" s="42"/>
    </row>
    <row r="4" spans="1:5" ht="15.75">
      <c r="A4" s="43" t="s">
        <v>99</v>
      </c>
      <c r="B4" s="42" t="s">
        <v>100</v>
      </c>
      <c r="C4" s="42"/>
      <c r="D4" s="42"/>
      <c r="E4" s="42"/>
    </row>
    <row r="5" spans="1:5" ht="15.75">
      <c r="A5" s="43" t="s">
        <v>101</v>
      </c>
      <c r="B5" s="42"/>
      <c r="C5" s="42"/>
      <c r="D5" s="42"/>
      <c r="E5" s="42"/>
    </row>
    <row r="6" spans="1:5" ht="15">
      <c r="A6" s="42"/>
      <c r="B6" s="42" t="s">
        <v>119</v>
      </c>
      <c r="C6" s="42"/>
      <c r="D6" s="42"/>
      <c r="E6" s="42"/>
    </row>
    <row r="7" spans="1:5" ht="15">
      <c r="A7" s="42"/>
      <c r="B7" s="42" t="s">
        <v>120</v>
      </c>
      <c r="C7" s="42"/>
      <c r="D7" s="42"/>
      <c r="E7" s="42"/>
    </row>
    <row r="8" spans="1:5" ht="15">
      <c r="A8" s="42"/>
      <c r="B8" s="42" t="s">
        <v>121</v>
      </c>
      <c r="C8" s="42"/>
      <c r="D8" s="42"/>
      <c r="E8" s="42"/>
    </row>
    <row r="9" spans="1:5" ht="15">
      <c r="A9" s="42"/>
      <c r="B9" s="42"/>
      <c r="C9" s="42"/>
      <c r="D9" s="42"/>
      <c r="E9" s="42"/>
    </row>
    <row r="10" spans="1:5" s="45" customFormat="1" ht="15.75">
      <c r="A10" s="44" t="s">
        <v>102</v>
      </c>
      <c r="B10" s="44"/>
      <c r="C10" s="44"/>
      <c r="D10" s="44"/>
      <c r="E10" s="44"/>
    </row>
    <row r="11" spans="1:5" s="46" customFormat="1" ht="142.5" customHeight="1">
      <c r="A11" s="62" t="s">
        <v>122</v>
      </c>
      <c r="B11" s="63"/>
      <c r="C11" s="63"/>
      <c r="D11" s="63"/>
      <c r="E11" s="43"/>
    </row>
    <row r="12" spans="1:5" s="46" customFormat="1" ht="15.75">
      <c r="A12" s="43"/>
      <c r="B12" s="43"/>
      <c r="C12" s="43"/>
      <c r="D12" s="43"/>
      <c r="E12" s="43"/>
    </row>
    <row r="13" spans="1:5" ht="15">
      <c r="A13" s="42"/>
      <c r="B13" s="42"/>
      <c r="C13" s="42"/>
      <c r="D13" s="42"/>
      <c r="E13" s="42"/>
    </row>
    <row r="14" spans="1:5" s="45" customFormat="1" ht="15.75">
      <c r="A14" s="44" t="s">
        <v>103</v>
      </c>
      <c r="B14" s="47"/>
      <c r="C14" s="44"/>
      <c r="D14" s="44"/>
      <c r="E14" s="44"/>
    </row>
    <row r="15" spans="1:5" s="46" customFormat="1" ht="15.75">
      <c r="A15" s="43" t="s">
        <v>104</v>
      </c>
      <c r="B15" s="43" t="s">
        <v>105</v>
      </c>
      <c r="C15" s="43" t="s">
        <v>106</v>
      </c>
      <c r="D15" s="43" t="s">
        <v>107</v>
      </c>
      <c r="E15" s="43"/>
    </row>
    <row r="16" spans="1:5" ht="15">
      <c r="A16" s="42">
        <v>0</v>
      </c>
      <c r="B16" s="48">
        <v>38212</v>
      </c>
      <c r="C16" s="42" t="s">
        <v>123</v>
      </c>
      <c r="D16" s="42" t="s">
        <v>108</v>
      </c>
      <c r="E16" s="42"/>
    </row>
    <row r="17" ht="12.75">
      <c r="B17" s="49"/>
    </row>
    <row r="19" s="50" customFormat="1" ht="12.75">
      <c r="A19" s="45" t="s">
        <v>109</v>
      </c>
    </row>
    <row r="20" spans="1:2" ht="12.75">
      <c r="A20" t="s">
        <v>110</v>
      </c>
      <c r="B20" t="s">
        <v>166</v>
      </c>
    </row>
    <row r="21" spans="1:2" ht="12.75">
      <c r="A21" t="s">
        <v>111</v>
      </c>
      <c r="B21" t="s">
        <v>167</v>
      </c>
    </row>
    <row r="24" spans="1:2" s="50" customFormat="1" ht="12.75">
      <c r="A24" s="45" t="s">
        <v>112</v>
      </c>
      <c r="B24" s="45"/>
    </row>
    <row r="25" spans="1:4" ht="12.75">
      <c r="A25" s="46" t="s">
        <v>26</v>
      </c>
      <c r="B25" s="46" t="s">
        <v>113</v>
      </c>
      <c r="C25" s="46" t="s">
        <v>114</v>
      </c>
      <c r="D25" s="46" t="s">
        <v>115</v>
      </c>
    </row>
    <row r="26" spans="1:4" ht="12.75">
      <c r="A26" s="51" t="s">
        <v>124</v>
      </c>
      <c r="B26" t="s">
        <v>116</v>
      </c>
      <c r="C26" t="s">
        <v>117</v>
      </c>
      <c r="D26" t="s">
        <v>118</v>
      </c>
    </row>
    <row r="27" spans="1:4" ht="12.75">
      <c r="A27" s="51" t="s">
        <v>125</v>
      </c>
      <c r="B27" t="s">
        <v>116</v>
      </c>
      <c r="C27" t="s">
        <v>130</v>
      </c>
      <c r="D27" t="s">
        <v>118</v>
      </c>
    </row>
    <row r="28" spans="1:4" ht="12.75">
      <c r="A28" s="51" t="s">
        <v>126</v>
      </c>
      <c r="B28" t="s">
        <v>116</v>
      </c>
      <c r="C28" t="s">
        <v>117</v>
      </c>
      <c r="D28" t="s">
        <v>118</v>
      </c>
    </row>
    <row r="29" spans="1:4" ht="12.75">
      <c r="A29" s="51" t="s">
        <v>127</v>
      </c>
      <c r="B29" t="s">
        <v>116</v>
      </c>
      <c r="C29" t="s">
        <v>130</v>
      </c>
      <c r="D29" t="s">
        <v>118</v>
      </c>
    </row>
    <row r="30" spans="1:4" ht="12.75">
      <c r="A30" s="51" t="s">
        <v>128</v>
      </c>
      <c r="B30" t="s">
        <v>116</v>
      </c>
      <c r="C30" t="s">
        <v>117</v>
      </c>
      <c r="D30" t="s">
        <v>118</v>
      </c>
    </row>
    <row r="31" spans="1:4" ht="12.75">
      <c r="A31" s="51" t="s">
        <v>129</v>
      </c>
      <c r="B31" t="s">
        <v>116</v>
      </c>
      <c r="C31" t="s">
        <v>130</v>
      </c>
      <c r="D31" t="s">
        <v>118</v>
      </c>
    </row>
    <row r="32" ht="12.75">
      <c r="A32" s="52"/>
    </row>
    <row r="33" ht="12.75">
      <c r="A33" s="52"/>
    </row>
    <row r="34" ht="12.75">
      <c r="A34" s="52"/>
    </row>
    <row r="35" ht="12.75">
      <c r="A35" s="52"/>
    </row>
    <row r="36" ht="12.75">
      <c r="A36" s="52"/>
    </row>
    <row r="37" ht="12.75">
      <c r="A37" s="52"/>
    </row>
    <row r="38" ht="12.75">
      <c r="A38" s="52"/>
    </row>
    <row r="39" ht="12.75">
      <c r="A39" s="52"/>
    </row>
    <row r="40" ht="12.75">
      <c r="A40" s="52"/>
    </row>
  </sheetData>
  <mergeCells count="1">
    <mergeCell ref="A11:D11"/>
  </mergeCells>
  <hyperlinks>
    <hyperlink ref="A26" location="'SS#1 LongNAV'!A1" display="SS#1 LongNAV"/>
    <hyperlink ref="A27" location="'SS#1 Pairwise'!A1" display="SS#1 Pairwise"/>
    <hyperlink ref="A28" location="'SS#4 LongNAV'!A1" display="SS#4 LongNAV"/>
    <hyperlink ref="A29" location="'SS#4 Pairwise'!A1" display="SS#4 Pairwise"/>
    <hyperlink ref="A30" location="'SS#6 LongNAV'!A1" display="SS#6 LongNAV"/>
    <hyperlink ref="A31" location="'SS#6 Pairwise'!A1" display="SS#6 Pairwise"/>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6"/>
  <sheetViews>
    <sheetView tabSelected="1" workbookViewId="0" topLeftCell="A1">
      <selection activeCell="C37" sqref="C37"/>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8"/>
      <c r="B1" s="18"/>
      <c r="C1" s="18"/>
    </row>
    <row r="2" spans="1:2" ht="13.5" thickBot="1">
      <c r="A2" s="64" t="s">
        <v>164</v>
      </c>
      <c r="B2" s="65"/>
    </row>
    <row r="3" spans="1:2" ht="12.75">
      <c r="A3" s="57" t="s">
        <v>131</v>
      </c>
      <c r="B3" s="54" t="s">
        <v>132</v>
      </c>
    </row>
    <row r="4" spans="1:2" ht="12.75">
      <c r="A4" s="58" t="s">
        <v>133</v>
      </c>
      <c r="B4" s="53">
        <v>128</v>
      </c>
    </row>
    <row r="5" spans="1:2" ht="12.75">
      <c r="A5" s="58" t="s">
        <v>134</v>
      </c>
      <c r="B5" s="53" t="s">
        <v>135</v>
      </c>
    </row>
    <row r="6" spans="1:2" ht="12.75">
      <c r="A6" s="58" t="s">
        <v>136</v>
      </c>
      <c r="B6" s="53" t="s">
        <v>137</v>
      </c>
    </row>
    <row r="7" spans="1:2" ht="12.75">
      <c r="A7" s="58" t="s">
        <v>138</v>
      </c>
      <c r="B7" s="53">
        <v>0.5</v>
      </c>
    </row>
    <row r="8" spans="1:2" ht="12.75">
      <c r="A8" s="58" t="s">
        <v>139</v>
      </c>
      <c r="B8" s="53">
        <v>1</v>
      </c>
    </row>
    <row r="9" spans="1:2" ht="12.75">
      <c r="A9" s="58" t="s">
        <v>140</v>
      </c>
      <c r="B9" s="53" t="s">
        <v>141</v>
      </c>
    </row>
    <row r="10" spans="1:2" ht="12.75">
      <c r="A10" s="58" t="s">
        <v>142</v>
      </c>
      <c r="B10" s="53">
        <v>3</v>
      </c>
    </row>
    <row r="11" spans="1:2" ht="12.75">
      <c r="A11" s="58" t="s">
        <v>143</v>
      </c>
      <c r="B11" s="53" t="s">
        <v>144</v>
      </c>
    </row>
    <row r="12" spans="1:2" ht="12.75">
      <c r="A12" s="59" t="s">
        <v>145</v>
      </c>
      <c r="B12" s="53" t="s">
        <v>146</v>
      </c>
    </row>
    <row r="13" spans="1:2" ht="12.75">
      <c r="A13" s="58" t="s">
        <v>147</v>
      </c>
      <c r="B13" s="53" t="s">
        <v>146</v>
      </c>
    </row>
    <row r="14" spans="1:2" ht="12.75">
      <c r="A14" s="59" t="s">
        <v>148</v>
      </c>
      <c r="B14" s="53" t="s">
        <v>146</v>
      </c>
    </row>
    <row r="15" spans="1:2" ht="12.75">
      <c r="A15" s="58" t="s">
        <v>149</v>
      </c>
      <c r="B15" s="53" t="s">
        <v>150</v>
      </c>
    </row>
    <row r="16" spans="1:2" ht="12.75">
      <c r="A16" s="59" t="s">
        <v>151</v>
      </c>
      <c r="B16" s="55" t="s">
        <v>163</v>
      </c>
    </row>
    <row r="17" spans="1:2" ht="12.75">
      <c r="A17" s="58" t="s">
        <v>152</v>
      </c>
      <c r="B17" s="53" t="s">
        <v>141</v>
      </c>
    </row>
    <row r="18" spans="1:2" ht="12.75">
      <c r="A18" s="59" t="s">
        <v>153</v>
      </c>
      <c r="B18" s="53" t="s">
        <v>146</v>
      </c>
    </row>
    <row r="19" spans="1:2" ht="12.75">
      <c r="A19" s="58" t="s">
        <v>154</v>
      </c>
      <c r="B19" s="53" t="s">
        <v>155</v>
      </c>
    </row>
    <row r="20" spans="1:2" ht="12.75">
      <c r="A20" s="60" t="s">
        <v>156</v>
      </c>
      <c r="B20" s="54">
        <v>1</v>
      </c>
    </row>
    <row r="21" spans="1:2" ht="12.75">
      <c r="A21" s="58" t="s">
        <v>162</v>
      </c>
      <c r="B21" s="53">
        <v>0.2</v>
      </c>
    </row>
    <row r="22" spans="1:2" ht="12.75">
      <c r="A22" s="58" t="s">
        <v>157</v>
      </c>
      <c r="B22" s="53">
        <v>1</v>
      </c>
    </row>
    <row r="23" spans="1:2" ht="12.75">
      <c r="A23" s="58" t="s">
        <v>158</v>
      </c>
      <c r="B23" s="53">
        <v>0.125</v>
      </c>
    </row>
    <row r="24" spans="1:2" ht="12.75">
      <c r="A24" s="58" t="s">
        <v>159</v>
      </c>
      <c r="B24" s="53">
        <v>0.25</v>
      </c>
    </row>
    <row r="25" spans="1:2" ht="12.75">
      <c r="A25" s="58" t="s">
        <v>160</v>
      </c>
      <c r="B25" s="53">
        <v>4</v>
      </c>
    </row>
    <row r="26" spans="1:2" ht="13.5" thickBot="1">
      <c r="A26" s="61" t="s">
        <v>161</v>
      </c>
      <c r="B26" s="56">
        <v>1E-06</v>
      </c>
    </row>
  </sheetData>
  <mergeCells count="1">
    <mergeCell ref="A2:B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6" max="6" width="10.7109375" style="0" bestFit="1" customWidth="1"/>
    <col min="12" max="12" width="9.8515625" style="0" bestFit="1" customWidth="1"/>
    <col min="16" max="16" width="9.7109375" style="0" bestFit="1" customWidth="1"/>
    <col min="19" max="19" width="10.00390625" style="0" bestFit="1" customWidth="1"/>
  </cols>
  <sheetData>
    <row r="1" spans="1:17" ht="12.75" customHeight="1">
      <c r="A1" s="70" t="s">
        <v>0</v>
      </c>
      <c r="B1" s="66" t="s">
        <v>1</v>
      </c>
      <c r="C1" s="66" t="s">
        <v>2</v>
      </c>
      <c r="D1" s="66" t="s">
        <v>3</v>
      </c>
      <c r="E1" s="68" t="s">
        <v>56</v>
      </c>
      <c r="F1" s="66" t="s">
        <v>69</v>
      </c>
      <c r="G1" s="66" t="s">
        <v>84</v>
      </c>
      <c r="H1" s="88" t="s">
        <v>55</v>
      </c>
      <c r="I1" s="90" t="s">
        <v>4</v>
      </c>
      <c r="J1" s="74"/>
      <c r="K1" s="80" t="s">
        <v>5</v>
      </c>
      <c r="L1" s="81"/>
      <c r="M1" s="74" t="s">
        <v>6</v>
      </c>
      <c r="N1" s="74"/>
      <c r="O1" s="74"/>
      <c r="P1" s="1" t="s">
        <v>7</v>
      </c>
      <c r="Q1" s="2"/>
    </row>
    <row r="2" spans="1:17" ht="64.5" thickBot="1">
      <c r="A2" s="71"/>
      <c r="B2" s="67"/>
      <c r="C2" s="67"/>
      <c r="D2" s="67"/>
      <c r="E2" s="69"/>
      <c r="F2" s="67"/>
      <c r="G2" s="67"/>
      <c r="H2" s="89"/>
      <c r="I2" s="3" t="s">
        <v>8</v>
      </c>
      <c r="J2" s="4" t="s">
        <v>9</v>
      </c>
      <c r="K2" s="4" t="s">
        <v>76</v>
      </c>
      <c r="L2" s="5" t="s">
        <v>94</v>
      </c>
      <c r="M2" s="4" t="s">
        <v>10</v>
      </c>
      <c r="N2" s="4" t="s">
        <v>11</v>
      </c>
      <c r="O2" s="4" t="s">
        <v>12</v>
      </c>
      <c r="P2" s="5" t="s">
        <v>13</v>
      </c>
      <c r="Q2" s="6" t="s">
        <v>14</v>
      </c>
    </row>
    <row r="3" spans="1:17" ht="13.5" thickBot="1">
      <c r="A3">
        <v>4</v>
      </c>
      <c r="B3">
        <v>0</v>
      </c>
      <c r="C3">
        <v>0</v>
      </c>
      <c r="G3">
        <v>0</v>
      </c>
      <c r="H3">
        <v>0.0198912</v>
      </c>
      <c r="I3" s="27">
        <f>SUM(H3:H6)</f>
        <v>2.5848288</v>
      </c>
      <c r="J3" s="28">
        <f>I3/SUM(G3:G6)</f>
        <v>0.08338157419354839</v>
      </c>
      <c r="K3" s="7"/>
      <c r="L3" s="30" t="s">
        <v>72</v>
      </c>
      <c r="M3" s="28">
        <f>SUM(H3:H23)</f>
        <v>43.689041599999996</v>
      </c>
      <c r="N3" s="28">
        <f>SUM(N7:N23)</f>
        <v>33.609154186</v>
      </c>
      <c r="O3" s="31">
        <f>SUM(O7:O23)</f>
        <v>4.4515568</v>
      </c>
      <c r="P3" s="32">
        <v>145.2196</v>
      </c>
      <c r="Q3" s="33">
        <f>N3/P3</f>
        <v>0.23143676326060666</v>
      </c>
    </row>
    <row r="4" spans="1:7" ht="12.75">
      <c r="A4">
        <v>0</v>
      </c>
      <c r="B4">
        <v>4</v>
      </c>
      <c r="C4">
        <v>0</v>
      </c>
      <c r="G4">
        <v>1</v>
      </c>
    </row>
    <row r="5" spans="1:8" ht="12.75">
      <c r="A5">
        <v>10</v>
      </c>
      <c r="B5">
        <v>4</v>
      </c>
      <c r="C5">
        <v>0</v>
      </c>
      <c r="G5">
        <v>0</v>
      </c>
      <c r="H5">
        <v>0.0437376</v>
      </c>
    </row>
    <row r="6" spans="1:8" ht="12.75">
      <c r="A6">
        <v>4</v>
      </c>
      <c r="B6">
        <v>10</v>
      </c>
      <c r="C6">
        <v>0</v>
      </c>
      <c r="G6">
        <v>30</v>
      </c>
      <c r="H6">
        <v>2.5212</v>
      </c>
    </row>
    <row r="7" spans="1:15" ht="12.75">
      <c r="A7">
        <v>0</v>
      </c>
      <c r="B7">
        <v>1</v>
      </c>
      <c r="D7">
        <v>4</v>
      </c>
      <c r="E7">
        <v>200</v>
      </c>
      <c r="F7">
        <v>1E-07</v>
      </c>
      <c r="G7">
        <v>19.200001</v>
      </c>
      <c r="H7">
        <v>15.2892</v>
      </c>
      <c r="K7" s="29">
        <v>0.2</v>
      </c>
      <c r="N7">
        <f>H7*(1-K7)</f>
        <v>12.23136</v>
      </c>
      <c r="O7">
        <f>IF((K7&lt;F7),H7,0)</f>
        <v>0</v>
      </c>
    </row>
    <row r="8" spans="1:15" ht="12.75">
      <c r="A8">
        <v>0</v>
      </c>
      <c r="B8">
        <v>3</v>
      </c>
      <c r="D8">
        <v>4</v>
      </c>
      <c r="E8">
        <v>200</v>
      </c>
      <c r="F8">
        <v>1E-07</v>
      </c>
      <c r="G8">
        <v>24</v>
      </c>
      <c r="H8">
        <v>18.1632</v>
      </c>
      <c r="K8" s="29">
        <v>0.235</v>
      </c>
      <c r="N8">
        <f aca="true" t="shared" si="0" ref="N8:N23">H8*(1-K8)</f>
        <v>13.894848</v>
      </c>
      <c r="O8">
        <f aca="true" t="shared" si="1" ref="O8:O23">IF((K8&lt;F8),H8,0)</f>
        <v>0</v>
      </c>
    </row>
    <row r="9" spans="1:15" ht="12.75">
      <c r="A9">
        <v>0</v>
      </c>
      <c r="B9">
        <v>4</v>
      </c>
      <c r="D9">
        <v>4</v>
      </c>
      <c r="E9">
        <v>200</v>
      </c>
      <c r="F9">
        <v>0.0001</v>
      </c>
      <c r="G9">
        <v>4</v>
      </c>
      <c r="H9">
        <v>0.288</v>
      </c>
      <c r="K9" s="29">
        <v>0.4</v>
      </c>
      <c r="N9">
        <f t="shared" si="0"/>
        <v>0.17279999999999998</v>
      </c>
      <c r="O9">
        <f t="shared" si="1"/>
        <v>0</v>
      </c>
    </row>
    <row r="10" spans="1:15" ht="12.75">
      <c r="A10">
        <v>0</v>
      </c>
      <c r="B10">
        <v>7</v>
      </c>
      <c r="D10">
        <v>4</v>
      </c>
      <c r="E10">
        <v>30</v>
      </c>
      <c r="F10">
        <v>0.05</v>
      </c>
      <c r="G10">
        <v>0.096</v>
      </c>
      <c r="H10">
        <v>0.096288</v>
      </c>
      <c r="K10" s="29">
        <v>0</v>
      </c>
      <c r="N10">
        <f t="shared" si="0"/>
        <v>0.096288</v>
      </c>
      <c r="O10">
        <f t="shared" si="1"/>
        <v>0.096288</v>
      </c>
    </row>
    <row r="11" spans="1:15" ht="12.75">
      <c r="A11">
        <v>0</v>
      </c>
      <c r="B11">
        <v>8</v>
      </c>
      <c r="D11">
        <v>4</v>
      </c>
      <c r="E11">
        <v>30</v>
      </c>
      <c r="F11">
        <v>0.05</v>
      </c>
      <c r="G11">
        <v>0.096</v>
      </c>
      <c r="H11">
        <v>0.095424</v>
      </c>
      <c r="K11" s="29">
        <v>0</v>
      </c>
      <c r="N11">
        <f t="shared" si="0"/>
        <v>0.095424</v>
      </c>
      <c r="O11">
        <f t="shared" si="1"/>
        <v>0.095424</v>
      </c>
    </row>
    <row r="12" spans="1:15" ht="12.75">
      <c r="A12">
        <v>0</v>
      </c>
      <c r="B12">
        <v>9</v>
      </c>
      <c r="D12">
        <v>4</v>
      </c>
      <c r="E12">
        <v>30</v>
      </c>
      <c r="F12">
        <v>0.05</v>
      </c>
      <c r="G12">
        <v>0.096</v>
      </c>
      <c r="H12">
        <v>0.95328</v>
      </c>
      <c r="K12" s="29">
        <v>0</v>
      </c>
      <c r="N12">
        <f t="shared" si="0"/>
        <v>0.95328</v>
      </c>
      <c r="O12">
        <f t="shared" si="1"/>
        <v>0.95328</v>
      </c>
    </row>
    <row r="13" spans="1:15" ht="12.75">
      <c r="A13">
        <v>0</v>
      </c>
      <c r="B13">
        <v>10</v>
      </c>
      <c r="D13">
        <v>4</v>
      </c>
      <c r="E13">
        <v>30</v>
      </c>
      <c r="F13">
        <v>0.0001</v>
      </c>
      <c r="G13">
        <v>2</v>
      </c>
      <c r="H13">
        <v>1.902182</v>
      </c>
      <c r="K13" s="29">
        <v>0.016</v>
      </c>
      <c r="N13">
        <f t="shared" si="0"/>
        <v>1.871747088</v>
      </c>
      <c r="O13">
        <f t="shared" si="1"/>
        <v>0</v>
      </c>
    </row>
    <row r="14" spans="1:15" ht="12.75">
      <c r="A14">
        <v>0</v>
      </c>
      <c r="B14">
        <v>11</v>
      </c>
      <c r="D14">
        <v>4</v>
      </c>
      <c r="E14">
        <v>200</v>
      </c>
      <c r="F14">
        <v>0.0001</v>
      </c>
      <c r="G14">
        <v>0.128</v>
      </c>
      <c r="H14">
        <v>0.1310848</v>
      </c>
      <c r="K14" s="29">
        <v>0</v>
      </c>
      <c r="N14">
        <f t="shared" si="0"/>
        <v>0.1310848</v>
      </c>
      <c r="O14">
        <f t="shared" si="1"/>
        <v>0.1310848</v>
      </c>
    </row>
    <row r="15" spans="1:15" ht="12.75">
      <c r="A15">
        <v>1</v>
      </c>
      <c r="B15">
        <v>0</v>
      </c>
      <c r="D15">
        <v>4</v>
      </c>
      <c r="E15">
        <v>100</v>
      </c>
      <c r="F15">
        <v>0.01</v>
      </c>
      <c r="G15">
        <v>0.06</v>
      </c>
      <c r="H15">
        <v>0.0612352</v>
      </c>
      <c r="K15" s="29">
        <v>0</v>
      </c>
      <c r="N15">
        <f t="shared" si="0"/>
        <v>0.0612352</v>
      </c>
      <c r="O15">
        <f t="shared" si="1"/>
        <v>0.0612352</v>
      </c>
    </row>
    <row r="16" spans="1:15" ht="12.75">
      <c r="A16">
        <v>3</v>
      </c>
      <c r="B16">
        <v>0</v>
      </c>
      <c r="D16">
        <v>4</v>
      </c>
      <c r="E16">
        <v>100</v>
      </c>
      <c r="F16">
        <v>0.01</v>
      </c>
      <c r="G16">
        <v>0.06</v>
      </c>
      <c r="H16">
        <v>0.567296</v>
      </c>
      <c r="K16" s="29">
        <v>0</v>
      </c>
      <c r="N16">
        <f t="shared" si="0"/>
        <v>0.567296</v>
      </c>
      <c r="O16">
        <f t="shared" si="1"/>
        <v>0.567296</v>
      </c>
    </row>
    <row r="17" spans="1:15" ht="12.75">
      <c r="A17">
        <v>7</v>
      </c>
      <c r="B17">
        <v>0</v>
      </c>
      <c r="D17">
        <v>4</v>
      </c>
      <c r="E17">
        <v>30</v>
      </c>
      <c r="F17">
        <v>0.05</v>
      </c>
      <c r="G17">
        <v>0.096</v>
      </c>
      <c r="H17">
        <v>0.092352</v>
      </c>
      <c r="K17" s="29">
        <v>0</v>
      </c>
      <c r="N17">
        <f t="shared" si="0"/>
        <v>0.092352</v>
      </c>
      <c r="O17">
        <f t="shared" si="1"/>
        <v>0.092352</v>
      </c>
    </row>
    <row r="18" spans="1:15" ht="12.75">
      <c r="A18">
        <v>8</v>
      </c>
      <c r="B18">
        <v>0</v>
      </c>
      <c r="D18">
        <v>4</v>
      </c>
      <c r="E18">
        <v>30</v>
      </c>
      <c r="F18">
        <v>0.05</v>
      </c>
      <c r="G18">
        <v>0.096</v>
      </c>
      <c r="H18">
        <v>0.86496</v>
      </c>
      <c r="K18" s="29">
        <v>0</v>
      </c>
      <c r="N18">
        <f t="shared" si="0"/>
        <v>0.86496</v>
      </c>
      <c r="O18">
        <f t="shared" si="1"/>
        <v>0.86496</v>
      </c>
    </row>
    <row r="19" spans="1:15" ht="12.75">
      <c r="A19">
        <v>9</v>
      </c>
      <c r="B19">
        <v>0</v>
      </c>
      <c r="D19">
        <v>4</v>
      </c>
      <c r="E19">
        <v>30</v>
      </c>
      <c r="F19">
        <v>0.05</v>
      </c>
      <c r="G19">
        <v>0.096</v>
      </c>
      <c r="H19">
        <v>0.094176</v>
      </c>
      <c r="K19" s="29">
        <v>0</v>
      </c>
      <c r="N19">
        <f t="shared" si="0"/>
        <v>0.094176</v>
      </c>
      <c r="O19">
        <f t="shared" si="1"/>
        <v>0.094176</v>
      </c>
    </row>
    <row r="20" spans="1:15" ht="12.75">
      <c r="A20">
        <v>10</v>
      </c>
      <c r="B20">
        <v>0</v>
      </c>
      <c r="D20">
        <v>4</v>
      </c>
      <c r="E20">
        <v>50</v>
      </c>
      <c r="F20">
        <v>0.0001</v>
      </c>
      <c r="G20">
        <v>1</v>
      </c>
      <c r="H20">
        <v>1.010074</v>
      </c>
      <c r="K20" s="29">
        <v>0.023</v>
      </c>
      <c r="N20">
        <f t="shared" si="0"/>
        <v>0.9868422979999999</v>
      </c>
      <c r="O20">
        <f t="shared" si="1"/>
        <v>0</v>
      </c>
    </row>
    <row r="21" spans="1:15" ht="12.75">
      <c r="A21">
        <v>6</v>
      </c>
      <c r="B21">
        <v>5</v>
      </c>
      <c r="D21">
        <v>4</v>
      </c>
      <c r="E21">
        <v>100</v>
      </c>
      <c r="F21">
        <v>0.0001</v>
      </c>
      <c r="G21">
        <v>0.5</v>
      </c>
      <c r="H21">
        <v>0.4972544</v>
      </c>
      <c r="K21" s="29">
        <v>0</v>
      </c>
      <c r="N21">
        <f t="shared" si="0"/>
        <v>0.4972544</v>
      </c>
      <c r="O21">
        <f t="shared" si="1"/>
        <v>0.4972544</v>
      </c>
    </row>
    <row r="22" spans="1:15" ht="12.75">
      <c r="A22">
        <v>5</v>
      </c>
      <c r="B22">
        <v>6</v>
      </c>
      <c r="D22">
        <v>4</v>
      </c>
      <c r="E22">
        <v>100</v>
      </c>
      <c r="F22">
        <v>0.0001</v>
      </c>
      <c r="G22">
        <v>0.5</v>
      </c>
      <c r="H22">
        <v>0.5054464</v>
      </c>
      <c r="K22" s="29">
        <v>0</v>
      </c>
      <c r="N22">
        <f t="shared" si="0"/>
        <v>0.5054464</v>
      </c>
      <c r="O22">
        <f t="shared" si="1"/>
        <v>0.5054464</v>
      </c>
    </row>
    <row r="23" spans="1:15" ht="12.75">
      <c r="A23">
        <v>11</v>
      </c>
      <c r="B23">
        <v>10</v>
      </c>
      <c r="D23">
        <v>4</v>
      </c>
      <c r="E23">
        <v>16</v>
      </c>
      <c r="F23">
        <v>0.0001</v>
      </c>
      <c r="G23">
        <v>0.5</v>
      </c>
      <c r="H23">
        <v>0.49276</v>
      </c>
      <c r="K23" s="29">
        <v>0</v>
      </c>
      <c r="N23">
        <f t="shared" si="0"/>
        <v>0.49276</v>
      </c>
      <c r="O23">
        <f t="shared" si="1"/>
        <v>0.49276</v>
      </c>
    </row>
    <row r="25" ht="13.5" thickBot="1"/>
    <row r="26" spans="1:22" ht="13.5" customHeight="1" thickBot="1">
      <c r="A26" s="64" t="s">
        <v>34</v>
      </c>
      <c r="B26" s="77"/>
      <c r="C26" s="77"/>
      <c r="D26" s="77"/>
      <c r="E26" s="65"/>
      <c r="G26" s="64" t="s">
        <v>23</v>
      </c>
      <c r="H26" s="77"/>
      <c r="I26" s="77"/>
      <c r="J26" s="77"/>
      <c r="K26" s="77"/>
      <c r="L26" s="77"/>
      <c r="M26" s="65"/>
      <c r="O26" s="24"/>
      <c r="P26" s="20"/>
      <c r="Q26" s="20"/>
      <c r="R26" s="18"/>
      <c r="S26" s="18"/>
      <c r="T26" s="18"/>
      <c r="U26" s="18"/>
      <c r="V26" s="18"/>
    </row>
    <row r="27" spans="1:22" ht="13.5" thickBot="1">
      <c r="A27" s="13"/>
      <c r="B27" s="1" t="s">
        <v>15</v>
      </c>
      <c r="C27" s="1" t="s">
        <v>16</v>
      </c>
      <c r="D27" s="1" t="s">
        <v>17</v>
      </c>
      <c r="E27" s="2" t="s">
        <v>18</v>
      </c>
      <c r="G27" s="14" t="s">
        <v>26</v>
      </c>
      <c r="H27" s="18"/>
      <c r="I27" s="18"/>
      <c r="J27" s="18"/>
      <c r="K27" s="18"/>
      <c r="L27" s="18"/>
      <c r="M27" s="19"/>
      <c r="O27" s="20"/>
      <c r="P27" s="20"/>
      <c r="Q27" s="20"/>
      <c r="R27" s="18"/>
      <c r="S27" s="18"/>
      <c r="T27" s="18"/>
      <c r="U27" s="18"/>
      <c r="V27" s="18"/>
    </row>
    <row r="28" spans="1:22" ht="12.75">
      <c r="A28" s="8" t="s">
        <v>51</v>
      </c>
      <c r="B28" s="9">
        <v>0.0032</v>
      </c>
      <c r="C28" s="9">
        <v>0.0032</v>
      </c>
      <c r="D28" s="9">
        <v>0.0032</v>
      </c>
      <c r="E28" s="10">
        <v>0.0032</v>
      </c>
      <c r="G28" s="78" t="s">
        <v>24</v>
      </c>
      <c r="H28" s="13"/>
      <c r="I28" s="1" t="s">
        <v>33</v>
      </c>
      <c r="J28" s="1" t="s">
        <v>27</v>
      </c>
      <c r="K28" s="1"/>
      <c r="L28" s="1"/>
      <c r="M28" s="2"/>
      <c r="O28" s="18"/>
      <c r="P28" s="18"/>
      <c r="Q28" s="18"/>
      <c r="R28" s="18"/>
      <c r="S28" s="18"/>
      <c r="T28" s="18"/>
      <c r="U28" s="18"/>
      <c r="V28" s="18"/>
    </row>
    <row r="29" spans="1:22" ht="13.5" thickBot="1">
      <c r="A29" s="8" t="s">
        <v>52</v>
      </c>
      <c r="B29" s="9">
        <v>15</v>
      </c>
      <c r="C29" s="9">
        <v>15</v>
      </c>
      <c r="D29" s="9">
        <v>7</v>
      </c>
      <c r="E29" s="10">
        <v>3</v>
      </c>
      <c r="G29" s="79"/>
      <c r="H29" s="22" t="s">
        <v>25</v>
      </c>
      <c r="I29" s="11">
        <v>1</v>
      </c>
      <c r="J29" s="11">
        <v>16</v>
      </c>
      <c r="K29" s="11"/>
      <c r="L29" s="11"/>
      <c r="M29" s="12"/>
      <c r="O29" s="18"/>
      <c r="P29" s="18"/>
      <c r="Q29" s="18"/>
      <c r="R29" s="18"/>
      <c r="S29" s="18"/>
      <c r="T29" s="18"/>
      <c r="U29" s="18"/>
      <c r="V29" s="18"/>
    </row>
    <row r="30" spans="1:22" ht="13.5" thickBot="1">
      <c r="A30" s="8" t="s">
        <v>53</v>
      </c>
      <c r="B30" s="9">
        <v>1023</v>
      </c>
      <c r="C30" s="9">
        <v>1023</v>
      </c>
      <c r="D30" s="9">
        <v>15</v>
      </c>
      <c r="E30" s="10">
        <v>7</v>
      </c>
      <c r="G30" s="23" t="s">
        <v>28</v>
      </c>
      <c r="H30" s="64" t="s">
        <v>29</v>
      </c>
      <c r="I30" s="77"/>
      <c r="J30" s="77"/>
      <c r="K30" s="77"/>
      <c r="L30" s="77"/>
      <c r="M30" s="65"/>
      <c r="O30" s="18"/>
      <c r="P30" s="18"/>
      <c r="Q30" s="18"/>
      <c r="R30" s="18"/>
      <c r="S30" s="18"/>
      <c r="T30" s="18"/>
      <c r="U30" s="18"/>
      <c r="V30" s="18"/>
    </row>
    <row r="31" spans="1:22" ht="13.5" thickBot="1">
      <c r="A31" s="8" t="s">
        <v>54</v>
      </c>
      <c r="B31" s="9">
        <v>7</v>
      </c>
      <c r="C31" s="9">
        <v>3</v>
      </c>
      <c r="D31" s="9">
        <v>2</v>
      </c>
      <c r="E31" s="10">
        <v>2</v>
      </c>
      <c r="G31" s="23" t="s">
        <v>19</v>
      </c>
      <c r="H31" s="64" t="s">
        <v>32</v>
      </c>
      <c r="I31" s="77"/>
      <c r="J31" s="77"/>
      <c r="K31" s="77"/>
      <c r="L31" s="77"/>
      <c r="M31" s="65"/>
      <c r="O31" s="18"/>
      <c r="P31" s="18"/>
      <c r="Q31" s="18"/>
      <c r="R31" s="18"/>
      <c r="S31" s="18"/>
      <c r="T31" s="18"/>
      <c r="U31" s="18"/>
      <c r="V31" s="18"/>
    </row>
    <row r="32" spans="1:22" ht="13.5" thickBot="1">
      <c r="A32" s="16" t="s">
        <v>20</v>
      </c>
      <c r="B32" s="75" t="s">
        <v>22</v>
      </c>
      <c r="C32" s="75"/>
      <c r="D32" s="75"/>
      <c r="E32" s="76"/>
      <c r="G32" s="15" t="s">
        <v>30</v>
      </c>
      <c r="H32" s="64" t="s">
        <v>29</v>
      </c>
      <c r="I32" s="77"/>
      <c r="J32" s="77"/>
      <c r="K32" s="77"/>
      <c r="L32" s="77"/>
      <c r="M32" s="65"/>
      <c r="O32" s="18"/>
      <c r="P32" s="18"/>
      <c r="Q32" s="18"/>
      <c r="R32" s="18"/>
      <c r="S32" s="18"/>
      <c r="T32" s="18"/>
      <c r="U32" s="18"/>
      <c r="V32" s="18"/>
    </row>
    <row r="33" spans="1:22" ht="13.5" thickBot="1">
      <c r="A33" s="17" t="s">
        <v>21</v>
      </c>
      <c r="B33" s="75" t="s">
        <v>22</v>
      </c>
      <c r="C33" s="75"/>
      <c r="D33" s="75"/>
      <c r="E33" s="76"/>
      <c r="G33" s="23" t="s">
        <v>31</v>
      </c>
      <c r="H33" s="64" t="s">
        <v>29</v>
      </c>
      <c r="I33" s="77"/>
      <c r="J33" s="77"/>
      <c r="K33" s="77"/>
      <c r="L33" s="77"/>
      <c r="M33" s="65"/>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82" t="s">
        <v>36</v>
      </c>
      <c r="H35" s="83"/>
      <c r="I35" s="83"/>
      <c r="J35" s="83"/>
      <c r="K35" s="83"/>
      <c r="L35" s="83"/>
      <c r="M35" s="84"/>
      <c r="O35" s="18"/>
      <c r="P35" s="18"/>
      <c r="Q35" s="18"/>
      <c r="R35" s="18"/>
      <c r="S35" s="18"/>
      <c r="T35" s="18"/>
      <c r="U35" s="18"/>
      <c r="V35" s="18"/>
    </row>
    <row r="36" spans="7:23" ht="12.75">
      <c r="G36" s="72" t="s">
        <v>37</v>
      </c>
      <c r="H36" s="73"/>
      <c r="I36" s="85" t="s">
        <v>39</v>
      </c>
      <c r="J36" s="86"/>
      <c r="K36" s="86"/>
      <c r="L36" s="86"/>
      <c r="M36" s="87"/>
      <c r="O36" s="18"/>
      <c r="P36" s="18"/>
      <c r="Q36" s="18"/>
      <c r="R36" s="21"/>
      <c r="S36" s="21"/>
      <c r="T36" s="21"/>
      <c r="U36" s="21"/>
      <c r="V36" s="21"/>
      <c r="W36" s="21"/>
    </row>
    <row r="37" spans="7:23" ht="12.75">
      <c r="G37" s="72" t="s">
        <v>38</v>
      </c>
      <c r="H37" s="73"/>
      <c r="I37" s="91" t="s">
        <v>40</v>
      </c>
      <c r="J37" s="91"/>
      <c r="K37" s="9"/>
      <c r="L37" s="9"/>
      <c r="M37" s="10"/>
      <c r="O37" s="18"/>
      <c r="P37" s="18"/>
      <c r="Q37" s="18"/>
      <c r="R37" s="21"/>
      <c r="S37" s="21"/>
      <c r="T37" s="21"/>
      <c r="U37" s="21"/>
      <c r="V37" s="21"/>
      <c r="W37" s="21"/>
    </row>
    <row r="38" spans="7:22" ht="12.75">
      <c r="G38" s="72" t="s">
        <v>41</v>
      </c>
      <c r="H38" s="73"/>
      <c r="I38" s="9" t="s">
        <v>42</v>
      </c>
      <c r="J38" s="9"/>
      <c r="K38" s="9"/>
      <c r="L38" s="9"/>
      <c r="M38" s="10"/>
      <c r="O38" s="18"/>
      <c r="P38" s="18"/>
      <c r="Q38" s="18"/>
      <c r="R38" s="21"/>
      <c r="S38" s="21"/>
      <c r="T38" s="21"/>
      <c r="U38" s="18"/>
      <c r="V38" s="18"/>
    </row>
    <row r="39" spans="7:22" ht="12.75">
      <c r="G39" s="72" t="s">
        <v>43</v>
      </c>
      <c r="H39" s="73"/>
      <c r="I39" s="9">
        <v>40</v>
      </c>
      <c r="J39" s="9"/>
      <c r="K39" s="9"/>
      <c r="L39" s="9"/>
      <c r="M39" s="10"/>
      <c r="O39" s="18"/>
      <c r="P39" s="18"/>
      <c r="Q39" s="18"/>
      <c r="R39" s="18"/>
      <c r="S39" s="18"/>
      <c r="T39" s="18"/>
      <c r="U39" s="18"/>
      <c r="V39" s="18"/>
    </row>
    <row r="40" spans="7:22" ht="12.75">
      <c r="G40" s="8" t="s">
        <v>44</v>
      </c>
      <c r="H40" s="9"/>
      <c r="I40" s="9" t="s">
        <v>45</v>
      </c>
      <c r="J40" s="9"/>
      <c r="K40" s="9"/>
      <c r="L40" s="9"/>
      <c r="M40" s="10"/>
      <c r="O40" s="18"/>
      <c r="P40" s="18"/>
      <c r="Q40" s="18"/>
      <c r="R40" s="18"/>
      <c r="S40" s="18"/>
      <c r="T40" s="18"/>
      <c r="U40" s="18"/>
      <c r="V40" s="18"/>
    </row>
    <row r="41" spans="7:22" ht="12.75">
      <c r="G41" s="8" t="s">
        <v>46</v>
      </c>
      <c r="H41" s="9"/>
      <c r="I41" s="9" t="s">
        <v>47</v>
      </c>
      <c r="J41" s="9"/>
      <c r="K41" s="9"/>
      <c r="L41" s="9"/>
      <c r="M41" s="10"/>
      <c r="O41" s="18"/>
      <c r="P41" s="18"/>
      <c r="Q41" s="18"/>
      <c r="R41" s="18"/>
      <c r="S41" s="18"/>
      <c r="T41" s="18"/>
      <c r="U41" s="18"/>
      <c r="V41" s="18"/>
    </row>
    <row r="42" spans="7:22" ht="14.25" customHeight="1">
      <c r="G42" s="8" t="s">
        <v>48</v>
      </c>
      <c r="H42" s="9"/>
      <c r="I42" s="9" t="s">
        <v>49</v>
      </c>
      <c r="J42" s="9"/>
      <c r="K42" s="9"/>
      <c r="L42" s="9"/>
      <c r="M42" s="10"/>
      <c r="O42" s="18"/>
      <c r="P42" s="18"/>
      <c r="Q42" s="18"/>
      <c r="R42" s="18"/>
      <c r="S42" s="18"/>
      <c r="T42" s="18"/>
      <c r="U42" s="18"/>
      <c r="V42" s="18"/>
    </row>
    <row r="43" spans="7:22" ht="13.5" thickBot="1">
      <c r="G43" s="17" t="s">
        <v>50</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7">
    <mergeCell ref="A26:E26"/>
    <mergeCell ref="G37:H37"/>
    <mergeCell ref="H33:M33"/>
    <mergeCell ref="I37:J37"/>
    <mergeCell ref="K1:L1"/>
    <mergeCell ref="G35:M35"/>
    <mergeCell ref="G36:H36"/>
    <mergeCell ref="I36:M36"/>
    <mergeCell ref="G1:G2"/>
    <mergeCell ref="H1:H2"/>
    <mergeCell ref="I1:J1"/>
    <mergeCell ref="G38:H38"/>
    <mergeCell ref="G39:H39"/>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7" ht="12.75" customHeight="1">
      <c r="A1" s="70" t="s">
        <v>0</v>
      </c>
      <c r="B1" s="66" t="s">
        <v>1</v>
      </c>
      <c r="C1" s="66" t="s">
        <v>2</v>
      </c>
      <c r="D1" s="66" t="s">
        <v>3</v>
      </c>
      <c r="E1" s="68" t="s">
        <v>62</v>
      </c>
      <c r="F1" s="66" t="s">
        <v>75</v>
      </c>
      <c r="G1" s="66" t="s">
        <v>84</v>
      </c>
      <c r="H1" s="88" t="s">
        <v>63</v>
      </c>
      <c r="I1" s="90" t="s">
        <v>4</v>
      </c>
      <c r="J1" s="74"/>
      <c r="K1" s="80" t="s">
        <v>5</v>
      </c>
      <c r="L1" s="81"/>
      <c r="M1" s="74" t="s">
        <v>6</v>
      </c>
      <c r="N1" s="74"/>
      <c r="O1" s="74"/>
      <c r="P1" s="1" t="s">
        <v>7</v>
      </c>
      <c r="Q1" s="2"/>
    </row>
    <row r="2" spans="1:17" ht="64.5" thickBot="1">
      <c r="A2" s="71"/>
      <c r="B2" s="67"/>
      <c r="C2" s="67"/>
      <c r="D2" s="67"/>
      <c r="E2" s="69"/>
      <c r="F2" s="67"/>
      <c r="G2" s="67"/>
      <c r="H2" s="89"/>
      <c r="I2" s="3" t="s">
        <v>8</v>
      </c>
      <c r="J2" s="4" t="s">
        <v>9</v>
      </c>
      <c r="K2" s="4" t="s">
        <v>77</v>
      </c>
      <c r="L2" s="5" t="s">
        <v>94</v>
      </c>
      <c r="M2" s="4" t="s">
        <v>10</v>
      </c>
      <c r="N2" s="4" t="s">
        <v>11</v>
      </c>
      <c r="O2" s="4" t="s">
        <v>12</v>
      </c>
      <c r="P2" s="5" t="s">
        <v>13</v>
      </c>
      <c r="Q2" s="6" t="s">
        <v>14</v>
      </c>
    </row>
    <row r="3" spans="1:17" ht="13.5" thickBot="1">
      <c r="A3">
        <v>4</v>
      </c>
      <c r="B3">
        <v>0</v>
      </c>
      <c r="C3">
        <v>0</v>
      </c>
      <c r="G3">
        <v>0</v>
      </c>
      <c r="H3">
        <v>0.0134016</v>
      </c>
      <c r="I3" s="27">
        <f>SUM(H3:H6)</f>
        <v>10.031452799999999</v>
      </c>
      <c r="J3" s="28">
        <f>I3/SUM(G3:G6)</f>
        <v>0.3235952516129032</v>
      </c>
      <c r="K3" s="7"/>
      <c r="L3" s="30" t="s">
        <v>71</v>
      </c>
      <c r="M3" s="28">
        <f>SUM(H3:H23)</f>
        <v>47.70866419999999</v>
      </c>
      <c r="N3" s="28">
        <f>SUM(N7:N23)</f>
        <v>32.9640259664</v>
      </c>
      <c r="O3" s="31">
        <f>SUM(O7:O23)</f>
        <v>22.6308642</v>
      </c>
      <c r="P3" s="34">
        <v>145.0185616</v>
      </c>
      <c r="Q3" s="33">
        <f>N3/P3</f>
        <v>0.2273090120513235</v>
      </c>
    </row>
    <row r="4" spans="1:7" ht="12.75">
      <c r="A4">
        <v>0</v>
      </c>
      <c r="B4">
        <v>4</v>
      </c>
      <c r="C4">
        <v>0</v>
      </c>
      <c r="G4">
        <v>1</v>
      </c>
    </row>
    <row r="5" spans="1:8" ht="12.75">
      <c r="A5">
        <v>10</v>
      </c>
      <c r="B5">
        <v>4</v>
      </c>
      <c r="C5">
        <v>0</v>
      </c>
      <c r="G5">
        <v>0</v>
      </c>
      <c r="H5">
        <v>0.1648512</v>
      </c>
    </row>
    <row r="6" spans="1:8" ht="12.75">
      <c r="A6">
        <v>4</v>
      </c>
      <c r="B6">
        <v>10</v>
      </c>
      <c r="C6">
        <v>0</v>
      </c>
      <c r="G6">
        <v>30</v>
      </c>
      <c r="H6">
        <v>9.8532</v>
      </c>
    </row>
    <row r="7" spans="1:15" ht="12.75">
      <c r="A7">
        <v>0</v>
      </c>
      <c r="B7">
        <v>1</v>
      </c>
      <c r="D7">
        <v>4</v>
      </c>
      <c r="E7">
        <v>200</v>
      </c>
      <c r="F7">
        <v>1E-07</v>
      </c>
      <c r="G7">
        <v>19.200001</v>
      </c>
      <c r="H7">
        <v>14.4</v>
      </c>
      <c r="K7" s="29">
        <v>0.319</v>
      </c>
      <c r="N7">
        <f>H7*(1-K7)</f>
        <v>9.806400000000002</v>
      </c>
      <c r="O7">
        <f>IF((K7&lt;F7),H7,0)</f>
        <v>0</v>
      </c>
    </row>
    <row r="8" spans="1:15" ht="12.75">
      <c r="A8">
        <v>0</v>
      </c>
      <c r="B8">
        <v>3</v>
      </c>
      <c r="D8">
        <v>4</v>
      </c>
      <c r="E8">
        <v>200</v>
      </c>
      <c r="F8">
        <v>1E-07</v>
      </c>
      <c r="G8">
        <v>24</v>
      </c>
      <c r="H8">
        <v>16.1616</v>
      </c>
      <c r="K8" s="29">
        <v>0</v>
      </c>
      <c r="N8">
        <f aca="true" t="shared" si="0" ref="N8:N23">H8*(1-K8)</f>
        <v>16.1616</v>
      </c>
      <c r="O8">
        <f aca="true" t="shared" si="1" ref="O8:O23">IF((K8&lt;F8),H8,0)</f>
        <v>16.1616</v>
      </c>
    </row>
    <row r="9" spans="1:15" ht="12.75">
      <c r="A9">
        <v>0</v>
      </c>
      <c r="B9">
        <v>4</v>
      </c>
      <c r="D9">
        <v>4</v>
      </c>
      <c r="E9">
        <v>200</v>
      </c>
      <c r="F9">
        <v>0.0001</v>
      </c>
      <c r="G9">
        <v>4</v>
      </c>
      <c r="H9">
        <v>1.91784</v>
      </c>
      <c r="K9" s="29">
        <v>0</v>
      </c>
      <c r="N9">
        <f t="shared" si="0"/>
        <v>1.91784</v>
      </c>
      <c r="O9">
        <f t="shared" si="1"/>
        <v>1.91784</v>
      </c>
    </row>
    <row r="10" spans="1:15" ht="12.75">
      <c r="A10">
        <v>0</v>
      </c>
      <c r="B10">
        <v>7</v>
      </c>
      <c r="D10">
        <v>4</v>
      </c>
      <c r="E10">
        <v>30</v>
      </c>
      <c r="F10">
        <v>0.05</v>
      </c>
      <c r="G10">
        <v>0.096</v>
      </c>
      <c r="H10">
        <v>0.096288</v>
      </c>
      <c r="K10" s="29">
        <v>0</v>
      </c>
      <c r="N10">
        <f t="shared" si="0"/>
        <v>0.096288</v>
      </c>
      <c r="O10">
        <f t="shared" si="1"/>
        <v>0.096288</v>
      </c>
    </row>
    <row r="11" spans="1:15" ht="12.75">
      <c r="A11">
        <v>0</v>
      </c>
      <c r="B11">
        <v>8</v>
      </c>
      <c r="D11">
        <v>4</v>
      </c>
      <c r="E11">
        <v>30</v>
      </c>
      <c r="F11">
        <v>0.05</v>
      </c>
      <c r="G11">
        <v>0.096</v>
      </c>
      <c r="H11">
        <v>0.095424</v>
      </c>
      <c r="K11" s="29">
        <v>0</v>
      </c>
      <c r="N11">
        <f t="shared" si="0"/>
        <v>0.095424</v>
      </c>
      <c r="O11">
        <f t="shared" si="1"/>
        <v>0.095424</v>
      </c>
    </row>
    <row r="12" spans="1:15" ht="12.75">
      <c r="A12">
        <v>0</v>
      </c>
      <c r="B12">
        <v>9</v>
      </c>
      <c r="D12">
        <v>4</v>
      </c>
      <c r="E12">
        <v>30</v>
      </c>
      <c r="F12">
        <v>0.05</v>
      </c>
      <c r="G12">
        <v>0.096</v>
      </c>
      <c r="H12">
        <v>0.09552</v>
      </c>
      <c r="K12" s="29">
        <v>0</v>
      </c>
      <c r="N12">
        <f t="shared" si="0"/>
        <v>0.09552</v>
      </c>
      <c r="O12">
        <f t="shared" si="1"/>
        <v>0.09552</v>
      </c>
    </row>
    <row r="13" spans="1:15" ht="12.75">
      <c r="A13">
        <v>0</v>
      </c>
      <c r="B13">
        <v>10</v>
      </c>
      <c r="D13">
        <v>4</v>
      </c>
      <c r="E13">
        <v>30</v>
      </c>
      <c r="F13">
        <v>0.0001</v>
      </c>
      <c r="G13">
        <v>2</v>
      </c>
      <c r="H13">
        <v>1.882112</v>
      </c>
      <c r="K13" s="29">
        <v>0</v>
      </c>
      <c r="N13">
        <f t="shared" si="0"/>
        <v>1.882112</v>
      </c>
      <c r="O13">
        <f t="shared" si="1"/>
        <v>1.882112</v>
      </c>
    </row>
    <row r="14" spans="1:15" ht="12.75">
      <c r="A14">
        <v>0</v>
      </c>
      <c r="B14">
        <v>11</v>
      </c>
      <c r="D14">
        <v>4</v>
      </c>
      <c r="E14">
        <v>200</v>
      </c>
      <c r="F14">
        <v>0.0001</v>
      </c>
      <c r="G14">
        <v>0.128</v>
      </c>
      <c r="H14">
        <v>0.1310848</v>
      </c>
      <c r="K14" s="29">
        <v>0</v>
      </c>
      <c r="N14">
        <f t="shared" si="0"/>
        <v>0.1310848</v>
      </c>
      <c r="O14">
        <f t="shared" si="1"/>
        <v>0.1310848</v>
      </c>
    </row>
    <row r="15" spans="1:15" ht="12.75">
      <c r="A15">
        <v>1</v>
      </c>
      <c r="B15">
        <v>0</v>
      </c>
      <c r="D15">
        <v>4</v>
      </c>
      <c r="E15">
        <v>100</v>
      </c>
      <c r="F15">
        <v>0.01</v>
      </c>
      <c r="G15">
        <v>0.06</v>
      </c>
      <c r="H15">
        <v>0.0612352</v>
      </c>
      <c r="K15" s="29">
        <v>0.238</v>
      </c>
      <c r="N15">
        <f t="shared" si="0"/>
        <v>0.0466612224</v>
      </c>
      <c r="O15">
        <f t="shared" si="1"/>
        <v>0</v>
      </c>
    </row>
    <row r="16" spans="1:15" ht="12.75">
      <c r="A16">
        <v>3</v>
      </c>
      <c r="B16">
        <v>0</v>
      </c>
      <c r="D16">
        <v>4</v>
      </c>
      <c r="E16">
        <v>100</v>
      </c>
      <c r="F16">
        <v>0.01</v>
      </c>
      <c r="G16">
        <v>0.06</v>
      </c>
      <c r="H16">
        <v>0.0567296</v>
      </c>
      <c r="K16" s="29">
        <v>0</v>
      </c>
      <c r="N16">
        <f t="shared" si="0"/>
        <v>0.0567296</v>
      </c>
      <c r="O16">
        <f t="shared" si="1"/>
        <v>0.0567296</v>
      </c>
    </row>
    <row r="17" spans="1:15" ht="12.75">
      <c r="A17">
        <v>7</v>
      </c>
      <c r="B17">
        <v>0</v>
      </c>
      <c r="D17">
        <v>4</v>
      </c>
      <c r="E17">
        <v>30</v>
      </c>
      <c r="F17">
        <v>0.05</v>
      </c>
      <c r="G17">
        <v>0.096</v>
      </c>
      <c r="H17">
        <v>0.092352</v>
      </c>
      <c r="K17" s="29">
        <v>0.198</v>
      </c>
      <c r="N17">
        <f t="shared" si="0"/>
        <v>0.07406630400000001</v>
      </c>
      <c r="O17">
        <f t="shared" si="1"/>
        <v>0</v>
      </c>
    </row>
    <row r="18" spans="1:15" ht="12.75">
      <c r="A18">
        <v>8</v>
      </c>
      <c r="B18">
        <v>0</v>
      </c>
      <c r="D18">
        <v>4</v>
      </c>
      <c r="E18">
        <v>30</v>
      </c>
      <c r="F18">
        <v>0.05</v>
      </c>
      <c r="G18">
        <v>0.096</v>
      </c>
      <c r="H18">
        <v>0.086496</v>
      </c>
      <c r="K18" s="29">
        <v>0</v>
      </c>
      <c r="N18">
        <f t="shared" si="0"/>
        <v>0.086496</v>
      </c>
      <c r="O18">
        <f t="shared" si="1"/>
        <v>0.086496</v>
      </c>
    </row>
    <row r="19" spans="1:15" ht="12.75">
      <c r="A19">
        <v>9</v>
      </c>
      <c r="B19">
        <v>0</v>
      </c>
      <c r="D19">
        <v>4</v>
      </c>
      <c r="E19">
        <v>30</v>
      </c>
      <c r="F19">
        <v>0.05</v>
      </c>
      <c r="G19">
        <v>0.096</v>
      </c>
      <c r="H19">
        <v>0.094176</v>
      </c>
      <c r="K19" s="29">
        <v>0</v>
      </c>
      <c r="N19">
        <f t="shared" si="0"/>
        <v>0.094176</v>
      </c>
      <c r="O19">
        <f t="shared" si="1"/>
        <v>0.094176</v>
      </c>
    </row>
    <row r="20" spans="1:15" ht="12.75">
      <c r="A20">
        <v>10</v>
      </c>
      <c r="B20">
        <v>0</v>
      </c>
      <c r="D20">
        <v>4</v>
      </c>
      <c r="E20">
        <v>50</v>
      </c>
      <c r="F20">
        <v>0.0001</v>
      </c>
      <c r="G20">
        <v>1</v>
      </c>
      <c r="H20">
        <v>1.010893</v>
      </c>
      <c r="K20" s="29">
        <v>0</v>
      </c>
      <c r="N20">
        <f t="shared" si="0"/>
        <v>1.010893</v>
      </c>
      <c r="O20">
        <f t="shared" si="1"/>
        <v>1.010893</v>
      </c>
    </row>
    <row r="21" spans="1:15" ht="12.75">
      <c r="A21">
        <v>6</v>
      </c>
      <c r="B21">
        <v>5</v>
      </c>
      <c r="D21">
        <v>4</v>
      </c>
      <c r="E21">
        <v>100</v>
      </c>
      <c r="F21">
        <v>0.0001</v>
      </c>
      <c r="G21">
        <v>0.5</v>
      </c>
      <c r="H21">
        <v>0.4972544</v>
      </c>
      <c r="K21" s="29">
        <v>0</v>
      </c>
      <c r="N21">
        <f t="shared" si="0"/>
        <v>0.4972544</v>
      </c>
      <c r="O21">
        <f t="shared" si="1"/>
        <v>0.4972544</v>
      </c>
    </row>
    <row r="22" spans="1:15" ht="12.75">
      <c r="A22">
        <v>5</v>
      </c>
      <c r="B22">
        <v>6</v>
      </c>
      <c r="D22">
        <v>4</v>
      </c>
      <c r="E22">
        <v>100</v>
      </c>
      <c r="F22">
        <v>0.0001</v>
      </c>
      <c r="G22">
        <v>0.5</v>
      </c>
      <c r="H22">
        <v>0.5054464</v>
      </c>
      <c r="K22" s="29">
        <v>0</v>
      </c>
      <c r="N22">
        <f t="shared" si="0"/>
        <v>0.5054464</v>
      </c>
      <c r="O22">
        <f t="shared" si="1"/>
        <v>0.5054464</v>
      </c>
    </row>
    <row r="23" spans="1:15" ht="12.75">
      <c r="A23">
        <v>11</v>
      </c>
      <c r="B23">
        <v>10</v>
      </c>
      <c r="D23">
        <v>4</v>
      </c>
      <c r="E23">
        <v>16</v>
      </c>
      <c r="F23">
        <v>0.0001</v>
      </c>
      <c r="G23">
        <v>0.5</v>
      </c>
      <c r="H23">
        <v>0.49276</v>
      </c>
      <c r="K23" s="29">
        <v>0.176</v>
      </c>
      <c r="N23">
        <f t="shared" si="0"/>
        <v>0.40603424</v>
      </c>
      <c r="O23">
        <f t="shared" si="1"/>
        <v>0</v>
      </c>
    </row>
    <row r="25" ht="13.5" thickBot="1"/>
    <row r="26" spans="1:22" ht="13.5" customHeight="1" thickBot="1">
      <c r="A26" s="64" t="s">
        <v>34</v>
      </c>
      <c r="B26" s="77"/>
      <c r="C26" s="77"/>
      <c r="D26" s="77"/>
      <c r="E26" s="65"/>
      <c r="G26" s="64" t="s">
        <v>23</v>
      </c>
      <c r="H26" s="77"/>
      <c r="I26" s="77"/>
      <c r="J26" s="77"/>
      <c r="K26" s="77"/>
      <c r="L26" s="77"/>
      <c r="M26" s="65"/>
      <c r="O26" s="24"/>
      <c r="P26" s="20"/>
      <c r="Q26" s="20"/>
      <c r="R26" s="18"/>
      <c r="S26" s="18"/>
      <c r="T26" s="18"/>
      <c r="U26" s="18"/>
      <c r="V26" s="18"/>
    </row>
    <row r="27" spans="1:22" ht="13.5" thickBot="1">
      <c r="A27" s="13"/>
      <c r="B27" s="1" t="s">
        <v>15</v>
      </c>
      <c r="C27" s="1" t="s">
        <v>16</v>
      </c>
      <c r="D27" s="1" t="s">
        <v>17</v>
      </c>
      <c r="E27" s="2" t="s">
        <v>18</v>
      </c>
      <c r="G27" s="14" t="s">
        <v>26</v>
      </c>
      <c r="H27" s="18"/>
      <c r="I27" s="18"/>
      <c r="J27" s="18"/>
      <c r="K27" s="18"/>
      <c r="L27" s="18"/>
      <c r="M27" s="19"/>
      <c r="O27" s="20"/>
      <c r="P27" s="20"/>
      <c r="Q27" s="20"/>
      <c r="R27" s="18"/>
      <c r="S27" s="18"/>
      <c r="T27" s="18"/>
      <c r="U27" s="18"/>
      <c r="V27" s="18"/>
    </row>
    <row r="28" spans="1:22" ht="12.75">
      <c r="A28" s="8" t="s">
        <v>64</v>
      </c>
      <c r="B28" s="9">
        <v>0.0032</v>
      </c>
      <c r="C28" s="9">
        <v>0.0032</v>
      </c>
      <c r="D28" s="9">
        <v>0.0032</v>
      </c>
      <c r="E28" s="10">
        <v>0.0032</v>
      </c>
      <c r="G28" s="78" t="s">
        <v>24</v>
      </c>
      <c r="H28" s="13"/>
      <c r="I28" s="1" t="s">
        <v>33</v>
      </c>
      <c r="J28" s="1" t="s">
        <v>27</v>
      </c>
      <c r="K28" s="1"/>
      <c r="L28" s="1"/>
      <c r="M28" s="2"/>
      <c r="O28" s="18"/>
      <c r="P28" s="18"/>
      <c r="Q28" s="18"/>
      <c r="R28" s="18"/>
      <c r="S28" s="18"/>
      <c r="T28" s="18"/>
      <c r="U28" s="18"/>
      <c r="V28" s="18"/>
    </row>
    <row r="29" spans="1:22" ht="13.5" thickBot="1">
      <c r="A29" s="8" t="s">
        <v>65</v>
      </c>
      <c r="B29" s="9">
        <v>15</v>
      </c>
      <c r="C29" s="9">
        <v>15</v>
      </c>
      <c r="D29" s="9">
        <v>7</v>
      </c>
      <c r="E29" s="10">
        <v>3</v>
      </c>
      <c r="G29" s="79"/>
      <c r="H29" s="22" t="s">
        <v>25</v>
      </c>
      <c r="I29" s="11">
        <v>1</v>
      </c>
      <c r="J29" s="11">
        <v>16</v>
      </c>
      <c r="K29" s="11"/>
      <c r="L29" s="11"/>
      <c r="M29" s="12"/>
      <c r="O29" s="18"/>
      <c r="P29" s="18"/>
      <c r="Q29" s="18"/>
      <c r="R29" s="18"/>
      <c r="S29" s="18"/>
      <c r="T29" s="18"/>
      <c r="U29" s="18"/>
      <c r="V29" s="18"/>
    </row>
    <row r="30" spans="1:22" ht="13.5" thickBot="1">
      <c r="A30" s="8" t="s">
        <v>66</v>
      </c>
      <c r="B30" s="9">
        <v>1023</v>
      </c>
      <c r="C30" s="9">
        <v>1023</v>
      </c>
      <c r="D30" s="9">
        <v>15</v>
      </c>
      <c r="E30" s="10">
        <v>7</v>
      </c>
      <c r="G30" s="23" t="s">
        <v>28</v>
      </c>
      <c r="H30" s="64" t="s">
        <v>29</v>
      </c>
      <c r="I30" s="77"/>
      <c r="J30" s="77"/>
      <c r="K30" s="77"/>
      <c r="L30" s="77"/>
      <c r="M30" s="65"/>
      <c r="O30" s="18"/>
      <c r="P30" s="18"/>
      <c r="Q30" s="18"/>
      <c r="R30" s="18"/>
      <c r="S30" s="18"/>
      <c r="T30" s="18"/>
      <c r="U30" s="18"/>
      <c r="V30" s="18"/>
    </row>
    <row r="31" spans="1:22" ht="13.5" thickBot="1">
      <c r="A31" s="8" t="s">
        <v>67</v>
      </c>
      <c r="B31" s="9">
        <v>7</v>
      </c>
      <c r="C31" s="9">
        <v>3</v>
      </c>
      <c r="D31" s="9">
        <v>2</v>
      </c>
      <c r="E31" s="10">
        <v>2</v>
      </c>
      <c r="G31" s="23" t="s">
        <v>19</v>
      </c>
      <c r="H31" s="64" t="s">
        <v>32</v>
      </c>
      <c r="I31" s="77"/>
      <c r="J31" s="77"/>
      <c r="K31" s="77"/>
      <c r="L31" s="77"/>
      <c r="M31" s="65"/>
      <c r="O31" s="18"/>
      <c r="P31" s="18"/>
      <c r="Q31" s="18"/>
      <c r="R31" s="18"/>
      <c r="S31" s="18"/>
      <c r="T31" s="18"/>
      <c r="U31" s="18"/>
      <c r="V31" s="18"/>
    </row>
    <row r="32" spans="1:22" ht="13.5" thickBot="1">
      <c r="A32" s="16" t="s">
        <v>20</v>
      </c>
      <c r="B32" s="75" t="s">
        <v>22</v>
      </c>
      <c r="C32" s="75"/>
      <c r="D32" s="75"/>
      <c r="E32" s="76"/>
      <c r="G32" s="15" t="s">
        <v>30</v>
      </c>
      <c r="H32" s="64" t="s">
        <v>29</v>
      </c>
      <c r="I32" s="77"/>
      <c r="J32" s="77"/>
      <c r="K32" s="77"/>
      <c r="L32" s="77"/>
      <c r="M32" s="65"/>
      <c r="O32" s="18"/>
      <c r="P32" s="18"/>
      <c r="Q32" s="18"/>
      <c r="R32" s="18"/>
      <c r="S32" s="18"/>
      <c r="T32" s="18"/>
      <c r="U32" s="18"/>
      <c r="V32" s="18"/>
    </row>
    <row r="33" spans="1:22" ht="13.5" thickBot="1">
      <c r="A33" s="17" t="s">
        <v>21</v>
      </c>
      <c r="B33" s="75" t="s">
        <v>22</v>
      </c>
      <c r="C33" s="75"/>
      <c r="D33" s="75"/>
      <c r="E33" s="76"/>
      <c r="G33" s="23" t="s">
        <v>31</v>
      </c>
      <c r="H33" s="64" t="s">
        <v>29</v>
      </c>
      <c r="I33" s="77"/>
      <c r="J33" s="77"/>
      <c r="K33" s="77"/>
      <c r="L33" s="77"/>
      <c r="M33" s="65"/>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82" t="s">
        <v>36</v>
      </c>
      <c r="H35" s="83"/>
      <c r="I35" s="83"/>
      <c r="J35" s="83"/>
      <c r="K35" s="83"/>
      <c r="L35" s="83"/>
      <c r="M35" s="84"/>
      <c r="O35" s="18"/>
      <c r="P35" s="18"/>
      <c r="Q35" s="18"/>
      <c r="R35" s="18"/>
      <c r="S35" s="18"/>
      <c r="T35" s="18"/>
      <c r="U35" s="18"/>
      <c r="V35" s="18"/>
    </row>
    <row r="36" spans="7:23" ht="12.75">
      <c r="G36" s="72" t="s">
        <v>37</v>
      </c>
      <c r="H36" s="73"/>
      <c r="I36" s="85" t="s">
        <v>39</v>
      </c>
      <c r="J36" s="86"/>
      <c r="K36" s="86"/>
      <c r="L36" s="86"/>
      <c r="M36" s="87"/>
      <c r="O36" s="18"/>
      <c r="P36" s="18"/>
      <c r="Q36" s="18"/>
      <c r="R36" s="21"/>
      <c r="S36" s="21"/>
      <c r="T36" s="21"/>
      <c r="U36" s="21"/>
      <c r="V36" s="21"/>
      <c r="W36" s="21"/>
    </row>
    <row r="37" spans="7:23" ht="12.75">
      <c r="G37" s="72" t="s">
        <v>38</v>
      </c>
      <c r="H37" s="73"/>
      <c r="I37" s="91" t="s">
        <v>40</v>
      </c>
      <c r="J37" s="91"/>
      <c r="K37" s="9"/>
      <c r="L37" s="9"/>
      <c r="M37" s="10"/>
      <c r="O37" s="18"/>
      <c r="P37" s="18"/>
      <c r="Q37" s="18"/>
      <c r="R37" s="21"/>
      <c r="S37" s="21"/>
      <c r="T37" s="21"/>
      <c r="U37" s="21"/>
      <c r="V37" s="21"/>
      <c r="W37" s="21"/>
    </row>
    <row r="38" spans="7:22" ht="12.75">
      <c r="G38" s="72" t="s">
        <v>41</v>
      </c>
      <c r="H38" s="73"/>
      <c r="I38" s="9" t="s">
        <v>42</v>
      </c>
      <c r="J38" s="9"/>
      <c r="K38" s="9"/>
      <c r="L38" s="9"/>
      <c r="M38" s="10"/>
      <c r="O38" s="18"/>
      <c r="P38" s="18"/>
      <c r="Q38" s="18"/>
      <c r="R38" s="21"/>
      <c r="S38" s="21"/>
      <c r="T38" s="21"/>
      <c r="U38" s="18"/>
      <c r="V38" s="18"/>
    </row>
    <row r="39" spans="7:22" ht="12.75">
      <c r="G39" s="72" t="s">
        <v>43</v>
      </c>
      <c r="H39" s="73"/>
      <c r="I39" s="9">
        <v>40</v>
      </c>
      <c r="J39" s="9"/>
      <c r="K39" s="9"/>
      <c r="L39" s="9"/>
      <c r="M39" s="10"/>
      <c r="O39" s="18"/>
      <c r="P39" s="18"/>
      <c r="Q39" s="18"/>
      <c r="R39" s="18"/>
      <c r="S39" s="18"/>
      <c r="T39" s="18"/>
      <c r="U39" s="18"/>
      <c r="V39" s="18"/>
    </row>
    <row r="40" spans="7:22" ht="12.75">
      <c r="G40" s="8" t="s">
        <v>44</v>
      </c>
      <c r="H40" s="9"/>
      <c r="I40" s="9" t="s">
        <v>45</v>
      </c>
      <c r="J40" s="9"/>
      <c r="K40" s="9"/>
      <c r="L40" s="9"/>
      <c r="M40" s="10"/>
      <c r="O40" s="18"/>
      <c r="P40" s="18"/>
      <c r="Q40" s="18"/>
      <c r="R40" s="18"/>
      <c r="S40" s="18"/>
      <c r="T40" s="18"/>
      <c r="U40" s="18"/>
      <c r="V40" s="18"/>
    </row>
    <row r="41" spans="7:22" ht="12.75">
      <c r="G41" s="8" t="s">
        <v>46</v>
      </c>
      <c r="H41" s="9"/>
      <c r="I41" s="9" t="s">
        <v>47</v>
      </c>
      <c r="J41" s="9"/>
      <c r="K41" s="9"/>
      <c r="L41" s="9"/>
      <c r="M41" s="10"/>
      <c r="O41" s="18"/>
      <c r="P41" s="18"/>
      <c r="Q41" s="18"/>
      <c r="R41" s="18"/>
      <c r="S41" s="18"/>
      <c r="T41" s="18"/>
      <c r="U41" s="18"/>
      <c r="V41" s="18"/>
    </row>
    <row r="42" spans="7:22" ht="14.25" customHeight="1">
      <c r="G42" s="8" t="s">
        <v>48</v>
      </c>
      <c r="H42" s="9"/>
      <c r="I42" s="9" t="s">
        <v>49</v>
      </c>
      <c r="J42" s="9"/>
      <c r="K42" s="9"/>
      <c r="L42" s="9"/>
      <c r="M42" s="10"/>
      <c r="O42" s="18"/>
      <c r="P42" s="18"/>
      <c r="Q42" s="18"/>
      <c r="R42" s="18"/>
      <c r="S42" s="18"/>
      <c r="T42" s="18"/>
      <c r="U42" s="18"/>
      <c r="V42" s="18"/>
    </row>
    <row r="43" spans="7:22" ht="13.5" thickBot="1">
      <c r="G43" s="17" t="s">
        <v>50</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7">
    <mergeCell ref="A26:E26"/>
    <mergeCell ref="G37:H37"/>
    <mergeCell ref="H33:M33"/>
    <mergeCell ref="I37:J37"/>
    <mergeCell ref="K1:L1"/>
    <mergeCell ref="G35:M35"/>
    <mergeCell ref="G36:H36"/>
    <mergeCell ref="I36:M36"/>
    <mergeCell ref="G1:G2"/>
    <mergeCell ref="H1:H2"/>
    <mergeCell ref="I1:J1"/>
    <mergeCell ref="G38:H38"/>
    <mergeCell ref="G39:H39"/>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7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s>
  <sheetData>
    <row r="1" spans="1:17" ht="12.75" customHeight="1">
      <c r="A1" s="70" t="s">
        <v>0</v>
      </c>
      <c r="B1" s="66" t="s">
        <v>1</v>
      </c>
      <c r="C1" s="66" t="s">
        <v>3</v>
      </c>
      <c r="D1" s="66" t="s">
        <v>2</v>
      </c>
      <c r="E1" s="66" t="s">
        <v>68</v>
      </c>
      <c r="F1" s="66" t="s">
        <v>69</v>
      </c>
      <c r="G1" s="66" t="s">
        <v>84</v>
      </c>
      <c r="H1" s="88" t="s">
        <v>55</v>
      </c>
      <c r="I1" s="90" t="s">
        <v>4</v>
      </c>
      <c r="J1" s="74"/>
      <c r="K1" s="80" t="s">
        <v>5</v>
      </c>
      <c r="L1" s="81"/>
      <c r="M1" s="74" t="s">
        <v>6</v>
      </c>
      <c r="N1" s="74"/>
      <c r="O1" s="74"/>
      <c r="P1" s="1" t="s">
        <v>7</v>
      </c>
      <c r="Q1" s="2"/>
    </row>
    <row r="2" spans="1:17" ht="39" thickBot="1">
      <c r="A2" s="92"/>
      <c r="B2" s="93"/>
      <c r="C2" s="93"/>
      <c r="D2" s="93"/>
      <c r="E2" s="93"/>
      <c r="F2" s="93"/>
      <c r="G2" s="93"/>
      <c r="H2" s="96"/>
      <c r="I2" s="3" t="s">
        <v>8</v>
      </c>
      <c r="J2" s="4" t="s">
        <v>9</v>
      </c>
      <c r="K2" s="4" t="s">
        <v>77</v>
      </c>
      <c r="L2" s="5" t="s">
        <v>94</v>
      </c>
      <c r="M2" s="4" t="s">
        <v>10</v>
      </c>
      <c r="N2" s="4" t="s">
        <v>11</v>
      </c>
      <c r="O2" s="4" t="s">
        <v>12</v>
      </c>
      <c r="P2" s="5" t="s">
        <v>13</v>
      </c>
      <c r="Q2" s="6" t="s">
        <v>14</v>
      </c>
    </row>
    <row r="3" spans="1:17" ht="12.75">
      <c r="A3">
        <v>1</v>
      </c>
      <c r="B3">
        <v>0</v>
      </c>
      <c r="C3">
        <v>0</v>
      </c>
      <c r="G3">
        <v>0.256</v>
      </c>
      <c r="H3">
        <v>0.0145792</v>
      </c>
      <c r="I3" s="35">
        <f>SUM(H3:H42)</f>
        <v>24.061043600000005</v>
      </c>
      <c r="J3" s="35">
        <f>I3/SUM(G3:G42)</f>
        <v>0.053347590372130986</v>
      </c>
      <c r="K3" s="1"/>
      <c r="L3" s="37" t="s">
        <v>70</v>
      </c>
      <c r="M3" s="35">
        <f>SUM(H3:H60)</f>
        <v>29.165133200000007</v>
      </c>
      <c r="N3" s="35">
        <f>SUM(N43:N60)</f>
        <v>4.849393232</v>
      </c>
      <c r="O3" s="35">
        <f>SUM(O43:O60)</f>
        <v>2.5466367999999995</v>
      </c>
      <c r="P3" s="35">
        <v>127.195443</v>
      </c>
      <c r="Q3" s="38">
        <f>N3/P3</f>
        <v>0.0381255264939012</v>
      </c>
    </row>
    <row r="4" spans="1:8" ht="12.75">
      <c r="A4">
        <v>2</v>
      </c>
      <c r="B4">
        <v>0</v>
      </c>
      <c r="C4">
        <v>0</v>
      </c>
      <c r="G4">
        <v>0.256</v>
      </c>
      <c r="H4">
        <v>0.2290816</v>
      </c>
    </row>
    <row r="5" spans="1:8" ht="12.75">
      <c r="A5">
        <v>3</v>
      </c>
      <c r="B5">
        <v>0</v>
      </c>
      <c r="C5">
        <v>0</v>
      </c>
      <c r="G5">
        <v>0.256</v>
      </c>
      <c r="H5">
        <v>0.20288</v>
      </c>
    </row>
    <row r="6" spans="1:8" ht="12.75">
      <c r="A6">
        <v>4</v>
      </c>
      <c r="B6">
        <v>0</v>
      </c>
      <c r="C6">
        <v>0</v>
      </c>
      <c r="G6">
        <v>5</v>
      </c>
      <c r="H6">
        <v>4.599034</v>
      </c>
    </row>
    <row r="7" spans="1:8" ht="12.75">
      <c r="A7">
        <v>5</v>
      </c>
      <c r="B7">
        <v>0</v>
      </c>
      <c r="C7">
        <v>0</v>
      </c>
      <c r="G7">
        <v>10</v>
      </c>
      <c r="H7">
        <v>0.8006208</v>
      </c>
    </row>
    <row r="8" spans="1:8" ht="12.75">
      <c r="A8">
        <v>6</v>
      </c>
      <c r="B8">
        <v>0</v>
      </c>
      <c r="C8">
        <v>0</v>
      </c>
      <c r="G8">
        <v>0.256</v>
      </c>
      <c r="H8">
        <v>0.1785216</v>
      </c>
    </row>
    <row r="9" spans="1:8" ht="12.75">
      <c r="A9">
        <v>11</v>
      </c>
      <c r="B9">
        <v>0</v>
      </c>
      <c r="C9">
        <v>0</v>
      </c>
      <c r="G9">
        <v>0</v>
      </c>
      <c r="H9">
        <v>0.0384768</v>
      </c>
    </row>
    <row r="10" spans="1:8" ht="12.75">
      <c r="A10">
        <v>12</v>
      </c>
      <c r="B10">
        <v>0</v>
      </c>
      <c r="C10">
        <v>0</v>
      </c>
      <c r="G10">
        <v>0</v>
      </c>
      <c r="H10">
        <v>0.03456</v>
      </c>
    </row>
    <row r="11" spans="1:8" ht="12.75">
      <c r="A11">
        <v>13</v>
      </c>
      <c r="B11">
        <v>0</v>
      </c>
      <c r="C11">
        <v>0</v>
      </c>
      <c r="G11">
        <v>0</v>
      </c>
      <c r="H11">
        <v>0.021312</v>
      </c>
    </row>
    <row r="12" spans="1:8" ht="12.75">
      <c r="A12">
        <v>14</v>
      </c>
      <c r="B12">
        <v>0</v>
      </c>
      <c r="C12">
        <v>0</v>
      </c>
      <c r="G12">
        <v>0</v>
      </c>
      <c r="H12">
        <v>0.025728</v>
      </c>
    </row>
    <row r="13" spans="1:8" ht="12.75">
      <c r="A13">
        <v>15</v>
      </c>
      <c r="B13">
        <v>0</v>
      </c>
      <c r="C13">
        <v>0</v>
      </c>
      <c r="G13">
        <v>0</v>
      </c>
      <c r="H13">
        <v>0.0284928</v>
      </c>
    </row>
    <row r="14" spans="1:8" ht="12.75">
      <c r="A14">
        <v>16</v>
      </c>
      <c r="B14">
        <v>0</v>
      </c>
      <c r="C14">
        <v>0</v>
      </c>
      <c r="G14">
        <v>0</v>
      </c>
      <c r="H14">
        <v>0.021504</v>
      </c>
    </row>
    <row r="15" spans="1:8" ht="12.75">
      <c r="A15">
        <v>17</v>
      </c>
      <c r="B15">
        <v>0</v>
      </c>
      <c r="C15">
        <v>0</v>
      </c>
      <c r="G15">
        <v>0</v>
      </c>
      <c r="H15">
        <v>0.0119424</v>
      </c>
    </row>
    <row r="16" spans="1:8" ht="12.75">
      <c r="A16">
        <v>18</v>
      </c>
      <c r="B16">
        <v>0</v>
      </c>
      <c r="C16">
        <v>0</v>
      </c>
      <c r="G16">
        <v>0</v>
      </c>
      <c r="H16">
        <v>0.0021504</v>
      </c>
    </row>
    <row r="17" spans="1:8" ht="12.75">
      <c r="A17">
        <v>19</v>
      </c>
      <c r="B17">
        <v>0</v>
      </c>
      <c r="C17">
        <v>0</v>
      </c>
      <c r="G17">
        <v>0</v>
      </c>
      <c r="H17">
        <v>0.0245376</v>
      </c>
    </row>
    <row r="18" spans="1:8" ht="12.75">
      <c r="A18">
        <v>20</v>
      </c>
      <c r="B18">
        <v>0</v>
      </c>
      <c r="C18">
        <v>0</v>
      </c>
      <c r="G18">
        <v>0</v>
      </c>
      <c r="H18">
        <v>0.0021504</v>
      </c>
    </row>
    <row r="19" spans="1:8" ht="12.75">
      <c r="A19">
        <v>21</v>
      </c>
      <c r="B19">
        <v>0</v>
      </c>
      <c r="C19">
        <v>0</v>
      </c>
      <c r="G19">
        <v>30</v>
      </c>
      <c r="H19">
        <v>2.4024</v>
      </c>
    </row>
    <row r="20" spans="1:8" ht="12.75">
      <c r="A20">
        <v>22</v>
      </c>
      <c r="B20">
        <v>0</v>
      </c>
      <c r="C20">
        <v>0</v>
      </c>
      <c r="G20">
        <v>30</v>
      </c>
      <c r="H20">
        <v>4.1724</v>
      </c>
    </row>
    <row r="21" spans="1:8" ht="12.75">
      <c r="A21">
        <v>23</v>
      </c>
      <c r="B21">
        <v>0</v>
      </c>
      <c r="C21">
        <v>0</v>
      </c>
      <c r="G21">
        <v>30</v>
      </c>
      <c r="H21">
        <v>3.0888</v>
      </c>
    </row>
    <row r="22" spans="1:8" ht="12.75">
      <c r="A22">
        <v>24</v>
      </c>
      <c r="B22">
        <v>0</v>
      </c>
      <c r="C22">
        <v>0</v>
      </c>
      <c r="G22">
        <v>30</v>
      </c>
      <c r="H22">
        <v>2.0712</v>
      </c>
    </row>
    <row r="23" spans="1:8" ht="12.75">
      <c r="A23">
        <v>0</v>
      </c>
      <c r="B23">
        <v>1</v>
      </c>
      <c r="C23">
        <v>0</v>
      </c>
      <c r="G23">
        <v>1</v>
      </c>
      <c r="H23">
        <v>0.0592608</v>
      </c>
    </row>
    <row r="24" spans="1:8" ht="12.75">
      <c r="A24">
        <v>0</v>
      </c>
      <c r="B24">
        <v>2</v>
      </c>
      <c r="C24">
        <v>0</v>
      </c>
      <c r="G24">
        <v>1</v>
      </c>
      <c r="H24">
        <v>0.0329952</v>
      </c>
    </row>
    <row r="25" spans="1:8" ht="12.75">
      <c r="A25">
        <v>0</v>
      </c>
      <c r="B25">
        <v>3</v>
      </c>
      <c r="C25">
        <v>0</v>
      </c>
      <c r="G25">
        <v>1</v>
      </c>
      <c r="H25">
        <v>0.0762528</v>
      </c>
    </row>
    <row r="26" spans="1:8" ht="12.75">
      <c r="A26">
        <v>0</v>
      </c>
      <c r="B26">
        <v>4</v>
      </c>
      <c r="C26">
        <v>0</v>
      </c>
      <c r="G26">
        <v>1</v>
      </c>
      <c r="H26">
        <v>0.0500928</v>
      </c>
    </row>
    <row r="27" spans="1:8" ht="12.75">
      <c r="A27">
        <v>0</v>
      </c>
      <c r="B27">
        <v>5</v>
      </c>
      <c r="C27">
        <v>0</v>
      </c>
      <c r="G27">
        <v>1</v>
      </c>
      <c r="H27">
        <v>0.0571392</v>
      </c>
    </row>
    <row r="28" spans="1:8" ht="12.75">
      <c r="A28">
        <v>0</v>
      </c>
      <c r="B28">
        <v>6</v>
      </c>
      <c r="C28">
        <v>0</v>
      </c>
      <c r="G28">
        <v>10</v>
      </c>
      <c r="H28">
        <v>0.0377376</v>
      </c>
    </row>
    <row r="29" spans="1:8" ht="12.75">
      <c r="A29">
        <v>0</v>
      </c>
      <c r="B29">
        <v>11</v>
      </c>
      <c r="C29">
        <v>0</v>
      </c>
      <c r="G29">
        <v>30</v>
      </c>
      <c r="H29">
        <v>1.602</v>
      </c>
    </row>
    <row r="30" spans="1:8" ht="12.75">
      <c r="A30">
        <v>0</v>
      </c>
      <c r="B30">
        <v>12</v>
      </c>
      <c r="C30">
        <v>0</v>
      </c>
      <c r="G30">
        <v>30</v>
      </c>
      <c r="H30">
        <v>0.1464</v>
      </c>
    </row>
    <row r="31" spans="1:8" ht="12.75">
      <c r="A31">
        <v>0</v>
      </c>
      <c r="B31">
        <v>13</v>
      </c>
      <c r="C31">
        <v>0</v>
      </c>
      <c r="G31">
        <v>30</v>
      </c>
      <c r="H31">
        <v>0.882</v>
      </c>
    </row>
    <row r="32" spans="1:8" ht="12.75">
      <c r="A32">
        <v>0</v>
      </c>
      <c r="B32">
        <v>14</v>
      </c>
      <c r="C32">
        <v>0</v>
      </c>
      <c r="G32">
        <v>30</v>
      </c>
      <c r="H32">
        <v>0.1056</v>
      </c>
    </row>
    <row r="33" spans="1:8" ht="12.75">
      <c r="A33">
        <v>0</v>
      </c>
      <c r="B33">
        <v>15</v>
      </c>
      <c r="C33">
        <v>0</v>
      </c>
      <c r="G33">
        <v>30</v>
      </c>
      <c r="H33">
        <v>1.1772</v>
      </c>
    </row>
    <row r="34" spans="1:8" ht="12.75">
      <c r="A34">
        <v>0</v>
      </c>
      <c r="B34">
        <v>16</v>
      </c>
      <c r="C34">
        <v>0</v>
      </c>
      <c r="G34">
        <v>30</v>
      </c>
      <c r="H34">
        <v>0.0924</v>
      </c>
    </row>
    <row r="35" spans="1:8" ht="12.75">
      <c r="A35">
        <v>0</v>
      </c>
      <c r="B35">
        <v>17</v>
      </c>
      <c r="C35">
        <v>0</v>
      </c>
      <c r="G35">
        <v>30</v>
      </c>
      <c r="H35">
        <v>0.5016</v>
      </c>
    </row>
    <row r="36" spans="1:8" ht="12.75">
      <c r="A36">
        <v>0</v>
      </c>
      <c r="B36">
        <v>18</v>
      </c>
      <c r="C36">
        <v>0</v>
      </c>
      <c r="G36">
        <v>30</v>
      </c>
      <c r="H36">
        <v>0.09</v>
      </c>
    </row>
    <row r="37" spans="1:8" ht="12.75">
      <c r="A37">
        <v>0</v>
      </c>
      <c r="B37">
        <v>19</v>
      </c>
      <c r="C37">
        <v>0</v>
      </c>
      <c r="G37">
        <v>30</v>
      </c>
      <c r="H37">
        <v>1.0212</v>
      </c>
    </row>
    <row r="38" spans="1:8" ht="12.75">
      <c r="A38">
        <v>0</v>
      </c>
      <c r="B38">
        <v>20</v>
      </c>
      <c r="C38">
        <v>0</v>
      </c>
      <c r="G38">
        <v>30</v>
      </c>
      <c r="H38">
        <v>0.0924</v>
      </c>
    </row>
    <row r="39" spans="1:8" ht="12.75">
      <c r="A39">
        <v>0</v>
      </c>
      <c r="B39">
        <v>21</v>
      </c>
      <c r="C39">
        <v>0</v>
      </c>
      <c r="G39">
        <v>0</v>
      </c>
      <c r="H39">
        <v>0.017472</v>
      </c>
    </row>
    <row r="40" spans="1:8" ht="12.75">
      <c r="A40">
        <v>0</v>
      </c>
      <c r="B40">
        <v>22</v>
      </c>
      <c r="C40">
        <v>0</v>
      </c>
      <c r="G40">
        <v>0</v>
      </c>
      <c r="H40">
        <v>0.0175488</v>
      </c>
    </row>
    <row r="41" spans="1:8" ht="12.75">
      <c r="A41">
        <v>0</v>
      </c>
      <c r="B41">
        <v>23</v>
      </c>
      <c r="C41">
        <v>0</v>
      </c>
      <c r="G41">
        <v>0</v>
      </c>
      <c r="H41">
        <v>0.0205056</v>
      </c>
    </row>
    <row r="42" spans="1:8" ht="12.75">
      <c r="A42">
        <v>0</v>
      </c>
      <c r="B42">
        <v>24</v>
      </c>
      <c r="C42">
        <v>0</v>
      </c>
      <c r="G42">
        <v>0</v>
      </c>
      <c r="H42">
        <v>0.0108672</v>
      </c>
    </row>
    <row r="43" spans="1:15" ht="12.75">
      <c r="A43">
        <v>7</v>
      </c>
      <c r="B43">
        <v>0</v>
      </c>
      <c r="D43">
        <v>4</v>
      </c>
      <c r="E43">
        <v>100</v>
      </c>
      <c r="F43" s="18">
        <v>0.0001</v>
      </c>
      <c r="G43">
        <v>1</v>
      </c>
      <c r="H43">
        <v>0.966656</v>
      </c>
      <c r="K43" s="36">
        <v>0</v>
      </c>
      <c r="N43">
        <f>H43*(1-K43)</f>
        <v>0.966656</v>
      </c>
      <c r="O43">
        <f>IF((K43&lt;F43),H43,0)</f>
        <v>0.966656</v>
      </c>
    </row>
    <row r="44" spans="1:15" ht="12.75">
      <c r="A44">
        <v>8</v>
      </c>
      <c r="B44">
        <v>0</v>
      </c>
      <c r="D44">
        <v>4</v>
      </c>
      <c r="E44">
        <v>100</v>
      </c>
      <c r="F44" s="18">
        <v>0.0001</v>
      </c>
      <c r="G44">
        <v>1</v>
      </c>
      <c r="H44">
        <v>0.9555968</v>
      </c>
      <c r="K44" s="36">
        <v>0</v>
      </c>
      <c r="N44">
        <f aca="true" t="shared" si="0" ref="N44:N60">H44*(1-K44)</f>
        <v>0.9555968</v>
      </c>
      <c r="O44">
        <f aca="true" t="shared" si="1" ref="O44:O60">IF((K44&lt;F44),H44,0)</f>
        <v>0.9555968</v>
      </c>
    </row>
    <row r="45" spans="1:15" ht="12.75">
      <c r="A45">
        <v>25</v>
      </c>
      <c r="B45">
        <v>0</v>
      </c>
      <c r="D45">
        <v>4</v>
      </c>
      <c r="E45">
        <v>30</v>
      </c>
      <c r="F45" s="18">
        <v>0.05</v>
      </c>
      <c r="G45">
        <v>0.096</v>
      </c>
      <c r="H45">
        <v>0.087264</v>
      </c>
      <c r="K45" s="36">
        <v>0.057</v>
      </c>
      <c r="N45">
        <f t="shared" si="0"/>
        <v>0.08228995199999999</v>
      </c>
      <c r="O45">
        <f t="shared" si="1"/>
        <v>0</v>
      </c>
    </row>
    <row r="46" spans="1:15" ht="12.75">
      <c r="A46">
        <v>26</v>
      </c>
      <c r="B46">
        <v>0</v>
      </c>
      <c r="D46">
        <v>4</v>
      </c>
      <c r="E46">
        <v>30</v>
      </c>
      <c r="F46" s="18">
        <v>0.05</v>
      </c>
      <c r="G46">
        <v>0.096</v>
      </c>
      <c r="H46">
        <v>0.089856</v>
      </c>
      <c r="K46" s="36">
        <v>0.062</v>
      </c>
      <c r="N46">
        <f t="shared" si="0"/>
        <v>0.084284928</v>
      </c>
      <c r="O46">
        <f t="shared" si="1"/>
        <v>0</v>
      </c>
    </row>
    <row r="47" spans="1:15" ht="12.75">
      <c r="A47">
        <v>27</v>
      </c>
      <c r="B47">
        <v>0</v>
      </c>
      <c r="D47">
        <v>4</v>
      </c>
      <c r="E47">
        <v>30</v>
      </c>
      <c r="F47" s="18">
        <v>0.05</v>
      </c>
      <c r="G47">
        <v>0.096</v>
      </c>
      <c r="H47">
        <v>0.086208</v>
      </c>
      <c r="K47" s="36">
        <v>0.058</v>
      </c>
      <c r="N47">
        <f t="shared" si="0"/>
        <v>0.08120793600000001</v>
      </c>
      <c r="O47">
        <f t="shared" si="1"/>
        <v>0</v>
      </c>
    </row>
    <row r="48" spans="1:15" ht="12.75">
      <c r="A48">
        <v>28</v>
      </c>
      <c r="B48">
        <v>0</v>
      </c>
      <c r="D48">
        <v>4</v>
      </c>
      <c r="E48">
        <v>30</v>
      </c>
      <c r="F48" s="18">
        <v>0.05</v>
      </c>
      <c r="G48">
        <v>0.096</v>
      </c>
      <c r="H48">
        <v>0.092352</v>
      </c>
      <c r="K48" s="36">
        <v>0.068</v>
      </c>
      <c r="N48">
        <f t="shared" si="0"/>
        <v>0.086072064</v>
      </c>
      <c r="O48">
        <f t="shared" si="1"/>
        <v>0</v>
      </c>
    </row>
    <row r="49" spans="1:15" ht="12.75">
      <c r="A49">
        <v>29</v>
      </c>
      <c r="B49">
        <v>0</v>
      </c>
      <c r="D49">
        <v>4</v>
      </c>
      <c r="E49">
        <v>30</v>
      </c>
      <c r="F49" s="18">
        <v>0.05</v>
      </c>
      <c r="G49">
        <v>0.096</v>
      </c>
      <c r="H49">
        <v>0.09264</v>
      </c>
      <c r="K49" s="36">
        <v>0.038</v>
      </c>
      <c r="N49">
        <f t="shared" si="0"/>
        <v>0.08911967999999999</v>
      </c>
      <c r="O49">
        <f t="shared" si="1"/>
        <v>0.09264</v>
      </c>
    </row>
    <row r="50" spans="1:15" ht="12.75">
      <c r="A50">
        <v>30</v>
      </c>
      <c r="B50">
        <v>0</v>
      </c>
      <c r="D50">
        <v>4</v>
      </c>
      <c r="E50">
        <v>30</v>
      </c>
      <c r="F50" s="18">
        <v>0.05</v>
      </c>
      <c r="G50">
        <v>0.096</v>
      </c>
      <c r="H50">
        <v>0.091104</v>
      </c>
      <c r="K50" s="36">
        <v>0.095</v>
      </c>
      <c r="N50">
        <f t="shared" si="0"/>
        <v>0.08244912</v>
      </c>
      <c r="O50">
        <f t="shared" si="1"/>
        <v>0</v>
      </c>
    </row>
    <row r="51" spans="1:15" ht="12.75">
      <c r="A51">
        <v>0</v>
      </c>
      <c r="B51">
        <v>7</v>
      </c>
      <c r="D51">
        <v>4</v>
      </c>
      <c r="E51">
        <v>100</v>
      </c>
      <c r="F51" s="18">
        <v>0.0001</v>
      </c>
      <c r="G51">
        <v>1</v>
      </c>
      <c r="H51">
        <v>0.9416704</v>
      </c>
      <c r="K51" s="36">
        <v>0.018</v>
      </c>
      <c r="N51">
        <f t="shared" si="0"/>
        <v>0.9247203328</v>
      </c>
      <c r="O51">
        <f t="shared" si="1"/>
        <v>0</v>
      </c>
    </row>
    <row r="52" spans="1:15" ht="12.75">
      <c r="A52">
        <v>0</v>
      </c>
      <c r="B52">
        <v>8</v>
      </c>
      <c r="D52">
        <v>4</v>
      </c>
      <c r="E52">
        <v>100</v>
      </c>
      <c r="F52" s="18">
        <v>0.0001</v>
      </c>
      <c r="G52">
        <v>1</v>
      </c>
      <c r="H52">
        <v>0.9080832</v>
      </c>
      <c r="K52" s="36">
        <v>0.05</v>
      </c>
      <c r="N52">
        <f t="shared" si="0"/>
        <v>0.86267904</v>
      </c>
      <c r="O52">
        <f t="shared" si="1"/>
        <v>0</v>
      </c>
    </row>
    <row r="53" spans="1:15" ht="12.75">
      <c r="A53">
        <v>0</v>
      </c>
      <c r="B53">
        <v>9</v>
      </c>
      <c r="D53">
        <v>4</v>
      </c>
      <c r="E53">
        <v>200</v>
      </c>
      <c r="F53" s="18">
        <v>0.0001</v>
      </c>
      <c r="G53">
        <v>2</v>
      </c>
      <c r="H53">
        <v>0.2015232</v>
      </c>
      <c r="K53" s="36">
        <v>0.609</v>
      </c>
      <c r="N53">
        <f t="shared" si="0"/>
        <v>0.07879557120000001</v>
      </c>
      <c r="O53">
        <f t="shared" si="1"/>
        <v>0</v>
      </c>
    </row>
    <row r="54" spans="1:15" ht="12.75">
      <c r="A54">
        <v>0</v>
      </c>
      <c r="B54">
        <v>10</v>
      </c>
      <c r="D54">
        <v>4</v>
      </c>
      <c r="E54">
        <v>200</v>
      </c>
      <c r="F54" s="18">
        <v>0.0001</v>
      </c>
      <c r="G54">
        <v>2</v>
      </c>
      <c r="H54">
        <v>0.059392</v>
      </c>
      <c r="K54" s="36">
        <v>0.559</v>
      </c>
      <c r="N54">
        <f t="shared" si="0"/>
        <v>0.026191871999999998</v>
      </c>
      <c r="O54">
        <f t="shared" si="1"/>
        <v>0</v>
      </c>
    </row>
    <row r="55" spans="1:15" ht="12.75">
      <c r="A55">
        <v>0</v>
      </c>
      <c r="B55">
        <v>25</v>
      </c>
      <c r="D55">
        <v>4</v>
      </c>
      <c r="E55">
        <v>30</v>
      </c>
      <c r="F55">
        <v>0.05</v>
      </c>
      <c r="G55">
        <v>0.096</v>
      </c>
      <c r="H55">
        <v>0.090528</v>
      </c>
      <c r="K55" s="36">
        <v>0.006</v>
      </c>
      <c r="N55">
        <f t="shared" si="0"/>
        <v>0.089984832</v>
      </c>
      <c r="O55">
        <f t="shared" si="1"/>
        <v>0.090528</v>
      </c>
    </row>
    <row r="56" spans="1:15" ht="12.75">
      <c r="A56">
        <v>0</v>
      </c>
      <c r="B56">
        <v>26</v>
      </c>
      <c r="D56">
        <v>4</v>
      </c>
      <c r="E56">
        <v>30</v>
      </c>
      <c r="F56">
        <v>0.05</v>
      </c>
      <c r="G56">
        <v>0.096</v>
      </c>
      <c r="H56">
        <v>0.086208</v>
      </c>
      <c r="K56" s="36">
        <v>0.013</v>
      </c>
      <c r="N56">
        <f t="shared" si="0"/>
        <v>0.085087296</v>
      </c>
      <c r="O56">
        <f t="shared" si="1"/>
        <v>0.086208</v>
      </c>
    </row>
    <row r="57" spans="1:15" ht="12.75">
      <c r="A57">
        <v>0</v>
      </c>
      <c r="B57">
        <v>27</v>
      </c>
      <c r="D57">
        <v>4</v>
      </c>
      <c r="E57">
        <v>30</v>
      </c>
      <c r="F57">
        <v>0.05</v>
      </c>
      <c r="G57">
        <v>0.096</v>
      </c>
      <c r="H57">
        <v>0.091296</v>
      </c>
      <c r="K57" s="36">
        <v>0.005</v>
      </c>
      <c r="N57">
        <f t="shared" si="0"/>
        <v>0.09083952</v>
      </c>
      <c r="O57">
        <f t="shared" si="1"/>
        <v>0.091296</v>
      </c>
    </row>
    <row r="58" spans="1:15" ht="12.75">
      <c r="A58">
        <v>0</v>
      </c>
      <c r="B58">
        <v>28</v>
      </c>
      <c r="D58">
        <v>4</v>
      </c>
      <c r="E58">
        <v>30</v>
      </c>
      <c r="F58">
        <v>0.05</v>
      </c>
      <c r="G58">
        <v>0.096</v>
      </c>
      <c r="H58">
        <v>0.09024</v>
      </c>
      <c r="K58" s="36">
        <v>0.0013</v>
      </c>
      <c r="N58">
        <f t="shared" si="0"/>
        <v>0.090122688</v>
      </c>
      <c r="O58">
        <f t="shared" si="1"/>
        <v>0.09024</v>
      </c>
    </row>
    <row r="59" spans="1:15" ht="12.75">
      <c r="A59">
        <v>0</v>
      </c>
      <c r="B59">
        <v>29</v>
      </c>
      <c r="D59">
        <v>4</v>
      </c>
      <c r="E59">
        <v>30</v>
      </c>
      <c r="F59">
        <v>0.05</v>
      </c>
      <c r="G59">
        <v>0.096</v>
      </c>
      <c r="H59">
        <v>0.089472</v>
      </c>
      <c r="K59" s="36">
        <v>0</v>
      </c>
      <c r="N59">
        <f t="shared" si="0"/>
        <v>0.089472</v>
      </c>
      <c r="O59">
        <f t="shared" si="1"/>
        <v>0.089472</v>
      </c>
    </row>
    <row r="60" spans="1:15" ht="12.75">
      <c r="A60">
        <v>0</v>
      </c>
      <c r="B60">
        <v>30</v>
      </c>
      <c r="D60">
        <v>4</v>
      </c>
      <c r="E60">
        <v>30</v>
      </c>
      <c r="F60">
        <v>0.05</v>
      </c>
      <c r="G60">
        <v>0.096</v>
      </c>
      <c r="H60">
        <v>0.084</v>
      </c>
      <c r="K60" s="36">
        <v>0.0021</v>
      </c>
      <c r="N60">
        <f t="shared" si="0"/>
        <v>0.08382360000000001</v>
      </c>
      <c r="O60">
        <f t="shared" si="1"/>
        <v>0.084</v>
      </c>
    </row>
    <row r="61" ht="13.5" thickBot="1">
      <c r="R61" s="18"/>
    </row>
    <row r="62" spans="1:13" ht="13.5" thickBot="1">
      <c r="A62" s="64" t="s">
        <v>34</v>
      </c>
      <c r="B62" s="77"/>
      <c r="C62" s="77"/>
      <c r="D62" s="77"/>
      <c r="E62" s="65"/>
      <c r="G62" s="64" t="s">
        <v>23</v>
      </c>
      <c r="H62" s="77"/>
      <c r="I62" s="77"/>
      <c r="J62" s="77"/>
      <c r="K62" s="77"/>
      <c r="L62" s="77"/>
      <c r="M62" s="65"/>
    </row>
    <row r="63" spans="1:13" ht="13.5" thickBot="1">
      <c r="A63" s="13"/>
      <c r="B63" s="1" t="s">
        <v>15</v>
      </c>
      <c r="C63" s="1" t="s">
        <v>16</v>
      </c>
      <c r="D63" s="1" t="s">
        <v>17</v>
      </c>
      <c r="E63" s="2" t="s">
        <v>18</v>
      </c>
      <c r="G63" s="14" t="s">
        <v>26</v>
      </c>
      <c r="H63" s="18"/>
      <c r="I63" s="18"/>
      <c r="J63" s="18"/>
      <c r="K63" s="18"/>
      <c r="L63" s="18"/>
      <c r="M63" s="19"/>
    </row>
    <row r="64" spans="1:13" ht="12.75">
      <c r="A64" s="8" t="s">
        <v>64</v>
      </c>
      <c r="B64" s="9">
        <v>0.0032</v>
      </c>
      <c r="C64" s="9">
        <v>0.0032</v>
      </c>
      <c r="D64" s="9">
        <v>0.0032</v>
      </c>
      <c r="E64" s="10">
        <v>0.0032</v>
      </c>
      <c r="G64" s="94" t="s">
        <v>24</v>
      </c>
      <c r="H64" s="13"/>
      <c r="I64" s="1" t="s">
        <v>33</v>
      </c>
      <c r="J64" s="1" t="s">
        <v>27</v>
      </c>
      <c r="K64" s="1"/>
      <c r="L64" s="1"/>
      <c r="M64" s="2"/>
    </row>
    <row r="65" spans="1:13" ht="13.5" thickBot="1">
      <c r="A65" s="8" t="s">
        <v>65</v>
      </c>
      <c r="B65" s="9">
        <v>15</v>
      </c>
      <c r="C65" s="9">
        <v>15</v>
      </c>
      <c r="D65" s="9">
        <v>7</v>
      </c>
      <c r="E65" s="10">
        <v>3</v>
      </c>
      <c r="G65" s="95"/>
      <c r="H65" s="22" t="s">
        <v>25</v>
      </c>
      <c r="I65" s="11">
        <v>1</v>
      </c>
      <c r="J65" s="11">
        <v>16</v>
      </c>
      <c r="K65" s="11"/>
      <c r="L65" s="11"/>
      <c r="M65" s="12"/>
    </row>
    <row r="66" spans="1:13" ht="13.5" thickBot="1">
      <c r="A66" s="8" t="s">
        <v>66</v>
      </c>
      <c r="B66" s="9">
        <v>1023</v>
      </c>
      <c r="C66" s="9">
        <v>1023</v>
      </c>
      <c r="D66" s="9">
        <v>15</v>
      </c>
      <c r="E66" s="10">
        <v>7</v>
      </c>
      <c r="G66" s="23" t="s">
        <v>28</v>
      </c>
      <c r="H66" s="64" t="s">
        <v>29</v>
      </c>
      <c r="I66" s="77"/>
      <c r="J66" s="77"/>
      <c r="K66" s="77"/>
      <c r="L66" s="77"/>
      <c r="M66" s="65"/>
    </row>
    <row r="67" spans="1:13" ht="13.5" thickBot="1">
      <c r="A67" s="8" t="s">
        <v>67</v>
      </c>
      <c r="B67" s="9">
        <v>7</v>
      </c>
      <c r="C67" s="9">
        <v>3</v>
      </c>
      <c r="D67" s="9">
        <v>2</v>
      </c>
      <c r="E67" s="10">
        <v>2</v>
      </c>
      <c r="G67" s="23" t="s">
        <v>19</v>
      </c>
      <c r="H67" s="64" t="s">
        <v>32</v>
      </c>
      <c r="I67" s="77"/>
      <c r="J67" s="77"/>
      <c r="K67" s="77"/>
      <c r="L67" s="77"/>
      <c r="M67" s="65"/>
    </row>
    <row r="68" spans="1:13" ht="13.5" thickBot="1">
      <c r="A68" s="16" t="s">
        <v>20</v>
      </c>
      <c r="B68" s="75" t="s">
        <v>22</v>
      </c>
      <c r="C68" s="75"/>
      <c r="D68" s="75"/>
      <c r="E68" s="76"/>
      <c r="G68" s="15" t="s">
        <v>30</v>
      </c>
      <c r="H68" s="64" t="s">
        <v>29</v>
      </c>
      <c r="I68" s="77"/>
      <c r="J68" s="77"/>
      <c r="K68" s="77"/>
      <c r="L68" s="77"/>
      <c r="M68" s="65"/>
    </row>
    <row r="69" spans="1:13" ht="13.5" thickBot="1">
      <c r="A69" s="17" t="s">
        <v>21</v>
      </c>
      <c r="B69" s="75" t="s">
        <v>22</v>
      </c>
      <c r="C69" s="75"/>
      <c r="D69" s="75"/>
      <c r="E69" s="76"/>
      <c r="G69" s="23" t="s">
        <v>31</v>
      </c>
      <c r="H69" s="64" t="s">
        <v>29</v>
      </c>
      <c r="I69" s="77"/>
      <c r="J69" s="77"/>
      <c r="K69" s="77"/>
      <c r="L69" s="77"/>
      <c r="M69" s="65"/>
    </row>
    <row r="70" ht="13.5" thickBot="1"/>
    <row r="71" spans="7:13" ht="12.75">
      <c r="G71" s="82" t="s">
        <v>36</v>
      </c>
      <c r="H71" s="83"/>
      <c r="I71" s="83"/>
      <c r="J71" s="83"/>
      <c r="K71" s="83"/>
      <c r="L71" s="83"/>
      <c r="M71" s="84"/>
    </row>
    <row r="72" spans="7:13" ht="12.75" customHeight="1">
      <c r="G72" s="97" t="s">
        <v>37</v>
      </c>
      <c r="H72" s="98"/>
      <c r="I72" s="85" t="s">
        <v>39</v>
      </c>
      <c r="J72" s="86"/>
      <c r="K72" s="86"/>
      <c r="L72" s="86"/>
      <c r="M72" s="87"/>
    </row>
    <row r="73" spans="7:13" ht="12.75">
      <c r="G73" s="97" t="s">
        <v>38</v>
      </c>
      <c r="H73" s="98"/>
      <c r="I73" s="85" t="s">
        <v>40</v>
      </c>
      <c r="J73" s="99"/>
      <c r="K73" s="9"/>
      <c r="L73" s="9"/>
      <c r="M73" s="10"/>
    </row>
    <row r="74" spans="7:13" ht="12.75">
      <c r="G74" s="97" t="s">
        <v>41</v>
      </c>
      <c r="H74" s="98"/>
      <c r="I74" s="9" t="s">
        <v>42</v>
      </c>
      <c r="J74" s="9"/>
      <c r="K74" s="9"/>
      <c r="L74" s="9"/>
      <c r="M74" s="10"/>
    </row>
    <row r="75" spans="7:13" ht="12.75">
      <c r="G75" s="97" t="s">
        <v>43</v>
      </c>
      <c r="H75" s="98"/>
      <c r="I75" s="9">
        <v>40</v>
      </c>
      <c r="J75" s="9"/>
      <c r="K75" s="9"/>
      <c r="L75" s="9"/>
      <c r="M75" s="10"/>
    </row>
    <row r="76" spans="7:13" ht="12.75">
      <c r="G76" s="8" t="s">
        <v>44</v>
      </c>
      <c r="H76" s="9"/>
      <c r="I76" s="9" t="s">
        <v>45</v>
      </c>
      <c r="J76" s="9"/>
      <c r="K76" s="9"/>
      <c r="L76" s="9"/>
      <c r="M76" s="10"/>
    </row>
    <row r="77" spans="7:13" ht="12.75">
      <c r="G77" s="8" t="s">
        <v>46</v>
      </c>
      <c r="H77" s="9"/>
      <c r="I77" s="9" t="s">
        <v>47</v>
      </c>
      <c r="J77" s="9"/>
      <c r="K77" s="9"/>
      <c r="L77" s="9"/>
      <c r="M77" s="10"/>
    </row>
    <row r="78" spans="7:13" ht="12.75">
      <c r="G78" s="8" t="s">
        <v>48</v>
      </c>
      <c r="H78" s="9"/>
      <c r="I78" s="9" t="s">
        <v>49</v>
      </c>
      <c r="J78" s="9"/>
      <c r="K78" s="9"/>
      <c r="L78" s="9"/>
      <c r="M78" s="10"/>
    </row>
    <row r="79" spans="7:13" ht="13.5" thickBot="1">
      <c r="G79" s="17" t="s">
        <v>50</v>
      </c>
      <c r="H79" s="11"/>
      <c r="I79" s="11">
        <v>108</v>
      </c>
      <c r="J79" s="11"/>
      <c r="K79" s="11"/>
      <c r="L79" s="11"/>
      <c r="M79" s="12"/>
    </row>
  </sheetData>
  <mergeCells count="27">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7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0.42578125" style="0" customWidth="1"/>
  </cols>
  <sheetData>
    <row r="1" spans="1:19" ht="12.75" customHeight="1">
      <c r="A1" s="70" t="s">
        <v>0</v>
      </c>
      <c r="B1" s="66" t="s">
        <v>1</v>
      </c>
      <c r="C1" s="66" t="s">
        <v>3</v>
      </c>
      <c r="D1" s="66" t="s">
        <v>2</v>
      </c>
      <c r="E1" s="66" t="s">
        <v>73</v>
      </c>
      <c r="F1" s="66" t="s">
        <v>74</v>
      </c>
      <c r="G1" s="66" t="s">
        <v>84</v>
      </c>
      <c r="H1" s="88" t="s">
        <v>57</v>
      </c>
      <c r="I1" s="90" t="s">
        <v>4</v>
      </c>
      <c r="J1" s="74"/>
      <c r="K1" s="80" t="s">
        <v>5</v>
      </c>
      <c r="L1" s="81"/>
      <c r="M1" s="74" t="s">
        <v>6</v>
      </c>
      <c r="N1" s="74"/>
      <c r="O1" s="74"/>
      <c r="P1" s="1" t="s">
        <v>7</v>
      </c>
      <c r="Q1" s="2"/>
      <c r="S1" s="88" t="s">
        <v>78</v>
      </c>
    </row>
    <row r="2" spans="1:19" ht="39" thickBot="1">
      <c r="A2" s="92"/>
      <c r="B2" s="93"/>
      <c r="C2" s="93"/>
      <c r="D2" s="93"/>
      <c r="E2" s="93"/>
      <c r="F2" s="93"/>
      <c r="G2" s="93"/>
      <c r="H2" s="96"/>
      <c r="I2" s="3" t="s">
        <v>8</v>
      </c>
      <c r="J2" s="4" t="s">
        <v>9</v>
      </c>
      <c r="K2" s="4" t="s">
        <v>79</v>
      </c>
      <c r="L2" s="5" t="s">
        <v>94</v>
      </c>
      <c r="M2" s="4" t="s">
        <v>10</v>
      </c>
      <c r="N2" s="4" t="s">
        <v>11</v>
      </c>
      <c r="O2" s="4" t="s">
        <v>12</v>
      </c>
      <c r="P2" s="5" t="s">
        <v>13</v>
      </c>
      <c r="Q2" s="6" t="s">
        <v>14</v>
      </c>
      <c r="S2" s="96"/>
    </row>
    <row r="3" spans="1:19" ht="12.75">
      <c r="A3">
        <v>1</v>
      </c>
      <c r="B3">
        <v>0</v>
      </c>
      <c r="C3">
        <v>0</v>
      </c>
      <c r="G3">
        <v>0.256</v>
      </c>
      <c r="H3" s="26">
        <f aca="true" t="shared" si="0" ref="H3:H34">S3/1000000</f>
        <v>0.1961984</v>
      </c>
      <c r="I3" s="35">
        <f>SUM(H3:H42)</f>
        <v>25.878163200000007</v>
      </c>
      <c r="J3" s="35">
        <f>I3/SUM(G3:G42)</f>
        <v>0.05737646599737488</v>
      </c>
      <c r="K3" s="1"/>
      <c r="L3" s="37" t="s">
        <v>81</v>
      </c>
      <c r="M3" s="35">
        <f>SUM(H3:H60)</f>
        <v>30.933408000000014</v>
      </c>
      <c r="N3" s="35">
        <f>SUM(N43:N60)</f>
        <v>4.811733996800001</v>
      </c>
      <c r="O3" s="35">
        <f>SUM(O43:O60)</f>
        <v>3.0488959999999996</v>
      </c>
      <c r="P3" s="35">
        <v>141.0154947</v>
      </c>
      <c r="Q3" s="38">
        <f>N3/P3</f>
        <v>0.03412202330698912</v>
      </c>
      <c r="S3" s="25">
        <v>196198.4</v>
      </c>
    </row>
    <row r="4" spans="1:19" ht="12.75">
      <c r="A4">
        <v>2</v>
      </c>
      <c r="B4">
        <v>0</v>
      </c>
      <c r="C4">
        <v>0</v>
      </c>
      <c r="G4">
        <v>0.256</v>
      </c>
      <c r="H4" s="26">
        <f t="shared" si="0"/>
        <v>0.2483584</v>
      </c>
      <c r="S4" s="25">
        <v>248358.4</v>
      </c>
    </row>
    <row r="5" spans="1:19" ht="12.75">
      <c r="A5">
        <v>3</v>
      </c>
      <c r="B5">
        <v>0</v>
      </c>
      <c r="C5">
        <v>0</v>
      </c>
      <c r="G5">
        <v>0.256</v>
      </c>
      <c r="H5" s="26">
        <f t="shared" si="0"/>
        <v>0.2497664</v>
      </c>
      <c r="S5" s="25">
        <v>249766.4</v>
      </c>
    </row>
    <row r="6" spans="1:19" ht="12.75">
      <c r="A6">
        <v>4</v>
      </c>
      <c r="B6">
        <v>0</v>
      </c>
      <c r="C6">
        <v>0</v>
      </c>
      <c r="G6">
        <v>5</v>
      </c>
      <c r="H6" s="26">
        <f t="shared" si="0"/>
        <v>3.663808</v>
      </c>
      <c r="S6" s="25">
        <v>3663808</v>
      </c>
    </row>
    <row r="7" spans="1:19" ht="12.75">
      <c r="A7">
        <v>5</v>
      </c>
      <c r="B7">
        <v>0</v>
      </c>
      <c r="C7">
        <v>0</v>
      </c>
      <c r="G7">
        <v>10</v>
      </c>
      <c r="H7" s="26">
        <f t="shared" si="0"/>
        <v>0.6403295999999999</v>
      </c>
      <c r="S7" s="25">
        <v>640329.6</v>
      </c>
    </row>
    <row r="8" spans="1:19" ht="12.75">
      <c r="A8">
        <v>6</v>
      </c>
      <c r="B8">
        <v>0</v>
      </c>
      <c r="C8">
        <v>0</v>
      </c>
      <c r="G8">
        <v>0.256</v>
      </c>
      <c r="H8" s="26">
        <f t="shared" si="0"/>
        <v>0.165504</v>
      </c>
      <c r="S8" s="25">
        <v>165504</v>
      </c>
    </row>
    <row r="9" spans="1:19" ht="12.75">
      <c r="A9">
        <v>11</v>
      </c>
      <c r="B9">
        <v>0</v>
      </c>
      <c r="C9">
        <v>0</v>
      </c>
      <c r="G9">
        <v>0</v>
      </c>
      <c r="H9" s="26">
        <f t="shared" si="0"/>
        <v>0.0358656</v>
      </c>
      <c r="S9" s="25">
        <v>35865.6</v>
      </c>
    </row>
    <row r="10" spans="1:19" ht="12.75">
      <c r="A10">
        <v>12</v>
      </c>
      <c r="B10">
        <v>0</v>
      </c>
      <c r="C10">
        <v>0</v>
      </c>
      <c r="G10">
        <v>0</v>
      </c>
      <c r="H10" s="26">
        <f t="shared" si="0"/>
        <v>0.0039552</v>
      </c>
      <c r="S10" s="25">
        <v>3955.2</v>
      </c>
    </row>
    <row r="11" spans="1:19" ht="12.75">
      <c r="A11">
        <v>13</v>
      </c>
      <c r="B11">
        <v>0</v>
      </c>
      <c r="C11">
        <v>0</v>
      </c>
      <c r="G11">
        <v>0</v>
      </c>
      <c r="H11" s="26">
        <f t="shared" si="0"/>
        <v>0.0199296</v>
      </c>
      <c r="S11" s="25">
        <v>19929.6</v>
      </c>
    </row>
    <row r="12" spans="1:19" ht="12.75">
      <c r="A12">
        <v>14</v>
      </c>
      <c r="B12">
        <v>0</v>
      </c>
      <c r="C12">
        <v>0</v>
      </c>
      <c r="G12">
        <v>0</v>
      </c>
      <c r="H12" s="26">
        <f t="shared" si="0"/>
        <v>0.0029952</v>
      </c>
      <c r="S12" s="25">
        <v>2995.2</v>
      </c>
    </row>
    <row r="13" spans="1:19" ht="12.75">
      <c r="A13">
        <v>15</v>
      </c>
      <c r="B13">
        <v>0</v>
      </c>
      <c r="C13">
        <v>0</v>
      </c>
      <c r="G13">
        <v>0</v>
      </c>
      <c r="H13" s="26">
        <f t="shared" si="0"/>
        <v>0.0267264</v>
      </c>
      <c r="S13" s="25">
        <v>26726.4</v>
      </c>
    </row>
    <row r="14" spans="1:19" ht="12.75">
      <c r="A14">
        <v>16</v>
      </c>
      <c r="B14">
        <v>0</v>
      </c>
      <c r="C14">
        <v>0</v>
      </c>
      <c r="G14">
        <v>0</v>
      </c>
      <c r="H14" s="26">
        <f t="shared" si="0"/>
        <v>0.0021888000000000003</v>
      </c>
      <c r="S14" s="25">
        <v>2188.8</v>
      </c>
    </row>
    <row r="15" spans="1:19" ht="12.75">
      <c r="A15">
        <v>17</v>
      </c>
      <c r="B15">
        <v>0</v>
      </c>
      <c r="C15">
        <v>0</v>
      </c>
      <c r="G15">
        <v>0</v>
      </c>
      <c r="H15" s="26">
        <f t="shared" si="0"/>
        <v>0.0114432</v>
      </c>
      <c r="S15" s="25">
        <v>11443.2</v>
      </c>
    </row>
    <row r="16" spans="1:19" ht="12.75">
      <c r="A16">
        <v>18</v>
      </c>
      <c r="B16">
        <v>0</v>
      </c>
      <c r="C16">
        <v>0</v>
      </c>
      <c r="G16">
        <v>0</v>
      </c>
      <c r="H16" s="26">
        <f t="shared" si="0"/>
        <v>0.002496</v>
      </c>
      <c r="S16" s="25">
        <v>2496</v>
      </c>
    </row>
    <row r="17" spans="1:19" ht="12.75">
      <c r="A17">
        <v>19</v>
      </c>
      <c r="B17">
        <v>0</v>
      </c>
      <c r="C17">
        <v>0</v>
      </c>
      <c r="G17">
        <v>0</v>
      </c>
      <c r="H17" s="26">
        <f t="shared" si="0"/>
        <v>0.0237696</v>
      </c>
      <c r="S17" s="25">
        <v>23769.6</v>
      </c>
    </row>
    <row r="18" spans="1:19" ht="12.75">
      <c r="A18">
        <v>20</v>
      </c>
      <c r="B18">
        <v>0</v>
      </c>
      <c r="C18">
        <v>0</v>
      </c>
      <c r="G18">
        <v>0</v>
      </c>
      <c r="H18" s="26">
        <f t="shared" si="0"/>
        <v>0.0021504000000000002</v>
      </c>
      <c r="S18" s="25">
        <v>2150.4</v>
      </c>
    </row>
    <row r="19" spans="1:19" ht="12.75">
      <c r="A19">
        <v>21</v>
      </c>
      <c r="B19">
        <v>0</v>
      </c>
      <c r="C19">
        <v>0</v>
      </c>
      <c r="G19">
        <v>30</v>
      </c>
      <c r="H19" s="26">
        <f t="shared" si="0"/>
        <v>2.6988</v>
      </c>
      <c r="S19" s="25">
        <v>2698800</v>
      </c>
    </row>
    <row r="20" spans="1:19" ht="12.75">
      <c r="A20">
        <v>22</v>
      </c>
      <c r="B20">
        <v>0</v>
      </c>
      <c r="C20">
        <v>0</v>
      </c>
      <c r="G20">
        <v>30</v>
      </c>
      <c r="H20" s="26">
        <f t="shared" si="0"/>
        <v>5.4672</v>
      </c>
      <c r="S20" s="25">
        <v>5467200</v>
      </c>
    </row>
    <row r="21" spans="1:19" ht="12.75">
      <c r="A21">
        <v>23</v>
      </c>
      <c r="B21">
        <v>0</v>
      </c>
      <c r="C21">
        <v>0</v>
      </c>
      <c r="G21">
        <v>30</v>
      </c>
      <c r="H21" s="26">
        <f t="shared" si="0"/>
        <v>4.6224</v>
      </c>
      <c r="S21" s="25">
        <v>4622400</v>
      </c>
    </row>
    <row r="22" spans="1:19" ht="12.75">
      <c r="A22">
        <v>24</v>
      </c>
      <c r="B22">
        <v>0</v>
      </c>
      <c r="C22">
        <v>0</v>
      </c>
      <c r="G22">
        <v>30</v>
      </c>
      <c r="H22" s="26">
        <f t="shared" si="0"/>
        <v>1.9692</v>
      </c>
      <c r="S22" s="25">
        <v>1969200</v>
      </c>
    </row>
    <row r="23" spans="1:19" ht="12.75">
      <c r="A23">
        <v>0</v>
      </c>
      <c r="B23">
        <v>1</v>
      </c>
      <c r="C23">
        <v>0</v>
      </c>
      <c r="G23">
        <v>1</v>
      </c>
      <c r="H23" s="26">
        <f t="shared" si="0"/>
        <v>0.0539616</v>
      </c>
      <c r="S23" s="25">
        <v>53961.6</v>
      </c>
    </row>
    <row r="24" spans="1:19" ht="12.75">
      <c r="A24">
        <v>0</v>
      </c>
      <c r="B24">
        <v>2</v>
      </c>
      <c r="C24">
        <v>0</v>
      </c>
      <c r="G24">
        <v>1</v>
      </c>
      <c r="H24" s="26">
        <f t="shared" si="0"/>
        <v>0.036432</v>
      </c>
      <c r="S24" s="25">
        <v>36432</v>
      </c>
    </row>
    <row r="25" spans="1:19" ht="12.75">
      <c r="A25">
        <v>0</v>
      </c>
      <c r="B25">
        <v>3</v>
      </c>
      <c r="C25">
        <v>0</v>
      </c>
      <c r="G25">
        <v>1</v>
      </c>
      <c r="H25" s="26">
        <f t="shared" si="0"/>
        <v>0.060691199999999994</v>
      </c>
      <c r="S25" s="25">
        <v>60691.2</v>
      </c>
    </row>
    <row r="26" spans="1:19" ht="12.75">
      <c r="A26">
        <v>0</v>
      </c>
      <c r="B26">
        <v>4</v>
      </c>
      <c r="C26">
        <v>0</v>
      </c>
      <c r="G26">
        <v>1</v>
      </c>
      <c r="H26" s="26">
        <f t="shared" si="0"/>
        <v>0.056592</v>
      </c>
      <c r="S26" s="25">
        <v>56592</v>
      </c>
    </row>
    <row r="27" spans="1:19" ht="12.75">
      <c r="A27">
        <v>0</v>
      </c>
      <c r="B27">
        <v>5</v>
      </c>
      <c r="C27">
        <v>0</v>
      </c>
      <c r="G27">
        <v>1</v>
      </c>
      <c r="H27" s="26">
        <f t="shared" si="0"/>
        <v>0.0502176</v>
      </c>
      <c r="S27" s="25">
        <v>50217.6</v>
      </c>
    </row>
    <row r="28" spans="1:19" ht="12.75">
      <c r="A28">
        <v>0</v>
      </c>
      <c r="B28">
        <v>6</v>
      </c>
      <c r="C28">
        <v>0</v>
      </c>
      <c r="G28">
        <v>10</v>
      </c>
      <c r="H28" s="26">
        <f t="shared" si="0"/>
        <v>0.0432576</v>
      </c>
      <c r="S28" s="25">
        <v>43257.6</v>
      </c>
    </row>
    <row r="29" spans="1:19" ht="12.75">
      <c r="A29">
        <v>0</v>
      </c>
      <c r="B29">
        <v>11</v>
      </c>
      <c r="C29">
        <v>0</v>
      </c>
      <c r="G29">
        <v>30</v>
      </c>
      <c r="H29" s="26">
        <f t="shared" si="0"/>
        <v>1.4856</v>
      </c>
      <c r="S29" s="25">
        <v>1485600</v>
      </c>
    </row>
    <row r="30" spans="1:19" ht="12.75">
      <c r="A30">
        <v>0</v>
      </c>
      <c r="B30">
        <v>12</v>
      </c>
      <c r="C30">
        <v>0</v>
      </c>
      <c r="G30">
        <v>30</v>
      </c>
      <c r="H30" s="26">
        <f t="shared" si="0"/>
        <v>0.1716</v>
      </c>
      <c r="S30" s="25">
        <v>171600</v>
      </c>
    </row>
    <row r="31" spans="1:19" ht="12.75">
      <c r="A31">
        <v>0</v>
      </c>
      <c r="B31">
        <v>13</v>
      </c>
      <c r="C31">
        <v>0</v>
      </c>
      <c r="G31">
        <v>30</v>
      </c>
      <c r="H31" s="26">
        <f t="shared" si="0"/>
        <v>0.8184</v>
      </c>
      <c r="S31" s="25">
        <v>818400</v>
      </c>
    </row>
    <row r="32" spans="1:19" ht="12.75">
      <c r="A32">
        <v>0</v>
      </c>
      <c r="B32">
        <v>14</v>
      </c>
      <c r="C32">
        <v>0</v>
      </c>
      <c r="G32">
        <v>30</v>
      </c>
      <c r="H32" s="26">
        <f t="shared" si="0"/>
        <v>0.1308</v>
      </c>
      <c r="S32" s="25">
        <v>130800</v>
      </c>
    </row>
    <row r="33" spans="1:19" ht="12.75">
      <c r="A33">
        <v>0</v>
      </c>
      <c r="B33">
        <v>15</v>
      </c>
      <c r="C33">
        <v>0</v>
      </c>
      <c r="G33">
        <v>30</v>
      </c>
      <c r="H33" s="26">
        <f t="shared" si="0"/>
        <v>1.1016</v>
      </c>
      <c r="S33" s="25">
        <v>1101600</v>
      </c>
    </row>
    <row r="34" spans="1:19" ht="12.75">
      <c r="A34">
        <v>0</v>
      </c>
      <c r="B34">
        <v>16</v>
      </c>
      <c r="C34">
        <v>0</v>
      </c>
      <c r="G34">
        <v>30</v>
      </c>
      <c r="H34" s="26">
        <f t="shared" si="0"/>
        <v>0.0924</v>
      </c>
      <c r="S34" s="25">
        <v>92400</v>
      </c>
    </row>
    <row r="35" spans="1:19" ht="12.75">
      <c r="A35">
        <v>0</v>
      </c>
      <c r="B35">
        <v>17</v>
      </c>
      <c r="C35">
        <v>0</v>
      </c>
      <c r="G35">
        <v>30</v>
      </c>
      <c r="H35" s="26">
        <f aca="true" t="shared" si="1" ref="H35:H54">S35/1000000</f>
        <v>0.4716</v>
      </c>
      <c r="S35" s="25">
        <v>471600</v>
      </c>
    </row>
    <row r="36" spans="1:19" ht="12.75">
      <c r="A36">
        <v>0</v>
      </c>
      <c r="B36">
        <v>18</v>
      </c>
      <c r="C36">
        <v>0</v>
      </c>
      <c r="G36">
        <v>30</v>
      </c>
      <c r="H36" s="26">
        <f t="shared" si="1"/>
        <v>0.1044</v>
      </c>
      <c r="S36" s="25">
        <v>104400</v>
      </c>
    </row>
    <row r="37" spans="1:19" ht="12.75">
      <c r="A37">
        <v>0</v>
      </c>
      <c r="B37">
        <v>19</v>
      </c>
      <c r="C37">
        <v>0</v>
      </c>
      <c r="G37">
        <v>30</v>
      </c>
      <c r="H37" s="26">
        <f t="shared" si="1"/>
        <v>0.9852</v>
      </c>
      <c r="S37" s="25">
        <v>985200</v>
      </c>
    </row>
    <row r="38" spans="1:19" ht="12.75">
      <c r="A38">
        <v>0</v>
      </c>
      <c r="B38">
        <v>20</v>
      </c>
      <c r="C38">
        <v>0</v>
      </c>
      <c r="G38">
        <v>30</v>
      </c>
      <c r="H38" s="26">
        <f t="shared" si="1"/>
        <v>0.0924</v>
      </c>
      <c r="S38" s="25">
        <v>92400</v>
      </c>
    </row>
    <row r="39" spans="1:19" ht="12.75">
      <c r="A39">
        <v>0</v>
      </c>
      <c r="B39">
        <v>21</v>
      </c>
      <c r="C39">
        <v>0</v>
      </c>
      <c r="G39">
        <v>0</v>
      </c>
      <c r="H39" s="26">
        <f t="shared" si="1"/>
        <v>0.0181248</v>
      </c>
      <c r="S39" s="25">
        <v>18124.8</v>
      </c>
    </row>
    <row r="40" spans="1:19" ht="12.75">
      <c r="A40">
        <v>0</v>
      </c>
      <c r="B40">
        <v>22</v>
      </c>
      <c r="C40">
        <v>0</v>
      </c>
      <c r="G40">
        <v>0</v>
      </c>
      <c r="H40" s="26">
        <f t="shared" si="1"/>
        <v>0.01824</v>
      </c>
      <c r="S40" s="25">
        <v>18240</v>
      </c>
    </row>
    <row r="41" spans="1:19" ht="12.75">
      <c r="A41">
        <v>0</v>
      </c>
      <c r="B41">
        <v>23</v>
      </c>
      <c r="C41">
        <v>0</v>
      </c>
      <c r="G41">
        <v>0</v>
      </c>
      <c r="H41" s="26">
        <f t="shared" si="1"/>
        <v>0.024499200000000002</v>
      </c>
      <c r="S41" s="25">
        <v>24499.2</v>
      </c>
    </row>
    <row r="42" spans="1:19" ht="12.75">
      <c r="A42">
        <v>0</v>
      </c>
      <c r="B42">
        <v>24</v>
      </c>
      <c r="C42">
        <v>0</v>
      </c>
      <c r="G42">
        <v>0</v>
      </c>
      <c r="H42" s="26">
        <f t="shared" si="1"/>
        <v>0.0090624</v>
      </c>
      <c r="S42" s="25">
        <v>9062.4</v>
      </c>
    </row>
    <row r="43" spans="1:19" ht="12.75">
      <c r="A43">
        <v>7</v>
      </c>
      <c r="B43">
        <v>0</v>
      </c>
      <c r="D43">
        <v>4</v>
      </c>
      <c r="E43">
        <v>100</v>
      </c>
      <c r="F43" s="18">
        <v>0.0001</v>
      </c>
      <c r="G43">
        <v>1</v>
      </c>
      <c r="H43" s="26">
        <f t="shared" si="1"/>
        <v>0.966656</v>
      </c>
      <c r="K43" s="36">
        <v>0</v>
      </c>
      <c r="N43">
        <f aca="true" t="shared" si="2" ref="N43:N60">H43*(1-K43)</f>
        <v>0.966656</v>
      </c>
      <c r="O43">
        <f>IF((K43&lt;F43),H43,0)</f>
        <v>0.966656</v>
      </c>
      <c r="S43" s="25">
        <v>966656</v>
      </c>
    </row>
    <row r="44" spans="1:19" ht="12.75">
      <c r="A44">
        <v>8</v>
      </c>
      <c r="B44">
        <v>0</v>
      </c>
      <c r="D44">
        <v>4</v>
      </c>
      <c r="E44">
        <v>100</v>
      </c>
      <c r="F44" s="18">
        <v>0.0001</v>
      </c>
      <c r="G44">
        <v>1</v>
      </c>
      <c r="H44" s="26">
        <f t="shared" si="1"/>
        <v>0.9555968</v>
      </c>
      <c r="K44" s="36">
        <v>0</v>
      </c>
      <c r="N44">
        <f t="shared" si="2"/>
        <v>0.9555968</v>
      </c>
      <c r="O44">
        <f aca="true" t="shared" si="3" ref="O44:O60">IF((K44&lt;F44),H44,0)</f>
        <v>0.9555968</v>
      </c>
      <c r="S44" s="25">
        <v>955596.8</v>
      </c>
    </row>
    <row r="45" spans="1:19" ht="12.75">
      <c r="A45">
        <v>25</v>
      </c>
      <c r="B45">
        <v>0</v>
      </c>
      <c r="D45">
        <v>4</v>
      </c>
      <c r="E45">
        <v>30</v>
      </c>
      <c r="F45" s="18">
        <v>0.05</v>
      </c>
      <c r="G45">
        <v>0.096</v>
      </c>
      <c r="H45" s="26">
        <f t="shared" si="1"/>
        <v>0.087264</v>
      </c>
      <c r="K45" s="36">
        <v>0.079</v>
      </c>
      <c r="N45">
        <f t="shared" si="2"/>
        <v>0.080370144</v>
      </c>
      <c r="O45">
        <f t="shared" si="3"/>
        <v>0</v>
      </c>
      <c r="S45" s="25">
        <v>87264</v>
      </c>
    </row>
    <row r="46" spans="1:19" ht="12.75">
      <c r="A46">
        <v>26</v>
      </c>
      <c r="B46">
        <v>0</v>
      </c>
      <c r="D46">
        <v>4</v>
      </c>
      <c r="E46">
        <v>30</v>
      </c>
      <c r="F46" s="18">
        <v>0.05</v>
      </c>
      <c r="G46">
        <v>0.096</v>
      </c>
      <c r="H46" s="26">
        <f t="shared" si="1"/>
        <v>0.089856</v>
      </c>
      <c r="K46" s="36">
        <v>0.098</v>
      </c>
      <c r="N46">
        <f t="shared" si="2"/>
        <v>0.08105011200000001</v>
      </c>
      <c r="O46">
        <f t="shared" si="3"/>
        <v>0</v>
      </c>
      <c r="S46" s="25">
        <v>89856</v>
      </c>
    </row>
    <row r="47" spans="1:19" ht="12.75">
      <c r="A47">
        <v>27</v>
      </c>
      <c r="B47">
        <v>0</v>
      </c>
      <c r="D47">
        <v>4</v>
      </c>
      <c r="E47">
        <v>30</v>
      </c>
      <c r="F47" s="18">
        <v>0.05</v>
      </c>
      <c r="G47">
        <v>0.096</v>
      </c>
      <c r="H47" s="26">
        <f t="shared" si="1"/>
        <v>0.086208</v>
      </c>
      <c r="K47" s="36">
        <v>0.084</v>
      </c>
      <c r="N47">
        <f t="shared" si="2"/>
        <v>0.07896652800000001</v>
      </c>
      <c r="O47">
        <f t="shared" si="3"/>
        <v>0</v>
      </c>
      <c r="S47" s="25">
        <v>86208</v>
      </c>
    </row>
    <row r="48" spans="1:19" ht="12.75">
      <c r="A48">
        <v>28</v>
      </c>
      <c r="B48">
        <v>0</v>
      </c>
      <c r="D48">
        <v>4</v>
      </c>
      <c r="E48">
        <v>30</v>
      </c>
      <c r="F48" s="18">
        <v>0.05</v>
      </c>
      <c r="G48">
        <v>0.096</v>
      </c>
      <c r="H48" s="26">
        <f t="shared" si="1"/>
        <v>0.092352</v>
      </c>
      <c r="K48" s="36">
        <v>0.075</v>
      </c>
      <c r="N48">
        <f t="shared" si="2"/>
        <v>0.0854256</v>
      </c>
      <c r="O48">
        <f t="shared" si="3"/>
        <v>0</v>
      </c>
      <c r="S48" s="25">
        <v>92352</v>
      </c>
    </row>
    <row r="49" spans="1:19" ht="12.75">
      <c r="A49">
        <v>29</v>
      </c>
      <c r="B49">
        <v>0</v>
      </c>
      <c r="D49">
        <v>4</v>
      </c>
      <c r="E49">
        <v>30</v>
      </c>
      <c r="F49" s="18">
        <v>0.05</v>
      </c>
      <c r="G49">
        <v>0.096</v>
      </c>
      <c r="H49" s="26">
        <f t="shared" si="1"/>
        <v>0.09264</v>
      </c>
      <c r="K49" s="36">
        <v>0.087</v>
      </c>
      <c r="N49">
        <f t="shared" si="2"/>
        <v>0.08458032</v>
      </c>
      <c r="O49">
        <f t="shared" si="3"/>
        <v>0</v>
      </c>
      <c r="S49" s="25">
        <v>92640</v>
      </c>
    </row>
    <row r="50" spans="1:19" ht="12.75">
      <c r="A50">
        <v>30</v>
      </c>
      <c r="B50">
        <v>0</v>
      </c>
      <c r="D50">
        <v>4</v>
      </c>
      <c r="E50">
        <v>30</v>
      </c>
      <c r="F50" s="18">
        <v>0.05</v>
      </c>
      <c r="G50">
        <v>0.096</v>
      </c>
      <c r="H50" s="26">
        <f t="shared" si="1"/>
        <v>0.091104</v>
      </c>
      <c r="K50" s="36">
        <v>0</v>
      </c>
      <c r="N50">
        <f t="shared" si="2"/>
        <v>0.091104</v>
      </c>
      <c r="O50">
        <f t="shared" si="3"/>
        <v>0.091104</v>
      </c>
      <c r="S50" s="25">
        <v>91104</v>
      </c>
    </row>
    <row r="51" spans="1:19" ht="12.75">
      <c r="A51">
        <v>0</v>
      </c>
      <c r="B51">
        <v>7</v>
      </c>
      <c r="D51">
        <v>4</v>
      </c>
      <c r="E51">
        <v>100</v>
      </c>
      <c r="F51" s="18">
        <v>0.0001</v>
      </c>
      <c r="G51">
        <v>1</v>
      </c>
      <c r="H51" s="26">
        <f t="shared" si="1"/>
        <v>0.9428991999999999</v>
      </c>
      <c r="K51" s="36">
        <v>0</v>
      </c>
      <c r="N51">
        <f t="shared" si="2"/>
        <v>0.9428991999999999</v>
      </c>
      <c r="O51">
        <f t="shared" si="3"/>
        <v>0.9428991999999999</v>
      </c>
      <c r="S51" s="25">
        <v>942899.2</v>
      </c>
    </row>
    <row r="52" spans="1:19" ht="12.75">
      <c r="A52">
        <v>0</v>
      </c>
      <c r="B52">
        <v>8</v>
      </c>
      <c r="D52">
        <v>4</v>
      </c>
      <c r="E52">
        <v>100</v>
      </c>
      <c r="F52" s="18">
        <v>0.0001</v>
      </c>
      <c r="G52">
        <v>1</v>
      </c>
      <c r="H52" s="26">
        <f t="shared" si="1"/>
        <v>0.9084928000000001</v>
      </c>
      <c r="K52" s="36">
        <v>0.05</v>
      </c>
      <c r="N52">
        <f t="shared" si="2"/>
        <v>0.8630681600000001</v>
      </c>
      <c r="O52">
        <f t="shared" si="3"/>
        <v>0</v>
      </c>
      <c r="S52" s="25">
        <v>908492.8</v>
      </c>
    </row>
    <row r="53" spans="1:19" ht="12.75">
      <c r="A53">
        <v>0</v>
      </c>
      <c r="B53">
        <v>9</v>
      </c>
      <c r="D53">
        <v>4</v>
      </c>
      <c r="E53">
        <v>200</v>
      </c>
      <c r="F53" s="18">
        <v>0.0001</v>
      </c>
      <c r="G53">
        <v>2</v>
      </c>
      <c r="H53" s="26">
        <f t="shared" si="1"/>
        <v>0.1421312</v>
      </c>
      <c r="K53" s="36">
        <v>0.645</v>
      </c>
      <c r="N53">
        <f t="shared" si="2"/>
        <v>0.050456576</v>
      </c>
      <c r="O53">
        <f t="shared" si="3"/>
        <v>0</v>
      </c>
      <c r="S53" s="25">
        <v>142131.2</v>
      </c>
    </row>
    <row r="54" spans="1:19" ht="12.75">
      <c r="A54">
        <v>0</v>
      </c>
      <c r="B54">
        <v>10</v>
      </c>
      <c r="D54">
        <v>4</v>
      </c>
      <c r="E54">
        <v>200</v>
      </c>
      <c r="F54" s="18">
        <v>0.0001</v>
      </c>
      <c r="G54">
        <v>2</v>
      </c>
      <c r="H54" s="26">
        <f t="shared" si="1"/>
        <v>0.0606208</v>
      </c>
      <c r="K54" s="36">
        <v>0.554</v>
      </c>
      <c r="N54">
        <f t="shared" si="2"/>
        <v>0.027036876799999998</v>
      </c>
      <c r="O54">
        <f t="shared" si="3"/>
        <v>0</v>
      </c>
      <c r="S54" s="25">
        <v>60620.8</v>
      </c>
    </row>
    <row r="55" spans="1:19" ht="12.75">
      <c r="A55">
        <v>0</v>
      </c>
      <c r="B55">
        <v>25</v>
      </c>
      <c r="D55">
        <v>4</v>
      </c>
      <c r="E55">
        <v>30</v>
      </c>
      <c r="F55" s="18">
        <v>0.05</v>
      </c>
      <c r="G55">
        <v>0.096</v>
      </c>
      <c r="H55" s="26">
        <f aca="true" t="shared" si="4" ref="H55:H60">S45/1000000</f>
        <v>0.087264</v>
      </c>
      <c r="K55" s="36">
        <v>0.064</v>
      </c>
      <c r="N55">
        <f t="shared" si="2"/>
        <v>0.08167910399999999</v>
      </c>
      <c r="O55">
        <f t="shared" si="3"/>
        <v>0</v>
      </c>
      <c r="S55" s="25">
        <v>90816</v>
      </c>
    </row>
    <row r="56" spans="1:19" ht="12.75">
      <c r="A56">
        <v>0</v>
      </c>
      <c r="B56">
        <v>26</v>
      </c>
      <c r="D56">
        <v>4</v>
      </c>
      <c r="E56">
        <v>30</v>
      </c>
      <c r="F56">
        <v>0.05</v>
      </c>
      <c r="G56">
        <v>0.096</v>
      </c>
      <c r="H56" s="26">
        <f t="shared" si="4"/>
        <v>0.089856</v>
      </c>
      <c r="K56" s="36">
        <v>0.087</v>
      </c>
      <c r="N56">
        <f t="shared" si="2"/>
        <v>0.08203852800000001</v>
      </c>
      <c r="O56">
        <f t="shared" si="3"/>
        <v>0</v>
      </c>
      <c r="S56" s="25">
        <v>85728</v>
      </c>
    </row>
    <row r="57" spans="1:19" ht="12.75">
      <c r="A57">
        <v>0</v>
      </c>
      <c r="B57">
        <v>27</v>
      </c>
      <c r="D57">
        <v>4</v>
      </c>
      <c r="E57">
        <v>30</v>
      </c>
      <c r="F57">
        <v>0.05</v>
      </c>
      <c r="G57">
        <v>0.096</v>
      </c>
      <c r="H57" s="26">
        <f t="shared" si="4"/>
        <v>0.086208</v>
      </c>
      <c r="K57" s="36">
        <v>0.077</v>
      </c>
      <c r="N57">
        <f t="shared" si="2"/>
        <v>0.07956998400000001</v>
      </c>
      <c r="O57">
        <f t="shared" si="3"/>
        <v>0</v>
      </c>
      <c r="S57" s="25">
        <v>91680</v>
      </c>
    </row>
    <row r="58" spans="1:19" ht="12.75">
      <c r="A58">
        <v>0</v>
      </c>
      <c r="B58">
        <v>28</v>
      </c>
      <c r="D58">
        <v>4</v>
      </c>
      <c r="E58">
        <v>30</v>
      </c>
      <c r="F58">
        <v>0.05</v>
      </c>
      <c r="G58">
        <v>0.096</v>
      </c>
      <c r="H58" s="26">
        <f t="shared" si="4"/>
        <v>0.092352</v>
      </c>
      <c r="K58" s="36">
        <v>0.081</v>
      </c>
      <c r="N58">
        <f t="shared" si="2"/>
        <v>0.08487148800000001</v>
      </c>
      <c r="O58">
        <f t="shared" si="3"/>
        <v>0</v>
      </c>
      <c r="S58" s="25">
        <v>89952</v>
      </c>
    </row>
    <row r="59" spans="1:19" ht="12.75">
      <c r="A59">
        <v>0</v>
      </c>
      <c r="B59">
        <v>29</v>
      </c>
      <c r="D59">
        <v>4</v>
      </c>
      <c r="E59">
        <v>30</v>
      </c>
      <c r="F59">
        <v>0.05</v>
      </c>
      <c r="G59">
        <v>0.096</v>
      </c>
      <c r="H59" s="26">
        <f t="shared" si="4"/>
        <v>0.09264</v>
      </c>
      <c r="K59" s="36">
        <v>0</v>
      </c>
      <c r="N59">
        <f t="shared" si="2"/>
        <v>0.09264</v>
      </c>
      <c r="O59">
        <f t="shared" si="3"/>
        <v>0.09264</v>
      </c>
      <c r="S59" s="25">
        <v>88512</v>
      </c>
    </row>
    <row r="60" spans="1:19" ht="12.75">
      <c r="A60">
        <v>0</v>
      </c>
      <c r="B60">
        <v>30</v>
      </c>
      <c r="D60">
        <v>4</v>
      </c>
      <c r="E60">
        <v>30</v>
      </c>
      <c r="F60">
        <v>0.05</v>
      </c>
      <c r="G60">
        <v>0.096</v>
      </c>
      <c r="H60" s="26">
        <f t="shared" si="4"/>
        <v>0.091104</v>
      </c>
      <c r="K60" s="36">
        <v>0.081</v>
      </c>
      <c r="N60">
        <f t="shared" si="2"/>
        <v>0.08372457600000001</v>
      </c>
      <c r="O60">
        <f t="shared" si="3"/>
        <v>0</v>
      </c>
      <c r="S60" s="25">
        <v>84864</v>
      </c>
    </row>
    <row r="61" ht="13.5" thickBot="1">
      <c r="R61" s="18"/>
    </row>
    <row r="62" spans="1:13" ht="13.5" thickBot="1">
      <c r="A62" s="64" t="s">
        <v>34</v>
      </c>
      <c r="B62" s="77"/>
      <c r="C62" s="77"/>
      <c r="D62" s="77"/>
      <c r="E62" s="65"/>
      <c r="G62" s="64" t="s">
        <v>23</v>
      </c>
      <c r="H62" s="77"/>
      <c r="I62" s="77"/>
      <c r="J62" s="77"/>
      <c r="K62" s="77"/>
      <c r="L62" s="77"/>
      <c r="M62" s="65"/>
    </row>
    <row r="63" spans="1:13" ht="13.5" thickBot="1">
      <c r="A63" s="13"/>
      <c r="B63" s="1" t="s">
        <v>15</v>
      </c>
      <c r="C63" s="1" t="s">
        <v>16</v>
      </c>
      <c r="D63" s="1" t="s">
        <v>17</v>
      </c>
      <c r="E63" s="2" t="s">
        <v>18</v>
      </c>
      <c r="G63" s="14" t="s">
        <v>26</v>
      </c>
      <c r="H63" s="18"/>
      <c r="I63" s="18"/>
      <c r="J63" s="18"/>
      <c r="K63" s="18"/>
      <c r="L63" s="18"/>
      <c r="M63" s="19"/>
    </row>
    <row r="64" spans="1:13" ht="12.75">
      <c r="A64" s="8" t="s">
        <v>58</v>
      </c>
      <c r="B64" s="9">
        <v>0.0032</v>
      </c>
      <c r="C64" s="9">
        <v>0.0032</v>
      </c>
      <c r="D64" s="9">
        <v>0.0032</v>
      </c>
      <c r="E64" s="10">
        <v>0.0032</v>
      </c>
      <c r="G64" s="94" t="s">
        <v>24</v>
      </c>
      <c r="H64" s="13"/>
      <c r="I64" s="1" t="s">
        <v>33</v>
      </c>
      <c r="J64" s="1" t="s">
        <v>27</v>
      </c>
      <c r="K64" s="1"/>
      <c r="L64" s="1"/>
      <c r="M64" s="2"/>
    </row>
    <row r="65" spans="1:13" ht="13.5" thickBot="1">
      <c r="A65" s="8" t="s">
        <v>59</v>
      </c>
      <c r="B65" s="9">
        <v>15</v>
      </c>
      <c r="C65" s="9">
        <v>15</v>
      </c>
      <c r="D65" s="9">
        <v>7</v>
      </c>
      <c r="E65" s="10">
        <v>3</v>
      </c>
      <c r="G65" s="95"/>
      <c r="H65" s="22" t="s">
        <v>25</v>
      </c>
      <c r="I65" s="11">
        <v>1</v>
      </c>
      <c r="J65" s="11">
        <v>16</v>
      </c>
      <c r="K65" s="11"/>
      <c r="L65" s="11"/>
      <c r="M65" s="12"/>
    </row>
    <row r="66" spans="1:13" ht="13.5" thickBot="1">
      <c r="A66" s="8" t="s">
        <v>60</v>
      </c>
      <c r="B66" s="9">
        <v>1023</v>
      </c>
      <c r="C66" s="9">
        <v>1023</v>
      </c>
      <c r="D66" s="9">
        <v>15</v>
      </c>
      <c r="E66" s="10">
        <v>7</v>
      </c>
      <c r="G66" s="23" t="s">
        <v>28</v>
      </c>
      <c r="H66" s="64" t="s">
        <v>80</v>
      </c>
      <c r="I66" s="77"/>
      <c r="J66" s="77"/>
      <c r="K66" s="77"/>
      <c r="L66" s="77"/>
      <c r="M66" s="65"/>
    </row>
    <row r="67" spans="1:13" ht="13.5" thickBot="1">
      <c r="A67" s="8" t="s">
        <v>61</v>
      </c>
      <c r="B67" s="9">
        <v>7</v>
      </c>
      <c r="C67" s="9">
        <v>3</v>
      </c>
      <c r="D67" s="9">
        <v>2</v>
      </c>
      <c r="E67" s="10">
        <v>2</v>
      </c>
      <c r="G67" s="23" t="s">
        <v>19</v>
      </c>
      <c r="H67" s="64" t="s">
        <v>32</v>
      </c>
      <c r="I67" s="77"/>
      <c r="J67" s="77"/>
      <c r="K67" s="77"/>
      <c r="L67" s="77"/>
      <c r="M67" s="65"/>
    </row>
    <row r="68" spans="1:13" ht="13.5" thickBot="1">
      <c r="A68" s="16" t="s">
        <v>20</v>
      </c>
      <c r="B68" s="75" t="s">
        <v>22</v>
      </c>
      <c r="C68" s="75"/>
      <c r="D68" s="75"/>
      <c r="E68" s="76"/>
      <c r="G68" s="15" t="s">
        <v>30</v>
      </c>
      <c r="H68" s="64" t="s">
        <v>29</v>
      </c>
      <c r="I68" s="77"/>
      <c r="J68" s="77"/>
      <c r="K68" s="77"/>
      <c r="L68" s="77"/>
      <c r="M68" s="65"/>
    </row>
    <row r="69" spans="1:13" ht="13.5" thickBot="1">
      <c r="A69" s="17" t="s">
        <v>21</v>
      </c>
      <c r="B69" s="75" t="s">
        <v>22</v>
      </c>
      <c r="C69" s="75"/>
      <c r="D69" s="75"/>
      <c r="E69" s="76"/>
      <c r="G69" s="23" t="s">
        <v>31</v>
      </c>
      <c r="H69" s="64" t="s">
        <v>29</v>
      </c>
      <c r="I69" s="77"/>
      <c r="J69" s="77"/>
      <c r="K69" s="77"/>
      <c r="L69" s="77"/>
      <c r="M69" s="65"/>
    </row>
    <row r="70" ht="13.5" thickBot="1"/>
    <row r="71" spans="7:13" ht="12.75">
      <c r="G71" s="82" t="s">
        <v>36</v>
      </c>
      <c r="H71" s="83"/>
      <c r="I71" s="83"/>
      <c r="J71" s="83"/>
      <c r="K71" s="83"/>
      <c r="L71" s="83"/>
      <c r="M71" s="84"/>
    </row>
    <row r="72" spans="7:13" ht="12.75" customHeight="1">
      <c r="G72" s="97" t="s">
        <v>37</v>
      </c>
      <c r="H72" s="98"/>
      <c r="I72" s="85" t="s">
        <v>39</v>
      </c>
      <c r="J72" s="86"/>
      <c r="K72" s="86"/>
      <c r="L72" s="86"/>
      <c r="M72" s="87"/>
    </row>
    <row r="73" spans="7:13" ht="12.75">
      <c r="G73" s="97" t="s">
        <v>38</v>
      </c>
      <c r="H73" s="98"/>
      <c r="I73" s="85" t="s">
        <v>40</v>
      </c>
      <c r="J73" s="99"/>
      <c r="K73" s="9"/>
      <c r="L73" s="9"/>
      <c r="M73" s="10"/>
    </row>
    <row r="74" spans="7:13" ht="12.75">
      <c r="G74" s="97" t="s">
        <v>41</v>
      </c>
      <c r="H74" s="98"/>
      <c r="I74" s="9" t="s">
        <v>42</v>
      </c>
      <c r="J74" s="9"/>
      <c r="K74" s="9"/>
      <c r="L74" s="9"/>
      <c r="M74" s="10"/>
    </row>
    <row r="75" spans="7:13" ht="12.75">
      <c r="G75" s="97" t="s">
        <v>43</v>
      </c>
      <c r="H75" s="98"/>
      <c r="I75" s="9">
        <v>40</v>
      </c>
      <c r="J75" s="9"/>
      <c r="K75" s="9"/>
      <c r="L75" s="9"/>
      <c r="M75" s="10"/>
    </row>
    <row r="76" spans="7:13" ht="12.75">
      <c r="G76" s="8" t="s">
        <v>44</v>
      </c>
      <c r="H76" s="9"/>
      <c r="I76" s="9" t="s">
        <v>45</v>
      </c>
      <c r="J76" s="9"/>
      <c r="K76" s="9"/>
      <c r="L76" s="9"/>
      <c r="M76" s="10"/>
    </row>
    <row r="77" spans="7:13" ht="12.75">
      <c r="G77" s="8" t="s">
        <v>46</v>
      </c>
      <c r="H77" s="9"/>
      <c r="I77" s="9" t="s">
        <v>47</v>
      </c>
      <c r="J77" s="9"/>
      <c r="K77" s="9"/>
      <c r="L77" s="9"/>
      <c r="M77" s="10"/>
    </row>
    <row r="78" spans="7:13" ht="12.75">
      <c r="G78" s="8" t="s">
        <v>48</v>
      </c>
      <c r="H78" s="9"/>
      <c r="I78" s="9" t="s">
        <v>49</v>
      </c>
      <c r="J78" s="9"/>
      <c r="K78" s="9"/>
      <c r="L78" s="9"/>
      <c r="M78" s="10"/>
    </row>
    <row r="79" spans="7:13" ht="13.5" thickBot="1">
      <c r="G79" s="17" t="s">
        <v>50</v>
      </c>
      <c r="H79" s="11"/>
      <c r="I79" s="11">
        <v>108</v>
      </c>
      <c r="J79" s="11"/>
      <c r="K79" s="11"/>
      <c r="L79" s="11"/>
      <c r="M79" s="12"/>
    </row>
  </sheetData>
  <mergeCells count="28">
    <mergeCell ref="S1:S2"/>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92"/>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G42" sqref="G42"/>
    </sheetView>
  </sheetViews>
  <sheetFormatPr defaultColWidth="9.140625" defaultRowHeight="12.75"/>
  <cols>
    <col min="1" max="1" width="11.421875" style="0" customWidth="1"/>
    <col min="2" max="2" width="12.7109375" style="0" customWidth="1"/>
    <col min="8" max="8" width="14.00390625" style="0" customWidth="1"/>
    <col min="12" max="12" width="10.7109375" style="0" bestFit="1" customWidth="1"/>
    <col min="19" max="19" width="0.5625" style="0" customWidth="1"/>
  </cols>
  <sheetData>
    <row r="1" spans="1:19" ht="12.75" customHeight="1">
      <c r="A1" s="70" t="s">
        <v>0</v>
      </c>
      <c r="B1" s="66" t="s">
        <v>1</v>
      </c>
      <c r="C1" s="66" t="s">
        <v>3</v>
      </c>
      <c r="D1" s="66" t="s">
        <v>2</v>
      </c>
      <c r="E1" s="66" t="s">
        <v>82</v>
      </c>
      <c r="F1" s="66" t="s">
        <v>69</v>
      </c>
      <c r="G1" s="66" t="s">
        <v>84</v>
      </c>
      <c r="H1" s="88" t="s">
        <v>55</v>
      </c>
      <c r="I1" s="90" t="s">
        <v>4</v>
      </c>
      <c r="J1" s="74"/>
      <c r="K1" s="80" t="s">
        <v>5</v>
      </c>
      <c r="L1" s="81"/>
      <c r="M1" s="74" t="s">
        <v>6</v>
      </c>
      <c r="N1" s="74"/>
      <c r="O1" s="74"/>
      <c r="P1" s="1" t="s">
        <v>7</v>
      </c>
      <c r="Q1" s="2"/>
      <c r="S1" s="88" t="s">
        <v>83</v>
      </c>
    </row>
    <row r="2" spans="1:19" ht="64.5" thickBot="1">
      <c r="A2" s="92"/>
      <c r="B2" s="93"/>
      <c r="C2" s="93"/>
      <c r="D2" s="93"/>
      <c r="E2" s="93"/>
      <c r="F2" s="93"/>
      <c r="G2" s="93"/>
      <c r="H2" s="96"/>
      <c r="I2" s="3" t="s">
        <v>8</v>
      </c>
      <c r="J2" s="4" t="s">
        <v>9</v>
      </c>
      <c r="K2" s="4" t="s">
        <v>35</v>
      </c>
      <c r="L2" s="5" t="s">
        <v>94</v>
      </c>
      <c r="M2" s="4" t="s">
        <v>10</v>
      </c>
      <c r="N2" s="4" t="s">
        <v>11</v>
      </c>
      <c r="O2" s="4" t="s">
        <v>12</v>
      </c>
      <c r="P2" s="5" t="s">
        <v>13</v>
      </c>
      <c r="Q2" s="6" t="s">
        <v>14</v>
      </c>
      <c r="S2" s="96"/>
    </row>
    <row r="3" spans="1:21" ht="12.75">
      <c r="A3">
        <v>0</v>
      </c>
      <c r="B3">
        <v>1</v>
      </c>
      <c r="C3">
        <v>0</v>
      </c>
      <c r="G3">
        <v>2</v>
      </c>
      <c r="H3" s="26">
        <f aca="true" t="shared" si="0" ref="H3:H34">S3/1000000</f>
        <v>0.04128</v>
      </c>
      <c r="I3" s="39">
        <f>SUM(H3:H22)</f>
        <v>0.24740160000000008</v>
      </c>
      <c r="J3" s="39">
        <f>I3/SUM(G3:G22)</f>
        <v>0.012370080000000004</v>
      </c>
      <c r="L3" s="40" t="s">
        <v>95</v>
      </c>
      <c r="M3" s="39">
        <f>SUM(H3:H61)</f>
        <v>11.255039599999996</v>
      </c>
      <c r="N3" s="39">
        <f>SUM(N23:N61)</f>
        <v>4.8837374028000005</v>
      </c>
      <c r="O3" s="39">
        <f>SUM(O23:O61)</f>
        <v>0.184032</v>
      </c>
      <c r="P3" s="41">
        <v>62.8343331</v>
      </c>
      <c r="Q3" s="39">
        <f>N3/P3</f>
        <v>0.07772402700650292</v>
      </c>
      <c r="S3" s="25">
        <v>41280</v>
      </c>
      <c r="U3" s="25"/>
    </row>
    <row r="4" spans="1:21" ht="12.75">
      <c r="A4">
        <v>0</v>
      </c>
      <c r="B4">
        <v>2</v>
      </c>
      <c r="C4">
        <v>0</v>
      </c>
      <c r="G4">
        <v>2</v>
      </c>
      <c r="H4" s="26">
        <f t="shared" si="0"/>
        <v>0.02616</v>
      </c>
      <c r="S4" s="25">
        <v>26160</v>
      </c>
      <c r="U4" s="25"/>
    </row>
    <row r="5" spans="1:21" ht="12.75">
      <c r="A5">
        <v>0</v>
      </c>
      <c r="B5">
        <v>3</v>
      </c>
      <c r="C5">
        <v>0</v>
      </c>
      <c r="G5">
        <v>2</v>
      </c>
      <c r="H5" s="26">
        <f t="shared" si="0"/>
        <v>0.02928</v>
      </c>
      <c r="S5" s="25">
        <v>29280</v>
      </c>
      <c r="U5" s="25"/>
    </row>
    <row r="6" spans="1:21" ht="12.75">
      <c r="A6">
        <v>0</v>
      </c>
      <c r="B6">
        <v>4</v>
      </c>
      <c r="C6">
        <v>0</v>
      </c>
      <c r="G6">
        <v>2</v>
      </c>
      <c r="H6" s="26">
        <f t="shared" si="0"/>
        <v>0.02328</v>
      </c>
      <c r="S6" s="25">
        <v>23280</v>
      </c>
      <c r="U6" s="25"/>
    </row>
    <row r="7" spans="1:21" ht="12.75">
      <c r="A7">
        <v>0</v>
      </c>
      <c r="B7">
        <v>5</v>
      </c>
      <c r="C7">
        <v>0</v>
      </c>
      <c r="G7">
        <v>2</v>
      </c>
      <c r="H7" s="26">
        <f t="shared" si="0"/>
        <v>0.02424</v>
      </c>
      <c r="S7" s="25">
        <v>24240</v>
      </c>
      <c r="U7" s="25"/>
    </row>
    <row r="8" spans="1:21" ht="12.75">
      <c r="A8">
        <v>0</v>
      </c>
      <c r="B8">
        <v>6</v>
      </c>
      <c r="C8">
        <v>0</v>
      </c>
      <c r="G8">
        <v>2</v>
      </c>
      <c r="H8" s="26">
        <f t="shared" si="0"/>
        <v>0.01464</v>
      </c>
      <c r="S8" s="25">
        <v>14640</v>
      </c>
      <c r="U8" s="25"/>
    </row>
    <row r="9" spans="1:21" ht="12.75">
      <c r="A9">
        <v>0</v>
      </c>
      <c r="B9">
        <v>7</v>
      </c>
      <c r="C9">
        <v>0</v>
      </c>
      <c r="G9">
        <v>2</v>
      </c>
      <c r="H9" s="26">
        <f t="shared" si="0"/>
        <v>0.02688</v>
      </c>
      <c r="S9" s="25">
        <v>26880</v>
      </c>
      <c r="U9" s="25"/>
    </row>
    <row r="10" spans="1:21" ht="12.75">
      <c r="A10">
        <v>0</v>
      </c>
      <c r="B10">
        <v>8</v>
      </c>
      <c r="C10">
        <v>0</v>
      </c>
      <c r="G10">
        <v>2</v>
      </c>
      <c r="H10" s="26">
        <f t="shared" si="0"/>
        <v>0.01536</v>
      </c>
      <c r="S10" s="25">
        <v>15360</v>
      </c>
      <c r="U10" s="25"/>
    </row>
    <row r="11" spans="1:21" ht="12.75">
      <c r="A11">
        <v>0</v>
      </c>
      <c r="B11">
        <v>9</v>
      </c>
      <c r="C11">
        <v>0</v>
      </c>
      <c r="G11">
        <v>2</v>
      </c>
      <c r="H11" s="26">
        <f t="shared" si="0"/>
        <v>0.012</v>
      </c>
      <c r="S11" s="25">
        <v>12000</v>
      </c>
      <c r="U11" s="25"/>
    </row>
    <row r="12" spans="1:21" ht="12.75">
      <c r="A12">
        <v>0</v>
      </c>
      <c r="B12">
        <v>10</v>
      </c>
      <c r="C12">
        <v>0</v>
      </c>
      <c r="G12">
        <v>2</v>
      </c>
      <c r="H12" s="26">
        <f t="shared" si="0"/>
        <v>0.0084</v>
      </c>
      <c r="S12" s="25">
        <v>8400</v>
      </c>
      <c r="U12" s="25"/>
    </row>
    <row r="13" spans="1:19" ht="12.75">
      <c r="A13">
        <v>1</v>
      </c>
      <c r="B13">
        <v>0</v>
      </c>
      <c r="C13">
        <v>0</v>
      </c>
      <c r="G13">
        <v>0</v>
      </c>
      <c r="H13" s="26">
        <f t="shared" si="0"/>
        <v>0.0047616</v>
      </c>
      <c r="S13" s="25">
        <v>4761.6</v>
      </c>
    </row>
    <row r="14" spans="1:19" ht="12.75">
      <c r="A14">
        <v>2</v>
      </c>
      <c r="B14">
        <v>0</v>
      </c>
      <c r="C14">
        <v>0</v>
      </c>
      <c r="G14">
        <v>0</v>
      </c>
      <c r="H14" s="26">
        <f t="shared" si="0"/>
        <v>0.0027648</v>
      </c>
      <c r="S14" s="25">
        <v>2764.8</v>
      </c>
    </row>
    <row r="15" spans="1:19" ht="12.75">
      <c r="A15">
        <v>3</v>
      </c>
      <c r="B15">
        <v>0</v>
      </c>
      <c r="C15">
        <v>0</v>
      </c>
      <c r="G15">
        <v>0</v>
      </c>
      <c r="H15" s="26">
        <f t="shared" si="0"/>
        <v>0.0033024</v>
      </c>
      <c r="S15" s="25">
        <v>3302.4</v>
      </c>
    </row>
    <row r="16" spans="1:19" ht="12.75">
      <c r="A16">
        <v>4</v>
      </c>
      <c r="B16">
        <v>0</v>
      </c>
      <c r="C16">
        <v>0</v>
      </c>
      <c r="G16">
        <v>0</v>
      </c>
      <c r="H16" s="26">
        <f t="shared" si="0"/>
        <v>0.0024576</v>
      </c>
      <c r="S16" s="25">
        <v>2457.6</v>
      </c>
    </row>
    <row r="17" spans="1:19" ht="12.75">
      <c r="A17">
        <v>5</v>
      </c>
      <c r="B17">
        <v>0</v>
      </c>
      <c r="C17">
        <v>0</v>
      </c>
      <c r="G17">
        <v>0</v>
      </c>
      <c r="H17" s="26">
        <f t="shared" si="0"/>
        <v>0.0026496</v>
      </c>
      <c r="S17" s="25">
        <v>2649.6</v>
      </c>
    </row>
    <row r="18" spans="1:19" ht="12.75">
      <c r="A18">
        <v>6</v>
      </c>
      <c r="B18">
        <v>0</v>
      </c>
      <c r="C18">
        <v>0</v>
      </c>
      <c r="G18">
        <v>0</v>
      </c>
      <c r="H18" s="26">
        <f t="shared" si="0"/>
        <v>0.0016895999999999999</v>
      </c>
      <c r="P18" s="26"/>
      <c r="S18" s="25">
        <v>1689.6</v>
      </c>
    </row>
    <row r="19" spans="1:19" ht="12.75">
      <c r="A19">
        <v>7</v>
      </c>
      <c r="B19">
        <v>0</v>
      </c>
      <c r="C19">
        <v>0</v>
      </c>
      <c r="G19">
        <v>0</v>
      </c>
      <c r="H19" s="26">
        <f t="shared" si="0"/>
        <v>0.0037632</v>
      </c>
      <c r="S19" s="25">
        <v>3763.2</v>
      </c>
    </row>
    <row r="20" spans="1:19" ht="12.75">
      <c r="A20">
        <v>8</v>
      </c>
      <c r="B20">
        <v>0</v>
      </c>
      <c r="C20">
        <v>0</v>
      </c>
      <c r="G20">
        <v>0</v>
      </c>
      <c r="H20" s="26">
        <f t="shared" si="0"/>
        <v>0.00192</v>
      </c>
      <c r="S20" s="25">
        <v>1920</v>
      </c>
    </row>
    <row r="21" spans="1:19" ht="12.75">
      <c r="A21">
        <v>9</v>
      </c>
      <c r="B21">
        <v>0</v>
      </c>
      <c r="C21">
        <v>0</v>
      </c>
      <c r="G21">
        <v>0</v>
      </c>
      <c r="H21" s="26">
        <f t="shared" si="0"/>
        <v>0.0014208</v>
      </c>
      <c r="S21" s="25">
        <v>1420.8</v>
      </c>
    </row>
    <row r="22" spans="1:19" ht="12.75">
      <c r="A22">
        <v>10</v>
      </c>
      <c r="B22">
        <v>0</v>
      </c>
      <c r="C22">
        <v>0</v>
      </c>
      <c r="G22">
        <v>0</v>
      </c>
      <c r="H22" s="26">
        <f t="shared" si="0"/>
        <v>0.001152</v>
      </c>
      <c r="S22" s="25">
        <v>1152</v>
      </c>
    </row>
    <row r="23" spans="1:19" ht="12.75">
      <c r="A23">
        <v>0</v>
      </c>
      <c r="B23">
        <v>11</v>
      </c>
      <c r="D23">
        <v>4</v>
      </c>
      <c r="E23">
        <v>200</v>
      </c>
      <c r="F23">
        <v>0.0001</v>
      </c>
      <c r="G23">
        <v>2</v>
      </c>
      <c r="H23" s="26">
        <f t="shared" si="0"/>
        <v>1.040384</v>
      </c>
      <c r="K23" s="39">
        <v>0.464</v>
      </c>
      <c r="N23">
        <f>H23*(1-K23)</f>
        <v>0.5576458240000001</v>
      </c>
      <c r="O23">
        <f>IF((K23&lt;F23),H23,0)</f>
        <v>0</v>
      </c>
      <c r="S23" s="25">
        <v>1040384</v>
      </c>
    </row>
    <row r="24" spans="1:19" ht="12.75">
      <c r="A24">
        <v>0</v>
      </c>
      <c r="B24">
        <v>12</v>
      </c>
      <c r="D24">
        <v>4</v>
      </c>
      <c r="E24">
        <v>200</v>
      </c>
      <c r="F24">
        <v>0.0001</v>
      </c>
      <c r="G24">
        <v>2</v>
      </c>
      <c r="H24" s="26">
        <f t="shared" si="0"/>
        <v>0.31784959999999995</v>
      </c>
      <c r="K24" s="39">
        <v>0.834</v>
      </c>
      <c r="N24">
        <f aca="true" t="shared" si="1" ref="N24:N61">H24*(1-K24)</f>
        <v>0.0527630336</v>
      </c>
      <c r="O24">
        <f aca="true" t="shared" si="2" ref="O24:O61">IF((K24&lt;F24),H24,0)</f>
        <v>0</v>
      </c>
      <c r="S24" s="25">
        <v>317849.6</v>
      </c>
    </row>
    <row r="25" spans="1:19" ht="12.75">
      <c r="A25">
        <v>0</v>
      </c>
      <c r="B25">
        <v>13</v>
      </c>
      <c r="D25">
        <v>4</v>
      </c>
      <c r="E25">
        <v>200</v>
      </c>
      <c r="F25">
        <v>0.0001</v>
      </c>
      <c r="G25">
        <v>2</v>
      </c>
      <c r="H25" s="26">
        <f t="shared" si="0"/>
        <v>0.7467008</v>
      </c>
      <c r="K25" s="39">
        <v>0.621</v>
      </c>
      <c r="N25">
        <f t="shared" si="1"/>
        <v>0.2829996032</v>
      </c>
      <c r="O25">
        <f t="shared" si="2"/>
        <v>0</v>
      </c>
      <c r="S25" s="25">
        <v>746700.8</v>
      </c>
    </row>
    <row r="26" spans="1:19" ht="12.75">
      <c r="A26">
        <v>0</v>
      </c>
      <c r="B26">
        <v>14</v>
      </c>
      <c r="D26">
        <v>4</v>
      </c>
      <c r="E26">
        <v>200</v>
      </c>
      <c r="F26">
        <v>0.0001</v>
      </c>
      <c r="G26">
        <v>2</v>
      </c>
      <c r="H26" s="26">
        <f t="shared" si="0"/>
        <v>0.5033984</v>
      </c>
      <c r="K26" s="39">
        <v>0.736</v>
      </c>
      <c r="N26">
        <f t="shared" si="1"/>
        <v>0.1328971776</v>
      </c>
      <c r="O26">
        <f t="shared" si="2"/>
        <v>0</v>
      </c>
      <c r="S26" s="25">
        <v>503398.4</v>
      </c>
    </row>
    <row r="27" spans="1:19" ht="12.75">
      <c r="A27">
        <v>0</v>
      </c>
      <c r="B27">
        <v>15</v>
      </c>
      <c r="D27">
        <v>4</v>
      </c>
      <c r="E27">
        <v>200</v>
      </c>
      <c r="F27">
        <v>0.0001</v>
      </c>
      <c r="G27">
        <v>8</v>
      </c>
      <c r="H27" s="26">
        <f t="shared" si="0"/>
        <v>1.435238</v>
      </c>
      <c r="K27" s="39">
        <v>0.811</v>
      </c>
      <c r="N27">
        <f t="shared" si="1"/>
        <v>0.2712599819999999</v>
      </c>
      <c r="O27">
        <f t="shared" si="2"/>
        <v>0</v>
      </c>
      <c r="S27" s="25">
        <v>1435238</v>
      </c>
    </row>
    <row r="28" spans="1:19" ht="12.75">
      <c r="A28">
        <v>0</v>
      </c>
      <c r="B28">
        <v>16</v>
      </c>
      <c r="D28">
        <v>4</v>
      </c>
      <c r="E28">
        <v>200</v>
      </c>
      <c r="F28">
        <v>0.0001</v>
      </c>
      <c r="G28">
        <v>8</v>
      </c>
      <c r="H28" s="26">
        <f t="shared" si="0"/>
        <v>0.4968448</v>
      </c>
      <c r="K28" s="39">
        <v>0.336</v>
      </c>
      <c r="N28">
        <f t="shared" si="1"/>
        <v>0.32990494719999996</v>
      </c>
      <c r="O28">
        <f t="shared" si="2"/>
        <v>0</v>
      </c>
      <c r="S28" s="25">
        <v>496844.8</v>
      </c>
    </row>
    <row r="29" spans="1:19" ht="12.75">
      <c r="A29">
        <v>0</v>
      </c>
      <c r="B29">
        <v>17</v>
      </c>
      <c r="D29">
        <v>4</v>
      </c>
      <c r="E29">
        <v>200</v>
      </c>
      <c r="F29">
        <v>0.0001</v>
      </c>
      <c r="G29">
        <v>8</v>
      </c>
      <c r="H29" s="26">
        <f t="shared" si="0"/>
        <v>0.7778304</v>
      </c>
      <c r="K29" s="39">
        <v>0.897</v>
      </c>
      <c r="N29">
        <f t="shared" si="1"/>
        <v>0.0801165312</v>
      </c>
      <c r="O29">
        <f t="shared" si="2"/>
        <v>0</v>
      </c>
      <c r="S29" s="25">
        <v>777830.4</v>
      </c>
    </row>
    <row r="30" spans="1:19" ht="12.75">
      <c r="A30">
        <v>0</v>
      </c>
      <c r="B30">
        <v>18</v>
      </c>
      <c r="D30">
        <v>4</v>
      </c>
      <c r="E30">
        <v>200</v>
      </c>
      <c r="F30">
        <v>5E-07</v>
      </c>
      <c r="G30">
        <v>5</v>
      </c>
      <c r="H30" s="26">
        <f t="shared" si="0"/>
        <v>1.2696</v>
      </c>
      <c r="K30" s="39">
        <v>0.731</v>
      </c>
      <c r="N30">
        <f t="shared" si="1"/>
        <v>0.34152240000000006</v>
      </c>
      <c r="O30">
        <f t="shared" si="2"/>
        <v>0</v>
      </c>
      <c r="S30" s="25">
        <v>1269600</v>
      </c>
    </row>
    <row r="31" spans="1:21" ht="12.75">
      <c r="A31">
        <v>0</v>
      </c>
      <c r="B31">
        <v>19</v>
      </c>
      <c r="D31">
        <v>4</v>
      </c>
      <c r="E31">
        <v>200</v>
      </c>
      <c r="F31">
        <v>5E-07</v>
      </c>
      <c r="G31">
        <v>5</v>
      </c>
      <c r="H31" s="26">
        <f t="shared" si="0"/>
        <v>2.3652</v>
      </c>
      <c r="K31" s="39">
        <v>0.506</v>
      </c>
      <c r="N31">
        <f t="shared" si="1"/>
        <v>1.1684088000000001</v>
      </c>
      <c r="O31">
        <f t="shared" si="2"/>
        <v>0</v>
      </c>
      <c r="S31" s="25">
        <v>2365200</v>
      </c>
      <c r="U31" s="25"/>
    </row>
    <row r="32" spans="1:21" ht="12.75">
      <c r="A32">
        <v>0</v>
      </c>
      <c r="B32">
        <v>20</v>
      </c>
      <c r="D32">
        <v>4</v>
      </c>
      <c r="E32">
        <v>30</v>
      </c>
      <c r="F32">
        <v>0.05</v>
      </c>
      <c r="G32">
        <v>0.096</v>
      </c>
      <c r="H32" s="26">
        <f t="shared" si="0"/>
        <v>0.035712</v>
      </c>
      <c r="K32" s="39">
        <v>0.622</v>
      </c>
      <c r="N32">
        <f t="shared" si="1"/>
        <v>0.013499136</v>
      </c>
      <c r="O32">
        <f t="shared" si="2"/>
        <v>0</v>
      </c>
      <c r="S32" s="25">
        <v>35712</v>
      </c>
      <c r="U32" s="25"/>
    </row>
    <row r="33" spans="1:21" ht="12.75">
      <c r="A33">
        <v>0</v>
      </c>
      <c r="B33">
        <v>21</v>
      </c>
      <c r="D33">
        <v>4</v>
      </c>
      <c r="E33">
        <v>30</v>
      </c>
      <c r="F33">
        <v>0.05</v>
      </c>
      <c r="G33">
        <v>0.096</v>
      </c>
      <c r="H33" s="26">
        <f t="shared" si="0"/>
        <v>0.046752</v>
      </c>
      <c r="K33" s="39">
        <v>0.484</v>
      </c>
      <c r="N33">
        <f t="shared" si="1"/>
        <v>0.024124032</v>
      </c>
      <c r="O33">
        <f t="shared" si="2"/>
        <v>0</v>
      </c>
      <c r="S33" s="25">
        <v>46752</v>
      </c>
      <c r="U33" s="25"/>
    </row>
    <row r="34" spans="1:21" ht="12.75">
      <c r="A34">
        <v>0</v>
      </c>
      <c r="B34">
        <v>22</v>
      </c>
      <c r="D34">
        <v>4</v>
      </c>
      <c r="E34">
        <v>30</v>
      </c>
      <c r="F34">
        <v>0.05</v>
      </c>
      <c r="G34">
        <v>0.096</v>
      </c>
      <c r="H34" s="26">
        <f t="shared" si="0"/>
        <v>0.047616</v>
      </c>
      <c r="K34" s="39">
        <v>0.473</v>
      </c>
      <c r="N34">
        <f t="shared" si="1"/>
        <v>0.025093632</v>
      </c>
      <c r="O34">
        <f t="shared" si="2"/>
        <v>0</v>
      </c>
      <c r="S34" s="25">
        <v>47616</v>
      </c>
      <c r="U34" s="25"/>
    </row>
    <row r="35" spans="1:21" ht="12.75">
      <c r="A35">
        <v>0</v>
      </c>
      <c r="B35">
        <v>23</v>
      </c>
      <c r="D35">
        <v>4</v>
      </c>
      <c r="E35">
        <v>30</v>
      </c>
      <c r="F35">
        <v>0.05</v>
      </c>
      <c r="G35">
        <v>0.096</v>
      </c>
      <c r="H35" s="26">
        <f aca="true" t="shared" si="3" ref="H35:H61">S35/1000000</f>
        <v>0.055392</v>
      </c>
      <c r="K35" s="39">
        <v>0.397</v>
      </c>
      <c r="N35">
        <f t="shared" si="1"/>
        <v>0.033401375999999997</v>
      </c>
      <c r="O35">
        <f t="shared" si="2"/>
        <v>0</v>
      </c>
      <c r="S35" s="25">
        <v>55392</v>
      </c>
      <c r="U35" s="25"/>
    </row>
    <row r="36" spans="1:21" ht="12.75">
      <c r="A36">
        <v>0</v>
      </c>
      <c r="B36">
        <v>24</v>
      </c>
      <c r="D36">
        <v>4</v>
      </c>
      <c r="E36">
        <v>30</v>
      </c>
      <c r="F36">
        <v>0.05</v>
      </c>
      <c r="G36">
        <v>0.096</v>
      </c>
      <c r="H36" s="26">
        <f t="shared" si="3"/>
        <v>0.024864</v>
      </c>
      <c r="K36" s="39">
        <v>0.719</v>
      </c>
      <c r="N36">
        <f t="shared" si="1"/>
        <v>0.006986784000000001</v>
      </c>
      <c r="O36">
        <f t="shared" si="2"/>
        <v>0</v>
      </c>
      <c r="S36" s="25">
        <v>24864</v>
      </c>
      <c r="U36" s="25"/>
    </row>
    <row r="37" spans="1:21" ht="12.75">
      <c r="A37">
        <v>0</v>
      </c>
      <c r="B37">
        <v>25</v>
      </c>
      <c r="D37">
        <v>4</v>
      </c>
      <c r="E37">
        <v>30</v>
      </c>
      <c r="F37">
        <v>0.05</v>
      </c>
      <c r="G37">
        <v>0.096</v>
      </c>
      <c r="H37" s="26">
        <f t="shared" si="3"/>
        <v>0.043104</v>
      </c>
      <c r="K37" s="39">
        <v>0.548</v>
      </c>
      <c r="N37">
        <f t="shared" si="1"/>
        <v>0.019483008</v>
      </c>
      <c r="O37">
        <f t="shared" si="2"/>
        <v>0</v>
      </c>
      <c r="S37" s="25">
        <v>43104</v>
      </c>
      <c r="U37" s="25"/>
    </row>
    <row r="38" spans="1:21" ht="12.75">
      <c r="A38">
        <v>0</v>
      </c>
      <c r="B38">
        <v>26</v>
      </c>
      <c r="D38">
        <v>4</v>
      </c>
      <c r="E38">
        <v>30</v>
      </c>
      <c r="F38">
        <v>0.05</v>
      </c>
      <c r="G38">
        <v>0.096</v>
      </c>
      <c r="H38" s="26">
        <f t="shared" si="3"/>
        <v>0.033312</v>
      </c>
      <c r="K38" s="39">
        <v>0.637</v>
      </c>
      <c r="N38">
        <f t="shared" si="1"/>
        <v>0.012092256000000001</v>
      </c>
      <c r="O38">
        <f t="shared" si="2"/>
        <v>0</v>
      </c>
      <c r="S38" s="25">
        <v>33312</v>
      </c>
      <c r="U38" s="25"/>
    </row>
    <row r="39" spans="1:21" ht="12.75">
      <c r="A39">
        <v>0</v>
      </c>
      <c r="B39">
        <v>27</v>
      </c>
      <c r="D39">
        <v>4</v>
      </c>
      <c r="E39">
        <v>30</v>
      </c>
      <c r="F39">
        <v>0.05</v>
      </c>
      <c r="G39">
        <v>0.096</v>
      </c>
      <c r="H39" s="26">
        <f t="shared" si="3"/>
        <v>0.068928</v>
      </c>
      <c r="K39" s="39">
        <v>0.214</v>
      </c>
      <c r="N39">
        <f t="shared" si="1"/>
        <v>0.054177408</v>
      </c>
      <c r="O39">
        <f t="shared" si="2"/>
        <v>0</v>
      </c>
      <c r="S39" s="25">
        <v>68928</v>
      </c>
      <c r="U39" s="25"/>
    </row>
    <row r="40" spans="1:21" ht="12.75">
      <c r="A40">
        <v>0</v>
      </c>
      <c r="B40">
        <v>28</v>
      </c>
      <c r="D40">
        <v>4</v>
      </c>
      <c r="E40">
        <v>30</v>
      </c>
      <c r="F40">
        <v>0.05</v>
      </c>
      <c r="G40">
        <v>0.096</v>
      </c>
      <c r="H40" s="26">
        <f t="shared" si="3"/>
        <v>0.041376</v>
      </c>
      <c r="K40" s="39">
        <v>0.525</v>
      </c>
      <c r="N40">
        <f t="shared" si="1"/>
        <v>0.0196536</v>
      </c>
      <c r="O40">
        <f t="shared" si="2"/>
        <v>0</v>
      </c>
      <c r="S40" s="25">
        <v>41376</v>
      </c>
      <c r="U40" s="25"/>
    </row>
    <row r="41" spans="1:21" ht="12.75">
      <c r="A41">
        <v>0</v>
      </c>
      <c r="B41">
        <v>29</v>
      </c>
      <c r="D41">
        <v>4</v>
      </c>
      <c r="E41">
        <v>30</v>
      </c>
      <c r="F41">
        <v>0.05</v>
      </c>
      <c r="G41">
        <v>0.096</v>
      </c>
      <c r="H41" s="26">
        <f t="shared" si="3"/>
        <v>0.057312</v>
      </c>
      <c r="K41" s="39">
        <v>0.342</v>
      </c>
      <c r="N41">
        <f t="shared" si="1"/>
        <v>0.037711296</v>
      </c>
      <c r="O41">
        <f t="shared" si="2"/>
        <v>0</v>
      </c>
      <c r="S41" s="25">
        <v>57312</v>
      </c>
      <c r="U41" s="25"/>
    </row>
    <row r="42" spans="1:21" ht="12.75">
      <c r="A42">
        <v>0</v>
      </c>
      <c r="B42">
        <v>30</v>
      </c>
      <c r="D42">
        <v>4</v>
      </c>
      <c r="E42">
        <v>30</v>
      </c>
      <c r="F42">
        <v>0.05</v>
      </c>
      <c r="G42">
        <v>0.096</v>
      </c>
      <c r="H42" s="26">
        <f t="shared" si="3"/>
        <v>0.045696</v>
      </c>
      <c r="K42" s="39">
        <v>0.472</v>
      </c>
      <c r="N42">
        <f t="shared" si="1"/>
        <v>0.024127488000000002</v>
      </c>
      <c r="O42">
        <f t="shared" si="2"/>
        <v>0</v>
      </c>
      <c r="S42" s="25">
        <v>45696</v>
      </c>
      <c r="U42" s="25"/>
    </row>
    <row r="43" spans="1:21" ht="12.75">
      <c r="A43">
        <v>0</v>
      </c>
      <c r="B43">
        <v>31</v>
      </c>
      <c r="D43">
        <v>4</v>
      </c>
      <c r="E43">
        <v>30</v>
      </c>
      <c r="F43">
        <v>0.05</v>
      </c>
      <c r="G43">
        <v>0.096</v>
      </c>
      <c r="H43" s="26">
        <f t="shared" si="3"/>
        <v>0.075072</v>
      </c>
      <c r="K43" s="39">
        <v>0.108</v>
      </c>
      <c r="N43">
        <f t="shared" si="1"/>
        <v>0.066964224</v>
      </c>
      <c r="O43">
        <f t="shared" si="2"/>
        <v>0</v>
      </c>
      <c r="S43" s="25">
        <v>75072</v>
      </c>
      <c r="U43" s="25"/>
    </row>
    <row r="44" spans="1:21" ht="12.75">
      <c r="A44">
        <v>0</v>
      </c>
      <c r="B44">
        <v>32</v>
      </c>
      <c r="D44">
        <v>4</v>
      </c>
      <c r="E44">
        <v>30</v>
      </c>
      <c r="F44">
        <v>0.05</v>
      </c>
      <c r="G44">
        <v>0.096</v>
      </c>
      <c r="H44" s="26">
        <f t="shared" si="3"/>
        <v>0.036864</v>
      </c>
      <c r="K44" s="39">
        <v>0.584</v>
      </c>
      <c r="N44">
        <f t="shared" si="1"/>
        <v>0.015335424000000002</v>
      </c>
      <c r="O44">
        <f t="shared" si="2"/>
        <v>0</v>
      </c>
      <c r="S44" s="25">
        <v>36864</v>
      </c>
      <c r="U44" s="25"/>
    </row>
    <row r="45" spans="1:21" ht="12.75">
      <c r="A45">
        <v>0</v>
      </c>
      <c r="B45">
        <v>33</v>
      </c>
      <c r="D45">
        <v>4</v>
      </c>
      <c r="E45">
        <v>30</v>
      </c>
      <c r="F45">
        <v>0.05</v>
      </c>
      <c r="G45">
        <v>0.096</v>
      </c>
      <c r="H45" s="26">
        <f t="shared" si="3"/>
        <v>0.031104</v>
      </c>
      <c r="K45" s="39">
        <v>0.632</v>
      </c>
      <c r="N45">
        <f t="shared" si="1"/>
        <v>0.011446272</v>
      </c>
      <c r="O45">
        <f t="shared" si="2"/>
        <v>0</v>
      </c>
      <c r="S45" s="25">
        <v>31104</v>
      </c>
      <c r="U45" s="25"/>
    </row>
    <row r="46" spans="1:21" ht="12.75">
      <c r="A46">
        <v>0</v>
      </c>
      <c r="B46">
        <v>34</v>
      </c>
      <c r="D46">
        <v>4</v>
      </c>
      <c r="E46">
        <v>30</v>
      </c>
      <c r="F46">
        <v>0.05</v>
      </c>
      <c r="G46">
        <v>0.096</v>
      </c>
      <c r="H46" s="26">
        <f t="shared" si="3"/>
        <v>0.033984</v>
      </c>
      <c r="K46" s="39">
        <v>0.614</v>
      </c>
      <c r="N46">
        <f t="shared" si="1"/>
        <v>0.013117824</v>
      </c>
      <c r="O46">
        <f t="shared" si="2"/>
        <v>0</v>
      </c>
      <c r="S46" s="25">
        <v>33984</v>
      </c>
      <c r="U46" s="25"/>
    </row>
    <row r="47" spans="1:21" ht="12.75">
      <c r="A47">
        <v>20</v>
      </c>
      <c r="B47">
        <v>0</v>
      </c>
      <c r="D47">
        <v>4</v>
      </c>
      <c r="E47">
        <v>30</v>
      </c>
      <c r="F47">
        <v>0.05</v>
      </c>
      <c r="G47">
        <v>0.096</v>
      </c>
      <c r="H47" s="26">
        <f t="shared" si="3"/>
        <v>0.091776</v>
      </c>
      <c r="K47" s="39">
        <v>0.046</v>
      </c>
      <c r="N47">
        <f t="shared" si="1"/>
        <v>0.087554304</v>
      </c>
      <c r="O47">
        <f t="shared" si="2"/>
        <v>0.091776</v>
      </c>
      <c r="S47" s="25">
        <v>91776</v>
      </c>
      <c r="U47" s="25"/>
    </row>
    <row r="48" spans="1:21" ht="12.75">
      <c r="A48">
        <v>21</v>
      </c>
      <c r="B48">
        <v>0</v>
      </c>
      <c r="D48">
        <v>4</v>
      </c>
      <c r="E48">
        <v>30</v>
      </c>
      <c r="F48">
        <v>0.05</v>
      </c>
      <c r="G48">
        <v>0.096</v>
      </c>
      <c r="H48" s="26">
        <f t="shared" si="3"/>
        <v>0.093408</v>
      </c>
      <c r="K48" s="39">
        <v>0.071</v>
      </c>
      <c r="N48">
        <f t="shared" si="1"/>
        <v>0.086776032</v>
      </c>
      <c r="O48">
        <f t="shared" si="2"/>
        <v>0</v>
      </c>
      <c r="S48" s="25">
        <v>93408</v>
      </c>
      <c r="U48" s="25"/>
    </row>
    <row r="49" spans="1:21" ht="12.75">
      <c r="A49">
        <v>22</v>
      </c>
      <c r="B49">
        <v>0</v>
      </c>
      <c r="D49">
        <v>4</v>
      </c>
      <c r="E49">
        <v>30</v>
      </c>
      <c r="F49">
        <v>0.05</v>
      </c>
      <c r="G49">
        <v>0.096</v>
      </c>
      <c r="H49" s="26">
        <f t="shared" si="3"/>
        <v>0.0936</v>
      </c>
      <c r="K49" s="39">
        <v>0.078</v>
      </c>
      <c r="N49">
        <f t="shared" si="1"/>
        <v>0.0862992</v>
      </c>
      <c r="O49">
        <f t="shared" si="2"/>
        <v>0</v>
      </c>
      <c r="S49" s="25">
        <v>93600</v>
      </c>
      <c r="U49" s="25"/>
    </row>
    <row r="50" spans="1:21" ht="12.75">
      <c r="A50">
        <v>23</v>
      </c>
      <c r="B50">
        <v>0</v>
      </c>
      <c r="D50">
        <v>4</v>
      </c>
      <c r="E50">
        <v>30</v>
      </c>
      <c r="F50">
        <v>0.05</v>
      </c>
      <c r="G50">
        <v>0.096</v>
      </c>
      <c r="H50" s="26">
        <f t="shared" si="3"/>
        <v>0.092256</v>
      </c>
      <c r="K50" s="39">
        <v>0.049</v>
      </c>
      <c r="N50">
        <f t="shared" si="1"/>
        <v>0.087735456</v>
      </c>
      <c r="O50">
        <f t="shared" si="2"/>
        <v>0.092256</v>
      </c>
      <c r="S50" s="25">
        <v>92256</v>
      </c>
      <c r="U50" s="25"/>
    </row>
    <row r="51" spans="1:21" ht="12.75">
      <c r="A51">
        <v>24</v>
      </c>
      <c r="B51">
        <v>0</v>
      </c>
      <c r="D51">
        <v>4</v>
      </c>
      <c r="E51">
        <v>30</v>
      </c>
      <c r="F51">
        <v>0.05</v>
      </c>
      <c r="G51">
        <v>0.096</v>
      </c>
      <c r="H51" s="26">
        <f t="shared" si="3"/>
        <v>0.094752</v>
      </c>
      <c r="K51" s="39">
        <v>0.063</v>
      </c>
      <c r="N51">
        <f t="shared" si="1"/>
        <v>0.088782624</v>
      </c>
      <c r="O51">
        <f t="shared" si="2"/>
        <v>0</v>
      </c>
      <c r="S51" s="25">
        <v>94752</v>
      </c>
      <c r="U51" s="25"/>
    </row>
    <row r="52" spans="1:21" ht="12.75">
      <c r="A52">
        <v>25</v>
      </c>
      <c r="B52">
        <v>0</v>
      </c>
      <c r="D52">
        <v>4</v>
      </c>
      <c r="E52">
        <v>30</v>
      </c>
      <c r="F52">
        <v>0.05</v>
      </c>
      <c r="G52">
        <v>0.096</v>
      </c>
      <c r="H52" s="26">
        <f t="shared" si="3"/>
        <v>0.091104</v>
      </c>
      <c r="K52" s="39">
        <v>0.081</v>
      </c>
      <c r="N52">
        <f t="shared" si="1"/>
        <v>0.08372457600000001</v>
      </c>
      <c r="O52">
        <f t="shared" si="2"/>
        <v>0</v>
      </c>
      <c r="S52" s="25">
        <v>91104</v>
      </c>
      <c r="U52" s="25"/>
    </row>
    <row r="53" spans="1:21" ht="12.75">
      <c r="A53">
        <v>26</v>
      </c>
      <c r="B53">
        <v>0</v>
      </c>
      <c r="D53">
        <v>4</v>
      </c>
      <c r="E53">
        <v>30</v>
      </c>
      <c r="F53">
        <v>0.05</v>
      </c>
      <c r="G53">
        <v>0.096</v>
      </c>
      <c r="H53" s="26">
        <f t="shared" si="3"/>
        <v>0.089184</v>
      </c>
      <c r="K53" s="39">
        <v>0.058</v>
      </c>
      <c r="N53">
        <f t="shared" si="1"/>
        <v>0.084011328</v>
      </c>
      <c r="O53">
        <f t="shared" si="2"/>
        <v>0</v>
      </c>
      <c r="S53" s="25">
        <v>89184</v>
      </c>
      <c r="U53" s="25"/>
    </row>
    <row r="54" spans="1:21" ht="12.75">
      <c r="A54">
        <v>27</v>
      </c>
      <c r="B54">
        <v>0</v>
      </c>
      <c r="D54">
        <v>4</v>
      </c>
      <c r="E54">
        <v>30</v>
      </c>
      <c r="F54">
        <v>0.05</v>
      </c>
      <c r="G54">
        <v>0.096</v>
      </c>
      <c r="H54" s="26">
        <f t="shared" si="3"/>
        <v>0.090432</v>
      </c>
      <c r="K54" s="39">
        <v>0.06</v>
      </c>
      <c r="N54">
        <f t="shared" si="1"/>
        <v>0.08500608</v>
      </c>
      <c r="O54">
        <f t="shared" si="2"/>
        <v>0</v>
      </c>
      <c r="S54" s="25">
        <v>90432</v>
      </c>
      <c r="U54" s="25"/>
    </row>
    <row r="55" spans="1:21" ht="12.75">
      <c r="A55">
        <v>28</v>
      </c>
      <c r="B55">
        <v>0</v>
      </c>
      <c r="D55">
        <v>4</v>
      </c>
      <c r="E55">
        <v>30</v>
      </c>
      <c r="F55">
        <v>0.05</v>
      </c>
      <c r="G55">
        <v>0.096</v>
      </c>
      <c r="H55" s="26">
        <f t="shared" si="3"/>
        <v>0.089088</v>
      </c>
      <c r="K55" s="39">
        <v>0.06</v>
      </c>
      <c r="N55">
        <f t="shared" si="1"/>
        <v>0.08374271999999999</v>
      </c>
      <c r="O55">
        <f t="shared" si="2"/>
        <v>0</v>
      </c>
      <c r="S55" s="25">
        <v>89088</v>
      </c>
      <c r="U55" s="25"/>
    </row>
    <row r="56" spans="1:21" ht="12.75">
      <c r="A56">
        <v>29</v>
      </c>
      <c r="B56">
        <v>0</v>
      </c>
      <c r="D56">
        <v>4</v>
      </c>
      <c r="E56">
        <v>30</v>
      </c>
      <c r="F56">
        <v>0.05</v>
      </c>
      <c r="G56">
        <v>0.096</v>
      </c>
      <c r="H56" s="26">
        <f t="shared" si="3"/>
        <v>0.089568</v>
      </c>
      <c r="K56" s="39">
        <v>0.067</v>
      </c>
      <c r="N56">
        <f t="shared" si="1"/>
        <v>0.083566944</v>
      </c>
      <c r="O56">
        <f t="shared" si="2"/>
        <v>0</v>
      </c>
      <c r="S56" s="25">
        <v>89568</v>
      </c>
      <c r="U56" s="25"/>
    </row>
    <row r="57" spans="1:21" ht="12.75">
      <c r="A57">
        <v>30</v>
      </c>
      <c r="B57">
        <v>0</v>
      </c>
      <c r="D57">
        <v>4</v>
      </c>
      <c r="E57">
        <v>30</v>
      </c>
      <c r="F57">
        <v>0.05</v>
      </c>
      <c r="G57">
        <v>0.096</v>
      </c>
      <c r="H57" s="26">
        <f t="shared" si="3"/>
        <v>0.09264</v>
      </c>
      <c r="K57" s="39">
        <v>0.074</v>
      </c>
      <c r="N57">
        <f t="shared" si="1"/>
        <v>0.08578464000000001</v>
      </c>
      <c r="O57">
        <f t="shared" si="2"/>
        <v>0</v>
      </c>
      <c r="S57" s="25">
        <v>92640</v>
      </c>
      <c r="U57" s="25"/>
    </row>
    <row r="58" spans="1:21" ht="12.75">
      <c r="A58">
        <v>31</v>
      </c>
      <c r="B58">
        <v>0</v>
      </c>
      <c r="D58">
        <v>4</v>
      </c>
      <c r="E58">
        <v>30</v>
      </c>
      <c r="F58">
        <v>0.05</v>
      </c>
      <c r="G58">
        <v>0.096</v>
      </c>
      <c r="H58" s="26">
        <f t="shared" si="3"/>
        <v>0.09408</v>
      </c>
      <c r="K58" s="39">
        <v>0.068</v>
      </c>
      <c r="N58">
        <f t="shared" si="1"/>
        <v>0.08768255999999999</v>
      </c>
      <c r="O58">
        <f t="shared" si="2"/>
        <v>0</v>
      </c>
      <c r="S58" s="25">
        <v>94080</v>
      </c>
      <c r="U58" s="25"/>
    </row>
    <row r="59" spans="1:21" ht="12.75">
      <c r="A59">
        <v>32</v>
      </c>
      <c r="B59">
        <v>0</v>
      </c>
      <c r="D59">
        <v>4</v>
      </c>
      <c r="E59">
        <v>30</v>
      </c>
      <c r="F59">
        <v>0.05</v>
      </c>
      <c r="G59">
        <v>0.096</v>
      </c>
      <c r="H59" s="26">
        <f t="shared" si="3"/>
        <v>0.092448</v>
      </c>
      <c r="K59" s="39">
        <v>0.062</v>
      </c>
      <c r="N59">
        <f t="shared" si="1"/>
        <v>0.086716224</v>
      </c>
      <c r="O59">
        <f t="shared" si="2"/>
        <v>0</v>
      </c>
      <c r="S59" s="25">
        <v>92448</v>
      </c>
      <c r="U59" s="25"/>
    </row>
    <row r="60" spans="1:21" ht="12.75">
      <c r="A60">
        <v>33</v>
      </c>
      <c r="B60">
        <v>0</v>
      </c>
      <c r="D60">
        <v>4</v>
      </c>
      <c r="E60">
        <v>30</v>
      </c>
      <c r="F60">
        <v>0.05</v>
      </c>
      <c r="G60">
        <v>0.096</v>
      </c>
      <c r="H60" s="26">
        <f t="shared" si="3"/>
        <v>0.092544</v>
      </c>
      <c r="K60" s="39">
        <v>0.066</v>
      </c>
      <c r="N60">
        <f t="shared" si="1"/>
        <v>0.08643609599999999</v>
      </c>
      <c r="O60">
        <f t="shared" si="2"/>
        <v>0</v>
      </c>
      <c r="S60" s="25">
        <v>92544</v>
      </c>
      <c r="U60" s="25"/>
    </row>
    <row r="61" spans="1:21" ht="12.75">
      <c r="A61">
        <v>34</v>
      </c>
      <c r="B61">
        <v>0</v>
      </c>
      <c r="D61">
        <v>4</v>
      </c>
      <c r="E61">
        <v>30</v>
      </c>
      <c r="F61">
        <v>0.05</v>
      </c>
      <c r="G61">
        <v>0.096</v>
      </c>
      <c r="H61" s="26">
        <f t="shared" si="3"/>
        <v>0.090624</v>
      </c>
      <c r="K61" s="39">
        <v>0.06</v>
      </c>
      <c r="N61">
        <f t="shared" si="1"/>
        <v>0.08518656</v>
      </c>
      <c r="O61">
        <f t="shared" si="2"/>
        <v>0</v>
      </c>
      <c r="S61" s="25">
        <v>90624</v>
      </c>
      <c r="U61" s="25"/>
    </row>
    <row r="62" ht="13.5" thickBot="1"/>
    <row r="63" spans="1:13" ht="13.5" thickBot="1">
      <c r="A63" s="64" t="s">
        <v>34</v>
      </c>
      <c r="B63" s="77"/>
      <c r="C63" s="77"/>
      <c r="D63" s="77"/>
      <c r="E63" s="65"/>
      <c r="G63" s="64" t="s">
        <v>23</v>
      </c>
      <c r="H63" s="77"/>
      <c r="I63" s="77"/>
      <c r="J63" s="77"/>
      <c r="K63" s="77"/>
      <c r="L63" s="77"/>
      <c r="M63" s="65"/>
    </row>
    <row r="64" spans="1:13" ht="13.5" thickBot="1">
      <c r="A64" s="13"/>
      <c r="B64" s="1" t="s">
        <v>15</v>
      </c>
      <c r="C64" s="1" t="s">
        <v>16</v>
      </c>
      <c r="D64" s="1" t="s">
        <v>17</v>
      </c>
      <c r="E64" s="2" t="s">
        <v>18</v>
      </c>
      <c r="G64" s="14" t="s">
        <v>26</v>
      </c>
      <c r="H64" s="18"/>
      <c r="I64" s="18"/>
      <c r="J64" s="18"/>
      <c r="K64" s="18"/>
      <c r="L64" s="18"/>
      <c r="M64" s="19"/>
    </row>
    <row r="65" spans="1:13" ht="12.75">
      <c r="A65" s="8" t="s">
        <v>58</v>
      </c>
      <c r="B65" s="9">
        <v>0.0032</v>
      </c>
      <c r="C65" s="9">
        <v>0.0032</v>
      </c>
      <c r="D65" s="9">
        <v>0.0032</v>
      </c>
      <c r="E65" s="10">
        <v>0.0032</v>
      </c>
      <c r="G65" s="78" t="s">
        <v>24</v>
      </c>
      <c r="H65" s="13"/>
      <c r="I65" s="1" t="s">
        <v>33</v>
      </c>
      <c r="J65" s="1" t="s">
        <v>27</v>
      </c>
      <c r="K65" s="1"/>
      <c r="L65" s="1"/>
      <c r="M65" s="2"/>
    </row>
    <row r="66" spans="1:13" ht="13.5" thickBot="1">
      <c r="A66" s="8" t="s">
        <v>59</v>
      </c>
      <c r="B66" s="9">
        <v>15</v>
      </c>
      <c r="C66" s="9">
        <v>15</v>
      </c>
      <c r="D66" s="9">
        <v>7</v>
      </c>
      <c r="E66" s="10">
        <v>3</v>
      </c>
      <c r="G66" s="79"/>
      <c r="H66" s="22" t="s">
        <v>25</v>
      </c>
      <c r="I66" s="11">
        <v>1</v>
      </c>
      <c r="J66" s="11">
        <v>16</v>
      </c>
      <c r="K66" s="11"/>
      <c r="L66" s="11"/>
      <c r="M66" s="12"/>
    </row>
    <row r="67" spans="1:13" ht="13.5" thickBot="1">
      <c r="A67" s="8" t="s">
        <v>60</v>
      </c>
      <c r="B67" s="9">
        <v>1023</v>
      </c>
      <c r="C67" s="9">
        <v>1023</v>
      </c>
      <c r="D67" s="9">
        <v>15</v>
      </c>
      <c r="E67" s="10">
        <v>7</v>
      </c>
      <c r="G67" s="23" t="s">
        <v>28</v>
      </c>
      <c r="H67" s="64" t="s">
        <v>29</v>
      </c>
      <c r="I67" s="77"/>
      <c r="J67" s="77"/>
      <c r="K67" s="77"/>
      <c r="L67" s="77"/>
      <c r="M67" s="65"/>
    </row>
    <row r="68" spans="1:13" ht="13.5" thickBot="1">
      <c r="A68" s="8" t="s">
        <v>61</v>
      </c>
      <c r="B68" s="9">
        <v>7</v>
      </c>
      <c r="C68" s="9">
        <v>3</v>
      </c>
      <c r="D68" s="9">
        <v>2</v>
      </c>
      <c r="E68" s="10">
        <v>2</v>
      </c>
      <c r="G68" s="23" t="s">
        <v>19</v>
      </c>
      <c r="H68" s="64" t="s">
        <v>32</v>
      </c>
      <c r="I68" s="77"/>
      <c r="J68" s="77"/>
      <c r="K68" s="77"/>
      <c r="L68" s="77"/>
      <c r="M68" s="65"/>
    </row>
    <row r="69" spans="1:13" ht="13.5" thickBot="1">
      <c r="A69" s="16" t="s">
        <v>20</v>
      </c>
      <c r="B69" s="75" t="s">
        <v>22</v>
      </c>
      <c r="C69" s="75"/>
      <c r="D69" s="75"/>
      <c r="E69" s="76"/>
      <c r="G69" s="15" t="s">
        <v>30</v>
      </c>
      <c r="H69" s="64" t="s">
        <v>29</v>
      </c>
      <c r="I69" s="77"/>
      <c r="J69" s="77"/>
      <c r="K69" s="77"/>
      <c r="L69" s="77"/>
      <c r="M69" s="65"/>
    </row>
    <row r="70" spans="1:13" ht="13.5" thickBot="1">
      <c r="A70" s="17" t="s">
        <v>21</v>
      </c>
      <c r="B70" s="75" t="s">
        <v>22</v>
      </c>
      <c r="C70" s="75"/>
      <c r="D70" s="75"/>
      <c r="E70" s="76"/>
      <c r="G70" s="23" t="s">
        <v>31</v>
      </c>
      <c r="H70" s="64" t="s">
        <v>29</v>
      </c>
      <c r="I70" s="77"/>
      <c r="J70" s="77"/>
      <c r="K70" s="77"/>
      <c r="L70" s="77"/>
      <c r="M70" s="65"/>
    </row>
    <row r="72" ht="13.5" thickBot="1"/>
    <row r="73" spans="1:13" ht="12.75" customHeight="1">
      <c r="A73" s="18"/>
      <c r="B73" s="18"/>
      <c r="C73" s="18"/>
      <c r="G73" s="82" t="s">
        <v>36</v>
      </c>
      <c r="H73" s="83"/>
      <c r="I73" s="83"/>
      <c r="J73" s="83"/>
      <c r="K73" s="83"/>
      <c r="L73" s="83"/>
      <c r="M73" s="84"/>
    </row>
    <row r="74" spans="1:13" ht="12.75">
      <c r="A74" s="18"/>
      <c r="B74" s="18"/>
      <c r="C74" s="18"/>
      <c r="G74" s="72" t="s">
        <v>37</v>
      </c>
      <c r="H74" s="73"/>
      <c r="I74" s="91" t="s">
        <v>39</v>
      </c>
      <c r="J74" s="91"/>
      <c r="K74" s="91"/>
      <c r="L74" s="91"/>
      <c r="M74" s="100"/>
    </row>
    <row r="75" spans="1:13" ht="12.75">
      <c r="A75" s="18"/>
      <c r="B75" s="18"/>
      <c r="C75" s="18"/>
      <c r="G75" s="72" t="s">
        <v>38</v>
      </c>
      <c r="H75" s="73"/>
      <c r="I75" s="91" t="s">
        <v>40</v>
      </c>
      <c r="J75" s="91"/>
      <c r="K75" s="9"/>
      <c r="L75" s="9"/>
      <c r="M75" s="10"/>
    </row>
    <row r="76" spans="7:13" ht="12.75">
      <c r="G76" s="72" t="s">
        <v>41</v>
      </c>
      <c r="H76" s="73"/>
      <c r="I76" s="9" t="s">
        <v>42</v>
      </c>
      <c r="J76" s="9"/>
      <c r="K76" s="9"/>
      <c r="L76" s="9"/>
      <c r="M76" s="10"/>
    </row>
    <row r="77" spans="7:13" ht="12.75">
      <c r="G77" s="72" t="s">
        <v>43</v>
      </c>
      <c r="H77" s="73"/>
      <c r="I77" s="9">
        <v>40</v>
      </c>
      <c r="J77" s="9"/>
      <c r="K77" s="9"/>
      <c r="L77" s="9"/>
      <c r="M77" s="10"/>
    </row>
    <row r="78" spans="7:13" ht="12.75">
      <c r="G78" s="8" t="s">
        <v>44</v>
      </c>
      <c r="H78" s="9"/>
      <c r="I78" s="9" t="s">
        <v>45</v>
      </c>
      <c r="J78" s="9"/>
      <c r="K78" s="9"/>
      <c r="L78" s="9"/>
      <c r="M78" s="10"/>
    </row>
    <row r="79" spans="7:13" ht="12.75">
      <c r="G79" s="8" t="s">
        <v>46</v>
      </c>
      <c r="H79" s="9"/>
      <c r="I79" s="9" t="s">
        <v>47</v>
      </c>
      <c r="J79" s="9"/>
      <c r="K79" s="9"/>
      <c r="L79" s="9"/>
      <c r="M79" s="10"/>
    </row>
    <row r="80" spans="7:13" ht="12.75">
      <c r="G80" s="8" t="s">
        <v>48</v>
      </c>
      <c r="H80" s="9"/>
      <c r="I80" s="9" t="s">
        <v>49</v>
      </c>
      <c r="J80" s="9"/>
      <c r="K80" s="9"/>
      <c r="L80" s="9"/>
      <c r="M80" s="10"/>
    </row>
    <row r="81" spans="7:13" ht="13.5" thickBot="1">
      <c r="G81" s="17" t="s">
        <v>50</v>
      </c>
      <c r="H81" s="11"/>
      <c r="I81" s="11">
        <v>108</v>
      </c>
      <c r="J81" s="11"/>
      <c r="K81" s="11"/>
      <c r="L81" s="11"/>
      <c r="M81" s="12"/>
    </row>
    <row r="90" ht="12.75">
      <c r="F90" s="18"/>
    </row>
    <row r="91" ht="12.75">
      <c r="F91" s="18"/>
    </row>
    <row r="92" ht="12.75">
      <c r="F92" s="18"/>
    </row>
  </sheetData>
  <mergeCells count="28">
    <mergeCell ref="G76:H76"/>
    <mergeCell ref="G77:H77"/>
    <mergeCell ref="B70:E70"/>
    <mergeCell ref="H70:M70"/>
    <mergeCell ref="G73:M73"/>
    <mergeCell ref="G74:H74"/>
    <mergeCell ref="I74:M74"/>
    <mergeCell ref="G75:H75"/>
    <mergeCell ref="I75:J75"/>
    <mergeCell ref="E1:E2"/>
    <mergeCell ref="F1:F2"/>
    <mergeCell ref="G65:G66"/>
    <mergeCell ref="B69:E69"/>
    <mergeCell ref="A63:E63"/>
    <mergeCell ref="G63:M63"/>
    <mergeCell ref="H69:M69"/>
    <mergeCell ref="H68:M68"/>
    <mergeCell ref="H67:M67"/>
    <mergeCell ref="S1:S2"/>
    <mergeCell ref="A1:A2"/>
    <mergeCell ref="B1:B2"/>
    <mergeCell ref="C1:C2"/>
    <mergeCell ref="D1:D2"/>
    <mergeCell ref="K1:L1"/>
    <mergeCell ref="M1:O1"/>
    <mergeCell ref="G1:G2"/>
    <mergeCell ref="H1:H2"/>
    <mergeCell ref="I1:J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U92"/>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1" max="1" width="11.421875" style="0" customWidth="1"/>
    <col min="2" max="2" width="12.7109375" style="0" customWidth="1"/>
    <col min="8" max="8" width="14.00390625" style="0" customWidth="1"/>
    <col min="19" max="19" width="0.42578125" style="0" customWidth="1"/>
  </cols>
  <sheetData>
    <row r="1" spans="1:19" ht="12.75" customHeight="1">
      <c r="A1" s="70" t="s">
        <v>0</v>
      </c>
      <c r="B1" s="66" t="s">
        <v>1</v>
      </c>
      <c r="C1" s="66" t="s">
        <v>3</v>
      </c>
      <c r="D1" s="66" t="s">
        <v>2</v>
      </c>
      <c r="E1" s="66" t="s">
        <v>85</v>
      </c>
      <c r="F1" s="66" t="s">
        <v>86</v>
      </c>
      <c r="G1" s="66" t="s">
        <v>87</v>
      </c>
      <c r="H1" s="88" t="s">
        <v>88</v>
      </c>
      <c r="I1" s="90" t="s">
        <v>4</v>
      </c>
      <c r="J1" s="74"/>
      <c r="K1" s="80" t="s">
        <v>5</v>
      </c>
      <c r="L1" s="81"/>
      <c r="M1" s="74" t="s">
        <v>6</v>
      </c>
      <c r="N1" s="74"/>
      <c r="O1" s="74"/>
      <c r="P1" s="1" t="s">
        <v>7</v>
      </c>
      <c r="Q1" s="2"/>
      <c r="S1" s="88" t="s">
        <v>89</v>
      </c>
    </row>
    <row r="2" spans="1:19" ht="64.5" thickBot="1">
      <c r="A2" s="92"/>
      <c r="B2" s="93"/>
      <c r="C2" s="93"/>
      <c r="D2" s="93"/>
      <c r="E2" s="93"/>
      <c r="F2" s="93"/>
      <c r="G2" s="93"/>
      <c r="H2" s="96"/>
      <c r="I2" s="3" t="s">
        <v>8</v>
      </c>
      <c r="J2" s="4" t="s">
        <v>9</v>
      </c>
      <c r="K2" s="4" t="s">
        <v>35</v>
      </c>
      <c r="L2" s="5" t="s">
        <v>94</v>
      </c>
      <c r="M2" s="4" t="s">
        <v>10</v>
      </c>
      <c r="N2" s="4" t="s">
        <v>11</v>
      </c>
      <c r="O2" s="4" t="s">
        <v>12</v>
      </c>
      <c r="P2" s="5" t="s">
        <v>13</v>
      </c>
      <c r="Q2" s="6" t="s">
        <v>14</v>
      </c>
      <c r="S2" s="96"/>
    </row>
    <row r="3" spans="1:21" ht="12.75">
      <c r="A3">
        <v>0</v>
      </c>
      <c r="B3">
        <v>1</v>
      </c>
      <c r="C3">
        <v>0</v>
      </c>
      <c r="G3">
        <v>2</v>
      </c>
      <c r="H3" s="26">
        <f aca="true" t="shared" si="0" ref="H3:H34">S3/1000000</f>
        <v>0.03768</v>
      </c>
      <c r="I3" s="39">
        <f>SUM(H3:H22)</f>
        <v>0.250944</v>
      </c>
      <c r="J3" s="39">
        <f>I3/SUM(G3:G22)</f>
        <v>0.0125472</v>
      </c>
      <c r="L3" s="40" t="s">
        <v>96</v>
      </c>
      <c r="M3" s="39">
        <f>SUM(H3:H61)</f>
        <v>12.042324200000001</v>
      </c>
      <c r="N3" s="39">
        <f>SUM(N23:N61)</f>
        <v>5.334979152000001</v>
      </c>
      <c r="O3" s="39">
        <f>SUM(O23:O61)</f>
        <v>0.274656</v>
      </c>
      <c r="P3" s="41">
        <v>70.89513897</v>
      </c>
      <c r="Q3" s="39">
        <f>N3/P3</f>
        <v>0.07525169185799256</v>
      </c>
      <c r="S3" s="25">
        <v>37680</v>
      </c>
      <c r="U3" s="25"/>
    </row>
    <row r="4" spans="1:21" ht="12.75">
      <c r="A4">
        <v>0</v>
      </c>
      <c r="B4">
        <v>2</v>
      </c>
      <c r="C4">
        <v>0</v>
      </c>
      <c r="G4">
        <v>2</v>
      </c>
      <c r="H4" s="26">
        <f t="shared" si="0"/>
        <v>0.02856</v>
      </c>
      <c r="S4" s="25">
        <v>28560</v>
      </c>
      <c r="U4" s="25"/>
    </row>
    <row r="5" spans="1:21" ht="12.75">
      <c r="A5">
        <v>0</v>
      </c>
      <c r="B5">
        <v>3</v>
      </c>
      <c r="C5">
        <v>0</v>
      </c>
      <c r="G5">
        <v>2</v>
      </c>
      <c r="H5" s="26">
        <f t="shared" si="0"/>
        <v>0.03096</v>
      </c>
      <c r="S5" s="25">
        <v>30960</v>
      </c>
      <c r="U5" s="25"/>
    </row>
    <row r="6" spans="1:21" ht="12.75">
      <c r="A6">
        <v>0</v>
      </c>
      <c r="B6">
        <v>4</v>
      </c>
      <c r="C6">
        <v>0</v>
      </c>
      <c r="G6">
        <v>2</v>
      </c>
      <c r="H6" s="26">
        <f t="shared" si="0"/>
        <v>0.01992</v>
      </c>
      <c r="S6" s="25">
        <v>19920</v>
      </c>
      <c r="U6" s="25"/>
    </row>
    <row r="7" spans="1:21" ht="12.75">
      <c r="A7">
        <v>0</v>
      </c>
      <c r="B7">
        <v>5</v>
      </c>
      <c r="C7">
        <v>0</v>
      </c>
      <c r="G7">
        <v>2</v>
      </c>
      <c r="H7" s="26">
        <f t="shared" si="0"/>
        <v>0.02016</v>
      </c>
      <c r="S7" s="25">
        <v>20160</v>
      </c>
      <c r="U7" s="25"/>
    </row>
    <row r="8" spans="1:21" ht="12.75">
      <c r="A8">
        <v>0</v>
      </c>
      <c r="B8">
        <v>6</v>
      </c>
      <c r="C8">
        <v>0</v>
      </c>
      <c r="G8">
        <v>2</v>
      </c>
      <c r="H8" s="26">
        <f t="shared" si="0"/>
        <v>0.01848</v>
      </c>
      <c r="S8" s="25">
        <v>18480</v>
      </c>
      <c r="U8" s="25"/>
    </row>
    <row r="9" spans="1:21" ht="12.75">
      <c r="A9">
        <v>0</v>
      </c>
      <c r="B9">
        <v>7</v>
      </c>
      <c r="C9">
        <v>0</v>
      </c>
      <c r="G9">
        <v>2</v>
      </c>
      <c r="H9" s="26">
        <f t="shared" si="0"/>
        <v>0.03264</v>
      </c>
      <c r="S9" s="25">
        <v>32640</v>
      </c>
      <c r="U9" s="25"/>
    </row>
    <row r="10" spans="1:21" ht="12.75">
      <c r="A10">
        <v>0</v>
      </c>
      <c r="B10">
        <v>8</v>
      </c>
      <c r="C10">
        <v>0</v>
      </c>
      <c r="G10">
        <v>2</v>
      </c>
      <c r="H10" s="26">
        <f t="shared" si="0"/>
        <v>0.01464</v>
      </c>
      <c r="S10" s="25">
        <v>14640</v>
      </c>
      <c r="U10" s="25"/>
    </row>
    <row r="11" spans="1:21" ht="12.75">
      <c r="A11">
        <v>0</v>
      </c>
      <c r="B11">
        <v>9</v>
      </c>
      <c r="C11">
        <v>0</v>
      </c>
      <c r="G11">
        <v>2</v>
      </c>
      <c r="H11" s="26">
        <f t="shared" si="0"/>
        <v>0.01128</v>
      </c>
      <c r="S11" s="25">
        <v>11280</v>
      </c>
      <c r="U11" s="25"/>
    </row>
    <row r="12" spans="1:21" ht="12.75">
      <c r="A12">
        <v>0</v>
      </c>
      <c r="B12">
        <v>10</v>
      </c>
      <c r="C12">
        <v>0</v>
      </c>
      <c r="G12">
        <v>2</v>
      </c>
      <c r="H12" s="26">
        <f t="shared" si="0"/>
        <v>0.01032</v>
      </c>
      <c r="S12" s="25">
        <v>10320</v>
      </c>
      <c r="U12" s="25"/>
    </row>
    <row r="13" spans="1:19" ht="12.75">
      <c r="A13">
        <v>1</v>
      </c>
      <c r="B13">
        <v>0</v>
      </c>
      <c r="C13">
        <v>0</v>
      </c>
      <c r="G13">
        <v>0</v>
      </c>
      <c r="H13" s="26">
        <f t="shared" si="0"/>
        <v>0.0042623999999999995</v>
      </c>
      <c r="S13" s="25">
        <v>4262.4</v>
      </c>
    </row>
    <row r="14" spans="1:19" ht="12.75">
      <c r="A14">
        <v>2</v>
      </c>
      <c r="B14">
        <v>0</v>
      </c>
      <c r="C14">
        <v>0</v>
      </c>
      <c r="G14">
        <v>0</v>
      </c>
      <c r="H14" s="26">
        <f t="shared" si="0"/>
        <v>0.0031488</v>
      </c>
      <c r="S14" s="25">
        <v>3148.8</v>
      </c>
    </row>
    <row r="15" spans="1:19" ht="12.75">
      <c r="A15">
        <v>3</v>
      </c>
      <c r="B15">
        <v>0</v>
      </c>
      <c r="C15">
        <v>0</v>
      </c>
      <c r="G15">
        <v>0</v>
      </c>
      <c r="H15" s="26">
        <f t="shared" si="0"/>
        <v>0.003648</v>
      </c>
      <c r="S15" s="25">
        <v>3648</v>
      </c>
    </row>
    <row r="16" spans="1:19" ht="12.75">
      <c r="A16">
        <v>4</v>
      </c>
      <c r="B16">
        <v>0</v>
      </c>
      <c r="C16">
        <v>0</v>
      </c>
      <c r="G16">
        <v>0</v>
      </c>
      <c r="H16" s="26">
        <f t="shared" si="0"/>
        <v>0.0019584</v>
      </c>
      <c r="S16" s="25">
        <v>1958.4</v>
      </c>
    </row>
    <row r="17" spans="1:19" ht="12.75">
      <c r="A17">
        <v>5</v>
      </c>
      <c r="B17">
        <v>0</v>
      </c>
      <c r="C17">
        <v>0</v>
      </c>
      <c r="G17">
        <v>0</v>
      </c>
      <c r="H17" s="26">
        <f t="shared" si="0"/>
        <v>0.0019968</v>
      </c>
      <c r="S17" s="25">
        <v>1996.8</v>
      </c>
    </row>
    <row r="18" spans="1:19" ht="12.75">
      <c r="A18">
        <v>6</v>
      </c>
      <c r="B18">
        <v>0</v>
      </c>
      <c r="C18">
        <v>0</v>
      </c>
      <c r="G18">
        <v>0</v>
      </c>
      <c r="H18" s="26">
        <f t="shared" si="0"/>
        <v>0.002112</v>
      </c>
      <c r="S18" s="25">
        <v>2112</v>
      </c>
    </row>
    <row r="19" spans="1:19" ht="12.75">
      <c r="A19">
        <v>7</v>
      </c>
      <c r="B19">
        <v>0</v>
      </c>
      <c r="C19">
        <v>0</v>
      </c>
      <c r="G19">
        <v>0</v>
      </c>
      <c r="H19" s="26">
        <f t="shared" si="0"/>
        <v>0.0044928</v>
      </c>
      <c r="S19" s="25">
        <v>4492.8</v>
      </c>
    </row>
    <row r="20" spans="1:19" ht="12.75">
      <c r="A20">
        <v>8</v>
      </c>
      <c r="B20">
        <v>0</v>
      </c>
      <c r="C20">
        <v>0</v>
      </c>
      <c r="G20">
        <v>0</v>
      </c>
      <c r="H20" s="26">
        <f t="shared" si="0"/>
        <v>0.001728</v>
      </c>
      <c r="S20" s="25">
        <v>1728</v>
      </c>
    </row>
    <row r="21" spans="1:19" ht="12.75">
      <c r="A21">
        <v>9</v>
      </c>
      <c r="B21">
        <v>0</v>
      </c>
      <c r="C21">
        <v>0</v>
      </c>
      <c r="G21">
        <v>0</v>
      </c>
      <c r="H21" s="26">
        <f t="shared" si="0"/>
        <v>0.0014976</v>
      </c>
      <c r="S21" s="25">
        <v>1497.6</v>
      </c>
    </row>
    <row r="22" spans="1:19" ht="12.75">
      <c r="A22">
        <v>10</v>
      </c>
      <c r="B22">
        <v>0</v>
      </c>
      <c r="C22">
        <v>0</v>
      </c>
      <c r="G22">
        <v>0</v>
      </c>
      <c r="H22" s="26">
        <f t="shared" si="0"/>
        <v>0.0014592000000000001</v>
      </c>
      <c r="S22" s="25">
        <v>1459.2</v>
      </c>
    </row>
    <row r="23" spans="1:19" ht="12.75">
      <c r="A23">
        <v>0</v>
      </c>
      <c r="B23">
        <v>11</v>
      </c>
      <c r="D23">
        <v>4</v>
      </c>
      <c r="E23">
        <v>200</v>
      </c>
      <c r="F23">
        <v>0.0001</v>
      </c>
      <c r="G23">
        <v>2</v>
      </c>
      <c r="H23" s="26">
        <f t="shared" si="0"/>
        <v>1.090765</v>
      </c>
      <c r="K23" s="39">
        <v>0.438</v>
      </c>
      <c r="N23">
        <f>H23*(1-K23)</f>
        <v>0.61300993</v>
      </c>
      <c r="O23">
        <f>IF((K23&lt;F23),H23,0)</f>
        <v>0</v>
      </c>
      <c r="S23" s="25">
        <v>1090765</v>
      </c>
    </row>
    <row r="24" spans="1:19" ht="12.75">
      <c r="A24">
        <v>0</v>
      </c>
      <c r="B24">
        <v>12</v>
      </c>
      <c r="D24">
        <v>4</v>
      </c>
      <c r="E24">
        <v>200</v>
      </c>
      <c r="F24">
        <v>0.0001</v>
      </c>
      <c r="G24">
        <v>2</v>
      </c>
      <c r="H24" s="26">
        <f t="shared" si="0"/>
        <v>0.2957312</v>
      </c>
      <c r="K24" s="39">
        <v>0.846</v>
      </c>
      <c r="N24">
        <f aca="true" t="shared" si="1" ref="N24:N61">H24*(1-K24)</f>
        <v>0.04554260480000001</v>
      </c>
      <c r="O24">
        <f aca="true" t="shared" si="2" ref="O24:O61">IF((K24&lt;F24),H24,0)</f>
        <v>0</v>
      </c>
      <c r="S24" s="25">
        <v>295731.2</v>
      </c>
    </row>
    <row r="25" spans="1:19" ht="12.75">
      <c r="A25">
        <v>0</v>
      </c>
      <c r="B25">
        <v>13</v>
      </c>
      <c r="D25">
        <v>4</v>
      </c>
      <c r="E25">
        <v>200</v>
      </c>
      <c r="F25">
        <v>0.0001</v>
      </c>
      <c r="G25">
        <v>2</v>
      </c>
      <c r="H25" s="26">
        <f t="shared" si="0"/>
        <v>0.6946816</v>
      </c>
      <c r="K25" s="39">
        <v>0.647</v>
      </c>
      <c r="N25">
        <f t="shared" si="1"/>
        <v>0.2452226048</v>
      </c>
      <c r="O25">
        <f t="shared" si="2"/>
        <v>0</v>
      </c>
      <c r="S25" s="25">
        <v>694681.6</v>
      </c>
    </row>
    <row r="26" spans="1:19" ht="12.75">
      <c r="A26">
        <v>0</v>
      </c>
      <c r="B26">
        <v>14</v>
      </c>
      <c r="D26">
        <v>4</v>
      </c>
      <c r="E26">
        <v>200</v>
      </c>
      <c r="F26">
        <v>0.0001</v>
      </c>
      <c r="G26">
        <v>2</v>
      </c>
      <c r="H26" s="26">
        <f t="shared" si="0"/>
        <v>0.5341184</v>
      </c>
      <c r="K26" s="39">
        <v>0.72</v>
      </c>
      <c r="N26">
        <f t="shared" si="1"/>
        <v>0.14955315200000002</v>
      </c>
      <c r="O26">
        <f t="shared" si="2"/>
        <v>0</v>
      </c>
      <c r="S26" s="25">
        <v>534118.4</v>
      </c>
    </row>
    <row r="27" spans="1:19" ht="12.75">
      <c r="A27">
        <v>0</v>
      </c>
      <c r="B27">
        <v>15</v>
      </c>
      <c r="D27">
        <v>4</v>
      </c>
      <c r="E27">
        <v>200</v>
      </c>
      <c r="F27">
        <v>0.0001</v>
      </c>
      <c r="G27">
        <v>8</v>
      </c>
      <c r="H27" s="26">
        <f t="shared" si="0"/>
        <v>2.30441</v>
      </c>
      <c r="K27" s="39">
        <v>0.696</v>
      </c>
      <c r="N27">
        <f t="shared" si="1"/>
        <v>0.70054064</v>
      </c>
      <c r="O27">
        <f t="shared" si="2"/>
        <v>0</v>
      </c>
      <c r="S27" s="25">
        <v>2304410</v>
      </c>
    </row>
    <row r="28" spans="1:19" ht="12.75">
      <c r="A28">
        <v>0</v>
      </c>
      <c r="B28">
        <v>16</v>
      </c>
      <c r="D28">
        <v>4</v>
      </c>
      <c r="E28">
        <v>200</v>
      </c>
      <c r="F28">
        <v>0.0001</v>
      </c>
      <c r="G28">
        <v>8</v>
      </c>
      <c r="H28" s="26">
        <f t="shared" si="0"/>
        <v>1.429914</v>
      </c>
      <c r="K28" s="39">
        <v>0.809</v>
      </c>
      <c r="N28">
        <f t="shared" si="1"/>
        <v>0.2731135739999999</v>
      </c>
      <c r="O28">
        <f t="shared" si="2"/>
        <v>0</v>
      </c>
      <c r="S28" s="25">
        <v>1429914</v>
      </c>
    </row>
    <row r="29" spans="1:19" ht="12.75">
      <c r="A29">
        <v>0</v>
      </c>
      <c r="B29">
        <v>17</v>
      </c>
      <c r="D29">
        <v>4</v>
      </c>
      <c r="E29">
        <v>200</v>
      </c>
      <c r="F29">
        <v>0.0001</v>
      </c>
      <c r="G29">
        <v>8</v>
      </c>
      <c r="H29" s="26">
        <f t="shared" si="0"/>
        <v>0.165888</v>
      </c>
      <c r="K29" s="39">
        <v>0.781</v>
      </c>
      <c r="N29">
        <f t="shared" si="1"/>
        <v>0.036329471999999995</v>
      </c>
      <c r="O29">
        <f t="shared" si="2"/>
        <v>0</v>
      </c>
      <c r="S29" s="25">
        <v>165888</v>
      </c>
    </row>
    <row r="30" spans="1:19" ht="12.75">
      <c r="A30">
        <v>0</v>
      </c>
      <c r="B30">
        <v>18</v>
      </c>
      <c r="D30">
        <v>4</v>
      </c>
      <c r="E30">
        <v>200</v>
      </c>
      <c r="F30">
        <v>5E-07</v>
      </c>
      <c r="G30">
        <v>5</v>
      </c>
      <c r="H30" s="26">
        <f t="shared" si="0"/>
        <v>0.6228</v>
      </c>
      <c r="K30" s="39">
        <v>0.868</v>
      </c>
      <c r="N30">
        <f t="shared" si="1"/>
        <v>0.08220960000000001</v>
      </c>
      <c r="O30">
        <f t="shared" si="2"/>
        <v>0</v>
      </c>
      <c r="S30" s="25">
        <v>622800</v>
      </c>
    </row>
    <row r="31" spans="1:21" ht="12.75">
      <c r="A31">
        <v>0</v>
      </c>
      <c r="B31">
        <v>19</v>
      </c>
      <c r="D31">
        <v>4</v>
      </c>
      <c r="E31">
        <v>200</v>
      </c>
      <c r="F31">
        <v>5E-07</v>
      </c>
      <c r="G31">
        <v>5</v>
      </c>
      <c r="H31" s="26">
        <f t="shared" si="0"/>
        <v>2.6916</v>
      </c>
      <c r="K31" s="39">
        <v>0.438</v>
      </c>
      <c r="N31">
        <f t="shared" si="1"/>
        <v>1.5126792000000002</v>
      </c>
      <c r="O31">
        <f t="shared" si="2"/>
        <v>0</v>
      </c>
      <c r="S31" s="25">
        <v>2691600</v>
      </c>
      <c r="U31" s="25"/>
    </row>
    <row r="32" spans="1:21" ht="12.75">
      <c r="A32">
        <v>0</v>
      </c>
      <c r="B32">
        <v>20</v>
      </c>
      <c r="D32">
        <v>4</v>
      </c>
      <c r="E32">
        <v>30</v>
      </c>
      <c r="F32">
        <v>0.05</v>
      </c>
      <c r="G32">
        <v>0.096</v>
      </c>
      <c r="H32" s="26">
        <f t="shared" si="0"/>
        <v>0.015648</v>
      </c>
      <c r="K32" s="39">
        <v>0.835</v>
      </c>
      <c r="N32">
        <f t="shared" si="1"/>
        <v>0.00258192</v>
      </c>
      <c r="O32">
        <f t="shared" si="2"/>
        <v>0</v>
      </c>
      <c r="S32" s="25">
        <v>15648</v>
      </c>
      <c r="U32" s="25"/>
    </row>
    <row r="33" spans="1:21" ht="12.75">
      <c r="A33">
        <v>0</v>
      </c>
      <c r="B33">
        <v>21</v>
      </c>
      <c r="D33">
        <v>4</v>
      </c>
      <c r="E33">
        <v>30</v>
      </c>
      <c r="F33">
        <v>0.05</v>
      </c>
      <c r="G33">
        <v>0.096</v>
      </c>
      <c r="H33" s="26">
        <f t="shared" si="0"/>
        <v>0.031104</v>
      </c>
      <c r="K33" s="39">
        <v>0.639</v>
      </c>
      <c r="N33">
        <f t="shared" si="1"/>
        <v>0.011228544</v>
      </c>
      <c r="O33">
        <f t="shared" si="2"/>
        <v>0</v>
      </c>
      <c r="S33" s="25">
        <v>31104</v>
      </c>
      <c r="U33" s="25"/>
    </row>
    <row r="34" spans="1:21" ht="12.75">
      <c r="A34">
        <v>0</v>
      </c>
      <c r="B34">
        <v>22</v>
      </c>
      <c r="D34">
        <v>4</v>
      </c>
      <c r="E34">
        <v>30</v>
      </c>
      <c r="F34">
        <v>0.05</v>
      </c>
      <c r="G34">
        <v>0.096</v>
      </c>
      <c r="H34" s="26">
        <f t="shared" si="0"/>
        <v>0.014016</v>
      </c>
      <c r="K34" s="39">
        <v>0.845</v>
      </c>
      <c r="N34">
        <f t="shared" si="1"/>
        <v>0.0021724800000000005</v>
      </c>
      <c r="O34">
        <f t="shared" si="2"/>
        <v>0</v>
      </c>
      <c r="S34" s="25">
        <v>14016</v>
      </c>
      <c r="U34" s="25"/>
    </row>
    <row r="35" spans="1:21" ht="12.75">
      <c r="A35">
        <v>0</v>
      </c>
      <c r="B35">
        <v>23</v>
      </c>
      <c r="D35">
        <v>4</v>
      </c>
      <c r="E35">
        <v>30</v>
      </c>
      <c r="F35">
        <v>0.05</v>
      </c>
      <c r="G35">
        <v>0.096</v>
      </c>
      <c r="H35" s="26">
        <f aca="true" t="shared" si="3" ref="H35:H61">S35/1000000</f>
        <v>0.085248</v>
      </c>
      <c r="K35" s="39">
        <v>0.069</v>
      </c>
      <c r="N35">
        <f t="shared" si="1"/>
        <v>0.07936588800000001</v>
      </c>
      <c r="O35">
        <f t="shared" si="2"/>
        <v>0</v>
      </c>
      <c r="S35" s="25">
        <v>85248</v>
      </c>
      <c r="U35" s="25"/>
    </row>
    <row r="36" spans="1:21" ht="12.75">
      <c r="A36">
        <v>0</v>
      </c>
      <c r="B36">
        <v>24</v>
      </c>
      <c r="D36">
        <v>4</v>
      </c>
      <c r="E36">
        <v>30</v>
      </c>
      <c r="F36">
        <v>0.05</v>
      </c>
      <c r="G36">
        <v>0.096</v>
      </c>
      <c r="H36" s="26">
        <f t="shared" si="3"/>
        <v>0.031968</v>
      </c>
      <c r="K36" s="39">
        <v>0.739</v>
      </c>
      <c r="N36">
        <f t="shared" si="1"/>
        <v>0.008343648</v>
      </c>
      <c r="O36">
        <f t="shared" si="2"/>
        <v>0</v>
      </c>
      <c r="S36" s="25">
        <v>31968</v>
      </c>
      <c r="U36" s="25"/>
    </row>
    <row r="37" spans="1:21" ht="12.75">
      <c r="A37">
        <v>0</v>
      </c>
      <c r="B37">
        <v>25</v>
      </c>
      <c r="D37">
        <v>4</v>
      </c>
      <c r="E37">
        <v>30</v>
      </c>
      <c r="F37">
        <v>0.05</v>
      </c>
      <c r="G37">
        <v>0.096</v>
      </c>
      <c r="H37" s="26">
        <f t="shared" si="3"/>
        <v>0.006144</v>
      </c>
      <c r="K37" s="39">
        <v>0.9354</v>
      </c>
      <c r="N37">
        <f t="shared" si="1"/>
        <v>0.00039690239999999995</v>
      </c>
      <c r="O37">
        <f t="shared" si="2"/>
        <v>0</v>
      </c>
      <c r="S37" s="25">
        <v>6144</v>
      </c>
      <c r="U37" s="25"/>
    </row>
    <row r="38" spans="1:21" ht="12.75">
      <c r="A38">
        <v>0</v>
      </c>
      <c r="B38">
        <v>26</v>
      </c>
      <c r="D38">
        <v>4</v>
      </c>
      <c r="E38">
        <v>30</v>
      </c>
      <c r="F38">
        <v>0.05</v>
      </c>
      <c r="G38">
        <v>0.096</v>
      </c>
      <c r="H38" s="26">
        <f t="shared" si="3"/>
        <v>0.036768</v>
      </c>
      <c r="K38" s="39">
        <v>0.602</v>
      </c>
      <c r="N38">
        <f t="shared" si="1"/>
        <v>0.014633664000000001</v>
      </c>
      <c r="O38">
        <f t="shared" si="2"/>
        <v>0</v>
      </c>
      <c r="S38" s="25">
        <v>36768</v>
      </c>
      <c r="U38" s="25"/>
    </row>
    <row r="39" spans="1:21" ht="12.75">
      <c r="A39">
        <v>0</v>
      </c>
      <c r="B39">
        <v>27</v>
      </c>
      <c r="D39">
        <v>4</v>
      </c>
      <c r="E39">
        <v>30</v>
      </c>
      <c r="F39">
        <v>0.05</v>
      </c>
      <c r="G39">
        <v>0.096</v>
      </c>
      <c r="H39" s="26">
        <f t="shared" si="3"/>
        <v>0.078144</v>
      </c>
      <c r="K39" s="39">
        <v>0.11</v>
      </c>
      <c r="N39">
        <f t="shared" si="1"/>
        <v>0.06954816000000001</v>
      </c>
      <c r="O39">
        <f t="shared" si="2"/>
        <v>0</v>
      </c>
      <c r="S39" s="25">
        <v>78144</v>
      </c>
      <c r="U39" s="25"/>
    </row>
    <row r="40" spans="1:21" ht="12.75">
      <c r="A40">
        <v>0</v>
      </c>
      <c r="B40">
        <v>28</v>
      </c>
      <c r="D40">
        <v>4</v>
      </c>
      <c r="E40">
        <v>30</v>
      </c>
      <c r="F40">
        <v>0.05</v>
      </c>
      <c r="G40">
        <v>0.096</v>
      </c>
      <c r="H40" s="26">
        <f t="shared" si="3"/>
        <v>0.026016</v>
      </c>
      <c r="K40" s="39">
        <v>0.699</v>
      </c>
      <c r="N40">
        <f t="shared" si="1"/>
        <v>0.007830816</v>
      </c>
      <c r="O40">
        <f t="shared" si="2"/>
        <v>0</v>
      </c>
      <c r="S40" s="25">
        <v>26016</v>
      </c>
      <c r="U40" s="25"/>
    </row>
    <row r="41" spans="1:21" ht="12.75">
      <c r="A41">
        <v>0</v>
      </c>
      <c r="B41">
        <v>29</v>
      </c>
      <c r="D41">
        <v>4</v>
      </c>
      <c r="E41">
        <v>30</v>
      </c>
      <c r="F41">
        <v>0.05</v>
      </c>
      <c r="G41">
        <v>0.096</v>
      </c>
      <c r="H41" s="26">
        <f t="shared" si="3"/>
        <v>0.075072</v>
      </c>
      <c r="K41" s="39">
        <v>0.143</v>
      </c>
      <c r="N41">
        <f t="shared" si="1"/>
        <v>0.064336704</v>
      </c>
      <c r="O41">
        <f t="shared" si="2"/>
        <v>0</v>
      </c>
      <c r="S41" s="25">
        <v>75072</v>
      </c>
      <c r="U41" s="25"/>
    </row>
    <row r="42" spans="1:21" ht="12.75">
      <c r="A42">
        <v>0</v>
      </c>
      <c r="B42">
        <v>30</v>
      </c>
      <c r="D42">
        <v>4</v>
      </c>
      <c r="E42">
        <v>30</v>
      </c>
      <c r="F42">
        <v>0.05</v>
      </c>
      <c r="G42">
        <v>0.096</v>
      </c>
      <c r="H42" s="26">
        <f t="shared" si="3"/>
        <v>0.004032</v>
      </c>
      <c r="K42" s="39">
        <v>0.542</v>
      </c>
      <c r="N42">
        <f t="shared" si="1"/>
        <v>0.001846656</v>
      </c>
      <c r="O42">
        <f t="shared" si="2"/>
        <v>0</v>
      </c>
      <c r="S42" s="25">
        <v>4032</v>
      </c>
      <c r="U42" s="25"/>
    </row>
    <row r="43" spans="1:21" ht="12.75">
      <c r="A43">
        <v>0</v>
      </c>
      <c r="B43">
        <v>31</v>
      </c>
      <c r="D43">
        <v>4</v>
      </c>
      <c r="E43">
        <v>30</v>
      </c>
      <c r="F43">
        <v>0.05</v>
      </c>
      <c r="G43">
        <v>0.096</v>
      </c>
      <c r="H43" s="26">
        <f t="shared" si="3"/>
        <v>0.073152</v>
      </c>
      <c r="K43" s="39">
        <v>0.133</v>
      </c>
      <c r="N43">
        <f t="shared" si="1"/>
        <v>0.063422784</v>
      </c>
      <c r="O43">
        <f t="shared" si="2"/>
        <v>0</v>
      </c>
      <c r="S43" s="25">
        <v>73152</v>
      </c>
      <c r="U43" s="25"/>
    </row>
    <row r="44" spans="1:21" ht="12.75">
      <c r="A44">
        <v>0</v>
      </c>
      <c r="B44">
        <v>32</v>
      </c>
      <c r="D44">
        <v>4</v>
      </c>
      <c r="E44">
        <v>30</v>
      </c>
      <c r="F44">
        <v>0.05</v>
      </c>
      <c r="G44">
        <v>0.096</v>
      </c>
      <c r="H44" s="26">
        <f t="shared" si="3"/>
        <v>0.068256</v>
      </c>
      <c r="K44" s="39">
        <v>0.233</v>
      </c>
      <c r="N44">
        <f t="shared" si="1"/>
        <v>0.052352352</v>
      </c>
      <c r="O44">
        <f t="shared" si="2"/>
        <v>0</v>
      </c>
      <c r="S44" s="25">
        <v>68256</v>
      </c>
      <c r="U44" s="25"/>
    </row>
    <row r="45" spans="1:21" ht="12.75">
      <c r="A45">
        <v>0</v>
      </c>
      <c r="B45">
        <v>33</v>
      </c>
      <c r="D45">
        <v>4</v>
      </c>
      <c r="E45">
        <v>30</v>
      </c>
      <c r="F45">
        <v>0.05</v>
      </c>
      <c r="G45">
        <v>0.096</v>
      </c>
      <c r="H45" s="26">
        <f t="shared" si="3"/>
        <v>0.032928</v>
      </c>
      <c r="K45" s="39">
        <v>0.608</v>
      </c>
      <c r="N45">
        <f t="shared" si="1"/>
        <v>0.012907776</v>
      </c>
      <c r="O45">
        <f t="shared" si="2"/>
        <v>0</v>
      </c>
      <c r="S45" s="25">
        <v>32928</v>
      </c>
      <c r="U45" s="25"/>
    </row>
    <row r="46" spans="1:21" ht="12.75">
      <c r="A46">
        <v>0</v>
      </c>
      <c r="B46">
        <v>34</v>
      </c>
      <c r="D46">
        <v>4</v>
      </c>
      <c r="E46">
        <v>30</v>
      </c>
      <c r="F46">
        <v>0.05</v>
      </c>
      <c r="G46">
        <v>0.096</v>
      </c>
      <c r="H46" s="26">
        <f t="shared" si="3"/>
        <v>0.005472</v>
      </c>
      <c r="K46" s="39">
        <v>0.381</v>
      </c>
      <c r="N46">
        <f t="shared" si="1"/>
        <v>0.0033871680000000003</v>
      </c>
      <c r="O46">
        <f t="shared" si="2"/>
        <v>0</v>
      </c>
      <c r="S46" s="25">
        <v>5472</v>
      </c>
      <c r="U46" s="25"/>
    </row>
    <row r="47" spans="1:21" ht="12.75">
      <c r="A47">
        <v>20</v>
      </c>
      <c r="B47">
        <v>0</v>
      </c>
      <c r="D47">
        <v>4</v>
      </c>
      <c r="E47">
        <v>30</v>
      </c>
      <c r="F47">
        <v>0.05</v>
      </c>
      <c r="G47">
        <v>0.096</v>
      </c>
      <c r="H47" s="26">
        <f t="shared" si="3"/>
        <v>0.091776</v>
      </c>
      <c r="K47" s="39">
        <v>0.028</v>
      </c>
      <c r="N47">
        <f t="shared" si="1"/>
        <v>0.08920627199999999</v>
      </c>
      <c r="O47">
        <f t="shared" si="2"/>
        <v>0.091776</v>
      </c>
      <c r="S47" s="25">
        <v>91776</v>
      </c>
      <c r="U47" s="25"/>
    </row>
    <row r="48" spans="1:21" ht="12.75">
      <c r="A48">
        <v>21</v>
      </c>
      <c r="B48">
        <v>0</v>
      </c>
      <c r="D48">
        <v>4</v>
      </c>
      <c r="E48">
        <v>30</v>
      </c>
      <c r="F48">
        <v>0.05</v>
      </c>
      <c r="G48">
        <v>0.096</v>
      </c>
      <c r="H48" s="26">
        <f t="shared" si="3"/>
        <v>0.093408</v>
      </c>
      <c r="K48" s="39">
        <v>0.073</v>
      </c>
      <c r="N48">
        <f t="shared" si="1"/>
        <v>0.08658921600000001</v>
      </c>
      <c r="O48">
        <f t="shared" si="2"/>
        <v>0</v>
      </c>
      <c r="S48" s="25">
        <v>93408</v>
      </c>
      <c r="U48" s="25"/>
    </row>
    <row r="49" spans="1:21" ht="12.75">
      <c r="A49">
        <v>22</v>
      </c>
      <c r="B49">
        <v>0</v>
      </c>
      <c r="D49">
        <v>4</v>
      </c>
      <c r="E49">
        <v>30</v>
      </c>
      <c r="F49">
        <v>0.05</v>
      </c>
      <c r="G49">
        <v>0.096</v>
      </c>
      <c r="H49" s="26">
        <f t="shared" si="3"/>
        <v>0.0936</v>
      </c>
      <c r="K49" s="39">
        <v>0.073</v>
      </c>
      <c r="N49">
        <f t="shared" si="1"/>
        <v>0.0867672</v>
      </c>
      <c r="O49">
        <f t="shared" si="2"/>
        <v>0</v>
      </c>
      <c r="S49" s="25">
        <v>93600</v>
      </c>
      <c r="U49" s="25"/>
    </row>
    <row r="50" spans="1:21" ht="12.75">
      <c r="A50">
        <v>23</v>
      </c>
      <c r="B50">
        <v>0</v>
      </c>
      <c r="D50">
        <v>4</v>
      </c>
      <c r="E50">
        <v>30</v>
      </c>
      <c r="F50">
        <v>0.05</v>
      </c>
      <c r="G50">
        <v>0.096</v>
      </c>
      <c r="H50" s="26">
        <f t="shared" si="3"/>
        <v>0.092256</v>
      </c>
      <c r="K50" s="39">
        <v>0.096</v>
      </c>
      <c r="N50">
        <f t="shared" si="1"/>
        <v>0.083399424</v>
      </c>
      <c r="O50">
        <f t="shared" si="2"/>
        <v>0</v>
      </c>
      <c r="S50" s="25">
        <v>92256</v>
      </c>
      <c r="U50" s="25"/>
    </row>
    <row r="51" spans="1:21" ht="12.75">
      <c r="A51">
        <v>24</v>
      </c>
      <c r="B51">
        <v>0</v>
      </c>
      <c r="D51">
        <v>4</v>
      </c>
      <c r="E51">
        <v>30</v>
      </c>
      <c r="F51">
        <v>0.05</v>
      </c>
      <c r="G51">
        <v>0.096</v>
      </c>
      <c r="H51" s="26">
        <f t="shared" si="3"/>
        <v>0.094752</v>
      </c>
      <c r="K51" s="39">
        <v>0.069</v>
      </c>
      <c r="N51">
        <f t="shared" si="1"/>
        <v>0.08821411200000001</v>
      </c>
      <c r="O51">
        <f t="shared" si="2"/>
        <v>0</v>
      </c>
      <c r="S51" s="25">
        <v>94752</v>
      </c>
      <c r="U51" s="25"/>
    </row>
    <row r="52" spans="1:21" ht="12.75">
      <c r="A52">
        <v>25</v>
      </c>
      <c r="B52">
        <v>0</v>
      </c>
      <c r="D52">
        <v>4</v>
      </c>
      <c r="E52">
        <v>30</v>
      </c>
      <c r="F52">
        <v>0.05</v>
      </c>
      <c r="G52">
        <v>0.096</v>
      </c>
      <c r="H52" s="26">
        <f t="shared" si="3"/>
        <v>0.091104</v>
      </c>
      <c r="K52" s="39">
        <v>0.077</v>
      </c>
      <c r="N52">
        <f t="shared" si="1"/>
        <v>0.084088992</v>
      </c>
      <c r="O52">
        <f t="shared" si="2"/>
        <v>0</v>
      </c>
      <c r="S52" s="25">
        <v>91104</v>
      </c>
      <c r="U52" s="25"/>
    </row>
    <row r="53" spans="1:21" ht="12.75">
      <c r="A53">
        <v>26</v>
      </c>
      <c r="B53">
        <v>0</v>
      </c>
      <c r="D53">
        <v>4</v>
      </c>
      <c r="E53">
        <v>30</v>
      </c>
      <c r="F53">
        <v>0.05</v>
      </c>
      <c r="G53">
        <v>0.096</v>
      </c>
      <c r="H53" s="26">
        <f t="shared" si="3"/>
        <v>0.089184</v>
      </c>
      <c r="K53" s="39">
        <v>0.075</v>
      </c>
      <c r="N53">
        <f t="shared" si="1"/>
        <v>0.0824952</v>
      </c>
      <c r="O53">
        <f t="shared" si="2"/>
        <v>0</v>
      </c>
      <c r="S53" s="25">
        <v>89184</v>
      </c>
      <c r="U53" s="25"/>
    </row>
    <row r="54" spans="1:21" ht="12.75">
      <c r="A54">
        <v>27</v>
      </c>
      <c r="B54">
        <v>0</v>
      </c>
      <c r="D54">
        <v>4</v>
      </c>
      <c r="E54">
        <v>30</v>
      </c>
      <c r="F54">
        <v>0.05</v>
      </c>
      <c r="G54">
        <v>0.096</v>
      </c>
      <c r="H54" s="26">
        <f t="shared" si="3"/>
        <v>0.090432</v>
      </c>
      <c r="K54" s="39">
        <v>0.049</v>
      </c>
      <c r="N54">
        <f t="shared" si="1"/>
        <v>0.086000832</v>
      </c>
      <c r="O54">
        <f t="shared" si="2"/>
        <v>0.090432</v>
      </c>
      <c r="S54" s="25">
        <v>90432</v>
      </c>
      <c r="U54" s="25"/>
    </row>
    <row r="55" spans="1:21" ht="12.75">
      <c r="A55">
        <v>28</v>
      </c>
      <c r="B55">
        <v>0</v>
      </c>
      <c r="D55">
        <v>4</v>
      </c>
      <c r="E55">
        <v>30</v>
      </c>
      <c r="F55">
        <v>0.05</v>
      </c>
      <c r="G55">
        <v>0.096</v>
      </c>
      <c r="H55" s="26">
        <f t="shared" si="3"/>
        <v>0.089088</v>
      </c>
      <c r="K55" s="39">
        <v>0.073</v>
      </c>
      <c r="N55">
        <f t="shared" si="1"/>
        <v>0.082584576</v>
      </c>
      <c r="O55">
        <f t="shared" si="2"/>
        <v>0</v>
      </c>
      <c r="S55" s="25">
        <v>89088</v>
      </c>
      <c r="U55" s="25"/>
    </row>
    <row r="56" spans="1:21" ht="12.75">
      <c r="A56">
        <v>29</v>
      </c>
      <c r="B56">
        <v>0</v>
      </c>
      <c r="D56">
        <v>4</v>
      </c>
      <c r="E56">
        <v>30</v>
      </c>
      <c r="F56">
        <v>0.05</v>
      </c>
      <c r="G56">
        <v>0.096</v>
      </c>
      <c r="H56" s="26">
        <f t="shared" si="3"/>
        <v>0.089568</v>
      </c>
      <c r="K56" s="39">
        <v>0.066</v>
      </c>
      <c r="N56">
        <f t="shared" si="1"/>
        <v>0.08365651199999999</v>
      </c>
      <c r="O56">
        <f t="shared" si="2"/>
        <v>0</v>
      </c>
      <c r="S56" s="25">
        <v>89568</v>
      </c>
      <c r="U56" s="25"/>
    </row>
    <row r="57" spans="1:21" ht="12.75">
      <c r="A57">
        <v>30</v>
      </c>
      <c r="B57">
        <v>0</v>
      </c>
      <c r="D57">
        <v>4</v>
      </c>
      <c r="E57">
        <v>30</v>
      </c>
      <c r="F57">
        <v>0.05</v>
      </c>
      <c r="G57">
        <v>0.096</v>
      </c>
      <c r="H57" s="26">
        <f t="shared" si="3"/>
        <v>0.09264</v>
      </c>
      <c r="K57" s="39">
        <v>0.082</v>
      </c>
      <c r="N57">
        <f t="shared" si="1"/>
        <v>0.08504352</v>
      </c>
      <c r="O57">
        <f t="shared" si="2"/>
        <v>0</v>
      </c>
      <c r="S57" s="25">
        <v>92640</v>
      </c>
      <c r="U57" s="25"/>
    </row>
    <row r="58" spans="1:21" ht="12.75">
      <c r="A58">
        <v>31</v>
      </c>
      <c r="B58">
        <v>0</v>
      </c>
      <c r="D58">
        <v>4</v>
      </c>
      <c r="E58">
        <v>30</v>
      </c>
      <c r="F58">
        <v>0.05</v>
      </c>
      <c r="G58">
        <v>0.096</v>
      </c>
      <c r="H58" s="26">
        <f t="shared" si="3"/>
        <v>0.09408</v>
      </c>
      <c r="K58" s="39">
        <v>0.081</v>
      </c>
      <c r="N58">
        <f t="shared" si="1"/>
        <v>0.08645952</v>
      </c>
      <c r="O58">
        <f t="shared" si="2"/>
        <v>0</v>
      </c>
      <c r="S58" s="25">
        <v>94080</v>
      </c>
      <c r="U58" s="25"/>
    </row>
    <row r="59" spans="1:21" ht="12.75">
      <c r="A59">
        <v>32</v>
      </c>
      <c r="B59">
        <v>0</v>
      </c>
      <c r="D59">
        <v>4</v>
      </c>
      <c r="E59">
        <v>30</v>
      </c>
      <c r="F59">
        <v>0.05</v>
      </c>
      <c r="G59">
        <v>0.096</v>
      </c>
      <c r="H59" s="26">
        <f t="shared" si="3"/>
        <v>0.092448</v>
      </c>
      <c r="K59" s="39">
        <v>0.033</v>
      </c>
      <c r="N59">
        <f t="shared" si="1"/>
        <v>0.089397216</v>
      </c>
      <c r="O59">
        <f t="shared" si="2"/>
        <v>0.092448</v>
      </c>
      <c r="S59" s="25">
        <v>92448</v>
      </c>
      <c r="U59" s="25"/>
    </row>
    <row r="60" spans="1:21" ht="12.75">
      <c r="A60">
        <v>33</v>
      </c>
      <c r="B60">
        <v>0</v>
      </c>
      <c r="D60">
        <v>4</v>
      </c>
      <c r="E60">
        <v>30</v>
      </c>
      <c r="F60">
        <v>0.05</v>
      </c>
      <c r="G60">
        <v>0.096</v>
      </c>
      <c r="H60" s="26">
        <f t="shared" si="3"/>
        <v>0.092544</v>
      </c>
      <c r="K60" s="39">
        <v>0.077</v>
      </c>
      <c r="N60">
        <f t="shared" si="1"/>
        <v>0.085418112</v>
      </c>
      <c r="O60">
        <f t="shared" si="2"/>
        <v>0</v>
      </c>
      <c r="S60" s="25">
        <v>92544</v>
      </c>
      <c r="U60" s="25"/>
    </row>
    <row r="61" spans="1:21" ht="12.75">
      <c r="A61">
        <v>34</v>
      </c>
      <c r="B61">
        <v>0</v>
      </c>
      <c r="D61">
        <v>4</v>
      </c>
      <c r="E61">
        <v>30</v>
      </c>
      <c r="F61">
        <v>0.05</v>
      </c>
      <c r="G61">
        <v>0.096</v>
      </c>
      <c r="H61" s="26">
        <f t="shared" si="3"/>
        <v>0.090624</v>
      </c>
      <c r="K61" s="39">
        <v>0.083</v>
      </c>
      <c r="N61">
        <f t="shared" si="1"/>
        <v>0.083102208</v>
      </c>
      <c r="O61">
        <f t="shared" si="2"/>
        <v>0</v>
      </c>
      <c r="S61" s="25">
        <v>90624</v>
      </c>
      <c r="U61" s="25"/>
    </row>
    <row r="62" ht="13.5" thickBot="1"/>
    <row r="63" spans="1:13" ht="13.5" thickBot="1">
      <c r="A63" s="64" t="s">
        <v>34</v>
      </c>
      <c r="B63" s="77"/>
      <c r="C63" s="77"/>
      <c r="D63" s="77"/>
      <c r="E63" s="65"/>
      <c r="G63" s="64" t="s">
        <v>23</v>
      </c>
      <c r="H63" s="77"/>
      <c r="I63" s="77"/>
      <c r="J63" s="77"/>
      <c r="K63" s="77"/>
      <c r="L63" s="77"/>
      <c r="M63" s="65"/>
    </row>
    <row r="64" spans="1:13" ht="13.5" thickBot="1">
      <c r="A64" s="13"/>
      <c r="B64" s="1" t="s">
        <v>15</v>
      </c>
      <c r="C64" s="1" t="s">
        <v>16</v>
      </c>
      <c r="D64" s="1" t="s">
        <v>17</v>
      </c>
      <c r="E64" s="2" t="s">
        <v>18</v>
      </c>
      <c r="G64" s="14" t="s">
        <v>26</v>
      </c>
      <c r="H64" s="18"/>
      <c r="I64" s="18"/>
      <c r="J64" s="18"/>
      <c r="K64" s="18"/>
      <c r="L64" s="18"/>
      <c r="M64" s="19"/>
    </row>
    <row r="65" spans="1:13" ht="12.75">
      <c r="A65" s="8" t="s">
        <v>90</v>
      </c>
      <c r="B65" s="9">
        <v>0.0032</v>
      </c>
      <c r="C65" s="9">
        <v>0.0032</v>
      </c>
      <c r="D65" s="9">
        <v>0.0032</v>
      </c>
      <c r="E65" s="10">
        <v>0.0032</v>
      </c>
      <c r="G65" s="78" t="s">
        <v>24</v>
      </c>
      <c r="H65" s="13"/>
      <c r="I65" s="1" t="s">
        <v>33</v>
      </c>
      <c r="J65" s="1" t="s">
        <v>27</v>
      </c>
      <c r="K65" s="1"/>
      <c r="L65" s="1"/>
      <c r="M65" s="2"/>
    </row>
    <row r="66" spans="1:13" ht="13.5" thickBot="1">
      <c r="A66" s="8" t="s">
        <v>91</v>
      </c>
      <c r="B66" s="9">
        <v>15</v>
      </c>
      <c r="C66" s="9">
        <v>15</v>
      </c>
      <c r="D66" s="9">
        <v>7</v>
      </c>
      <c r="E66" s="10">
        <v>3</v>
      </c>
      <c r="G66" s="79"/>
      <c r="H66" s="22" t="s">
        <v>25</v>
      </c>
      <c r="I66" s="11">
        <v>1</v>
      </c>
      <c r="J66" s="11">
        <v>16</v>
      </c>
      <c r="K66" s="11"/>
      <c r="L66" s="11"/>
      <c r="M66" s="12"/>
    </row>
    <row r="67" spans="1:13" ht="13.5" thickBot="1">
      <c r="A67" s="8" t="s">
        <v>92</v>
      </c>
      <c r="B67" s="9">
        <v>1023</v>
      </c>
      <c r="C67" s="9">
        <v>1023</v>
      </c>
      <c r="D67" s="9">
        <v>15</v>
      </c>
      <c r="E67" s="10">
        <v>7</v>
      </c>
      <c r="G67" s="23" t="s">
        <v>28</v>
      </c>
      <c r="H67" s="64" t="s">
        <v>29</v>
      </c>
      <c r="I67" s="77"/>
      <c r="J67" s="77"/>
      <c r="K67" s="77"/>
      <c r="L67" s="77"/>
      <c r="M67" s="65"/>
    </row>
    <row r="68" spans="1:13" ht="13.5" thickBot="1">
      <c r="A68" s="8" t="s">
        <v>93</v>
      </c>
      <c r="B68" s="9">
        <v>7</v>
      </c>
      <c r="C68" s="9">
        <v>3</v>
      </c>
      <c r="D68" s="9">
        <v>2</v>
      </c>
      <c r="E68" s="10">
        <v>2</v>
      </c>
      <c r="G68" s="23" t="s">
        <v>19</v>
      </c>
      <c r="H68" s="64" t="s">
        <v>32</v>
      </c>
      <c r="I68" s="77"/>
      <c r="J68" s="77"/>
      <c r="K68" s="77"/>
      <c r="L68" s="77"/>
      <c r="M68" s="65"/>
    </row>
    <row r="69" spans="1:13" ht="13.5" thickBot="1">
      <c r="A69" s="16" t="s">
        <v>20</v>
      </c>
      <c r="B69" s="75" t="s">
        <v>22</v>
      </c>
      <c r="C69" s="75"/>
      <c r="D69" s="75"/>
      <c r="E69" s="76"/>
      <c r="G69" s="15" t="s">
        <v>30</v>
      </c>
      <c r="H69" s="101" t="s">
        <v>29</v>
      </c>
      <c r="I69" s="102"/>
      <c r="J69" s="102"/>
      <c r="K69" s="102"/>
      <c r="L69" s="102"/>
      <c r="M69" s="103"/>
    </row>
    <row r="70" spans="1:13" ht="13.5" thickBot="1">
      <c r="A70" s="17" t="s">
        <v>21</v>
      </c>
      <c r="B70" s="75" t="s">
        <v>22</v>
      </c>
      <c r="C70" s="75"/>
      <c r="D70" s="75"/>
      <c r="E70" s="76"/>
      <c r="G70" s="23" t="s">
        <v>31</v>
      </c>
      <c r="H70" s="64" t="s">
        <v>29</v>
      </c>
      <c r="I70" s="77"/>
      <c r="J70" s="77"/>
      <c r="K70" s="77"/>
      <c r="L70" s="77"/>
      <c r="M70" s="65"/>
    </row>
    <row r="72" ht="13.5" thickBot="1"/>
    <row r="73" spans="1:13" ht="12.75" customHeight="1">
      <c r="A73" s="18"/>
      <c r="B73" s="18"/>
      <c r="C73" s="18"/>
      <c r="G73" s="104" t="s">
        <v>36</v>
      </c>
      <c r="H73" s="105"/>
      <c r="I73" s="105"/>
      <c r="J73" s="105"/>
      <c r="K73" s="105"/>
      <c r="L73" s="105"/>
      <c r="M73" s="106"/>
    </row>
    <row r="74" spans="1:13" ht="12.75">
      <c r="A74" s="18"/>
      <c r="B74" s="18"/>
      <c r="C74" s="18"/>
      <c r="G74" s="72" t="s">
        <v>37</v>
      </c>
      <c r="H74" s="73"/>
      <c r="I74" s="91" t="s">
        <v>39</v>
      </c>
      <c r="J74" s="91"/>
      <c r="K74" s="91"/>
      <c r="L74" s="91"/>
      <c r="M74" s="100"/>
    </row>
    <row r="75" spans="1:13" ht="12.75">
      <c r="A75" s="18"/>
      <c r="B75" s="18"/>
      <c r="C75" s="18"/>
      <c r="G75" s="72" t="s">
        <v>38</v>
      </c>
      <c r="H75" s="73"/>
      <c r="I75" s="91" t="s">
        <v>40</v>
      </c>
      <c r="J75" s="91"/>
      <c r="K75" s="9"/>
      <c r="L75" s="9"/>
      <c r="M75" s="10"/>
    </row>
    <row r="76" spans="7:13" ht="12.75">
      <c r="G76" s="72" t="s">
        <v>41</v>
      </c>
      <c r="H76" s="73"/>
      <c r="I76" s="9" t="s">
        <v>42</v>
      </c>
      <c r="J76" s="9"/>
      <c r="K76" s="9"/>
      <c r="L76" s="9"/>
      <c r="M76" s="10"/>
    </row>
    <row r="77" spans="7:13" ht="12.75">
      <c r="G77" s="72" t="s">
        <v>43</v>
      </c>
      <c r="H77" s="73"/>
      <c r="I77" s="9">
        <v>40</v>
      </c>
      <c r="J77" s="9"/>
      <c r="K77" s="9"/>
      <c r="L77" s="9"/>
      <c r="M77" s="10"/>
    </row>
    <row r="78" spans="7:13" ht="12.75">
      <c r="G78" s="8" t="s">
        <v>44</v>
      </c>
      <c r="H78" s="9"/>
      <c r="I78" s="9" t="s">
        <v>45</v>
      </c>
      <c r="J78" s="9"/>
      <c r="K78" s="9"/>
      <c r="L78" s="9"/>
      <c r="M78" s="10"/>
    </row>
    <row r="79" spans="7:13" ht="12.75">
      <c r="G79" s="8" t="s">
        <v>46</v>
      </c>
      <c r="H79" s="9"/>
      <c r="I79" s="9" t="s">
        <v>47</v>
      </c>
      <c r="J79" s="9"/>
      <c r="K79" s="9"/>
      <c r="L79" s="9"/>
      <c r="M79" s="10"/>
    </row>
    <row r="80" spans="7:13" ht="12.75">
      <c r="G80" s="8" t="s">
        <v>48</v>
      </c>
      <c r="H80" s="9"/>
      <c r="I80" s="9" t="s">
        <v>49</v>
      </c>
      <c r="J80" s="9"/>
      <c r="K80" s="9"/>
      <c r="L80" s="9"/>
      <c r="M80" s="10"/>
    </row>
    <row r="81" spans="7:13" ht="13.5" thickBot="1">
      <c r="G81" s="17" t="s">
        <v>50</v>
      </c>
      <c r="H81" s="11"/>
      <c r="I81" s="11">
        <v>108</v>
      </c>
      <c r="J81" s="11"/>
      <c r="K81" s="11"/>
      <c r="L81" s="11"/>
      <c r="M81" s="12"/>
    </row>
    <row r="90" ht="12.75">
      <c r="F90" s="18"/>
    </row>
    <row r="91" ht="12.75">
      <c r="F91" s="18"/>
    </row>
    <row r="92" ht="12.75">
      <c r="F92" s="18"/>
    </row>
  </sheetData>
  <mergeCells count="28">
    <mergeCell ref="G75:H75"/>
    <mergeCell ref="I75:J75"/>
    <mergeCell ref="G76:H76"/>
    <mergeCell ref="G77:H77"/>
    <mergeCell ref="B70:E70"/>
    <mergeCell ref="H70:M70"/>
    <mergeCell ref="G73:M73"/>
    <mergeCell ref="G74:H74"/>
    <mergeCell ref="I74:M74"/>
    <mergeCell ref="G65:G66"/>
    <mergeCell ref="H67:M67"/>
    <mergeCell ref="H68:M68"/>
    <mergeCell ref="B69:E69"/>
    <mergeCell ref="H69:M69"/>
    <mergeCell ref="A63:E63"/>
    <mergeCell ref="G63:M63"/>
    <mergeCell ref="G1:G2"/>
    <mergeCell ref="H1:H2"/>
    <mergeCell ref="I1:J1"/>
    <mergeCell ref="E1:E2"/>
    <mergeCell ref="F1:F2"/>
    <mergeCell ref="S1:S2"/>
    <mergeCell ref="A1:A2"/>
    <mergeCell ref="B1:B2"/>
    <mergeCell ref="C1:C2"/>
    <mergeCell ref="D1:D2"/>
    <mergeCell ref="K1:L1"/>
    <mergeCell ref="M1:O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802.11-04/894r0</dc:title>
  <dc:subject>Submission</dc:subject>
  <dc:creator>Yuichi Morioa</dc:creator>
  <cp:keywords>August 2004</cp:keywords>
  <dc:description>Yuichi Morioka, Sony Corporation, et al</dc:description>
  <cp:lastModifiedBy>Yuichi Morioka</cp:lastModifiedBy>
  <dcterms:created xsi:type="dcterms:W3CDTF">2004-08-02T07:52:37Z</dcterms:created>
  <dcterms:modified xsi:type="dcterms:W3CDTF">2004-08-14T01:02:33Z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