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220" tabRatio="763" activeTab="0"/>
  </bookViews>
  <sheets>
    <sheet name="Title" sheetId="1" r:id="rId1"/>
    <sheet name="Links" sheetId="2" r:id="rId2"/>
    <sheet name="Common" sheetId="3" r:id="rId3"/>
    <sheet name="CC summary" sheetId="4" r:id="rId4"/>
    <sheet name="ss#1 EDCA 2x2x20 +" sheetId="5" r:id="rId5"/>
    <sheet name="ss#1 HCCA 2x2x20 +" sheetId="6" r:id="rId6"/>
    <sheet name="ss#4 EDCA 2x2x20 +" sheetId="7" r:id="rId7"/>
    <sheet name="ss#4 HCCA 2x2x20 +" sheetId="8" r:id="rId8"/>
    <sheet name="ss#6 EDCA 2x2x20 +" sheetId="9" r:id="rId9"/>
    <sheet name="ss#6 HCCA 2x2x20 +" sheetId="10" r:id="rId10"/>
    <sheet name="ss#1 EDCA 2x2x40 +" sheetId="11" r:id="rId11"/>
    <sheet name="ss#1 HCCA 2x2x40 +" sheetId="12" r:id="rId12"/>
    <sheet name="ss#4 EDCA 2x2x40 +" sheetId="13" r:id="rId13"/>
    <sheet name="ss#4 HCCA 2x2x40 +" sheetId="14" r:id="rId14"/>
    <sheet name="ss#6 EDCA 2x2x40 +" sheetId="15" r:id="rId15"/>
    <sheet name="ss#6 HCCA 2x2x40 +" sheetId="16" r:id="rId16"/>
    <sheet name="ss#17,#18,#19, CC15" sheetId="17" r:id="rId17"/>
    <sheet name="ss#16 CC27 2X2X40" sheetId="18" r:id="rId18"/>
    <sheet name="ss#16 CC28 2X2X20" sheetId="19" r:id="rId19"/>
    <sheet name="CC27 vs. CC28" sheetId="20" r:id="rId20"/>
    <sheet name="References" sheetId="21" r:id="rId21"/>
  </sheets>
  <externalReferences>
    <externalReference r:id="rId24"/>
  </externalReferences>
  <definedNames/>
  <calcPr fullCalcOnLoad="1"/>
</workbook>
</file>

<file path=xl/comments17.xml><?xml version="1.0" encoding="utf-8"?>
<comments xmlns="http://schemas.openxmlformats.org/spreadsheetml/2006/main">
  <authors>
    <author>Dmitry Akhmetov</author>
  </authors>
  <commentList>
    <comment ref="L5" authorId="0">
      <text>
        <r>
          <rPr>
            <b/>
            <sz val="8"/>
            <rFont val="Tahoma"/>
            <family val="0"/>
          </rPr>
          <t>Dmitry Akhmetov:</t>
        </r>
        <r>
          <rPr>
            <sz val="8"/>
            <rFont val="Tahoma"/>
            <family val="0"/>
          </rPr>
          <t xml:space="preserve">
Adaptation is done using slowlink adaptation </t>
        </r>
      </text>
    </comment>
  </commentList>
</comments>
</file>

<file path=xl/sharedStrings.xml><?xml version="1.0" encoding="utf-8"?>
<sst xmlns="http://schemas.openxmlformats.org/spreadsheetml/2006/main" count="1665" uniqueCount="334">
  <si>
    <t>Submission</t>
  </si>
  <si>
    <t>Venue Date:</t>
  </si>
  <si>
    <t>IEEE P802.11 Wireless LANs</t>
  </si>
  <si>
    <t>Abstract:</t>
  </si>
  <si>
    <t>Subject:</t>
  </si>
  <si>
    <t>Author(s):</t>
  </si>
  <si>
    <t>Address</t>
  </si>
  <si>
    <t xml:space="preserve">Phone: </t>
  </si>
  <si>
    <t xml:space="preserve">Fax: </t>
  </si>
  <si>
    <t>First Author:</t>
  </si>
  <si>
    <t>Designator:</t>
  </si>
  <si>
    <t>References:</t>
  </si>
  <si>
    <t>Full Date:</t>
  </si>
  <si>
    <t>D</t>
  </si>
  <si>
    <t>Dmitry Akhmetov; Sergey Shtin; Adrian Stephens</t>
  </si>
  <si>
    <t>Dmitry Akhmetov, Intel</t>
  </si>
  <si>
    <t>Intel</t>
  </si>
  <si>
    <t>[1]</t>
  </si>
  <si>
    <t>IEEE 802.11-04/895, "TGn Sync Proposal MAC Simulation Methodology"</t>
  </si>
  <si>
    <t>[2]</t>
  </si>
  <si>
    <t>IEEE 802.11-04/892, "TGn Sync Proposal MAC Results"</t>
  </si>
  <si>
    <t>Dmitry.Akhmetov@intel.com; Sergey.Shtin@intel.com; Adrian.P.Stephens@intel.com</t>
  </si>
  <si>
    <t>Revision History</t>
  </si>
  <si>
    <t>Revision</t>
  </si>
  <si>
    <t>Date</t>
  </si>
  <si>
    <t>Author</t>
  </si>
  <si>
    <t>Changes</t>
  </si>
  <si>
    <t>August 13, 2004</t>
  </si>
  <si>
    <t>Akhmetov, Shtin, Stephens</t>
  </si>
  <si>
    <t>Initial Release</t>
  </si>
  <si>
    <t>September 12, 2004</t>
  </si>
  <si>
    <t>Minor corrections and updates</t>
  </si>
  <si>
    <t>November 4, 2004</t>
  </si>
  <si>
    <t>Revised for November 2004 meeting</t>
  </si>
  <si>
    <t>Akhmetov,Shtin</t>
  </si>
  <si>
    <t>Results for January 2005 meeting</t>
  </si>
  <si>
    <t>References</t>
  </si>
  <si>
    <t>Summary of Results Worksheets</t>
  </si>
  <si>
    <t>Name</t>
  </si>
  <si>
    <t>Channel Width</t>
  </si>
  <si>
    <t xml:space="preserve">Channel Access </t>
  </si>
  <si>
    <t>CCs reported</t>
  </si>
  <si>
    <t>Scenario Type</t>
  </si>
  <si>
    <t>Comments</t>
  </si>
  <si>
    <t>ss#1 EDCA 2x2x20</t>
  </si>
  <si>
    <t>20MHz</t>
  </si>
  <si>
    <t>EDCA</t>
  </si>
  <si>
    <t>CC 18, 19, 20, 24</t>
  </si>
  <si>
    <t>Saturated TCP/IP source</t>
  </si>
  <si>
    <t>ss#1 HCCA 2x2x20</t>
  </si>
  <si>
    <t>HCCA</t>
  </si>
  <si>
    <t>ss#4 EDCA 2x2x20</t>
  </si>
  <si>
    <t>ss#4 HCCA 2x2x20</t>
  </si>
  <si>
    <t>ss#6 EDCA 2x2x20</t>
  </si>
  <si>
    <t>ss#6 HCCA 2x2x20</t>
  </si>
  <si>
    <t>ss#1 EDCA 2x2x40</t>
  </si>
  <si>
    <t>40MHz</t>
  </si>
  <si>
    <t>ss#1 HCCA 2x2x40</t>
  </si>
  <si>
    <t>ss#4 EDCA 2x2x40</t>
  </si>
  <si>
    <t>ss#4 HCCA 2x2x40</t>
  </si>
  <si>
    <t>ss#6 EDCA 2x2x40</t>
  </si>
  <si>
    <t>ss#6 HCCA 2x2x40</t>
  </si>
  <si>
    <t>ss#17,#18,#19</t>
  </si>
  <si>
    <t>Mixed</t>
  </si>
  <si>
    <t>EDCA/Legacy</t>
  </si>
  <si>
    <t>CC15</t>
  </si>
  <si>
    <t>ss#16 CC27 2x2x40</t>
  </si>
  <si>
    <t>CC27</t>
  </si>
  <si>
    <t>ss#16 CC28 2x2x20</t>
  </si>
  <si>
    <t>CC28</t>
  </si>
  <si>
    <t>CC27 vs CC28</t>
  </si>
  <si>
    <t>Both</t>
  </si>
  <si>
    <t>CC27 &amp; CC28 graphic</t>
  </si>
  <si>
    <t>TCP Model Parameters for CC18., CC19, CC20. CC24</t>
  </si>
  <si>
    <t>MSS</t>
  </si>
  <si>
    <t>Ethernet (1500)</t>
  </si>
  <si>
    <t>Receive Buffer (bytes)</t>
  </si>
  <si>
    <t>Receive Buffer Adjustment</t>
  </si>
  <si>
    <t>None</t>
  </si>
  <si>
    <t>Receive Buffer Usage Threshold</t>
  </si>
  <si>
    <t>Delayed ACK Mechanism</t>
  </si>
  <si>
    <t>Segment/Clock based</t>
  </si>
  <si>
    <t>Maximum ACK Delay (sec)</t>
  </si>
  <si>
    <t>Duplicate ACK Threshold</t>
  </si>
  <si>
    <t>Fast Recovery</t>
  </si>
  <si>
    <t>Reno</t>
  </si>
  <si>
    <t>Window Scaling</t>
  </si>
  <si>
    <t>Disabled</t>
  </si>
  <si>
    <t>Selectove AKC (SACK)</t>
  </si>
  <si>
    <t>ECN Capability</t>
  </si>
  <si>
    <t>Segment Send Threshold</t>
  </si>
  <si>
    <t>Byte Boundary</t>
  </si>
  <si>
    <t>Active Connection Threshold</t>
  </si>
  <si>
    <t>Unlimited</t>
  </si>
  <si>
    <t>Karn's Algorithm</t>
  </si>
  <si>
    <t>Maximum Data Attempts</t>
  </si>
  <si>
    <t>Maximum Connect intervals</t>
  </si>
  <si>
    <t>Not Applicable</t>
  </si>
  <si>
    <t>Maximum Data Intervals</t>
  </si>
  <si>
    <t xml:space="preserve">Initial RTO (sec) </t>
  </si>
  <si>
    <t>Mim RTS (sec)</t>
  </si>
  <si>
    <t>Max RTO (sec)</t>
  </si>
  <si>
    <t>RTT Gain</t>
  </si>
  <si>
    <t>Deviation gain</t>
  </si>
  <si>
    <t>RTT Deviation Coefficient</t>
  </si>
  <si>
    <t>Timer Granularity</t>
  </si>
  <si>
    <t>Persistence Timeout (sec)</t>
  </si>
  <si>
    <t>Scenario</t>
  </si>
  <si>
    <t>CC18</t>
  </si>
  <si>
    <t>CC19</t>
  </si>
  <si>
    <t>CC20</t>
  </si>
  <si>
    <t>CC24</t>
  </si>
  <si>
    <t>Total GoodPut</t>
  </si>
  <si>
    <t>Ratio</t>
  </si>
  <si>
    <t>MAX Flows</t>
  </si>
  <si>
    <t>Fraction</t>
  </si>
  <si>
    <t>Metric 1</t>
  </si>
  <si>
    <t>Metric 2</t>
  </si>
  <si>
    <t>Metric 3</t>
  </si>
  <si>
    <t>Average PHY Rate</t>
  </si>
  <si>
    <t>MAC efficiency</t>
  </si>
  <si>
    <t>From</t>
  </si>
  <si>
    <t>To</t>
  </si>
  <si>
    <t>TID non-QoS</t>
  </si>
  <si>
    <t>TID QoS</t>
  </si>
  <si>
    <t>Received MPDUs</t>
  </si>
  <si>
    <t>Indicated MSDUs</t>
  </si>
  <si>
    <t>Indicated bits</t>
  </si>
  <si>
    <t>MAX ETE delay</t>
  </si>
  <si>
    <t>Too late MSDUs</t>
  </si>
  <si>
    <t>Too late bits</t>
  </si>
  <si>
    <t>Dropped/Discared MPDUs</t>
  </si>
  <si>
    <t>Dropped/Discared bits</t>
  </si>
  <si>
    <t>Offered Load</t>
  </si>
  <si>
    <t>Achieved Goodput</t>
  </si>
  <si>
    <t>Total non-QoS goodput</t>
  </si>
  <si>
    <t>Achieved PLR</t>
  </si>
  <si>
    <t>MAX PLR</t>
  </si>
  <si>
    <t>Num of QoS Flows</t>
  </si>
  <si>
    <t>Fraction, %</t>
  </si>
  <si>
    <t>Metric1</t>
  </si>
  <si>
    <t>Metric2</t>
  </si>
  <si>
    <t>Metric3</t>
  </si>
  <si>
    <t xml:space="preserve">Metric </t>
  </si>
  <si>
    <t>17/17</t>
  </si>
  <si>
    <t>QoS parameters</t>
  </si>
  <si>
    <t>AC_BK</t>
  </si>
  <si>
    <t>AC_BE</t>
  </si>
  <si>
    <t>AC_VI</t>
  </si>
  <si>
    <t>AC_VO</t>
  </si>
  <si>
    <t>TXOP</t>
  </si>
  <si>
    <t>CwMin</t>
  </si>
  <si>
    <t>CwMax</t>
  </si>
  <si>
    <t>AIFS</t>
  </si>
  <si>
    <t>Basic Rate</t>
  </si>
  <si>
    <t>Slow link adaptation</t>
  </si>
  <si>
    <t>Operational Rate</t>
  </si>
  <si>
    <t>Fast Link adaptation</t>
  </si>
  <si>
    <t>MAC parameters</t>
  </si>
  <si>
    <t>PHY parameters</t>
  </si>
  <si>
    <t>PHY model</t>
  </si>
  <si>
    <t>Average capacity based model</t>
  </si>
  <si>
    <t>SRA</t>
  </si>
  <si>
    <t>Min Size</t>
  </si>
  <si>
    <t>Max Size</t>
  </si>
  <si>
    <t>PHY type</t>
  </si>
  <si>
    <t>MIMO (ZF)</t>
  </si>
  <si>
    <t>On</t>
  </si>
  <si>
    <t>Antenna configuration</t>
  </si>
  <si>
    <t>2x2</t>
  </si>
  <si>
    <t>MRMRA</t>
  </si>
  <si>
    <t>OFF</t>
  </si>
  <si>
    <t>Bandwidth</t>
  </si>
  <si>
    <t>STA TX data while it has time and data in AC</t>
  </si>
  <si>
    <t>TX power</t>
  </si>
  <si>
    <t>17 dBm</t>
  </si>
  <si>
    <t>Fragmentation</t>
  </si>
  <si>
    <t>RX noise figure</t>
  </si>
  <si>
    <t>10 dB</t>
  </si>
  <si>
    <t>Header Compression</t>
  </si>
  <si>
    <t>Channel model</t>
  </si>
  <si>
    <t>B</t>
  </si>
  <si>
    <t>Reverse direction</t>
  </si>
  <si>
    <t>Number of tones</t>
  </si>
  <si>
    <t>Medium Protection</t>
  </si>
  <si>
    <t>Long NAV</t>
  </si>
  <si>
    <t>Guard Interval</t>
  </si>
  <si>
    <t>SGI</t>
  </si>
  <si>
    <t>Short BA</t>
  </si>
  <si>
    <t>A-MSDU</t>
  </si>
  <si>
    <t>Static poll schedule</t>
  </si>
  <si>
    <t>TXOP size</t>
  </si>
  <si>
    <t>Poll type</t>
  </si>
  <si>
    <t>Next POLL</t>
  </si>
  <si>
    <t>Self</t>
  </si>
  <si>
    <t>Ext</t>
  </si>
  <si>
    <t>Max PLR</t>
  </si>
  <si>
    <t>18/18</t>
  </si>
  <si>
    <t>39/39</t>
  </si>
  <si>
    <t>E</t>
  </si>
  <si>
    <t>NGI</t>
  </si>
  <si>
    <t>Scenario 17</t>
  </si>
  <si>
    <t>From:</t>
  </si>
  <si>
    <t>To:</t>
  </si>
  <si>
    <t>TID:</t>
  </si>
  <si>
    <t>Received MPDus</t>
  </si>
  <si>
    <t>Indicated MSUDs</t>
  </si>
  <si>
    <t>Rx Rate</t>
  </si>
  <si>
    <t>Goodput</t>
  </si>
  <si>
    <t>T1 value</t>
  </si>
  <si>
    <t>T2 value</t>
  </si>
  <si>
    <t>T3 value</t>
  </si>
  <si>
    <t>T4 value</t>
  </si>
  <si>
    <t>Scenario 18</t>
  </si>
  <si>
    <t>Scenario19</t>
  </si>
  <si>
    <t>HT STA1</t>
  </si>
  <si>
    <t>HT AP</t>
  </si>
  <si>
    <t xml:space="preserve">Legacy STA2 </t>
  </si>
  <si>
    <t>Scenario #17</t>
  </si>
  <si>
    <t>Parameters Name</t>
  </si>
  <si>
    <t>Parameters values</t>
  </si>
  <si>
    <t>Antenna config</t>
  </si>
  <si>
    <t>Band</t>
  </si>
  <si>
    <t>20 Mhz</t>
  </si>
  <si>
    <t>STA0 &amp; STA1</t>
  </si>
  <si>
    <t xml:space="preserve">TX Power </t>
  </si>
  <si>
    <t>RX Noise figure</t>
  </si>
  <si>
    <t>16QAM 1/2</t>
  </si>
  <si>
    <t>PHY receiver type</t>
  </si>
  <si>
    <t>Oper. Rate</t>
  </si>
  <si>
    <t>Tones number</t>
  </si>
  <si>
    <t>Training is performed using slow link adaptation mechnism</t>
  </si>
  <si>
    <t>Scenario #18</t>
  </si>
  <si>
    <t>HT STA0</t>
  </si>
  <si>
    <t>Legacy STA1</t>
  </si>
  <si>
    <t>1x1</t>
  </si>
  <si>
    <t>SISO</t>
  </si>
  <si>
    <t>Scenario #19</t>
  </si>
  <si>
    <t>AP</t>
  </si>
  <si>
    <t>Legacy STA2</t>
  </si>
  <si>
    <t>STA0</t>
  </si>
  <si>
    <t>STA1</t>
  </si>
  <si>
    <t>STA2</t>
  </si>
  <si>
    <t>B/GI=0.8</t>
  </si>
  <si>
    <t>D/GI=0.8</t>
  </si>
  <si>
    <t>B/GI=0.4</t>
  </si>
  <si>
    <t>Off</t>
  </si>
  <si>
    <t>BPSK,R=1/2</t>
  </si>
  <si>
    <t xml:space="preserve">Traffic priorities mapping </t>
  </si>
  <si>
    <t>PHY rates</t>
  </si>
  <si>
    <t>From STA</t>
  </si>
  <si>
    <t>To STA</t>
  </si>
  <si>
    <t>Up</t>
  </si>
  <si>
    <t>MCS 0</t>
  </si>
  <si>
    <t>MCS 1</t>
  </si>
  <si>
    <t>QPSK,R=1/2</t>
  </si>
  <si>
    <t>MCS 2</t>
  </si>
  <si>
    <t>QPSK,R=3/4</t>
  </si>
  <si>
    <t>MCS 3</t>
  </si>
  <si>
    <t>16-QAM,R=1/2</t>
  </si>
  <si>
    <t>MCS 4</t>
  </si>
  <si>
    <t>16-QAM,R=3/4</t>
  </si>
  <si>
    <t>B/D</t>
  </si>
  <si>
    <t>MCS 5</t>
  </si>
  <si>
    <t>64-QAM,R=2/3</t>
  </si>
  <si>
    <t>MCS 6</t>
  </si>
  <si>
    <t>64-QAM,R=3/4</t>
  </si>
  <si>
    <t>MCS 7</t>
  </si>
  <si>
    <t>MCS 8</t>
  </si>
  <si>
    <t>2XBPSK,R=1/2</t>
  </si>
  <si>
    <t>MCS 9</t>
  </si>
  <si>
    <t>2XQPSK,R=1/2</t>
  </si>
  <si>
    <t>MCS 10</t>
  </si>
  <si>
    <t>2XQPSK,R=3/4</t>
  </si>
  <si>
    <t>MCS 11</t>
  </si>
  <si>
    <t>2X16-QAM,R=1/2</t>
  </si>
  <si>
    <t>MCS 12</t>
  </si>
  <si>
    <t>2X16-QAM,R=3/4</t>
  </si>
  <si>
    <t>MCS 13</t>
  </si>
  <si>
    <t>2X64-QAM,R=2/3</t>
  </si>
  <si>
    <t>MCS 14</t>
  </si>
  <si>
    <t>2X64-QAM,R=3/4</t>
  </si>
  <si>
    <t>MCS 15</t>
  </si>
  <si>
    <t>16 dBm</t>
  </si>
  <si>
    <t>ss#1 HCCA 2x2x20 +</t>
  </si>
  <si>
    <t>ss#4 EDCA 2x2x20 +</t>
  </si>
  <si>
    <t>ss#4 HCCA 2x2x20 +</t>
  </si>
  <si>
    <t>ss#6 EDCA 2x2x20 +</t>
  </si>
  <si>
    <t>ss#6 HCCA 2x2x20 +</t>
  </si>
  <si>
    <t>ss#1 EDCA 2x2x40 +</t>
  </si>
  <si>
    <t>ss#1 HCCA 2x2x40 +</t>
  </si>
  <si>
    <t>ss#4 EDCA 2x2x40 +</t>
  </si>
  <si>
    <t>ss#4 HCCA 2x2x40 +</t>
  </si>
  <si>
    <t>ss#6 EDCA 2x2x40 +</t>
  </si>
  <si>
    <t>ss#6 HCCA 2x2x40 +</t>
  </si>
  <si>
    <t>ss#1 EDCA 2x2x20 +</t>
  </si>
  <si>
    <t>"+" (Plus) Scenarios definition</t>
  </si>
  <si>
    <t xml:space="preserve">Scenarios that marked with "+" sign in a name have all TCP traffic sources saturated to: </t>
  </si>
  <si>
    <t>1. 100 Mbps in scenario 1</t>
  </si>
  <si>
    <t>2. 30 Mbps in scenarios 4 and 6</t>
  </si>
  <si>
    <t>Reverse Data flow usage</t>
  </si>
  <si>
    <t xml:space="preserve">In all scenarios with HCCA channel access function, reverse data flow usage implies Periodic Reverse Direction Request for UDP data flows </t>
  </si>
  <si>
    <t>BA Compression</t>
  </si>
  <si>
    <t>Implicit BA</t>
  </si>
  <si>
    <t>ON</t>
  </si>
  <si>
    <t>STA transmit data while it has time in TXOP and data in tx queue</t>
  </si>
  <si>
    <t xml:space="preserve">Standard </t>
  </si>
  <si>
    <t>TGnSync proposal MAC1 simulation results</t>
  </si>
  <si>
    <t xml:space="preserve">This color mean that results are chosen for MAC1 simulation results word document </t>
  </si>
  <si>
    <t>Range</t>
  </si>
  <si>
    <t>Enabled</t>
  </si>
  <si>
    <t>March 4, 2005</t>
  </si>
  <si>
    <t>Results for March 2005 meeting</t>
  </si>
  <si>
    <t xml:space="preserve">Nagle Algorithm </t>
  </si>
  <si>
    <t>MAC parameters are common for all simulation scenarios if nothing else is stated</t>
  </si>
  <si>
    <t>64-QAM,R=5/6</t>
  </si>
  <si>
    <t>2X64-QAM,R=5/6</t>
  </si>
  <si>
    <t>DCA</t>
  </si>
  <si>
    <t>On/Off</t>
  </si>
  <si>
    <t>BE delay</t>
  </si>
  <si>
    <t>BK delay</t>
  </si>
  <si>
    <t>VI delay</t>
  </si>
  <si>
    <t>Vo delay</t>
  </si>
  <si>
    <t>VO delay</t>
  </si>
  <si>
    <t>Size</t>
  </si>
  <si>
    <t>Factor</t>
  </si>
  <si>
    <t>July 2005</t>
  </si>
  <si>
    <t>Akhmetov</t>
  </si>
  <si>
    <t>Offered Load, Mbps</t>
  </si>
  <si>
    <t>2005-07-08</t>
  </si>
  <si>
    <t>Results for July 2005 meeting</t>
  </si>
  <si>
    <t>doc.: IEEE 802.11-05/893r6</t>
  </si>
  <si>
    <t>May, 2005</t>
  </si>
  <si>
    <t>Results for May 2005 meeting</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</si>
</sst>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
    <numFmt numFmtId="181" formatCode="[$-FC19]dd\ mmmm\ yyyy\ &quot;г.&quot;"/>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409]dddd\,\ mmmm\ dd\,\ yyyy"/>
    <numFmt numFmtId="188" formatCode="[$-409]mmmm\ d\,\ yyyy;@"/>
  </numFmts>
  <fonts count="2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u val="single"/>
      <sz val="10"/>
      <color indexed="36"/>
      <name val="Arial"/>
      <family val="0"/>
    </font>
    <font>
      <sz val="12"/>
      <name val="Arial"/>
      <family val="0"/>
    </font>
    <font>
      <b/>
      <sz val="10"/>
      <name val="Arial"/>
      <family val="2"/>
    </font>
    <font>
      <b/>
      <sz val="12"/>
      <color indexed="10"/>
      <name val="Arial"/>
      <family val="0"/>
    </font>
    <font>
      <sz val="10"/>
      <color indexed="10"/>
      <name val="Arial"/>
      <family val="0"/>
    </font>
    <font>
      <sz val="26"/>
      <name val="Arial"/>
      <family val="0"/>
    </font>
    <font>
      <b/>
      <sz val="8"/>
      <name val="Tahoma"/>
      <family val="0"/>
    </font>
    <font>
      <sz val="8"/>
      <name val="Tahoma"/>
      <family val="0"/>
    </font>
    <font>
      <b/>
      <sz val="10.75"/>
      <name val="Arial"/>
      <family val="0"/>
    </font>
    <font>
      <b/>
      <sz val="9"/>
      <name val="Arial"/>
      <family val="0"/>
    </font>
    <font>
      <sz val="9"/>
      <name val="Arial"/>
      <family val="0"/>
    </font>
    <font>
      <b/>
      <sz val="11"/>
      <name val="Arial"/>
      <family val="0"/>
    </font>
    <font>
      <b/>
      <sz val="9.25"/>
      <name val="Arial"/>
      <family val="0"/>
    </font>
    <font>
      <sz val="9.25"/>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40"/>
        <bgColor indexed="64"/>
      </patternFill>
    </fill>
    <fill>
      <patternFill patternType="solid">
        <fgColor indexed="43"/>
        <bgColor indexed="64"/>
      </patternFill>
    </fill>
  </fills>
  <borders count="76">
    <border>
      <left/>
      <right/>
      <top/>
      <bottom/>
      <diagonal/>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4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20" applyNumberFormat="1" applyFont="1" applyAlignment="1">
      <alignment/>
    </xf>
    <xf numFmtId="0" fontId="6" fillId="0" borderId="0" xfId="24" applyFont="1">
      <alignment/>
      <protection/>
    </xf>
    <xf numFmtId="0" fontId="10" fillId="0" borderId="0" xfId="24" applyFont="1">
      <alignment/>
      <protection/>
    </xf>
    <xf numFmtId="0" fontId="0" fillId="0" borderId="0" xfId="24">
      <alignment/>
      <protection/>
    </xf>
    <xf numFmtId="0" fontId="6" fillId="2" borderId="0" xfId="24" applyFont="1" applyFill="1">
      <alignment/>
      <protection/>
    </xf>
    <xf numFmtId="0" fontId="11" fillId="2" borderId="0" xfId="24" applyFont="1" applyFill="1">
      <alignment/>
      <protection/>
    </xf>
    <xf numFmtId="0" fontId="11" fillId="0" borderId="0" xfId="24" applyFont="1">
      <alignment/>
      <protection/>
    </xf>
    <xf numFmtId="0" fontId="12" fillId="2" borderId="0" xfId="24" applyFont="1" applyFill="1">
      <alignment/>
      <protection/>
    </xf>
    <xf numFmtId="0" fontId="0" fillId="2" borderId="0" xfId="24" applyFill="1">
      <alignment/>
      <protection/>
    </xf>
    <xf numFmtId="0" fontId="0" fillId="0" borderId="0" xfId="24" applyFont="1">
      <alignment/>
      <protection/>
    </xf>
    <xf numFmtId="0" fontId="8" fillId="0" borderId="0" xfId="22" applyAlignment="1">
      <alignment/>
    </xf>
    <xf numFmtId="0" fontId="0" fillId="0" borderId="0" xfId="24" applyFont="1" applyFill="1">
      <alignment/>
      <protection/>
    </xf>
    <xf numFmtId="0" fontId="0" fillId="0" borderId="0" xfId="24" applyBorder="1">
      <alignment/>
      <protection/>
    </xf>
    <xf numFmtId="0" fontId="0" fillId="0" borderId="2" xfId="24" applyBorder="1">
      <alignment/>
      <protection/>
    </xf>
    <xf numFmtId="0" fontId="0" fillId="0" borderId="3" xfId="24" applyBorder="1">
      <alignment/>
      <protection/>
    </xf>
    <xf numFmtId="0" fontId="0" fillId="0" borderId="4" xfId="24" applyBorder="1">
      <alignment/>
      <protection/>
    </xf>
    <xf numFmtId="0" fontId="0" fillId="0" borderId="5" xfId="24" applyBorder="1">
      <alignment/>
      <protection/>
    </xf>
    <xf numFmtId="0" fontId="0" fillId="0" borderId="6" xfId="24" applyBorder="1">
      <alignment/>
      <protection/>
    </xf>
    <xf numFmtId="0" fontId="0" fillId="0" borderId="7" xfId="24" applyBorder="1">
      <alignment/>
      <protection/>
    </xf>
    <xf numFmtId="0" fontId="0" fillId="0" borderId="8" xfId="24" applyBorder="1">
      <alignment/>
      <protection/>
    </xf>
    <xf numFmtId="0" fontId="0" fillId="0" borderId="9" xfId="24" applyBorder="1">
      <alignment/>
      <protection/>
    </xf>
    <xf numFmtId="0" fontId="0" fillId="0" borderId="10" xfId="24" applyBorder="1">
      <alignment/>
      <protection/>
    </xf>
    <xf numFmtId="0" fontId="0" fillId="0" borderId="11" xfId="24" applyBorder="1">
      <alignment/>
      <protection/>
    </xf>
    <xf numFmtId="0" fontId="0" fillId="0" borderId="12" xfId="24" applyBorder="1">
      <alignment/>
      <protection/>
    </xf>
    <xf numFmtId="0" fontId="0" fillId="0" borderId="13" xfId="24" applyBorder="1">
      <alignment/>
      <protection/>
    </xf>
    <xf numFmtId="0" fontId="0" fillId="0" borderId="14" xfId="24" applyBorder="1">
      <alignment/>
      <protection/>
    </xf>
    <xf numFmtId="0" fontId="0" fillId="0" borderId="15" xfId="24" applyBorder="1">
      <alignment/>
      <protection/>
    </xf>
    <xf numFmtId="0" fontId="0" fillId="0" borderId="16" xfId="24" applyBorder="1">
      <alignment/>
      <protection/>
    </xf>
    <xf numFmtId="0" fontId="0" fillId="0" borderId="17" xfId="24" applyBorder="1">
      <alignment/>
      <protection/>
    </xf>
    <xf numFmtId="188" fontId="10" fillId="0" borderId="0" xfId="24" applyNumberFormat="1" applyFont="1" applyAlignment="1">
      <alignment horizontal="left"/>
      <protection/>
    </xf>
    <xf numFmtId="182" fontId="10" fillId="0" borderId="0" xfId="24" applyNumberFormat="1" applyFont="1" applyAlignment="1">
      <alignment horizontal="left"/>
      <protection/>
    </xf>
    <xf numFmtId="0" fontId="0" fillId="0" borderId="3" xfId="24" applyBorder="1" applyAlignment="1">
      <alignment horizontal="left"/>
      <protection/>
    </xf>
    <xf numFmtId="0" fontId="8" fillId="0" borderId="0" xfId="20" applyAlignment="1">
      <alignment/>
    </xf>
    <xf numFmtId="0" fontId="0" fillId="0" borderId="18" xfId="23" applyBorder="1">
      <alignment/>
      <protection/>
    </xf>
    <xf numFmtId="0" fontId="0" fillId="0" borderId="19" xfId="23" applyBorder="1" applyAlignment="1">
      <alignment horizontal="center"/>
      <protection/>
    </xf>
    <xf numFmtId="0" fontId="0" fillId="0" borderId="0" xfId="23" applyFill="1">
      <alignment/>
      <protection/>
    </xf>
    <xf numFmtId="0" fontId="0" fillId="0" borderId="20" xfId="23" applyBorder="1" applyAlignment="1">
      <alignment wrapText="1"/>
      <protection/>
    </xf>
    <xf numFmtId="0" fontId="0" fillId="0" borderId="21" xfId="23" applyFill="1" applyBorder="1">
      <alignment/>
      <protection/>
    </xf>
    <xf numFmtId="0" fontId="0" fillId="0" borderId="3" xfId="23" applyFill="1" applyBorder="1">
      <alignment/>
      <protection/>
    </xf>
    <xf numFmtId="0" fontId="0" fillId="0" borderId="3" xfId="23" applyNumberFormat="1" applyFill="1" applyBorder="1">
      <alignment/>
      <protection/>
    </xf>
    <xf numFmtId="0" fontId="0" fillId="0" borderId="4" xfId="23" applyNumberFormat="1" applyFill="1" applyBorder="1">
      <alignment/>
      <protection/>
    </xf>
    <xf numFmtId="0" fontId="13" fillId="0" borderId="0" xfId="23" applyFont="1" applyFill="1">
      <alignment/>
      <protection/>
    </xf>
    <xf numFmtId="0" fontId="0" fillId="0" borderId="3" xfId="23" applyBorder="1">
      <alignment/>
      <protection/>
    </xf>
    <xf numFmtId="0" fontId="0" fillId="0" borderId="3" xfId="23" applyNumberFormat="1" applyBorder="1">
      <alignment/>
      <protection/>
    </xf>
    <xf numFmtId="0" fontId="0" fillId="0" borderId="4" xfId="23" applyNumberFormat="1" applyBorder="1">
      <alignment/>
      <protection/>
    </xf>
    <xf numFmtId="0" fontId="0" fillId="3" borderId="0" xfId="23" applyFill="1">
      <alignment/>
      <protection/>
    </xf>
    <xf numFmtId="0" fontId="0" fillId="0" borderId="5" xfId="23" applyBorder="1">
      <alignment/>
      <protection/>
    </xf>
    <xf numFmtId="0" fontId="8" fillId="0" borderId="0" xfId="21" applyAlignment="1">
      <alignment/>
    </xf>
    <xf numFmtId="0" fontId="0" fillId="0" borderId="0" xfId="23">
      <alignment/>
      <protection/>
    </xf>
    <xf numFmtId="0" fontId="0" fillId="0" borderId="0" xfId="23" applyBorder="1" applyAlignment="1">
      <alignment horizontal="center"/>
      <protection/>
    </xf>
    <xf numFmtId="0" fontId="0" fillId="0" borderId="22" xfId="23" applyBorder="1" applyAlignment="1">
      <alignment horizontal="center"/>
      <protection/>
    </xf>
    <xf numFmtId="0" fontId="0" fillId="0" borderId="19" xfId="23" applyBorder="1">
      <alignment/>
      <protection/>
    </xf>
    <xf numFmtId="0" fontId="0" fillId="0" borderId="21" xfId="23" applyBorder="1">
      <alignment/>
      <protection/>
    </xf>
    <xf numFmtId="0" fontId="0" fillId="0" borderId="23" xfId="23" applyBorder="1" applyAlignment="1">
      <alignment wrapText="1"/>
      <protection/>
    </xf>
    <xf numFmtId="0" fontId="0" fillId="0" borderId="20" xfId="23" applyBorder="1">
      <alignment/>
      <protection/>
    </xf>
    <xf numFmtId="0" fontId="0" fillId="0" borderId="24" xfId="23" applyBorder="1">
      <alignment/>
      <protection/>
    </xf>
    <xf numFmtId="0" fontId="0" fillId="0" borderId="24" xfId="23" applyBorder="1" applyAlignment="1">
      <alignment wrapText="1"/>
      <protection/>
    </xf>
    <xf numFmtId="0" fontId="0" fillId="0" borderId="20" xfId="23" applyFill="1" applyBorder="1" applyAlignment="1">
      <alignment horizontal="center" wrapText="1"/>
      <protection/>
    </xf>
    <xf numFmtId="0" fontId="0" fillId="0" borderId="25" xfId="23" applyFill="1" applyBorder="1">
      <alignment/>
      <protection/>
    </xf>
    <xf numFmtId="0" fontId="0" fillId="0" borderId="26" xfId="23" applyBorder="1">
      <alignment/>
      <protection/>
    </xf>
    <xf numFmtId="0" fontId="0" fillId="0" borderId="27" xfId="23" applyBorder="1">
      <alignment/>
      <protection/>
    </xf>
    <xf numFmtId="0" fontId="0" fillId="0" borderId="28" xfId="23" applyBorder="1">
      <alignment/>
      <protection/>
    </xf>
    <xf numFmtId="0" fontId="0" fillId="0" borderId="29" xfId="23" applyBorder="1">
      <alignment/>
      <protection/>
    </xf>
    <xf numFmtId="0" fontId="0" fillId="0" borderId="4" xfId="23" applyBorder="1">
      <alignment/>
      <protection/>
    </xf>
    <xf numFmtId="0" fontId="0" fillId="4" borderId="0" xfId="23" applyFill="1">
      <alignment/>
      <protection/>
    </xf>
    <xf numFmtId="9" fontId="0" fillId="0" borderId="0" xfId="23" applyNumberFormat="1" applyFill="1">
      <alignment/>
      <protection/>
    </xf>
    <xf numFmtId="0" fontId="0" fillId="0" borderId="30" xfId="23" applyBorder="1">
      <alignment/>
      <protection/>
    </xf>
    <xf numFmtId="0" fontId="0" fillId="0" borderId="6" xfId="23" applyBorder="1">
      <alignment/>
      <protection/>
    </xf>
    <xf numFmtId="0" fontId="0" fillId="0" borderId="2" xfId="23" applyBorder="1">
      <alignment/>
      <protection/>
    </xf>
    <xf numFmtId="0" fontId="0" fillId="0" borderId="2" xfId="23" applyFill="1" applyBorder="1">
      <alignment/>
      <protection/>
    </xf>
    <xf numFmtId="0" fontId="0" fillId="0" borderId="10" xfId="23" applyFill="1" applyBorder="1">
      <alignment/>
      <protection/>
    </xf>
    <xf numFmtId="0" fontId="0" fillId="0" borderId="0" xfId="23" applyFill="1" applyBorder="1">
      <alignment/>
      <protection/>
    </xf>
    <xf numFmtId="0" fontId="0" fillId="0" borderId="31" xfId="23" applyBorder="1">
      <alignment/>
      <protection/>
    </xf>
    <xf numFmtId="0" fontId="0" fillId="0" borderId="8" xfId="23" applyBorder="1">
      <alignment/>
      <protection/>
    </xf>
    <xf numFmtId="0" fontId="0" fillId="0" borderId="9" xfId="23" applyBorder="1">
      <alignment/>
      <protection/>
    </xf>
    <xf numFmtId="0" fontId="0" fillId="0" borderId="0" xfId="23" applyBorder="1">
      <alignment/>
      <protection/>
    </xf>
    <xf numFmtId="0" fontId="0" fillId="0" borderId="3" xfId="23" applyBorder="1" applyAlignment="1">
      <alignment wrapText="1"/>
      <protection/>
    </xf>
    <xf numFmtId="0" fontId="0" fillId="0" borderId="3" xfId="23" applyFill="1" applyBorder="1" applyAlignment="1">
      <alignment horizontal="center" wrapText="1"/>
      <protection/>
    </xf>
    <xf numFmtId="0" fontId="0" fillId="0" borderId="4" xfId="23" applyFill="1" applyBorder="1">
      <alignment/>
      <protection/>
    </xf>
    <xf numFmtId="0" fontId="0" fillId="4" borderId="3" xfId="23" applyFill="1" applyBorder="1">
      <alignment/>
      <protection/>
    </xf>
    <xf numFmtId="9" fontId="0" fillId="0" borderId="3" xfId="23" applyNumberFormat="1" applyFill="1" applyBorder="1">
      <alignment/>
      <protection/>
    </xf>
    <xf numFmtId="0" fontId="0" fillId="3" borderId="3" xfId="23" applyFill="1" applyBorder="1">
      <alignment/>
      <protection/>
    </xf>
    <xf numFmtId="0" fontId="0" fillId="4" borderId="5" xfId="23" applyFill="1" applyBorder="1">
      <alignment/>
      <protection/>
    </xf>
    <xf numFmtId="9" fontId="0" fillId="0" borderId="5" xfId="23" applyNumberFormat="1" applyFill="1" applyBorder="1">
      <alignment/>
      <protection/>
    </xf>
    <xf numFmtId="0" fontId="0" fillId="0" borderId="5" xfId="23" applyFill="1" applyBorder="1">
      <alignment/>
      <protection/>
    </xf>
    <xf numFmtId="0" fontId="0" fillId="0" borderId="11" xfId="23" applyBorder="1">
      <alignment/>
      <protection/>
    </xf>
    <xf numFmtId="0" fontId="0" fillId="0" borderId="12" xfId="23" applyBorder="1">
      <alignment/>
      <protection/>
    </xf>
    <xf numFmtId="0" fontId="0" fillId="0" borderId="13" xfId="23" applyBorder="1">
      <alignment/>
      <protection/>
    </xf>
    <xf numFmtId="0" fontId="0" fillId="3" borderId="3" xfId="23" applyFont="1" applyFill="1" applyBorder="1">
      <alignment/>
      <protection/>
    </xf>
    <xf numFmtId="0" fontId="0" fillId="0" borderId="0" xfId="23" applyBorder="1" applyAlignment="1">
      <alignment/>
      <protection/>
    </xf>
    <xf numFmtId="9" fontId="0" fillId="0" borderId="3" xfId="23" applyNumberFormat="1" applyBorder="1">
      <alignment/>
      <protection/>
    </xf>
    <xf numFmtId="0" fontId="0" fillId="0" borderId="10" xfId="23" applyBorder="1">
      <alignment/>
      <protection/>
    </xf>
    <xf numFmtId="9" fontId="0" fillId="0" borderId="5" xfId="23" applyNumberFormat="1" applyBorder="1">
      <alignment/>
      <protection/>
    </xf>
    <xf numFmtId="0" fontId="0" fillId="3" borderId="5" xfId="23" applyFill="1" applyBorder="1">
      <alignment/>
      <protection/>
    </xf>
    <xf numFmtId="0" fontId="0" fillId="0" borderId="32" xfId="23" applyBorder="1">
      <alignment/>
      <protection/>
    </xf>
    <xf numFmtId="0" fontId="0" fillId="0" borderId="33" xfId="23" applyBorder="1">
      <alignment/>
      <protection/>
    </xf>
    <xf numFmtId="0" fontId="0" fillId="0" borderId="8" xfId="23" applyFill="1" applyBorder="1">
      <alignment/>
      <protection/>
    </xf>
    <xf numFmtId="0" fontId="0" fillId="0" borderId="9" xfId="23" applyFill="1" applyBorder="1">
      <alignment/>
      <protection/>
    </xf>
    <xf numFmtId="0" fontId="0" fillId="0" borderId="34" xfId="23" applyBorder="1">
      <alignment/>
      <protection/>
    </xf>
    <xf numFmtId="0" fontId="0" fillId="0" borderId="14" xfId="23" applyBorder="1">
      <alignment/>
      <protection/>
    </xf>
    <xf numFmtId="0" fontId="0" fillId="0" borderId="35" xfId="23" applyBorder="1">
      <alignment/>
      <protection/>
    </xf>
    <xf numFmtId="0" fontId="0" fillId="0" borderId="22" xfId="23" applyBorder="1">
      <alignment/>
      <protection/>
    </xf>
    <xf numFmtId="0" fontId="0" fillId="0" borderId="3" xfId="23" applyFont="1" applyBorder="1">
      <alignment/>
      <protection/>
    </xf>
    <xf numFmtId="0" fontId="0" fillId="4" borderId="3" xfId="23" applyFont="1" applyFill="1" applyBorder="1">
      <alignment/>
      <protection/>
    </xf>
    <xf numFmtId="0" fontId="0" fillId="0" borderId="36" xfId="23" applyFill="1" applyBorder="1">
      <alignment/>
      <protection/>
    </xf>
    <xf numFmtId="0" fontId="0" fillId="0" borderId="37" xfId="23" applyFill="1" applyBorder="1">
      <alignment/>
      <protection/>
    </xf>
    <xf numFmtId="0" fontId="0" fillId="0" borderId="38" xfId="23" applyFill="1" applyBorder="1">
      <alignment/>
      <protection/>
    </xf>
    <xf numFmtId="0" fontId="0" fillId="0" borderId="33" xfId="23" applyFill="1" applyBorder="1">
      <alignment/>
      <protection/>
    </xf>
    <xf numFmtId="0" fontId="0" fillId="0" borderId="6" xfId="23" applyFill="1" applyBorder="1">
      <alignment/>
      <protection/>
    </xf>
    <xf numFmtId="0" fontId="0" fillId="5" borderId="3" xfId="23" applyFill="1" applyBorder="1">
      <alignment/>
      <protection/>
    </xf>
    <xf numFmtId="0" fontId="0" fillId="0" borderId="19" xfId="23" applyBorder="1" applyAlignment="1">
      <alignment wrapText="1"/>
      <protection/>
    </xf>
    <xf numFmtId="0" fontId="0" fillId="0" borderId="2" xfId="23" applyFill="1" applyBorder="1" applyAlignment="1">
      <alignment wrapText="1"/>
      <protection/>
    </xf>
    <xf numFmtId="0" fontId="0" fillId="0" borderId="39" xfId="23" applyBorder="1">
      <alignment/>
      <protection/>
    </xf>
    <xf numFmtId="0" fontId="0" fillId="0" borderId="40" xfId="23" applyBorder="1">
      <alignment/>
      <protection/>
    </xf>
    <xf numFmtId="0" fontId="0" fillId="0" borderId="41" xfId="23" applyBorder="1">
      <alignment/>
      <protection/>
    </xf>
    <xf numFmtId="0" fontId="0" fillId="0" borderId="42" xfId="23" applyBorder="1">
      <alignment/>
      <protection/>
    </xf>
    <xf numFmtId="0" fontId="0" fillId="0" borderId="15" xfId="23" applyBorder="1">
      <alignment/>
      <protection/>
    </xf>
    <xf numFmtId="0" fontId="0" fillId="0" borderId="4" xfId="23" applyBorder="1" applyAlignment="1">
      <alignment/>
      <protection/>
    </xf>
    <xf numFmtId="0" fontId="0" fillId="0" borderId="23" xfId="23" applyBorder="1">
      <alignment/>
      <protection/>
    </xf>
    <xf numFmtId="0" fontId="0" fillId="0" borderId="25" xfId="23" applyBorder="1">
      <alignment/>
      <protection/>
    </xf>
    <xf numFmtId="0" fontId="0" fillId="0" borderId="43" xfId="23" applyBorder="1">
      <alignment/>
      <protection/>
    </xf>
    <xf numFmtId="0" fontId="0" fillId="0" borderId="6" xfId="23" applyBorder="1" applyAlignment="1">
      <alignment/>
      <protection/>
    </xf>
    <xf numFmtId="0" fontId="0" fillId="0" borderId="16" xfId="23" applyBorder="1">
      <alignment/>
      <protection/>
    </xf>
    <xf numFmtId="0" fontId="0" fillId="0" borderId="37" xfId="23" applyBorder="1">
      <alignment/>
      <protection/>
    </xf>
    <xf numFmtId="0" fontId="0" fillId="0" borderId="44" xfId="23" applyBorder="1">
      <alignment/>
      <protection/>
    </xf>
    <xf numFmtId="0" fontId="0" fillId="0" borderId="45" xfId="23" applyBorder="1">
      <alignment/>
      <protection/>
    </xf>
    <xf numFmtId="0" fontId="0" fillId="0" borderId="17" xfId="23" applyBorder="1">
      <alignment/>
      <protection/>
    </xf>
    <xf numFmtId="0" fontId="0" fillId="0" borderId="46" xfId="23" applyBorder="1">
      <alignment/>
      <protection/>
    </xf>
    <xf numFmtId="0" fontId="0" fillId="0" borderId="47" xfId="23" applyBorder="1">
      <alignment/>
      <protection/>
    </xf>
    <xf numFmtId="0" fontId="0" fillId="0" borderId="48" xfId="23" applyBorder="1">
      <alignment/>
      <protection/>
    </xf>
    <xf numFmtId="0" fontId="8" fillId="6" borderId="49" xfId="22" applyFill="1" applyBorder="1" applyAlignment="1">
      <alignment/>
    </xf>
    <xf numFmtId="0" fontId="8" fillId="4" borderId="46" xfId="20" applyFill="1" applyBorder="1" applyAlignment="1">
      <alignment/>
    </xf>
    <xf numFmtId="0" fontId="8" fillId="6" borderId="46" xfId="22" applyFont="1" applyFill="1" applyBorder="1" applyAlignment="1">
      <alignment/>
    </xf>
    <xf numFmtId="0" fontId="0" fillId="0" borderId="46" xfId="24" applyFont="1" applyBorder="1">
      <alignment/>
      <protection/>
    </xf>
    <xf numFmtId="0" fontId="8" fillId="6" borderId="46" xfId="22" applyFill="1" applyBorder="1" applyAlignment="1">
      <alignment/>
    </xf>
    <xf numFmtId="0" fontId="8" fillId="0" borderId="46" xfId="22" applyBorder="1" applyAlignment="1">
      <alignment/>
    </xf>
    <xf numFmtId="0" fontId="8" fillId="4" borderId="48" xfId="20" applyFill="1" applyBorder="1" applyAlignment="1">
      <alignment/>
    </xf>
    <xf numFmtId="0" fontId="8" fillId="5" borderId="49" xfId="22" applyFill="1" applyBorder="1" applyAlignment="1">
      <alignment/>
    </xf>
    <xf numFmtId="0" fontId="8" fillId="7" borderId="46" xfId="20" applyFill="1" applyBorder="1" applyAlignment="1">
      <alignment/>
    </xf>
    <xf numFmtId="0" fontId="8" fillId="5" borderId="46" xfId="22" applyFill="1" applyBorder="1" applyAlignment="1">
      <alignment/>
    </xf>
    <xf numFmtId="0" fontId="0" fillId="0" borderId="46" xfId="24" applyFont="1" applyFill="1" applyBorder="1">
      <alignment/>
      <protection/>
    </xf>
    <xf numFmtId="0" fontId="8" fillId="0" borderId="46" xfId="22" applyFill="1" applyBorder="1" applyAlignment="1">
      <alignment/>
    </xf>
    <xf numFmtId="0" fontId="8" fillId="7" borderId="48" xfId="20" applyFill="1" applyBorder="1" applyAlignment="1">
      <alignment/>
    </xf>
    <xf numFmtId="0" fontId="0" fillId="6" borderId="11" xfId="24" applyFont="1" applyFill="1" applyBorder="1">
      <alignment/>
      <protection/>
    </xf>
    <xf numFmtId="0" fontId="0" fillId="4" borderId="12" xfId="24" applyFont="1" applyFill="1" applyBorder="1">
      <alignment/>
      <protection/>
    </xf>
    <xf numFmtId="0" fontId="0" fillId="6" borderId="12" xfId="24" applyFont="1" applyFill="1" applyBorder="1">
      <alignment/>
      <protection/>
    </xf>
    <xf numFmtId="0" fontId="0" fillId="0" borderId="12" xfId="24" applyFont="1" applyBorder="1">
      <alignment/>
      <protection/>
    </xf>
    <xf numFmtId="0" fontId="0" fillId="4" borderId="13" xfId="24" applyFont="1" applyFill="1" applyBorder="1">
      <alignment/>
      <protection/>
    </xf>
    <xf numFmtId="0" fontId="0" fillId="0" borderId="15" xfId="24" applyFont="1" applyBorder="1">
      <alignment/>
      <protection/>
    </xf>
    <xf numFmtId="0" fontId="0" fillId="5" borderId="11" xfId="24" applyFont="1" applyFill="1" applyBorder="1">
      <alignment/>
      <protection/>
    </xf>
    <xf numFmtId="0" fontId="0" fillId="7" borderId="12" xfId="24" applyFont="1" applyFill="1" applyBorder="1">
      <alignment/>
      <protection/>
    </xf>
    <xf numFmtId="0" fontId="0" fillId="5" borderId="12" xfId="24" applyFont="1" applyFill="1" applyBorder="1">
      <alignment/>
      <protection/>
    </xf>
    <xf numFmtId="0" fontId="0" fillId="0" borderId="12" xfId="24" applyFont="1" applyFill="1" applyBorder="1">
      <alignment/>
      <protection/>
    </xf>
    <xf numFmtId="0" fontId="0" fillId="7" borderId="13" xfId="24" applyFont="1" applyFill="1" applyBorder="1">
      <alignment/>
      <protection/>
    </xf>
    <xf numFmtId="0" fontId="11" fillId="0" borderId="50" xfId="24" applyFont="1" applyBorder="1">
      <alignment/>
      <protection/>
    </xf>
    <xf numFmtId="0" fontId="11" fillId="0" borderId="51" xfId="24" applyFont="1" applyBorder="1">
      <alignment/>
      <protection/>
    </xf>
    <xf numFmtId="0" fontId="11" fillId="0" borderId="52" xfId="24" applyFont="1" applyBorder="1">
      <alignment/>
      <protection/>
    </xf>
    <xf numFmtId="0" fontId="0" fillId="6" borderId="53" xfId="24" applyFont="1" applyFill="1" applyBorder="1">
      <alignment/>
      <protection/>
    </xf>
    <xf numFmtId="0" fontId="0" fillId="4" borderId="14" xfId="24" applyFont="1" applyFill="1" applyBorder="1">
      <alignment/>
      <protection/>
    </xf>
    <xf numFmtId="0" fontId="0" fillId="6" borderId="14" xfId="24" applyFont="1" applyFill="1" applyBorder="1">
      <alignment/>
      <protection/>
    </xf>
    <xf numFmtId="0" fontId="0" fillId="0" borderId="14" xfId="24" applyFont="1" applyBorder="1">
      <alignment/>
      <protection/>
    </xf>
    <xf numFmtId="0" fontId="0" fillId="4" borderId="54" xfId="24" applyFont="1" applyFill="1" applyBorder="1">
      <alignment/>
      <protection/>
    </xf>
    <xf numFmtId="0" fontId="0" fillId="5" borderId="53" xfId="24" applyFont="1" applyFill="1" applyBorder="1">
      <alignment/>
      <protection/>
    </xf>
    <xf numFmtId="0" fontId="0" fillId="7" borderId="14" xfId="24" applyFont="1" applyFill="1" applyBorder="1">
      <alignment/>
      <protection/>
    </xf>
    <xf numFmtId="0" fontId="0" fillId="5" borderId="14" xfId="24" applyFont="1" applyFill="1" applyBorder="1">
      <alignment/>
      <protection/>
    </xf>
    <xf numFmtId="0" fontId="0" fillId="0" borderId="14" xfId="24" applyFont="1" applyFill="1" applyBorder="1">
      <alignment/>
      <protection/>
    </xf>
    <xf numFmtId="0" fontId="0" fillId="7" borderId="54" xfId="24" applyFont="1" applyFill="1" applyBorder="1">
      <alignment/>
      <protection/>
    </xf>
    <xf numFmtId="0" fontId="0" fillId="6" borderId="55" xfId="24" applyFill="1" applyBorder="1">
      <alignment/>
      <protection/>
    </xf>
    <xf numFmtId="0" fontId="0" fillId="4" borderId="16" xfId="24" applyFill="1" applyBorder="1">
      <alignment/>
      <protection/>
    </xf>
    <xf numFmtId="0" fontId="0" fillId="6" borderId="16" xfId="24" applyFill="1" applyBorder="1">
      <alignment/>
      <protection/>
    </xf>
    <xf numFmtId="0" fontId="0" fillId="0" borderId="16" xfId="24" applyFont="1" applyBorder="1">
      <alignment/>
      <protection/>
    </xf>
    <xf numFmtId="0" fontId="0" fillId="4" borderId="17" xfId="24" applyFill="1" applyBorder="1">
      <alignment/>
      <protection/>
    </xf>
    <xf numFmtId="0" fontId="0" fillId="5" borderId="55" xfId="24" applyFill="1" applyBorder="1">
      <alignment/>
      <protection/>
    </xf>
    <xf numFmtId="0" fontId="0" fillId="7" borderId="16" xfId="24" applyFill="1" applyBorder="1">
      <alignment/>
      <protection/>
    </xf>
    <xf numFmtId="0" fontId="0" fillId="5" borderId="16" xfId="24" applyFill="1" applyBorder="1">
      <alignment/>
      <protection/>
    </xf>
    <xf numFmtId="0" fontId="0" fillId="0" borderId="16" xfId="24" applyFont="1" applyFill="1" applyBorder="1">
      <alignment/>
      <protection/>
    </xf>
    <xf numFmtId="0" fontId="0" fillId="0" borderId="16" xfId="24" applyFill="1" applyBorder="1">
      <alignment/>
      <protection/>
    </xf>
    <xf numFmtId="0" fontId="0" fillId="7" borderId="17" xfId="24" applyFill="1" applyBorder="1">
      <alignment/>
      <protection/>
    </xf>
    <xf numFmtId="0" fontId="0" fillId="6" borderId="11" xfId="24" applyFill="1" applyBorder="1">
      <alignment/>
      <protection/>
    </xf>
    <xf numFmtId="0" fontId="0" fillId="4" borderId="12" xfId="24" applyFill="1" applyBorder="1">
      <alignment/>
      <protection/>
    </xf>
    <xf numFmtId="0" fontId="0" fillId="6" borderId="12" xfId="24" applyFill="1" applyBorder="1">
      <alignment/>
      <protection/>
    </xf>
    <xf numFmtId="0" fontId="0" fillId="4" borderId="13" xfId="24" applyFill="1" applyBorder="1">
      <alignment/>
      <protection/>
    </xf>
    <xf numFmtId="0" fontId="0" fillId="5" borderId="11" xfId="24" applyFill="1" applyBorder="1">
      <alignment/>
      <protection/>
    </xf>
    <xf numFmtId="0" fontId="0" fillId="7" borderId="12" xfId="24" applyFill="1" applyBorder="1">
      <alignment/>
      <protection/>
    </xf>
    <xf numFmtId="0" fontId="0" fillId="5" borderId="12" xfId="24" applyFill="1" applyBorder="1">
      <alignment/>
      <protection/>
    </xf>
    <xf numFmtId="0" fontId="0" fillId="0" borderId="12" xfId="24" applyFill="1" applyBorder="1">
      <alignment/>
      <protection/>
    </xf>
    <xf numFmtId="0" fontId="0" fillId="7" borderId="13" xfId="24" applyFill="1" applyBorder="1">
      <alignment/>
      <protection/>
    </xf>
    <xf numFmtId="0" fontId="8" fillId="0" borderId="49" xfId="22" applyBorder="1" applyAlignment="1">
      <alignment/>
    </xf>
    <xf numFmtId="0" fontId="8" fillId="0" borderId="48" xfId="22" applyBorder="1" applyAlignment="1">
      <alignment/>
    </xf>
    <xf numFmtId="0" fontId="0" fillId="0" borderId="53" xfId="24" applyBorder="1">
      <alignment/>
      <protection/>
    </xf>
    <xf numFmtId="0" fontId="0" fillId="0" borderId="54" xfId="24" applyBorder="1">
      <alignment/>
      <protection/>
    </xf>
    <xf numFmtId="0" fontId="0" fillId="0" borderId="55" xfId="24" applyBorder="1">
      <alignment/>
      <protection/>
    </xf>
    <xf numFmtId="0" fontId="0" fillId="3" borderId="3" xfId="23" applyNumberFormat="1" applyFill="1" applyBorder="1">
      <alignment/>
      <protection/>
    </xf>
    <xf numFmtId="0" fontId="0" fillId="3" borderId="4" xfId="23" applyNumberFormat="1" applyFill="1" applyBorder="1">
      <alignment/>
      <protection/>
    </xf>
    <xf numFmtId="0" fontId="0" fillId="3" borderId="5" xfId="23" applyNumberFormat="1" applyFill="1" applyBorder="1">
      <alignment/>
      <protection/>
    </xf>
    <xf numFmtId="0" fontId="0" fillId="3" borderId="6" xfId="23" applyNumberFormat="1" applyFill="1" applyBorder="1">
      <alignment/>
      <protection/>
    </xf>
    <xf numFmtId="0" fontId="0" fillId="0" borderId="0" xfId="23" applyFont="1" applyFill="1">
      <alignment/>
      <protection/>
    </xf>
    <xf numFmtId="0" fontId="0" fillId="0" borderId="0" xfId="25">
      <alignment/>
      <protection/>
    </xf>
    <xf numFmtId="0" fontId="0" fillId="0" borderId="2" xfId="25" applyBorder="1">
      <alignment/>
      <protection/>
    </xf>
    <xf numFmtId="0" fontId="0" fillId="0" borderId="3" xfId="25" applyBorder="1">
      <alignment/>
      <protection/>
    </xf>
    <xf numFmtId="0" fontId="0" fillId="0" borderId="4" xfId="25" applyBorder="1">
      <alignment/>
      <protection/>
    </xf>
    <xf numFmtId="0" fontId="0" fillId="0" borderId="18" xfId="25" applyBorder="1">
      <alignment/>
      <protection/>
    </xf>
    <xf numFmtId="0" fontId="0" fillId="0" borderId="19" xfId="25" applyBorder="1">
      <alignment/>
      <protection/>
    </xf>
    <xf numFmtId="0" fontId="0" fillId="0" borderId="21" xfId="25" applyBorder="1">
      <alignment/>
      <protection/>
    </xf>
    <xf numFmtId="0" fontId="0" fillId="0" borderId="3" xfId="25" applyFill="1" applyBorder="1" applyAlignment="1">
      <alignment horizontal="center"/>
      <protection/>
    </xf>
    <xf numFmtId="0" fontId="0" fillId="0" borderId="2" xfId="25" applyFill="1" applyBorder="1">
      <alignment/>
      <protection/>
    </xf>
    <xf numFmtId="0" fontId="0" fillId="0" borderId="10" xfId="25" applyFill="1" applyBorder="1">
      <alignment/>
      <protection/>
    </xf>
    <xf numFmtId="0" fontId="0" fillId="0" borderId="56" xfId="25" applyFill="1" applyBorder="1">
      <alignment/>
      <protection/>
    </xf>
    <xf numFmtId="0" fontId="0" fillId="0" borderId="57" xfId="25" applyBorder="1">
      <alignment/>
      <protection/>
    </xf>
    <xf numFmtId="0" fontId="0" fillId="0" borderId="40" xfId="25" applyBorder="1">
      <alignment/>
      <protection/>
    </xf>
    <xf numFmtId="0" fontId="0" fillId="0" borderId="56" xfId="25" applyBorder="1">
      <alignment/>
      <protection/>
    </xf>
    <xf numFmtId="0" fontId="0" fillId="0" borderId="37" xfId="25" applyBorder="1">
      <alignment/>
      <protection/>
    </xf>
    <xf numFmtId="0" fontId="0" fillId="0" borderId="5" xfId="25" applyBorder="1">
      <alignment/>
      <protection/>
    </xf>
    <xf numFmtId="0" fontId="0" fillId="0" borderId="6" xfId="25" applyBorder="1">
      <alignment/>
      <protection/>
    </xf>
    <xf numFmtId="0" fontId="0" fillId="0" borderId="0" xfId="25" applyFill="1" applyBorder="1">
      <alignment/>
      <protection/>
    </xf>
    <xf numFmtId="0" fontId="0" fillId="0" borderId="0" xfId="25" applyBorder="1">
      <alignment/>
      <protection/>
    </xf>
    <xf numFmtId="0" fontId="0" fillId="0" borderId="58" xfId="25" applyBorder="1">
      <alignment/>
      <protection/>
    </xf>
    <xf numFmtId="0" fontId="0" fillId="0" borderId="0" xfId="25" applyBorder="1" applyAlignment="1">
      <alignment horizontal="center"/>
      <protection/>
    </xf>
    <xf numFmtId="0" fontId="0" fillId="0" borderId="3" xfId="24" applyFont="1" applyBorder="1">
      <alignment/>
      <protection/>
    </xf>
    <xf numFmtId="188" fontId="0" fillId="0" borderId="3" xfId="24" applyNumberFormat="1" applyFont="1" applyBorder="1" applyAlignment="1">
      <alignment horizontal="left"/>
      <protection/>
    </xf>
    <xf numFmtId="0" fontId="0" fillId="0" borderId="59" xfId="24" applyBorder="1">
      <alignment/>
      <protection/>
    </xf>
    <xf numFmtId="0" fontId="0" fillId="0" borderId="56" xfId="24" applyFont="1" applyBorder="1" applyAlignment="1">
      <alignment horizontal="left" wrapText="1"/>
      <protection/>
    </xf>
    <xf numFmtId="0" fontId="0" fillId="0" borderId="24" xfId="24" applyFont="1" applyBorder="1">
      <alignment/>
      <protection/>
    </xf>
    <xf numFmtId="0" fontId="0" fillId="0" borderId="37" xfId="25" applyFont="1" applyBorder="1">
      <alignment/>
      <protection/>
    </xf>
    <xf numFmtId="0" fontId="0" fillId="0" borderId="60" xfId="25" applyFont="1" applyBorder="1">
      <alignment/>
      <protection/>
    </xf>
    <xf numFmtId="0" fontId="0" fillId="0" borderId="0" xfId="25" applyFont="1">
      <alignment/>
      <protection/>
    </xf>
    <xf numFmtId="0" fontId="0" fillId="0" borderId="5" xfId="23" applyFont="1" applyBorder="1" applyAlignment="1">
      <alignment/>
      <protection/>
    </xf>
    <xf numFmtId="0" fontId="0" fillId="0" borderId="5" xfId="23" applyBorder="1" applyAlignment="1">
      <alignment/>
      <protection/>
    </xf>
    <xf numFmtId="0" fontId="0" fillId="0" borderId="19" xfId="23" applyFont="1" applyBorder="1" applyAlignment="1">
      <alignment/>
      <protection/>
    </xf>
    <xf numFmtId="0" fontId="0" fillId="0" borderId="21" xfId="23" applyFont="1" applyBorder="1" applyAlignment="1">
      <alignment/>
      <protection/>
    </xf>
    <xf numFmtId="0" fontId="0" fillId="0" borderId="1" xfId="23" applyBorder="1">
      <alignment/>
      <protection/>
    </xf>
    <xf numFmtId="0" fontId="0" fillId="0" borderId="60" xfId="23" applyBorder="1">
      <alignment/>
      <protection/>
    </xf>
    <xf numFmtId="0" fontId="0" fillId="0" borderId="61" xfId="23" applyBorder="1" applyAlignment="1">
      <alignment/>
      <protection/>
    </xf>
    <xf numFmtId="0" fontId="0" fillId="0" borderId="60" xfId="23" applyBorder="1" applyAlignment="1">
      <alignment/>
      <protection/>
    </xf>
    <xf numFmtId="0" fontId="0" fillId="0" borderId="39" xfId="23" applyFont="1" applyBorder="1">
      <alignment/>
      <protection/>
    </xf>
    <xf numFmtId="0" fontId="0" fillId="0" borderId="40" xfId="23" applyFont="1" applyBorder="1">
      <alignment/>
      <protection/>
    </xf>
    <xf numFmtId="0" fontId="0" fillId="3" borderId="0" xfId="23" applyFill="1" applyBorder="1">
      <alignment/>
      <protection/>
    </xf>
    <xf numFmtId="9" fontId="0" fillId="0" borderId="0" xfId="23" applyNumberFormat="1" applyBorder="1">
      <alignment/>
      <protection/>
    </xf>
    <xf numFmtId="16" fontId="0" fillId="0" borderId="19" xfId="23" applyNumberFormat="1" applyBorder="1">
      <alignment/>
      <protection/>
    </xf>
    <xf numFmtId="9" fontId="0" fillId="0" borderId="1" xfId="23" applyNumberFormat="1" applyBorder="1">
      <alignment/>
      <protection/>
    </xf>
    <xf numFmtId="0" fontId="0" fillId="0" borderId="49" xfId="23" applyBorder="1">
      <alignment/>
      <protection/>
    </xf>
    <xf numFmtId="0" fontId="0" fillId="0" borderId="34" xfId="23" applyNumberFormat="1" applyFill="1" applyBorder="1">
      <alignment/>
      <protection/>
    </xf>
    <xf numFmtId="0" fontId="0" fillId="3" borderId="34" xfId="23" applyNumberFormat="1" applyFill="1" applyBorder="1">
      <alignment/>
      <protection/>
    </xf>
    <xf numFmtId="0" fontId="0" fillId="0" borderId="34" xfId="23" applyNumberFormat="1" applyBorder="1">
      <alignment/>
      <protection/>
    </xf>
    <xf numFmtId="0" fontId="0" fillId="3" borderId="35" xfId="23" applyNumberFormat="1" applyFill="1" applyBorder="1">
      <alignment/>
      <protection/>
    </xf>
    <xf numFmtId="0" fontId="0" fillId="0" borderId="29" xfId="23" applyNumberFormat="1" applyFill="1" applyBorder="1">
      <alignment/>
      <protection/>
    </xf>
    <xf numFmtId="0" fontId="0" fillId="3" borderId="29" xfId="23" applyNumberFormat="1" applyFill="1" applyBorder="1">
      <alignment/>
      <protection/>
    </xf>
    <xf numFmtId="0" fontId="0" fillId="0" borderId="29" xfId="23" applyNumberFormat="1" applyBorder="1">
      <alignment/>
      <protection/>
    </xf>
    <xf numFmtId="0" fontId="0" fillId="3" borderId="30" xfId="23" applyNumberFormat="1" applyFill="1" applyBorder="1">
      <alignment/>
      <protection/>
    </xf>
    <xf numFmtId="0" fontId="0" fillId="3" borderId="2" xfId="23" applyFill="1" applyBorder="1">
      <alignment/>
      <protection/>
    </xf>
    <xf numFmtId="0" fontId="0" fillId="3" borderId="4" xfId="23" applyFill="1" applyBorder="1">
      <alignment/>
      <protection/>
    </xf>
    <xf numFmtId="0" fontId="0" fillId="3" borderId="10" xfId="23" applyFill="1" applyBorder="1">
      <alignment/>
      <protection/>
    </xf>
    <xf numFmtId="0" fontId="0" fillId="3" borderId="6" xfId="23" applyFill="1" applyBorder="1">
      <alignment/>
      <protection/>
    </xf>
    <xf numFmtId="0" fontId="0" fillId="0" borderId="2" xfId="23" applyNumberFormat="1" applyFill="1" applyBorder="1">
      <alignment/>
      <protection/>
    </xf>
    <xf numFmtId="0" fontId="0" fillId="3" borderId="2" xfId="23" applyNumberFormat="1" applyFill="1" applyBorder="1">
      <alignment/>
      <protection/>
    </xf>
    <xf numFmtId="0" fontId="0" fillId="0" borderId="2" xfId="23" applyNumberFormat="1" applyBorder="1">
      <alignment/>
      <protection/>
    </xf>
    <xf numFmtId="0" fontId="0" fillId="3" borderId="10" xfId="23" applyNumberFormat="1" applyFill="1" applyBorder="1">
      <alignment/>
      <protection/>
    </xf>
    <xf numFmtId="0" fontId="0" fillId="0" borderId="48" xfId="23" applyFont="1" applyBorder="1">
      <alignment/>
      <protection/>
    </xf>
    <xf numFmtId="0" fontId="0" fillId="0" borderId="10" xfId="23" applyBorder="1" applyAlignment="1">
      <alignment wrapText="1"/>
      <protection/>
    </xf>
    <xf numFmtId="0" fontId="0" fillId="0" borderId="6" xfId="23" applyBorder="1" applyAlignment="1">
      <alignment wrapText="1"/>
      <protection/>
    </xf>
    <xf numFmtId="0" fontId="0" fillId="0" borderId="30" xfId="23" applyBorder="1" applyAlignment="1">
      <alignment wrapText="1"/>
      <protection/>
    </xf>
    <xf numFmtId="0" fontId="0" fillId="0" borderId="35" xfId="23" applyBorder="1" applyAlignment="1">
      <alignment wrapText="1"/>
      <protection/>
    </xf>
    <xf numFmtId="0" fontId="0" fillId="0" borderId="5" xfId="23" applyBorder="1" applyAlignment="1">
      <alignment wrapText="1"/>
      <protection/>
    </xf>
    <xf numFmtId="0" fontId="8" fillId="6" borderId="62" xfId="22" applyFill="1" applyBorder="1" applyAlignment="1">
      <alignment/>
    </xf>
    <xf numFmtId="0" fontId="0" fillId="0" borderId="56" xfId="23" applyFill="1" applyBorder="1">
      <alignment/>
      <protection/>
    </xf>
    <xf numFmtId="0" fontId="0" fillId="0" borderId="59" xfId="23" applyFill="1" applyBorder="1">
      <alignment/>
      <protection/>
    </xf>
    <xf numFmtId="0" fontId="0" fillId="0" borderId="63" xfId="23" applyFill="1" applyBorder="1">
      <alignment/>
      <protection/>
    </xf>
    <xf numFmtId="0" fontId="0" fillId="0" borderId="24" xfId="23" applyFill="1" applyBorder="1">
      <alignment/>
      <protection/>
    </xf>
    <xf numFmtId="0" fontId="8" fillId="0" borderId="64" xfId="22" applyBorder="1" applyAlignment="1">
      <alignment/>
    </xf>
    <xf numFmtId="0" fontId="0" fillId="0" borderId="7" xfId="23" applyBorder="1">
      <alignment/>
      <protection/>
    </xf>
    <xf numFmtId="0" fontId="0" fillId="0" borderId="31" xfId="23" applyNumberFormat="1" applyBorder="1">
      <alignment/>
      <protection/>
    </xf>
    <xf numFmtId="0" fontId="0" fillId="0" borderId="33" xfId="23" applyNumberFormat="1" applyBorder="1">
      <alignment/>
      <protection/>
    </xf>
    <xf numFmtId="0" fontId="0" fillId="0" borderId="7" xfId="23" applyNumberFormat="1" applyBorder="1">
      <alignment/>
      <protection/>
    </xf>
    <xf numFmtId="0" fontId="0" fillId="0" borderId="8" xfId="23" applyNumberFormat="1" applyBorder="1">
      <alignment/>
      <protection/>
    </xf>
    <xf numFmtId="0" fontId="0" fillId="0" borderId="9" xfId="23" applyNumberFormat="1" applyBorder="1">
      <alignment/>
      <protection/>
    </xf>
    <xf numFmtId="0" fontId="8" fillId="4" borderId="49" xfId="20" applyFill="1" applyBorder="1" applyAlignment="1">
      <alignment/>
    </xf>
    <xf numFmtId="0" fontId="0" fillId="0" borderId="18" xfId="23" applyFill="1" applyBorder="1">
      <alignment/>
      <protection/>
    </xf>
    <xf numFmtId="0" fontId="0" fillId="0" borderId="22" xfId="23" applyNumberFormat="1" applyFill="1" applyBorder="1">
      <alignment/>
      <protection/>
    </xf>
    <xf numFmtId="0" fontId="0" fillId="0" borderId="65" xfId="23" applyNumberFormat="1" applyFill="1" applyBorder="1">
      <alignment/>
      <protection/>
    </xf>
    <xf numFmtId="0" fontId="0" fillId="0" borderId="18" xfId="23" applyNumberFormat="1" applyFill="1" applyBorder="1">
      <alignment/>
      <protection/>
    </xf>
    <xf numFmtId="0" fontId="0" fillId="0" borderId="19" xfId="23" applyNumberFormat="1" applyFill="1" applyBorder="1">
      <alignment/>
      <protection/>
    </xf>
    <xf numFmtId="0" fontId="0" fillId="0" borderId="21" xfId="23" applyNumberFormat="1" applyFill="1" applyBorder="1">
      <alignment/>
      <protection/>
    </xf>
    <xf numFmtId="0" fontId="8" fillId="5" borderId="47" xfId="22" applyFill="1" applyBorder="1" applyAlignment="1">
      <alignment/>
    </xf>
    <xf numFmtId="0" fontId="0" fillId="0" borderId="66" xfId="23" applyNumberFormat="1" applyBorder="1">
      <alignment/>
      <protection/>
    </xf>
    <xf numFmtId="0" fontId="0" fillId="0" borderId="67" xfId="23" applyNumberFormat="1" applyBorder="1">
      <alignment/>
      <protection/>
    </xf>
    <xf numFmtId="0" fontId="0" fillId="0" borderId="23" xfId="23" applyNumberFormat="1" applyBorder="1">
      <alignment/>
      <protection/>
    </xf>
    <xf numFmtId="0" fontId="0" fillId="0" borderId="20" xfId="23" applyNumberFormat="1" applyBorder="1">
      <alignment/>
      <protection/>
    </xf>
    <xf numFmtId="0" fontId="0" fillId="0" borderId="25" xfId="23" applyNumberFormat="1" applyBorder="1">
      <alignment/>
      <protection/>
    </xf>
    <xf numFmtId="0" fontId="8" fillId="7" borderId="49" xfId="20" applyFill="1" applyBorder="1" applyAlignment="1">
      <alignment/>
    </xf>
    <xf numFmtId="0" fontId="0" fillId="0" borderId="22" xfId="23" applyNumberFormat="1" applyBorder="1">
      <alignment/>
      <protection/>
    </xf>
    <xf numFmtId="0" fontId="0" fillId="0" borderId="65" xfId="23" applyNumberFormat="1" applyBorder="1">
      <alignment/>
      <protection/>
    </xf>
    <xf numFmtId="0" fontId="0" fillId="0" borderId="18" xfId="23" applyNumberFormat="1" applyBorder="1">
      <alignment/>
      <protection/>
    </xf>
    <xf numFmtId="0" fontId="0" fillId="0" borderId="19" xfId="23" applyNumberFormat="1" applyBorder="1">
      <alignment/>
      <protection/>
    </xf>
    <xf numFmtId="0" fontId="0" fillId="0" borderId="21" xfId="23" applyNumberFormat="1" applyBorder="1">
      <alignment/>
      <protection/>
    </xf>
    <xf numFmtId="0" fontId="0" fillId="0" borderId="57" xfId="23" applyBorder="1" applyAlignment="1">
      <alignment/>
      <protection/>
    </xf>
    <xf numFmtId="0" fontId="0" fillId="0" borderId="56" xfId="23" applyBorder="1" applyAlignment="1">
      <alignment/>
      <protection/>
    </xf>
    <xf numFmtId="0" fontId="0" fillId="0" borderId="56" xfId="23" applyFont="1" applyBorder="1" applyAlignment="1">
      <alignment/>
      <protection/>
    </xf>
    <xf numFmtId="0" fontId="0" fillId="0" borderId="19" xfId="23" applyFont="1" applyBorder="1" applyAlignment="1">
      <alignment horizontal="center" wrapText="1"/>
      <protection/>
    </xf>
    <xf numFmtId="0" fontId="0" fillId="0" borderId="0" xfId="0" applyBorder="1" applyAlignment="1">
      <alignment/>
    </xf>
    <xf numFmtId="0" fontId="0" fillId="0" borderId="1" xfId="0" applyBorder="1" applyAlignment="1">
      <alignment/>
    </xf>
    <xf numFmtId="0" fontId="0" fillId="3" borderId="52" xfId="24" applyFont="1" applyFill="1" applyBorder="1" applyAlignment="1">
      <alignment horizontal="center"/>
      <protection/>
    </xf>
    <xf numFmtId="0" fontId="0" fillId="3" borderId="50" xfId="24" applyFont="1" applyFill="1" applyBorder="1" applyAlignment="1">
      <alignment horizontal="center"/>
      <protection/>
    </xf>
    <xf numFmtId="0" fontId="0" fillId="3" borderId="51" xfId="24" applyFont="1" applyFill="1" applyBorder="1" applyAlignment="1">
      <alignment horizontal="center"/>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62" xfId="24" applyFont="1" applyBorder="1" applyAlignment="1">
      <alignment horizontal="left" vertical="center" wrapText="1"/>
      <protection/>
    </xf>
    <xf numFmtId="0" fontId="0" fillId="0" borderId="0" xfId="24" applyFont="1" applyBorder="1" applyAlignment="1">
      <alignment horizontal="left" vertical="center" wrapText="1"/>
      <protection/>
    </xf>
    <xf numFmtId="0" fontId="0" fillId="0" borderId="37" xfId="24" applyFont="1" applyBorder="1" applyAlignment="1">
      <alignment horizontal="left" vertical="center" wrapText="1"/>
      <protection/>
    </xf>
    <xf numFmtId="0" fontId="0" fillId="0" borderId="61" xfId="24" applyFont="1" applyBorder="1" applyAlignment="1">
      <alignment horizontal="left" vertical="center" wrapText="1"/>
      <protection/>
    </xf>
    <xf numFmtId="0" fontId="0" fillId="0" borderId="1" xfId="24" applyFont="1" applyBorder="1" applyAlignment="1">
      <alignment horizontal="left" vertical="center" wrapText="1"/>
      <protection/>
    </xf>
    <xf numFmtId="0" fontId="0" fillId="0" borderId="60" xfId="24" applyFont="1" applyBorder="1" applyAlignment="1">
      <alignment horizontal="left" vertical="center" wrapText="1"/>
      <protection/>
    </xf>
    <xf numFmtId="0" fontId="0" fillId="0" borderId="39" xfId="24" applyFont="1" applyBorder="1" applyAlignment="1">
      <alignment horizontal="left"/>
      <protection/>
    </xf>
    <xf numFmtId="0" fontId="0" fillId="0" borderId="41" xfId="24" applyFont="1" applyBorder="1" applyAlignment="1">
      <alignment horizontal="left"/>
      <protection/>
    </xf>
    <xf numFmtId="0" fontId="0" fillId="0" borderId="40" xfId="24" applyFont="1" applyBorder="1" applyAlignment="1">
      <alignment horizontal="left"/>
      <protection/>
    </xf>
    <xf numFmtId="0" fontId="0" fillId="0" borderId="62" xfId="24" applyFont="1" applyBorder="1" applyAlignment="1">
      <alignment horizontal="left"/>
      <protection/>
    </xf>
    <xf numFmtId="0" fontId="0" fillId="0" borderId="0" xfId="24" applyFont="1" applyBorder="1" applyAlignment="1">
      <alignment horizontal="left"/>
      <protection/>
    </xf>
    <xf numFmtId="0" fontId="0" fillId="0" borderId="37" xfId="24" applyFont="1" applyBorder="1" applyAlignment="1">
      <alignment horizontal="left"/>
      <protection/>
    </xf>
    <xf numFmtId="0" fontId="0" fillId="0" borderId="61" xfId="24" applyFont="1" applyBorder="1" applyAlignment="1">
      <alignment horizontal="left"/>
      <protection/>
    </xf>
    <xf numFmtId="0" fontId="0" fillId="0" borderId="1" xfId="24" applyFont="1" applyBorder="1" applyAlignment="1">
      <alignment horizontal="left"/>
      <protection/>
    </xf>
    <xf numFmtId="0" fontId="0" fillId="0" borderId="60" xfId="24" applyFont="1" applyBorder="1" applyAlignment="1">
      <alignment horizontal="left"/>
      <protection/>
    </xf>
    <xf numFmtId="0" fontId="0" fillId="0" borderId="68" xfId="23" applyBorder="1" applyAlignment="1">
      <alignment horizontal="center"/>
      <protection/>
    </xf>
    <xf numFmtId="0" fontId="0" fillId="0" borderId="28" xfId="23" applyBorder="1" applyAlignment="1">
      <alignment horizontal="center"/>
      <protection/>
    </xf>
    <xf numFmtId="0" fontId="0" fillId="0" borderId="29" xfId="23" applyBorder="1" applyAlignment="1">
      <alignment horizontal="center"/>
      <protection/>
    </xf>
    <xf numFmtId="0" fontId="0" fillId="0" borderId="3" xfId="23" applyBorder="1" applyAlignment="1">
      <alignment horizontal="center"/>
      <protection/>
    </xf>
    <xf numFmtId="0" fontId="0" fillId="0" borderId="4" xfId="23" applyBorder="1" applyAlignment="1">
      <alignment horizontal="center"/>
      <protection/>
    </xf>
    <xf numFmtId="0" fontId="0" fillId="0" borderId="29" xfId="23" applyFont="1" applyBorder="1" applyAlignment="1">
      <alignment horizontal="center"/>
      <protection/>
    </xf>
    <xf numFmtId="0" fontId="0" fillId="0" borderId="2" xfId="23" applyFill="1" applyBorder="1" applyAlignment="1">
      <alignment horizontal="center"/>
      <protection/>
    </xf>
    <xf numFmtId="0" fontId="0" fillId="0" borderId="4" xfId="23" applyFill="1" applyBorder="1" applyAlignment="1">
      <alignment horizontal="center"/>
      <protection/>
    </xf>
    <xf numFmtId="0" fontId="0" fillId="3" borderId="18" xfId="24" applyFill="1" applyBorder="1" applyAlignment="1">
      <alignment horizontal="center"/>
      <protection/>
    </xf>
    <xf numFmtId="0" fontId="0" fillId="3" borderId="19" xfId="24" applyFill="1" applyBorder="1" applyAlignment="1">
      <alignment horizontal="center"/>
      <protection/>
    </xf>
    <xf numFmtId="0" fontId="0" fillId="3" borderId="21" xfId="24" applyFill="1" applyBorder="1" applyAlignment="1">
      <alignment horizontal="center"/>
      <protection/>
    </xf>
    <xf numFmtId="0" fontId="0" fillId="0" borderId="23" xfId="24" applyBorder="1" applyAlignment="1">
      <alignment horizontal="center" wrapText="1"/>
      <protection/>
    </xf>
    <xf numFmtId="0" fontId="0" fillId="0" borderId="56" xfId="24" applyBorder="1" applyAlignment="1">
      <alignment horizontal="center" wrapText="1"/>
      <protection/>
    </xf>
    <xf numFmtId="0" fontId="0" fillId="0" borderId="58" xfId="24" applyBorder="1" applyAlignment="1">
      <alignment horizontal="center" wrapText="1"/>
      <protection/>
    </xf>
    <xf numFmtId="0" fontId="0" fillId="0" borderId="2" xfId="23" applyBorder="1" applyAlignment="1">
      <alignment horizontal="center"/>
      <protection/>
    </xf>
    <xf numFmtId="0" fontId="0" fillId="0" borderId="2" xfId="23" applyFont="1" applyFill="1" applyBorder="1" applyAlignment="1">
      <alignment horizontal="center"/>
      <protection/>
    </xf>
    <xf numFmtId="0" fontId="0" fillId="3" borderId="57" xfId="23" applyFill="1" applyBorder="1" applyAlignment="1">
      <alignment horizontal="center"/>
      <protection/>
    </xf>
    <xf numFmtId="0" fontId="0" fillId="3" borderId="69" xfId="23" applyFill="1" applyBorder="1" applyAlignment="1">
      <alignment horizontal="center"/>
      <protection/>
    </xf>
    <xf numFmtId="0" fontId="0" fillId="3" borderId="70" xfId="23" applyFill="1" applyBorder="1" applyAlignment="1">
      <alignment horizontal="center"/>
      <protection/>
    </xf>
    <xf numFmtId="0" fontId="0" fillId="0" borderId="7" xfId="23" applyFill="1" applyBorder="1" applyAlignment="1">
      <alignment horizontal="center"/>
      <protection/>
    </xf>
    <xf numFmtId="0" fontId="0" fillId="0" borderId="9" xfId="23" applyFill="1" applyBorder="1" applyAlignment="1">
      <alignment horizontal="center"/>
      <protection/>
    </xf>
    <xf numFmtId="0" fontId="0" fillId="8" borderId="50" xfId="24" applyFont="1" applyFill="1" applyBorder="1" applyAlignment="1">
      <alignment horizontal="center"/>
      <protection/>
    </xf>
    <xf numFmtId="0" fontId="0" fillId="8" borderId="51" xfId="24" applyFill="1" applyBorder="1" applyAlignment="1">
      <alignment horizontal="center"/>
      <protection/>
    </xf>
    <xf numFmtId="0" fontId="0" fillId="8" borderId="52" xfId="24" applyFill="1" applyBorder="1" applyAlignment="1">
      <alignment horizontal="center"/>
      <protection/>
    </xf>
    <xf numFmtId="0" fontId="0" fillId="0" borderId="34" xfId="23" applyBorder="1" applyAlignment="1">
      <alignment horizontal="center"/>
      <protection/>
    </xf>
    <xf numFmtId="0" fontId="0" fillId="0" borderId="16" xfId="23" applyBorder="1" applyAlignment="1">
      <alignment horizontal="center"/>
      <protection/>
    </xf>
    <xf numFmtId="0" fontId="0" fillId="0" borderId="65" xfId="23" applyBorder="1" applyAlignment="1">
      <alignment horizontal="center"/>
      <protection/>
    </xf>
    <xf numFmtId="0" fontId="0" fillId="0" borderId="55" xfId="23" applyBorder="1" applyAlignment="1">
      <alignment horizontal="center"/>
      <protection/>
    </xf>
    <xf numFmtId="0" fontId="0" fillId="0" borderId="22" xfId="23" applyBorder="1" applyAlignment="1">
      <alignment horizontal="center"/>
      <protection/>
    </xf>
    <xf numFmtId="0" fontId="0" fillId="0" borderId="39" xfId="23" applyFill="1" applyBorder="1" applyAlignment="1">
      <alignment horizontal="center" vertical="center"/>
      <protection/>
    </xf>
    <xf numFmtId="0" fontId="0" fillId="0" borderId="71" xfId="23" applyFill="1" applyBorder="1" applyAlignment="1">
      <alignment horizontal="center" vertical="center"/>
      <protection/>
    </xf>
    <xf numFmtId="0" fontId="0" fillId="0" borderId="64" xfId="23" applyFill="1" applyBorder="1" applyAlignment="1">
      <alignment horizontal="center" vertical="center"/>
      <protection/>
    </xf>
    <xf numFmtId="0" fontId="0" fillId="0" borderId="31" xfId="23" applyFill="1" applyBorder="1" applyAlignment="1">
      <alignment horizontal="center" vertical="center"/>
      <protection/>
    </xf>
    <xf numFmtId="0" fontId="0" fillId="0" borderId="46" xfId="23" applyFont="1" applyFill="1" applyBorder="1" applyAlignment="1">
      <alignment horizontal="center"/>
      <protection/>
    </xf>
    <xf numFmtId="0" fontId="0" fillId="0" borderId="16" xfId="23" applyFont="1" applyFill="1" applyBorder="1" applyAlignment="1">
      <alignment horizontal="center"/>
      <protection/>
    </xf>
    <xf numFmtId="0" fontId="0" fillId="0" borderId="46" xfId="23" applyFont="1" applyBorder="1" applyAlignment="1">
      <alignment horizontal="center"/>
      <protection/>
    </xf>
    <xf numFmtId="0" fontId="0" fillId="0" borderId="14" xfId="23" applyBorder="1" applyAlignment="1">
      <alignment horizontal="center"/>
      <protection/>
    </xf>
    <xf numFmtId="0" fontId="0" fillId="3" borderId="0" xfId="23" applyFont="1" applyFill="1" applyAlignment="1">
      <alignment horizontal="center"/>
      <protection/>
    </xf>
    <xf numFmtId="0" fontId="0" fillId="0" borderId="18" xfId="23" applyBorder="1" applyAlignment="1">
      <alignment horizontal="center"/>
      <protection/>
    </xf>
    <xf numFmtId="0" fontId="0" fillId="0" borderId="21" xfId="23" applyBorder="1" applyAlignment="1">
      <alignment horizontal="center"/>
      <protection/>
    </xf>
    <xf numFmtId="0" fontId="0" fillId="0" borderId="19" xfId="23" applyBorder="1" applyAlignment="1">
      <alignment horizontal="center"/>
      <protection/>
    </xf>
    <xf numFmtId="0" fontId="0" fillId="0" borderId="19" xfId="23" applyBorder="1" applyAlignment="1">
      <alignment horizontal="center" wrapText="1"/>
      <protection/>
    </xf>
    <xf numFmtId="0" fontId="0" fillId="0" borderId="20" xfId="23" applyBorder="1" applyAlignment="1">
      <alignment horizontal="center" wrapText="1"/>
      <protection/>
    </xf>
    <xf numFmtId="0" fontId="0" fillId="0" borderId="0" xfId="23" applyBorder="1" applyAlignment="1">
      <alignment horizontal="center"/>
      <protection/>
    </xf>
    <xf numFmtId="0" fontId="0" fillId="0" borderId="65" xfId="23" applyBorder="1" applyAlignment="1">
      <alignment horizontal="center" wrapText="1"/>
      <protection/>
    </xf>
    <xf numFmtId="0" fontId="0" fillId="0" borderId="67" xfId="23" applyBorder="1" applyAlignment="1">
      <alignment horizontal="center" wrapText="1"/>
      <protection/>
    </xf>
    <xf numFmtId="0" fontId="0" fillId="0" borderId="68" xfId="23" applyFill="1" applyBorder="1" applyAlignment="1">
      <alignment horizontal="center"/>
      <protection/>
    </xf>
    <xf numFmtId="0" fontId="0" fillId="0" borderId="27" xfId="23" applyFill="1" applyBorder="1" applyAlignment="1">
      <alignment horizontal="center"/>
      <protection/>
    </xf>
    <xf numFmtId="0" fontId="0" fillId="0" borderId="28" xfId="23" applyFill="1" applyBorder="1" applyAlignment="1">
      <alignment horizontal="center"/>
      <protection/>
    </xf>
    <xf numFmtId="0" fontId="0" fillId="0" borderId="18" xfId="23" applyBorder="1" applyAlignment="1">
      <alignment horizontal="center" wrapText="1"/>
      <protection/>
    </xf>
    <xf numFmtId="0" fontId="0" fillId="0" borderId="23" xfId="23" applyBorder="1" applyAlignment="1">
      <alignment horizontal="center" wrapText="1"/>
      <protection/>
    </xf>
    <xf numFmtId="0" fontId="0" fillId="0" borderId="39" xfId="23" applyFont="1" applyFill="1" applyBorder="1" applyAlignment="1">
      <alignment horizontal="center"/>
      <protection/>
    </xf>
    <xf numFmtId="0" fontId="0" fillId="0" borderId="41" xfId="23" applyFont="1" applyFill="1" applyBorder="1" applyAlignment="1">
      <alignment horizontal="center"/>
      <protection/>
    </xf>
    <xf numFmtId="0" fontId="0" fillId="0" borderId="40" xfId="23" applyFont="1" applyFill="1" applyBorder="1" applyAlignment="1">
      <alignment horizontal="center"/>
      <protection/>
    </xf>
    <xf numFmtId="0" fontId="0" fillId="0" borderId="8" xfId="23" applyBorder="1" applyAlignment="1">
      <alignment horizontal="center"/>
      <protection/>
    </xf>
    <xf numFmtId="0" fontId="0" fillId="0" borderId="9" xfId="23" applyBorder="1" applyAlignment="1">
      <alignment horizontal="center"/>
      <protection/>
    </xf>
    <xf numFmtId="0" fontId="0" fillId="0" borderId="8" xfId="23" applyFill="1" applyBorder="1" applyAlignment="1">
      <alignment horizontal="center"/>
      <protection/>
    </xf>
    <xf numFmtId="0" fontId="0" fillId="0" borderId="50" xfId="23" applyBorder="1" applyAlignment="1">
      <alignment horizontal="center"/>
      <protection/>
    </xf>
    <xf numFmtId="0" fontId="0" fillId="0" borderId="51" xfId="23" applyBorder="1" applyAlignment="1">
      <alignment horizontal="center"/>
      <protection/>
    </xf>
    <xf numFmtId="0" fontId="0" fillId="0" borderId="52" xfId="23" applyBorder="1" applyAlignment="1">
      <alignment horizontal="center"/>
      <protection/>
    </xf>
    <xf numFmtId="0" fontId="0" fillId="0" borderId="5" xfId="23" applyBorder="1" applyAlignment="1">
      <alignment horizontal="center"/>
      <protection/>
    </xf>
    <xf numFmtId="0" fontId="0" fillId="0" borderId="6" xfId="23" applyBorder="1" applyAlignment="1">
      <alignment horizontal="center"/>
      <protection/>
    </xf>
    <xf numFmtId="0" fontId="0" fillId="0" borderId="3" xfId="23" applyFill="1" applyBorder="1" applyAlignment="1">
      <alignment horizontal="center"/>
      <protection/>
    </xf>
    <xf numFmtId="0" fontId="0" fillId="0" borderId="71" xfId="23" applyFont="1" applyFill="1" applyBorder="1" applyAlignment="1">
      <alignment horizontal="center"/>
      <protection/>
    </xf>
    <xf numFmtId="0" fontId="0" fillId="0" borderId="61" xfId="23" applyFont="1" applyFill="1" applyBorder="1" applyAlignment="1">
      <alignment horizontal="center"/>
      <protection/>
    </xf>
    <xf numFmtId="0" fontId="0" fillId="0" borderId="72" xfId="23" applyFont="1" applyFill="1" applyBorder="1" applyAlignment="1">
      <alignment horizontal="center"/>
      <protection/>
    </xf>
    <xf numFmtId="0" fontId="0" fillId="0" borderId="10" xfId="23" applyFill="1" applyBorder="1" applyAlignment="1">
      <alignment horizontal="center"/>
      <protection/>
    </xf>
    <xf numFmtId="0" fontId="0" fillId="0" borderId="5" xfId="23" applyFill="1" applyBorder="1" applyAlignment="1">
      <alignment horizontal="center"/>
      <protection/>
    </xf>
    <xf numFmtId="0" fontId="0" fillId="0" borderId="5" xfId="23" applyFont="1" applyBorder="1" applyAlignment="1">
      <alignment horizontal="center"/>
      <protection/>
    </xf>
    <xf numFmtId="0" fontId="0" fillId="0" borderId="27" xfId="23" applyBorder="1" applyAlignment="1">
      <alignment horizontal="center"/>
      <protection/>
    </xf>
    <xf numFmtId="0" fontId="0" fillId="0" borderId="10" xfId="23" applyBorder="1" applyAlignment="1">
      <alignment horizontal="center"/>
      <protection/>
    </xf>
    <xf numFmtId="0" fontId="0" fillId="0" borderId="41" xfId="23" applyBorder="1" applyAlignment="1">
      <alignment horizontal="center"/>
      <protection/>
    </xf>
    <xf numFmtId="0" fontId="0" fillId="0" borderId="40" xfId="23" applyBorder="1" applyAlignment="1">
      <alignment horizontal="center"/>
      <protection/>
    </xf>
    <xf numFmtId="0" fontId="0" fillId="0" borderId="39" xfId="25" applyBorder="1" applyAlignment="1">
      <alignment horizontal="center" wrapText="1"/>
      <protection/>
    </xf>
    <xf numFmtId="0" fontId="0" fillId="0" borderId="41" xfId="25" applyBorder="1" applyAlignment="1">
      <alignment horizontal="center" wrapText="1"/>
      <protection/>
    </xf>
    <xf numFmtId="0" fontId="0" fillId="0" borderId="40" xfId="25" applyBorder="1" applyAlignment="1">
      <alignment horizontal="center" wrapText="1"/>
      <protection/>
    </xf>
    <xf numFmtId="0" fontId="0" fillId="0" borderId="64" xfId="25" applyBorder="1" applyAlignment="1">
      <alignment horizontal="center" wrapText="1"/>
      <protection/>
    </xf>
    <xf numFmtId="0" fontId="0" fillId="0" borderId="73" xfId="25" applyBorder="1" applyAlignment="1">
      <alignment horizontal="center" wrapText="1"/>
      <protection/>
    </xf>
    <xf numFmtId="0" fontId="0" fillId="0" borderId="74" xfId="25" applyBorder="1" applyAlignment="1">
      <alignment horizontal="center" wrapText="1"/>
      <protection/>
    </xf>
    <xf numFmtId="0" fontId="0" fillId="0" borderId="3" xfId="25" applyBorder="1" applyAlignment="1">
      <alignment horizontal="center"/>
      <protection/>
    </xf>
    <xf numFmtId="0" fontId="0" fillId="0" borderId="4" xfId="25" applyBorder="1" applyAlignment="1">
      <alignment horizontal="center"/>
      <protection/>
    </xf>
    <xf numFmtId="0" fontId="0" fillId="0" borderId="5" xfId="25" applyBorder="1" applyAlignment="1">
      <alignment horizontal="center"/>
      <protection/>
    </xf>
    <xf numFmtId="0" fontId="0" fillId="0" borderId="6" xfId="25" applyBorder="1" applyAlignment="1">
      <alignment horizontal="center"/>
      <protection/>
    </xf>
    <xf numFmtId="0" fontId="0" fillId="0" borderId="75" xfId="25" applyBorder="1" applyAlignment="1">
      <alignment horizontal="center"/>
      <protection/>
    </xf>
    <xf numFmtId="0" fontId="0" fillId="0" borderId="41" xfId="25" applyBorder="1" applyAlignment="1">
      <alignment horizontal="center"/>
      <protection/>
    </xf>
    <xf numFmtId="0" fontId="0" fillId="0" borderId="18" xfId="25" applyFill="1" applyBorder="1" applyAlignment="1">
      <alignment horizontal="center"/>
      <protection/>
    </xf>
    <xf numFmtId="0" fontId="0" fillId="0" borderId="19" xfId="25" applyFill="1" applyBorder="1" applyAlignment="1">
      <alignment horizontal="center"/>
      <protection/>
    </xf>
    <xf numFmtId="0" fontId="0" fillId="0" borderId="21" xfId="25" applyFill="1" applyBorder="1" applyAlignment="1">
      <alignment horizontal="center"/>
      <protection/>
    </xf>
    <xf numFmtId="0" fontId="0" fillId="0" borderId="2" xfId="25" applyFill="1" applyBorder="1" applyAlignment="1">
      <alignment horizontal="center"/>
      <protection/>
    </xf>
    <xf numFmtId="0" fontId="0" fillId="0" borderId="3" xfId="25" applyFill="1" applyBorder="1" applyAlignment="1">
      <alignment horizontal="center"/>
      <protection/>
    </xf>
    <xf numFmtId="0" fontId="0" fillId="0" borderId="50" xfId="25" applyBorder="1" applyAlignment="1">
      <alignment horizontal="center"/>
      <protection/>
    </xf>
    <xf numFmtId="0" fontId="0" fillId="0" borderId="51" xfId="25" applyBorder="1" applyAlignment="1">
      <alignment horizontal="center"/>
      <protection/>
    </xf>
    <xf numFmtId="0" fontId="0" fillId="0" borderId="52" xfId="25" applyBorder="1" applyAlignment="1">
      <alignment horizontal="center"/>
      <protection/>
    </xf>
    <xf numFmtId="0" fontId="0" fillId="0" borderId="18" xfId="25" applyBorder="1" applyAlignment="1">
      <alignment horizontal="center"/>
      <protection/>
    </xf>
    <xf numFmtId="0" fontId="0" fillId="0" borderId="19" xfId="25" applyBorder="1" applyAlignment="1">
      <alignment horizontal="center"/>
      <protection/>
    </xf>
    <xf numFmtId="0" fontId="0" fillId="0" borderId="21" xfId="25" applyBorder="1" applyAlignment="1">
      <alignment horizontal="center"/>
      <protection/>
    </xf>
    <xf numFmtId="0" fontId="0" fillId="0" borderId="23" xfId="25" applyFill="1" applyBorder="1" applyAlignment="1">
      <alignment horizontal="center"/>
      <protection/>
    </xf>
    <xf numFmtId="0" fontId="0" fillId="0" borderId="7" xfId="25" applyFill="1" applyBorder="1" applyAlignment="1">
      <alignment horizontal="center"/>
      <protection/>
    </xf>
    <xf numFmtId="0" fontId="14" fillId="0" borderId="0" xfId="25" applyFont="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Hyperlink_!!!11-04-0893-draft03-000n-tgnsync-proposal-mac1-simulation-results" xfId="21"/>
    <cellStyle name="Hyperlink_11-04-0893-draft03-000n-tgnsync-proposal-mac1-simulation-results" xfId="22"/>
    <cellStyle name="Normal_!!!11-04-0893-draft03-000n-tgnsync-proposal-mac1-simulation-results" xfId="23"/>
    <cellStyle name="Normal_11-04-0893-draft03-000n-tgnsync-proposal-mac1-simulation-results" xfId="24"/>
    <cellStyle name="Normal_11-04-0893-draft04-000n-tgnsync-proposal-mac1-simulation-result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 27, Goodput vs. Range, Channels B and D, GI=0.8 us.</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2X2X40'!$P$2:$P$50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D/GI=0.8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2X2X40'!$O$2:$O$51</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51145656"/>
        <c:axId val="57657721"/>
      </c:scatterChart>
      <c:valAx>
        <c:axId val="51145656"/>
        <c:scaling>
          <c:orientation val="minMax"/>
          <c:max val="10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57657721"/>
        <c:crosses val="autoZero"/>
        <c:crossBetween val="midCat"/>
        <c:dispUnits/>
      </c:valAx>
      <c:valAx>
        <c:axId val="57657721"/>
        <c:scaling>
          <c:orientation val="minMax"/>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5114565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CC 27, Goodput vs. Range, Channel B, GI=0.8 and GI=0.4</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2X2X40'!$P$2:$P$50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2"/>
          <c:order val="1"/>
          <c:tx>
            <c:v>B/GI=0.4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49157442"/>
        <c:axId val="39763795"/>
      </c:scatterChart>
      <c:valAx>
        <c:axId val="49157442"/>
        <c:scaling>
          <c:orientation val="minMax"/>
          <c:max val="100"/>
        </c:scaling>
        <c:axPos val="b"/>
        <c:title>
          <c:tx>
            <c:rich>
              <a:bodyPr vert="horz" rot="0" anchor="ctr"/>
              <a:lstStyle/>
              <a:p>
                <a:pPr algn="ctr">
                  <a:defRPr/>
                </a:pPr>
                <a:r>
                  <a:rPr lang="en-US" cap="none" sz="9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39763795"/>
        <c:crosses val="autoZero"/>
        <c:crossBetween val="midCat"/>
        <c:dispUnits/>
      </c:valAx>
      <c:valAx>
        <c:axId val="39763795"/>
        <c:scaling>
          <c:orientation val="minMax"/>
        </c:scaling>
        <c:axPos val="l"/>
        <c:title>
          <c:tx>
            <c:rich>
              <a:bodyPr vert="horz" rot="-5400000" anchor="ctr"/>
              <a:lstStyle/>
              <a:p>
                <a:pPr algn="ctr">
                  <a:defRPr/>
                </a:pPr>
                <a:r>
                  <a:rPr lang="en-US" cap="none" sz="9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4915744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CC28,  Goodput vs. Range, Channels B and D, GI=0.8</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'ss#16 CC28 2X2X20'!$R$2:$R$50</c:f>
              <c:numCache>
                <c:ptCount val="49"/>
                <c:pt idx="0">
                  <c:v>120.402866</c:v>
                </c:pt>
                <c:pt idx="1">
                  <c:v>120.326072</c:v>
                </c:pt>
                <c:pt idx="2">
                  <c:v>117.925968</c:v>
                </c:pt>
                <c:pt idx="3">
                  <c:v>111.725351</c:v>
                </c:pt>
                <c:pt idx="4">
                  <c:v>105.813551</c:v>
                </c:pt>
                <c:pt idx="5">
                  <c:v>98.799986</c:v>
                </c:pt>
                <c:pt idx="6">
                  <c:v>85.481706</c:v>
                </c:pt>
                <c:pt idx="7">
                  <c:v>79.161159</c:v>
                </c:pt>
                <c:pt idx="8">
                  <c:v>70.334605</c:v>
                </c:pt>
                <c:pt idx="9">
                  <c:v>66.202923</c:v>
                </c:pt>
                <c:pt idx="10">
                  <c:v>60.875721</c:v>
                </c:pt>
                <c:pt idx="11">
                  <c:v>56.67169</c:v>
                </c:pt>
                <c:pt idx="12">
                  <c:v>52.557544</c:v>
                </c:pt>
                <c:pt idx="13">
                  <c:v>48.572819</c:v>
                </c:pt>
                <c:pt idx="14">
                  <c:v>46.378846</c:v>
                </c:pt>
                <c:pt idx="15">
                  <c:v>43.175424</c:v>
                </c:pt>
                <c:pt idx="16">
                  <c:v>40.514186</c:v>
                </c:pt>
                <c:pt idx="17">
                  <c:v>38.476078</c:v>
                </c:pt>
                <c:pt idx="18">
                  <c:v>34.902337</c:v>
                </c:pt>
                <c:pt idx="19">
                  <c:v>32.706364</c:v>
                </c:pt>
                <c:pt idx="20">
                  <c:v>30.186886</c:v>
                </c:pt>
                <c:pt idx="21">
                  <c:v>28.190043</c:v>
                </c:pt>
                <c:pt idx="22">
                  <c:v>25.40991</c:v>
                </c:pt>
                <c:pt idx="23">
                  <c:v>24.204988</c:v>
                </c:pt>
                <c:pt idx="24">
                  <c:v>23.096868</c:v>
                </c:pt>
                <c:pt idx="25">
                  <c:v>21.071377</c:v>
                </c:pt>
                <c:pt idx="26">
                  <c:v>20.165276</c:v>
                </c:pt>
                <c:pt idx="27">
                  <c:v>18.738013</c:v>
                </c:pt>
                <c:pt idx="28">
                  <c:v>17.623377</c:v>
                </c:pt>
                <c:pt idx="29">
                  <c:v>16.567262</c:v>
                </c:pt>
                <c:pt idx="30">
                  <c:v>15.516926</c:v>
                </c:pt>
                <c:pt idx="31">
                  <c:v>14.388698</c:v>
                </c:pt>
                <c:pt idx="32">
                  <c:v>13.431089</c:v>
                </c:pt>
                <c:pt idx="33">
                  <c:v>12.74694</c:v>
                </c:pt>
                <c:pt idx="34">
                  <c:v>11.689014</c:v>
                </c:pt>
                <c:pt idx="35">
                  <c:v>10.620313</c:v>
                </c:pt>
                <c:pt idx="36">
                  <c:v>9.796643</c:v>
                </c:pt>
                <c:pt idx="37">
                  <c:v>9.249503</c:v>
                </c:pt>
                <c:pt idx="38">
                  <c:v>8.230744</c:v>
                </c:pt>
                <c:pt idx="39">
                  <c:v>7.818178</c:v>
                </c:pt>
                <c:pt idx="40">
                  <c:v>7.133099</c:v>
                </c:pt>
                <c:pt idx="41">
                  <c:v>6.422865</c:v>
                </c:pt>
                <c:pt idx="42">
                  <c:v>6.00977</c:v>
                </c:pt>
                <c:pt idx="43">
                  <c:v>5.128312</c:v>
                </c:pt>
                <c:pt idx="44">
                  <c:v>4.75879</c:v>
                </c:pt>
                <c:pt idx="45">
                  <c:v>4.293471</c:v>
                </c:pt>
                <c:pt idx="46">
                  <c:v>3.743852</c:v>
                </c:pt>
                <c:pt idx="47">
                  <c:v>3.352495</c:v>
                </c:pt>
                <c:pt idx="48">
                  <c:v>3.127389</c:v>
                </c:pt>
              </c:numCache>
            </c:numRef>
          </c:yVal>
          <c:smooth val="0"/>
        </c:ser>
        <c:ser>
          <c:idx val="1"/>
          <c:order val="1"/>
          <c:tx>
            <c:v>D/GI=0.8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'ss#16 CC28 2X2X20'!$S$2:$S$50</c:f>
              <c:numCache>
                <c:ptCount val="49"/>
                <c:pt idx="0">
                  <c:v>120.491238</c:v>
                </c:pt>
                <c:pt idx="1">
                  <c:v>120.476687</c:v>
                </c:pt>
                <c:pt idx="2">
                  <c:v>120.438411</c:v>
                </c:pt>
                <c:pt idx="3">
                  <c:v>120.182181</c:v>
                </c:pt>
                <c:pt idx="4">
                  <c:v>111.21116</c:v>
                </c:pt>
                <c:pt idx="5">
                  <c:v>103.593956</c:v>
                </c:pt>
                <c:pt idx="6">
                  <c:v>95.002976</c:v>
                </c:pt>
                <c:pt idx="7">
                  <c:v>84.277718</c:v>
                </c:pt>
                <c:pt idx="8">
                  <c:v>75.15229</c:v>
                </c:pt>
                <c:pt idx="9">
                  <c:v>65.529021</c:v>
                </c:pt>
                <c:pt idx="10">
                  <c:v>62.877277</c:v>
                </c:pt>
                <c:pt idx="11">
                  <c:v>60.563191</c:v>
                </c:pt>
                <c:pt idx="12">
                  <c:v>58.56133</c:v>
                </c:pt>
                <c:pt idx="13">
                  <c:v>57.465878</c:v>
                </c:pt>
                <c:pt idx="14">
                  <c:v>55.735655</c:v>
                </c:pt>
                <c:pt idx="15">
                  <c:v>54.192791</c:v>
                </c:pt>
                <c:pt idx="16">
                  <c:v>52.659476</c:v>
                </c:pt>
                <c:pt idx="17">
                  <c:v>50.71687</c:v>
                </c:pt>
                <c:pt idx="18">
                  <c:v>49.181099</c:v>
                </c:pt>
                <c:pt idx="19">
                  <c:v>46.664345</c:v>
                </c:pt>
                <c:pt idx="20">
                  <c:v>44.246545</c:v>
                </c:pt>
                <c:pt idx="21">
                  <c:v>42.098706</c:v>
                </c:pt>
                <c:pt idx="22">
                  <c:v>39.499473</c:v>
                </c:pt>
                <c:pt idx="23">
                  <c:v>37.119222</c:v>
                </c:pt>
                <c:pt idx="24">
                  <c:v>35.705978</c:v>
                </c:pt>
                <c:pt idx="25">
                  <c:v>32.601575</c:v>
                </c:pt>
                <c:pt idx="26">
                  <c:v>30.394164</c:v>
                </c:pt>
                <c:pt idx="27">
                  <c:v>28.948075</c:v>
                </c:pt>
                <c:pt idx="28">
                  <c:v>27.834002</c:v>
                </c:pt>
                <c:pt idx="29">
                  <c:v>25.960259</c:v>
                </c:pt>
                <c:pt idx="30">
                  <c:v>24.859987</c:v>
                </c:pt>
                <c:pt idx="31">
                  <c:v>23.955631</c:v>
                </c:pt>
                <c:pt idx="32">
                  <c:v>22.030934</c:v>
                </c:pt>
                <c:pt idx="33">
                  <c:v>21.838579</c:v>
                </c:pt>
                <c:pt idx="34">
                  <c:v>21.155085</c:v>
                </c:pt>
                <c:pt idx="35">
                  <c:v>19.507636</c:v>
                </c:pt>
                <c:pt idx="36">
                  <c:v>18.701619</c:v>
                </c:pt>
                <c:pt idx="37">
                  <c:v>17.780882</c:v>
                </c:pt>
                <c:pt idx="38">
                  <c:v>17.337443</c:v>
                </c:pt>
                <c:pt idx="39">
                  <c:v>15.597535</c:v>
                </c:pt>
                <c:pt idx="40">
                  <c:v>15.146674</c:v>
                </c:pt>
                <c:pt idx="41">
                  <c:v>14.501859</c:v>
                </c:pt>
                <c:pt idx="42">
                  <c:v>13.509223</c:v>
                </c:pt>
                <c:pt idx="43">
                  <c:v>13.108975</c:v>
                </c:pt>
                <c:pt idx="44">
                  <c:v>12.05312</c:v>
                </c:pt>
                <c:pt idx="45">
                  <c:v>11.454651</c:v>
                </c:pt>
                <c:pt idx="46">
                  <c:v>10.814028</c:v>
                </c:pt>
                <c:pt idx="47">
                  <c:v>10.067652</c:v>
                </c:pt>
                <c:pt idx="48">
                  <c:v>9.655097</c:v>
                </c:pt>
              </c:numCache>
            </c:numRef>
          </c:yVal>
          <c:smooth val="0"/>
        </c:ser>
        <c:axId val="22329836"/>
        <c:axId val="66750797"/>
      </c:scatterChart>
      <c:valAx>
        <c:axId val="22329836"/>
        <c:scaling>
          <c:orientation val="minMax"/>
          <c:max val="10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66750797"/>
        <c:crosses val="autoZero"/>
        <c:crossBetween val="midCat"/>
        <c:dispUnits/>
      </c:valAx>
      <c:valAx>
        <c:axId val="66750797"/>
        <c:scaling>
          <c:orientation val="minMax"/>
          <c:max val="30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2232983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CC28, Goodput vs. Range, Channel B, GI=0.8 and GI = 0.4</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'ss#16 CC28 2X2X20'!$R$2:$R$50</c:f>
              <c:numCache>
                <c:ptCount val="49"/>
                <c:pt idx="0">
                  <c:v>120.402866</c:v>
                </c:pt>
                <c:pt idx="1">
                  <c:v>120.326072</c:v>
                </c:pt>
                <c:pt idx="2">
                  <c:v>117.925968</c:v>
                </c:pt>
                <c:pt idx="3">
                  <c:v>111.725351</c:v>
                </c:pt>
                <c:pt idx="4">
                  <c:v>105.813551</c:v>
                </c:pt>
                <c:pt idx="5">
                  <c:v>98.799986</c:v>
                </c:pt>
                <c:pt idx="6">
                  <c:v>85.481706</c:v>
                </c:pt>
                <c:pt idx="7">
                  <c:v>79.161159</c:v>
                </c:pt>
                <c:pt idx="8">
                  <c:v>70.334605</c:v>
                </c:pt>
                <c:pt idx="9">
                  <c:v>66.202923</c:v>
                </c:pt>
                <c:pt idx="10">
                  <c:v>60.875721</c:v>
                </c:pt>
                <c:pt idx="11">
                  <c:v>56.67169</c:v>
                </c:pt>
                <c:pt idx="12">
                  <c:v>52.557544</c:v>
                </c:pt>
                <c:pt idx="13">
                  <c:v>48.572819</c:v>
                </c:pt>
                <c:pt idx="14">
                  <c:v>46.378846</c:v>
                </c:pt>
                <c:pt idx="15">
                  <c:v>43.175424</c:v>
                </c:pt>
                <c:pt idx="16">
                  <c:v>40.514186</c:v>
                </c:pt>
                <c:pt idx="17">
                  <c:v>38.476078</c:v>
                </c:pt>
                <c:pt idx="18">
                  <c:v>34.902337</c:v>
                </c:pt>
                <c:pt idx="19">
                  <c:v>32.706364</c:v>
                </c:pt>
                <c:pt idx="20">
                  <c:v>30.186886</c:v>
                </c:pt>
                <c:pt idx="21">
                  <c:v>28.190043</c:v>
                </c:pt>
                <c:pt idx="22">
                  <c:v>25.40991</c:v>
                </c:pt>
                <c:pt idx="23">
                  <c:v>24.204988</c:v>
                </c:pt>
                <c:pt idx="24">
                  <c:v>23.096868</c:v>
                </c:pt>
                <c:pt idx="25">
                  <c:v>21.071377</c:v>
                </c:pt>
                <c:pt idx="26">
                  <c:v>20.165276</c:v>
                </c:pt>
                <c:pt idx="27">
                  <c:v>18.738013</c:v>
                </c:pt>
                <c:pt idx="28">
                  <c:v>17.623377</c:v>
                </c:pt>
                <c:pt idx="29">
                  <c:v>16.567262</c:v>
                </c:pt>
                <c:pt idx="30">
                  <c:v>15.516926</c:v>
                </c:pt>
                <c:pt idx="31">
                  <c:v>14.388698</c:v>
                </c:pt>
                <c:pt idx="32">
                  <c:v>13.431089</c:v>
                </c:pt>
                <c:pt idx="33">
                  <c:v>12.74694</c:v>
                </c:pt>
                <c:pt idx="34">
                  <c:v>11.689014</c:v>
                </c:pt>
                <c:pt idx="35">
                  <c:v>10.620313</c:v>
                </c:pt>
                <c:pt idx="36">
                  <c:v>9.796643</c:v>
                </c:pt>
                <c:pt idx="37">
                  <c:v>9.249503</c:v>
                </c:pt>
                <c:pt idx="38">
                  <c:v>8.230744</c:v>
                </c:pt>
                <c:pt idx="39">
                  <c:v>7.818178</c:v>
                </c:pt>
                <c:pt idx="40">
                  <c:v>7.133099</c:v>
                </c:pt>
                <c:pt idx="41">
                  <c:v>6.422865</c:v>
                </c:pt>
                <c:pt idx="42">
                  <c:v>6.00977</c:v>
                </c:pt>
                <c:pt idx="43">
                  <c:v>5.128312</c:v>
                </c:pt>
                <c:pt idx="44">
                  <c:v>4.75879</c:v>
                </c:pt>
                <c:pt idx="45">
                  <c:v>4.293471</c:v>
                </c:pt>
                <c:pt idx="46">
                  <c:v>3.743852</c:v>
                </c:pt>
                <c:pt idx="47">
                  <c:v>3.352495</c:v>
                </c:pt>
                <c:pt idx="48">
                  <c:v>3.127389</c:v>
                </c:pt>
              </c:numCache>
            </c:numRef>
          </c:yVal>
          <c:smooth val="0"/>
        </c:ser>
        <c:ser>
          <c:idx val="1"/>
          <c:order val="1"/>
          <c:tx>
            <c:v>B/GI=0.4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'ss#16 CC28 2X2X20'!$T$2:$T$50</c:f>
              <c:numCache>
                <c:ptCount val="49"/>
                <c:pt idx="0">
                  <c:v>134.122376</c:v>
                </c:pt>
                <c:pt idx="1">
                  <c:v>133.893998</c:v>
                </c:pt>
                <c:pt idx="2">
                  <c:v>131.785497</c:v>
                </c:pt>
                <c:pt idx="3">
                  <c:v>125.905638</c:v>
                </c:pt>
                <c:pt idx="4">
                  <c:v>118.051509</c:v>
                </c:pt>
                <c:pt idx="5">
                  <c:v>105.736649</c:v>
                </c:pt>
                <c:pt idx="6">
                  <c:v>97.876093</c:v>
                </c:pt>
                <c:pt idx="7">
                  <c:v>88.65696</c:v>
                </c:pt>
                <c:pt idx="8">
                  <c:v>82.152927</c:v>
                </c:pt>
                <c:pt idx="9">
                  <c:v>72.866605</c:v>
                </c:pt>
                <c:pt idx="10">
                  <c:v>66.851481</c:v>
                </c:pt>
                <c:pt idx="11">
                  <c:v>61.937693</c:v>
                </c:pt>
                <c:pt idx="12">
                  <c:v>58.193389</c:v>
                </c:pt>
                <c:pt idx="13">
                  <c:v>55.227441</c:v>
                </c:pt>
                <c:pt idx="14">
                  <c:v>51.072151</c:v>
                </c:pt>
                <c:pt idx="15">
                  <c:v>47.496472</c:v>
                </c:pt>
                <c:pt idx="16">
                  <c:v>45.590327</c:v>
                </c:pt>
                <c:pt idx="17">
                  <c:v>42.121981</c:v>
                </c:pt>
                <c:pt idx="18">
                  <c:v>39.196422</c:v>
                </c:pt>
                <c:pt idx="19">
                  <c:v>34.979759</c:v>
                </c:pt>
                <c:pt idx="20">
                  <c:v>33.519237</c:v>
                </c:pt>
                <c:pt idx="21">
                  <c:v>31.297802</c:v>
                </c:pt>
                <c:pt idx="22">
                  <c:v>28.444407</c:v>
                </c:pt>
                <c:pt idx="23">
                  <c:v>27.002743</c:v>
                </c:pt>
                <c:pt idx="24">
                  <c:v>24.294326</c:v>
                </c:pt>
                <c:pt idx="25">
                  <c:v>23.154527</c:v>
                </c:pt>
                <c:pt idx="26">
                  <c:v>21.960072</c:v>
                </c:pt>
                <c:pt idx="27">
                  <c:v>21.020506</c:v>
                </c:pt>
                <c:pt idx="28">
                  <c:v>19.713108</c:v>
                </c:pt>
                <c:pt idx="29">
                  <c:v>18.017436</c:v>
                </c:pt>
                <c:pt idx="30">
                  <c:v>17.010695</c:v>
                </c:pt>
                <c:pt idx="31">
                  <c:v>15.725278</c:v>
                </c:pt>
                <c:pt idx="32">
                  <c:v>15.029352</c:v>
                </c:pt>
                <c:pt idx="33">
                  <c:v>13.46931</c:v>
                </c:pt>
                <c:pt idx="34">
                  <c:v>12.886866</c:v>
                </c:pt>
                <c:pt idx="35">
                  <c:v>11.938477</c:v>
                </c:pt>
                <c:pt idx="36">
                  <c:v>10.973379</c:v>
                </c:pt>
                <c:pt idx="37">
                  <c:v>9.849973</c:v>
                </c:pt>
                <c:pt idx="38">
                  <c:v>9.146033</c:v>
                </c:pt>
                <c:pt idx="39">
                  <c:v>8.400022</c:v>
                </c:pt>
                <c:pt idx="40">
                  <c:v>7.691048</c:v>
                </c:pt>
                <c:pt idx="41">
                  <c:v>6.772746</c:v>
                </c:pt>
                <c:pt idx="42">
                  <c:v>6.147245</c:v>
                </c:pt>
                <c:pt idx="43">
                  <c:v>5.725077</c:v>
                </c:pt>
                <c:pt idx="44">
                  <c:v>4.992724</c:v>
                </c:pt>
                <c:pt idx="45">
                  <c:v>4.362567</c:v>
                </c:pt>
                <c:pt idx="46">
                  <c:v>4.004696</c:v>
                </c:pt>
                <c:pt idx="47">
                  <c:v>3.461167</c:v>
                </c:pt>
                <c:pt idx="48">
                  <c:v>3.172008</c:v>
                </c:pt>
              </c:numCache>
            </c:numRef>
          </c:yVal>
          <c:smooth val="0"/>
        </c:ser>
        <c:axId val="63886262"/>
        <c:axId val="38105447"/>
      </c:scatterChart>
      <c:valAx>
        <c:axId val="63886262"/>
        <c:scaling>
          <c:orientation val="minMax"/>
          <c:max val="10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38105447"/>
        <c:crosses val="autoZero"/>
        <c:crossBetween val="midCat"/>
        <c:dispUnits/>
      </c:valAx>
      <c:valAx>
        <c:axId val="38105447"/>
        <c:scaling>
          <c:orientation val="minMax"/>
          <c:max val="30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6388626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 27 vs. CC 28, Channels B and D</a:t>
            </a:r>
          </a:p>
        </c:rich>
      </c:tx>
      <c:layout/>
      <c:spPr>
        <a:noFill/>
        <a:ln>
          <a:noFill/>
        </a:ln>
      </c:spPr>
    </c:title>
    <c:plotArea>
      <c:layout/>
      <c:scatterChart>
        <c:scatterStyle val="line"/>
        <c:varyColors val="0"/>
        <c:ser>
          <c:idx val="0"/>
          <c:order val="0"/>
          <c:tx>
            <c:v>2X2X40/B/GI=0.8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2X2X40'!$O$2:$O$51</c:f>
              <c:numCache>
                <c:ptCount val="50"/>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2X2X40'!$P$2:$P$51</c:f>
              <c:numCache>
                <c:ptCount val="50"/>
                <c:pt idx="0">
                  <c:v>251.394854</c:v>
                </c:pt>
                <c:pt idx="1">
                  <c:v>251.455699</c:v>
                </c:pt>
                <c:pt idx="2">
                  <c:v>247.447685</c:v>
                </c:pt>
                <c:pt idx="3">
                  <c:v>231.00608</c:v>
                </c:pt>
                <c:pt idx="4">
                  <c:v>214.821565</c:v>
                </c:pt>
                <c:pt idx="5">
                  <c:v>185.37803</c:v>
                </c:pt>
                <c:pt idx="6">
                  <c:v>170.391137</c:v>
                </c:pt>
                <c:pt idx="7">
                  <c:v>145.228065</c:v>
                </c:pt>
                <c:pt idx="8">
                  <c:v>134.511731</c:v>
                </c:pt>
                <c:pt idx="9">
                  <c:v>122.300306</c:v>
                </c:pt>
                <c:pt idx="10">
                  <c:v>114.529308</c:v>
                </c:pt>
                <c:pt idx="11">
                  <c:v>104.64367</c:v>
                </c:pt>
                <c:pt idx="12">
                  <c:v>98.380956</c:v>
                </c:pt>
                <c:pt idx="13">
                  <c:v>93.418562</c:v>
                </c:pt>
                <c:pt idx="14">
                  <c:v>87.115374</c:v>
                </c:pt>
                <c:pt idx="15">
                  <c:v>80.671628</c:v>
                </c:pt>
                <c:pt idx="16">
                  <c:v>70.725616</c:v>
                </c:pt>
                <c:pt idx="17">
                  <c:v>66.173721</c:v>
                </c:pt>
                <c:pt idx="18">
                  <c:v>60.467157</c:v>
                </c:pt>
                <c:pt idx="19">
                  <c:v>57.169293</c:v>
                </c:pt>
                <c:pt idx="20">
                  <c:v>51.899708</c:v>
                </c:pt>
                <c:pt idx="21">
                  <c:v>48.527092</c:v>
                </c:pt>
                <c:pt idx="22">
                  <c:v>45.68958</c:v>
                </c:pt>
                <c:pt idx="23">
                  <c:v>41.806351</c:v>
                </c:pt>
                <c:pt idx="24">
                  <c:v>38.158469</c:v>
                </c:pt>
                <c:pt idx="25">
                  <c:v>36.767912</c:v>
                </c:pt>
                <c:pt idx="26">
                  <c:v>34.422247</c:v>
                </c:pt>
                <c:pt idx="27">
                  <c:v>32.476217</c:v>
                </c:pt>
                <c:pt idx="28">
                  <c:v>30.837999</c:v>
                </c:pt>
                <c:pt idx="29">
                  <c:v>27.860758</c:v>
                </c:pt>
                <c:pt idx="30">
                  <c:v>26.384056</c:v>
                </c:pt>
                <c:pt idx="31">
                  <c:v>24.133558</c:v>
                </c:pt>
                <c:pt idx="32">
                  <c:v>21.828427</c:v>
                </c:pt>
                <c:pt idx="33">
                  <c:v>20.652683</c:v>
                </c:pt>
                <c:pt idx="34">
                  <c:v>17.799942</c:v>
                </c:pt>
                <c:pt idx="35">
                  <c:v>17.805055</c:v>
                </c:pt>
                <c:pt idx="36">
                  <c:v>16.407939</c:v>
                </c:pt>
                <c:pt idx="37">
                  <c:v>15.296952</c:v>
                </c:pt>
                <c:pt idx="38">
                  <c:v>14.490224</c:v>
                </c:pt>
                <c:pt idx="39">
                  <c:v>13.128061</c:v>
                </c:pt>
                <c:pt idx="40">
                  <c:v>12.315192</c:v>
                </c:pt>
                <c:pt idx="41">
                  <c:v>10.871823</c:v>
                </c:pt>
                <c:pt idx="42">
                  <c:v>10.056409</c:v>
                </c:pt>
                <c:pt idx="43">
                  <c:v>9.05609</c:v>
                </c:pt>
                <c:pt idx="44">
                  <c:v>8.131893</c:v>
                </c:pt>
                <c:pt idx="45">
                  <c:v>7.738285</c:v>
                </c:pt>
                <c:pt idx="46">
                  <c:v>6.459316</c:v>
                </c:pt>
                <c:pt idx="47">
                  <c:v>5.947242</c:v>
                </c:pt>
                <c:pt idx="48">
                  <c:v>5.26774</c:v>
                </c:pt>
              </c:numCache>
            </c:numRef>
          </c:yVal>
          <c:smooth val="0"/>
        </c:ser>
        <c:ser>
          <c:idx val="1"/>
          <c:order val="1"/>
          <c:tx>
            <c:v>2X2X20/B/GI=0.8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2X2X20'!$R$2:$R$50</c:f>
              <c:numCache>
                <c:ptCount val="49"/>
                <c:pt idx="0">
                  <c:v>120.402866</c:v>
                </c:pt>
                <c:pt idx="1">
                  <c:v>120.326072</c:v>
                </c:pt>
                <c:pt idx="2">
                  <c:v>117.925968</c:v>
                </c:pt>
                <c:pt idx="3">
                  <c:v>111.725351</c:v>
                </c:pt>
                <c:pt idx="4">
                  <c:v>105.813551</c:v>
                </c:pt>
                <c:pt idx="5">
                  <c:v>98.799986</c:v>
                </c:pt>
                <c:pt idx="6">
                  <c:v>85.481706</c:v>
                </c:pt>
                <c:pt idx="7">
                  <c:v>79.161159</c:v>
                </c:pt>
                <c:pt idx="8">
                  <c:v>70.334605</c:v>
                </c:pt>
                <c:pt idx="9">
                  <c:v>66.202923</c:v>
                </c:pt>
                <c:pt idx="10">
                  <c:v>60.875721</c:v>
                </c:pt>
                <c:pt idx="11">
                  <c:v>56.67169</c:v>
                </c:pt>
                <c:pt idx="12">
                  <c:v>52.557544</c:v>
                </c:pt>
                <c:pt idx="13">
                  <c:v>48.572819</c:v>
                </c:pt>
                <c:pt idx="14">
                  <c:v>46.378846</c:v>
                </c:pt>
                <c:pt idx="15">
                  <c:v>43.175424</c:v>
                </c:pt>
                <c:pt idx="16">
                  <c:v>40.514186</c:v>
                </c:pt>
                <c:pt idx="17">
                  <c:v>38.476078</c:v>
                </c:pt>
                <c:pt idx="18">
                  <c:v>34.902337</c:v>
                </c:pt>
                <c:pt idx="19">
                  <c:v>32.706364</c:v>
                </c:pt>
                <c:pt idx="20">
                  <c:v>30.186886</c:v>
                </c:pt>
                <c:pt idx="21">
                  <c:v>28.190043</c:v>
                </c:pt>
                <c:pt idx="22">
                  <c:v>25.40991</c:v>
                </c:pt>
                <c:pt idx="23">
                  <c:v>24.204988</c:v>
                </c:pt>
                <c:pt idx="24">
                  <c:v>23.096868</c:v>
                </c:pt>
                <c:pt idx="25">
                  <c:v>21.071377</c:v>
                </c:pt>
                <c:pt idx="26">
                  <c:v>20.165276</c:v>
                </c:pt>
                <c:pt idx="27">
                  <c:v>18.738013</c:v>
                </c:pt>
                <c:pt idx="28">
                  <c:v>17.623377</c:v>
                </c:pt>
                <c:pt idx="29">
                  <c:v>16.567262</c:v>
                </c:pt>
                <c:pt idx="30">
                  <c:v>15.516926</c:v>
                </c:pt>
                <c:pt idx="31">
                  <c:v>14.388698</c:v>
                </c:pt>
                <c:pt idx="32">
                  <c:v>13.431089</c:v>
                </c:pt>
                <c:pt idx="33">
                  <c:v>12.74694</c:v>
                </c:pt>
                <c:pt idx="34">
                  <c:v>11.689014</c:v>
                </c:pt>
                <c:pt idx="35">
                  <c:v>10.620313</c:v>
                </c:pt>
                <c:pt idx="36">
                  <c:v>9.796643</c:v>
                </c:pt>
                <c:pt idx="37">
                  <c:v>9.249503</c:v>
                </c:pt>
                <c:pt idx="38">
                  <c:v>8.230744</c:v>
                </c:pt>
                <c:pt idx="39">
                  <c:v>7.818178</c:v>
                </c:pt>
                <c:pt idx="40">
                  <c:v>7.133099</c:v>
                </c:pt>
                <c:pt idx="41">
                  <c:v>6.422865</c:v>
                </c:pt>
                <c:pt idx="42">
                  <c:v>6.00977</c:v>
                </c:pt>
                <c:pt idx="43">
                  <c:v>5.128312</c:v>
                </c:pt>
                <c:pt idx="44">
                  <c:v>4.75879</c:v>
                </c:pt>
                <c:pt idx="45">
                  <c:v>4.293471</c:v>
                </c:pt>
                <c:pt idx="46">
                  <c:v>3.743852</c:v>
                </c:pt>
                <c:pt idx="47">
                  <c:v>3.352495</c:v>
                </c:pt>
                <c:pt idx="48">
                  <c:v>3.127389</c:v>
                </c:pt>
              </c:numCache>
            </c:numRef>
          </c:yVal>
          <c:smooth val="0"/>
        </c:ser>
        <c:ser>
          <c:idx val="2"/>
          <c:order val="2"/>
          <c:tx>
            <c:v>2X2X40/B/GI=0.4</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2X2X40'!$O$2:$O$51</c:f>
              <c:numCache>
                <c:ptCount val="50"/>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2X2X40'!$R$2:$R$51</c:f>
              <c:numCache>
                <c:ptCount val="50"/>
                <c:pt idx="0">
                  <c:v>279.699903</c:v>
                </c:pt>
                <c:pt idx="1">
                  <c:v>279.195257</c:v>
                </c:pt>
                <c:pt idx="2">
                  <c:v>275.258169</c:v>
                </c:pt>
                <c:pt idx="3">
                  <c:v>264.320878</c:v>
                </c:pt>
                <c:pt idx="4">
                  <c:v>235.471604</c:v>
                </c:pt>
                <c:pt idx="5">
                  <c:v>215.241365</c:v>
                </c:pt>
                <c:pt idx="6">
                  <c:v>186.02877</c:v>
                </c:pt>
                <c:pt idx="7">
                  <c:v>167.091868</c:v>
                </c:pt>
                <c:pt idx="8">
                  <c:v>147.650924</c:v>
                </c:pt>
                <c:pt idx="9">
                  <c:v>134.694855</c:v>
                </c:pt>
                <c:pt idx="10">
                  <c:v>125.802307</c:v>
                </c:pt>
                <c:pt idx="11">
                  <c:v>119.086454</c:v>
                </c:pt>
                <c:pt idx="12">
                  <c:v>110.447168</c:v>
                </c:pt>
                <c:pt idx="13">
                  <c:v>105.331807</c:v>
                </c:pt>
                <c:pt idx="14">
                  <c:v>93.456718</c:v>
                </c:pt>
                <c:pt idx="15">
                  <c:v>87.405782</c:v>
                </c:pt>
                <c:pt idx="16">
                  <c:v>80.488429</c:v>
                </c:pt>
                <c:pt idx="17">
                  <c:v>70.85856</c:v>
                </c:pt>
                <c:pt idx="18">
                  <c:v>67.918683</c:v>
                </c:pt>
                <c:pt idx="19">
                  <c:v>61.413086</c:v>
                </c:pt>
                <c:pt idx="20">
                  <c:v>55.680932</c:v>
                </c:pt>
                <c:pt idx="21">
                  <c:v>52.288318</c:v>
                </c:pt>
                <c:pt idx="22">
                  <c:v>50.043391</c:v>
                </c:pt>
                <c:pt idx="23">
                  <c:v>46.990749</c:v>
                </c:pt>
                <c:pt idx="24">
                  <c:v>42.52783</c:v>
                </c:pt>
                <c:pt idx="25">
                  <c:v>40.735311</c:v>
                </c:pt>
                <c:pt idx="26">
                  <c:v>36.369435</c:v>
                </c:pt>
                <c:pt idx="27">
                  <c:v>34.971812</c:v>
                </c:pt>
                <c:pt idx="28">
                  <c:v>32.825577</c:v>
                </c:pt>
                <c:pt idx="29">
                  <c:v>30.717048</c:v>
                </c:pt>
                <c:pt idx="30">
                  <c:v>27.619812</c:v>
                </c:pt>
                <c:pt idx="31">
                  <c:v>26.294442</c:v>
                </c:pt>
                <c:pt idx="32">
                  <c:v>25.818556</c:v>
                </c:pt>
                <c:pt idx="33">
                  <c:v>22.464718</c:v>
                </c:pt>
                <c:pt idx="34">
                  <c:v>21.511313</c:v>
                </c:pt>
                <c:pt idx="35">
                  <c:v>20.3424</c:v>
                </c:pt>
                <c:pt idx="36">
                  <c:v>18.683931</c:v>
                </c:pt>
                <c:pt idx="37">
                  <c:v>16.957601</c:v>
                </c:pt>
                <c:pt idx="38">
                  <c:v>15.663925</c:v>
                </c:pt>
                <c:pt idx="39">
                  <c:v>14.529753</c:v>
                </c:pt>
                <c:pt idx="40">
                  <c:v>13.528781</c:v>
                </c:pt>
                <c:pt idx="41">
                  <c:v>11.926665</c:v>
                </c:pt>
                <c:pt idx="42">
                  <c:v>10.823124</c:v>
                </c:pt>
                <c:pt idx="43">
                  <c:v>9.869829</c:v>
                </c:pt>
                <c:pt idx="44">
                  <c:v>8.691573</c:v>
                </c:pt>
                <c:pt idx="45">
                  <c:v>8.083932</c:v>
                </c:pt>
                <c:pt idx="46">
                  <c:v>7.17359</c:v>
                </c:pt>
                <c:pt idx="47">
                  <c:v>6.594005</c:v>
                </c:pt>
                <c:pt idx="48">
                  <c:v>5.441548</c:v>
                </c:pt>
              </c:numCache>
            </c:numRef>
          </c:yVal>
          <c:smooth val="0"/>
        </c:ser>
        <c:ser>
          <c:idx val="3"/>
          <c:order val="3"/>
          <c:tx>
            <c:v>2X2X20/B/GI=0.4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2X2X20'!$T$2:$T$50</c:f>
              <c:numCache>
                <c:ptCount val="49"/>
                <c:pt idx="0">
                  <c:v>134.122376</c:v>
                </c:pt>
                <c:pt idx="1">
                  <c:v>133.893998</c:v>
                </c:pt>
                <c:pt idx="2">
                  <c:v>131.785497</c:v>
                </c:pt>
                <c:pt idx="3">
                  <c:v>125.905638</c:v>
                </c:pt>
                <c:pt idx="4">
                  <c:v>118.051509</c:v>
                </c:pt>
                <c:pt idx="5">
                  <c:v>105.736649</c:v>
                </c:pt>
                <c:pt idx="6">
                  <c:v>97.876093</c:v>
                </c:pt>
                <c:pt idx="7">
                  <c:v>88.65696</c:v>
                </c:pt>
                <c:pt idx="8">
                  <c:v>82.152927</c:v>
                </c:pt>
                <c:pt idx="9">
                  <c:v>72.866605</c:v>
                </c:pt>
                <c:pt idx="10">
                  <c:v>66.851481</c:v>
                </c:pt>
                <c:pt idx="11">
                  <c:v>61.937693</c:v>
                </c:pt>
                <c:pt idx="12">
                  <c:v>58.193389</c:v>
                </c:pt>
                <c:pt idx="13">
                  <c:v>55.227441</c:v>
                </c:pt>
                <c:pt idx="14">
                  <c:v>51.072151</c:v>
                </c:pt>
                <c:pt idx="15">
                  <c:v>47.496472</c:v>
                </c:pt>
                <c:pt idx="16">
                  <c:v>45.590327</c:v>
                </c:pt>
                <c:pt idx="17">
                  <c:v>42.121981</c:v>
                </c:pt>
                <c:pt idx="18">
                  <c:v>39.196422</c:v>
                </c:pt>
                <c:pt idx="19">
                  <c:v>34.979759</c:v>
                </c:pt>
                <c:pt idx="20">
                  <c:v>33.519237</c:v>
                </c:pt>
                <c:pt idx="21">
                  <c:v>31.297802</c:v>
                </c:pt>
                <c:pt idx="22">
                  <c:v>28.444407</c:v>
                </c:pt>
                <c:pt idx="23">
                  <c:v>27.002743</c:v>
                </c:pt>
                <c:pt idx="24">
                  <c:v>24.294326</c:v>
                </c:pt>
                <c:pt idx="25">
                  <c:v>23.154527</c:v>
                </c:pt>
                <c:pt idx="26">
                  <c:v>21.960072</c:v>
                </c:pt>
                <c:pt idx="27">
                  <c:v>21.020506</c:v>
                </c:pt>
                <c:pt idx="28">
                  <c:v>19.713108</c:v>
                </c:pt>
                <c:pt idx="29">
                  <c:v>18.017436</c:v>
                </c:pt>
                <c:pt idx="30">
                  <c:v>17.010695</c:v>
                </c:pt>
                <c:pt idx="31">
                  <c:v>15.725278</c:v>
                </c:pt>
                <c:pt idx="32">
                  <c:v>15.029352</c:v>
                </c:pt>
                <c:pt idx="33">
                  <c:v>13.46931</c:v>
                </c:pt>
                <c:pt idx="34">
                  <c:v>12.886866</c:v>
                </c:pt>
                <c:pt idx="35">
                  <c:v>11.938477</c:v>
                </c:pt>
                <c:pt idx="36">
                  <c:v>10.973379</c:v>
                </c:pt>
                <c:pt idx="37">
                  <c:v>9.849973</c:v>
                </c:pt>
                <c:pt idx="38">
                  <c:v>9.146033</c:v>
                </c:pt>
                <c:pt idx="39">
                  <c:v>8.400022</c:v>
                </c:pt>
                <c:pt idx="40">
                  <c:v>7.691048</c:v>
                </c:pt>
                <c:pt idx="41">
                  <c:v>6.772746</c:v>
                </c:pt>
                <c:pt idx="42">
                  <c:v>6.147245</c:v>
                </c:pt>
                <c:pt idx="43">
                  <c:v>5.725077</c:v>
                </c:pt>
                <c:pt idx="44">
                  <c:v>4.992724</c:v>
                </c:pt>
                <c:pt idx="45">
                  <c:v>4.362567</c:v>
                </c:pt>
                <c:pt idx="46">
                  <c:v>4.004696</c:v>
                </c:pt>
                <c:pt idx="47">
                  <c:v>3.461167</c:v>
                </c:pt>
                <c:pt idx="48">
                  <c:v>3.172008</c:v>
                </c:pt>
              </c:numCache>
            </c:numRef>
          </c:yVal>
          <c:smooth val="0"/>
        </c:ser>
        <c:ser>
          <c:idx val="4"/>
          <c:order val="4"/>
          <c:tx>
            <c:v>2X2X40/D/GI=0.8</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2X2X40'!$O$2:$O$51</c:f>
              <c:numCache>
                <c:ptCount val="50"/>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2X2X40'!$Q$2:$Q$51</c:f>
              <c:numCache>
                <c:ptCount val="50"/>
                <c:pt idx="0">
                  <c:v>251.5236</c:v>
                </c:pt>
                <c:pt idx="1">
                  <c:v>251.495499</c:v>
                </c:pt>
                <c:pt idx="2">
                  <c:v>251.502524</c:v>
                </c:pt>
                <c:pt idx="3">
                  <c:v>251.392514</c:v>
                </c:pt>
                <c:pt idx="4">
                  <c:v>249.615861</c:v>
                </c:pt>
                <c:pt idx="5">
                  <c:v>238.356526</c:v>
                </c:pt>
                <c:pt idx="6">
                  <c:v>226.394497</c:v>
                </c:pt>
                <c:pt idx="7">
                  <c:v>215.257803</c:v>
                </c:pt>
                <c:pt idx="8">
                  <c:v>204.353385</c:v>
                </c:pt>
                <c:pt idx="9">
                  <c:v>180.104596</c:v>
                </c:pt>
                <c:pt idx="10">
                  <c:v>158.914426</c:v>
                </c:pt>
                <c:pt idx="11">
                  <c:v>138.646688</c:v>
                </c:pt>
                <c:pt idx="12">
                  <c:v>123.910666</c:v>
                </c:pt>
                <c:pt idx="13">
                  <c:v>116.983237</c:v>
                </c:pt>
                <c:pt idx="14">
                  <c:v>111.379962</c:v>
                </c:pt>
                <c:pt idx="15">
                  <c:v>108.270288</c:v>
                </c:pt>
                <c:pt idx="16">
                  <c:v>104.73553</c:v>
                </c:pt>
                <c:pt idx="17">
                  <c:v>101.014392</c:v>
                </c:pt>
                <c:pt idx="18">
                  <c:v>98.256731</c:v>
                </c:pt>
                <c:pt idx="19">
                  <c:v>89.506871</c:v>
                </c:pt>
                <c:pt idx="20">
                  <c:v>82.514481</c:v>
                </c:pt>
                <c:pt idx="21">
                  <c:v>76.505065</c:v>
                </c:pt>
                <c:pt idx="22">
                  <c:v>70.817336</c:v>
                </c:pt>
                <c:pt idx="23">
                  <c:v>64.186944</c:v>
                </c:pt>
                <c:pt idx="24">
                  <c:v>60.335334</c:v>
                </c:pt>
                <c:pt idx="25">
                  <c:v>55.208639</c:v>
                </c:pt>
                <c:pt idx="26">
                  <c:v>52.721723</c:v>
                </c:pt>
                <c:pt idx="27">
                  <c:v>47.806648</c:v>
                </c:pt>
                <c:pt idx="28">
                  <c:v>48.932265</c:v>
                </c:pt>
                <c:pt idx="29">
                  <c:v>45.84333</c:v>
                </c:pt>
                <c:pt idx="30">
                  <c:v>42.939397</c:v>
                </c:pt>
                <c:pt idx="31">
                  <c:v>39.377092</c:v>
                </c:pt>
                <c:pt idx="32">
                  <c:v>37.251725</c:v>
                </c:pt>
                <c:pt idx="33">
                  <c:v>35.551714</c:v>
                </c:pt>
                <c:pt idx="34">
                  <c:v>35.832454</c:v>
                </c:pt>
                <c:pt idx="35">
                  <c:v>30.044254</c:v>
                </c:pt>
                <c:pt idx="36">
                  <c:v>28.965684</c:v>
                </c:pt>
                <c:pt idx="37">
                  <c:v>27.504112</c:v>
                </c:pt>
                <c:pt idx="38">
                  <c:v>24.495644</c:v>
                </c:pt>
                <c:pt idx="39">
                  <c:v>24.434237</c:v>
                </c:pt>
                <c:pt idx="40">
                  <c:v>20.752588</c:v>
                </c:pt>
                <c:pt idx="41">
                  <c:v>23.991256</c:v>
                </c:pt>
                <c:pt idx="42">
                  <c:v>21.340143</c:v>
                </c:pt>
                <c:pt idx="43">
                  <c:v>21.491484</c:v>
                </c:pt>
                <c:pt idx="44">
                  <c:v>22.356482</c:v>
                </c:pt>
                <c:pt idx="45">
                  <c:v>21.069621</c:v>
                </c:pt>
                <c:pt idx="46">
                  <c:v>20.296815</c:v>
                </c:pt>
                <c:pt idx="47">
                  <c:v>18.942604</c:v>
                </c:pt>
                <c:pt idx="48">
                  <c:v>17.727023</c:v>
                </c:pt>
              </c:numCache>
            </c:numRef>
          </c:yVal>
          <c:smooth val="0"/>
        </c:ser>
        <c:ser>
          <c:idx val="5"/>
          <c:order val="5"/>
          <c:tx>
            <c:v>2X2X20/D/GI=0.8</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2X2X20'!$S$2:$S$50</c:f>
              <c:numCache>
                <c:ptCount val="49"/>
                <c:pt idx="0">
                  <c:v>120.491238</c:v>
                </c:pt>
                <c:pt idx="1">
                  <c:v>120.476687</c:v>
                </c:pt>
                <c:pt idx="2">
                  <c:v>120.438411</c:v>
                </c:pt>
                <c:pt idx="3">
                  <c:v>120.182181</c:v>
                </c:pt>
                <c:pt idx="4">
                  <c:v>111.21116</c:v>
                </c:pt>
                <c:pt idx="5">
                  <c:v>103.593956</c:v>
                </c:pt>
                <c:pt idx="6">
                  <c:v>95.002976</c:v>
                </c:pt>
                <c:pt idx="7">
                  <c:v>84.277718</c:v>
                </c:pt>
                <c:pt idx="8">
                  <c:v>75.15229</c:v>
                </c:pt>
                <c:pt idx="9">
                  <c:v>65.529021</c:v>
                </c:pt>
                <c:pt idx="10">
                  <c:v>62.877277</c:v>
                </c:pt>
                <c:pt idx="11">
                  <c:v>60.563191</c:v>
                </c:pt>
                <c:pt idx="12">
                  <c:v>58.56133</c:v>
                </c:pt>
                <c:pt idx="13">
                  <c:v>57.465878</c:v>
                </c:pt>
                <c:pt idx="14">
                  <c:v>55.735655</c:v>
                </c:pt>
                <c:pt idx="15">
                  <c:v>54.192791</c:v>
                </c:pt>
                <c:pt idx="16">
                  <c:v>52.659476</c:v>
                </c:pt>
                <c:pt idx="17">
                  <c:v>50.71687</c:v>
                </c:pt>
                <c:pt idx="18">
                  <c:v>49.181099</c:v>
                </c:pt>
                <c:pt idx="19">
                  <c:v>46.664345</c:v>
                </c:pt>
                <c:pt idx="20">
                  <c:v>44.246545</c:v>
                </c:pt>
                <c:pt idx="21">
                  <c:v>42.098706</c:v>
                </c:pt>
                <c:pt idx="22">
                  <c:v>39.499473</c:v>
                </c:pt>
                <c:pt idx="23">
                  <c:v>37.119222</c:v>
                </c:pt>
                <c:pt idx="24">
                  <c:v>35.705978</c:v>
                </c:pt>
                <c:pt idx="25">
                  <c:v>32.601575</c:v>
                </c:pt>
                <c:pt idx="26">
                  <c:v>30.394164</c:v>
                </c:pt>
                <c:pt idx="27">
                  <c:v>28.948075</c:v>
                </c:pt>
                <c:pt idx="28">
                  <c:v>27.834002</c:v>
                </c:pt>
                <c:pt idx="29">
                  <c:v>25.960259</c:v>
                </c:pt>
                <c:pt idx="30">
                  <c:v>24.859987</c:v>
                </c:pt>
                <c:pt idx="31">
                  <c:v>23.955631</c:v>
                </c:pt>
                <c:pt idx="32">
                  <c:v>22.030934</c:v>
                </c:pt>
                <c:pt idx="33">
                  <c:v>21.838579</c:v>
                </c:pt>
                <c:pt idx="34">
                  <c:v>21.155085</c:v>
                </c:pt>
                <c:pt idx="35">
                  <c:v>19.507636</c:v>
                </c:pt>
                <c:pt idx="36">
                  <c:v>18.701619</c:v>
                </c:pt>
                <c:pt idx="37">
                  <c:v>17.780882</c:v>
                </c:pt>
                <c:pt idx="38">
                  <c:v>17.337443</c:v>
                </c:pt>
                <c:pt idx="39">
                  <c:v>15.597535</c:v>
                </c:pt>
                <c:pt idx="40">
                  <c:v>15.146674</c:v>
                </c:pt>
                <c:pt idx="41">
                  <c:v>14.501859</c:v>
                </c:pt>
                <c:pt idx="42">
                  <c:v>13.509223</c:v>
                </c:pt>
                <c:pt idx="43">
                  <c:v>13.108975</c:v>
                </c:pt>
                <c:pt idx="44">
                  <c:v>12.05312</c:v>
                </c:pt>
                <c:pt idx="45">
                  <c:v>11.454651</c:v>
                </c:pt>
                <c:pt idx="46">
                  <c:v>10.814028</c:v>
                </c:pt>
                <c:pt idx="47">
                  <c:v>10.067652</c:v>
                </c:pt>
                <c:pt idx="48">
                  <c:v>9.655097</c:v>
                </c:pt>
              </c:numCache>
            </c:numRef>
          </c:yVal>
          <c:smooth val="0"/>
        </c:ser>
        <c:axId val="7404704"/>
        <c:axId val="66642337"/>
      </c:scatterChart>
      <c:valAx>
        <c:axId val="7404704"/>
        <c:scaling>
          <c:orientation val="minMax"/>
          <c:max val="10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66642337"/>
        <c:crosses val="autoZero"/>
        <c:crossBetween val="midCat"/>
        <c:dispUnits/>
      </c:valAx>
      <c:valAx>
        <c:axId val="66642337"/>
        <c:scaling>
          <c:orientation val="minMax"/>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740470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CC 27 vs. CC 28, Channel D</a:t>
            </a:r>
          </a:p>
        </c:rich>
      </c:tx>
      <c:layout/>
      <c:spPr>
        <a:noFill/>
        <a:ln>
          <a:noFill/>
        </a:ln>
      </c:spPr>
    </c:title>
    <c:plotArea>
      <c:layout/>
      <c:scatterChart>
        <c:scatterStyle val="line"/>
        <c:varyColors val="0"/>
        <c:ser>
          <c:idx val="4"/>
          <c:order val="0"/>
          <c:tx>
            <c:v>2X2X40/D/GI=0.8</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2X2X40'!$O$2:$O$51</c:f>
              <c:numCache>
                <c:ptCount val="50"/>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2X2X40'!$Q$2:$Q$51</c:f>
              <c:numCache>
                <c:ptCount val="50"/>
                <c:pt idx="0">
                  <c:v>251.5236</c:v>
                </c:pt>
                <c:pt idx="1">
                  <c:v>251.495499</c:v>
                </c:pt>
                <c:pt idx="2">
                  <c:v>251.502524</c:v>
                </c:pt>
                <c:pt idx="3">
                  <c:v>251.392514</c:v>
                </c:pt>
                <c:pt idx="4">
                  <c:v>249.615861</c:v>
                </c:pt>
                <c:pt idx="5">
                  <c:v>238.356526</c:v>
                </c:pt>
                <c:pt idx="6">
                  <c:v>226.394497</c:v>
                </c:pt>
                <c:pt idx="7">
                  <c:v>215.257803</c:v>
                </c:pt>
                <c:pt idx="8">
                  <c:v>204.353385</c:v>
                </c:pt>
                <c:pt idx="9">
                  <c:v>180.104596</c:v>
                </c:pt>
                <c:pt idx="10">
                  <c:v>158.914426</c:v>
                </c:pt>
                <c:pt idx="11">
                  <c:v>138.646688</c:v>
                </c:pt>
                <c:pt idx="12">
                  <c:v>123.910666</c:v>
                </c:pt>
                <c:pt idx="13">
                  <c:v>116.983237</c:v>
                </c:pt>
                <c:pt idx="14">
                  <c:v>111.379962</c:v>
                </c:pt>
                <c:pt idx="15">
                  <c:v>108.270288</c:v>
                </c:pt>
                <c:pt idx="16">
                  <c:v>104.73553</c:v>
                </c:pt>
                <c:pt idx="17">
                  <c:v>101.014392</c:v>
                </c:pt>
                <c:pt idx="18">
                  <c:v>98.256731</c:v>
                </c:pt>
                <c:pt idx="19">
                  <c:v>89.506871</c:v>
                </c:pt>
                <c:pt idx="20">
                  <c:v>82.514481</c:v>
                </c:pt>
                <c:pt idx="21">
                  <c:v>76.505065</c:v>
                </c:pt>
                <c:pt idx="22">
                  <c:v>70.817336</c:v>
                </c:pt>
                <c:pt idx="23">
                  <c:v>64.186944</c:v>
                </c:pt>
                <c:pt idx="24">
                  <c:v>60.335334</c:v>
                </c:pt>
                <c:pt idx="25">
                  <c:v>55.208639</c:v>
                </c:pt>
                <c:pt idx="26">
                  <c:v>52.721723</c:v>
                </c:pt>
                <c:pt idx="27">
                  <c:v>47.806648</c:v>
                </c:pt>
                <c:pt idx="28">
                  <c:v>48.932265</c:v>
                </c:pt>
                <c:pt idx="29">
                  <c:v>45.84333</c:v>
                </c:pt>
                <c:pt idx="30">
                  <c:v>42.939397</c:v>
                </c:pt>
                <c:pt idx="31">
                  <c:v>39.377092</c:v>
                </c:pt>
                <c:pt idx="32">
                  <c:v>37.251725</c:v>
                </c:pt>
                <c:pt idx="33">
                  <c:v>35.551714</c:v>
                </c:pt>
                <c:pt idx="34">
                  <c:v>35.832454</c:v>
                </c:pt>
                <c:pt idx="35">
                  <c:v>30.044254</c:v>
                </c:pt>
                <c:pt idx="36">
                  <c:v>28.965684</c:v>
                </c:pt>
                <c:pt idx="37">
                  <c:v>27.504112</c:v>
                </c:pt>
                <c:pt idx="38">
                  <c:v>24.495644</c:v>
                </c:pt>
                <c:pt idx="39">
                  <c:v>24.434237</c:v>
                </c:pt>
                <c:pt idx="40">
                  <c:v>20.752588</c:v>
                </c:pt>
                <c:pt idx="41">
                  <c:v>23.991256</c:v>
                </c:pt>
                <c:pt idx="42">
                  <c:v>21.340143</c:v>
                </c:pt>
                <c:pt idx="43">
                  <c:v>21.491484</c:v>
                </c:pt>
                <c:pt idx="44">
                  <c:v>22.356482</c:v>
                </c:pt>
                <c:pt idx="45">
                  <c:v>21.069621</c:v>
                </c:pt>
                <c:pt idx="46">
                  <c:v>20.296815</c:v>
                </c:pt>
                <c:pt idx="47">
                  <c:v>18.942604</c:v>
                </c:pt>
                <c:pt idx="48">
                  <c:v>17.727023</c:v>
                </c:pt>
              </c:numCache>
            </c:numRef>
          </c:yVal>
          <c:smooth val="0"/>
        </c:ser>
        <c:ser>
          <c:idx val="5"/>
          <c:order val="1"/>
          <c:tx>
            <c:v>2X2X20/D/GI=0.8</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2X2X20'!$S$2:$S$50</c:f>
              <c:numCache>
                <c:ptCount val="49"/>
                <c:pt idx="0">
                  <c:v>120.491238</c:v>
                </c:pt>
                <c:pt idx="1">
                  <c:v>120.476687</c:v>
                </c:pt>
                <c:pt idx="2">
                  <c:v>120.438411</c:v>
                </c:pt>
                <c:pt idx="3">
                  <c:v>120.182181</c:v>
                </c:pt>
                <c:pt idx="4">
                  <c:v>111.21116</c:v>
                </c:pt>
                <c:pt idx="5">
                  <c:v>103.593956</c:v>
                </c:pt>
                <c:pt idx="6">
                  <c:v>95.002976</c:v>
                </c:pt>
                <c:pt idx="7">
                  <c:v>84.277718</c:v>
                </c:pt>
                <c:pt idx="8">
                  <c:v>75.15229</c:v>
                </c:pt>
                <c:pt idx="9">
                  <c:v>65.529021</c:v>
                </c:pt>
                <c:pt idx="10">
                  <c:v>62.877277</c:v>
                </c:pt>
                <c:pt idx="11">
                  <c:v>60.563191</c:v>
                </c:pt>
                <c:pt idx="12">
                  <c:v>58.56133</c:v>
                </c:pt>
                <c:pt idx="13">
                  <c:v>57.465878</c:v>
                </c:pt>
                <c:pt idx="14">
                  <c:v>55.735655</c:v>
                </c:pt>
                <c:pt idx="15">
                  <c:v>54.192791</c:v>
                </c:pt>
                <c:pt idx="16">
                  <c:v>52.659476</c:v>
                </c:pt>
                <c:pt idx="17">
                  <c:v>50.71687</c:v>
                </c:pt>
                <c:pt idx="18">
                  <c:v>49.181099</c:v>
                </c:pt>
                <c:pt idx="19">
                  <c:v>46.664345</c:v>
                </c:pt>
                <c:pt idx="20">
                  <c:v>44.246545</c:v>
                </c:pt>
                <c:pt idx="21">
                  <c:v>42.098706</c:v>
                </c:pt>
                <c:pt idx="22">
                  <c:v>39.499473</c:v>
                </c:pt>
                <c:pt idx="23">
                  <c:v>37.119222</c:v>
                </c:pt>
                <c:pt idx="24">
                  <c:v>35.705978</c:v>
                </c:pt>
                <c:pt idx="25">
                  <c:v>32.601575</c:v>
                </c:pt>
                <c:pt idx="26">
                  <c:v>30.394164</c:v>
                </c:pt>
                <c:pt idx="27">
                  <c:v>28.948075</c:v>
                </c:pt>
                <c:pt idx="28">
                  <c:v>27.834002</c:v>
                </c:pt>
                <c:pt idx="29">
                  <c:v>25.960259</c:v>
                </c:pt>
                <c:pt idx="30">
                  <c:v>24.859987</c:v>
                </c:pt>
                <c:pt idx="31">
                  <c:v>23.955631</c:v>
                </c:pt>
                <c:pt idx="32">
                  <c:v>22.030934</c:v>
                </c:pt>
                <c:pt idx="33">
                  <c:v>21.838579</c:v>
                </c:pt>
                <c:pt idx="34">
                  <c:v>21.155085</c:v>
                </c:pt>
                <c:pt idx="35">
                  <c:v>19.507636</c:v>
                </c:pt>
                <c:pt idx="36">
                  <c:v>18.701619</c:v>
                </c:pt>
                <c:pt idx="37">
                  <c:v>17.780882</c:v>
                </c:pt>
                <c:pt idx="38">
                  <c:v>17.337443</c:v>
                </c:pt>
                <c:pt idx="39">
                  <c:v>15.597535</c:v>
                </c:pt>
                <c:pt idx="40">
                  <c:v>15.146674</c:v>
                </c:pt>
                <c:pt idx="41">
                  <c:v>14.501859</c:v>
                </c:pt>
                <c:pt idx="42">
                  <c:v>13.509223</c:v>
                </c:pt>
                <c:pt idx="43">
                  <c:v>13.108975</c:v>
                </c:pt>
                <c:pt idx="44">
                  <c:v>12.05312</c:v>
                </c:pt>
                <c:pt idx="45">
                  <c:v>11.454651</c:v>
                </c:pt>
                <c:pt idx="46">
                  <c:v>10.814028</c:v>
                </c:pt>
                <c:pt idx="47">
                  <c:v>10.067652</c:v>
                </c:pt>
                <c:pt idx="48">
                  <c:v>9.655097</c:v>
                </c:pt>
              </c:numCache>
            </c:numRef>
          </c:yVal>
          <c:smooth val="0"/>
        </c:ser>
        <c:axId val="62910122"/>
        <c:axId val="29320187"/>
      </c:scatterChart>
      <c:valAx>
        <c:axId val="62910122"/>
        <c:scaling>
          <c:orientation val="minMax"/>
          <c:max val="100"/>
          <c:min val="0"/>
        </c:scaling>
        <c:axPos val="b"/>
        <c:title>
          <c:tx>
            <c:rich>
              <a:bodyPr vert="horz" rot="0" anchor="ctr"/>
              <a:lstStyle/>
              <a:p>
                <a:pPr algn="ctr">
                  <a:defRPr/>
                </a:pPr>
                <a:r>
                  <a:rPr lang="en-US" cap="none" sz="9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9320187"/>
        <c:crosses val="autoZero"/>
        <c:crossBetween val="midCat"/>
        <c:dispUnits/>
      </c:valAx>
      <c:valAx>
        <c:axId val="29320187"/>
        <c:scaling>
          <c:orientation val="minMax"/>
        </c:scaling>
        <c:axPos val="l"/>
        <c:title>
          <c:tx>
            <c:rich>
              <a:bodyPr vert="horz" rot="-5400000" anchor="ctr"/>
              <a:lstStyle/>
              <a:p>
                <a:pPr algn="ctr">
                  <a:defRPr/>
                </a:pPr>
                <a:r>
                  <a:rPr lang="en-US" cap="none" sz="9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6291012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CC 27 vs. CC 28, Channel B</a:t>
            </a:r>
          </a:p>
        </c:rich>
      </c:tx>
      <c:layout/>
      <c:spPr>
        <a:noFill/>
        <a:ln>
          <a:noFill/>
        </a:ln>
      </c:spPr>
    </c:title>
    <c:plotArea>
      <c:layout/>
      <c:scatterChart>
        <c:scatterStyle val="line"/>
        <c:varyColors val="0"/>
        <c:ser>
          <c:idx val="0"/>
          <c:order val="0"/>
          <c:tx>
            <c:v>2X2X40/B/GI=0.8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2X2X40'!$O$2:$O$51</c:f>
              <c:numCache>
                <c:ptCount val="50"/>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2X2X40'!$P$2:$P$51</c:f>
              <c:numCache>
                <c:ptCount val="50"/>
                <c:pt idx="0">
                  <c:v>251.394854</c:v>
                </c:pt>
                <c:pt idx="1">
                  <c:v>251.455699</c:v>
                </c:pt>
                <c:pt idx="2">
                  <c:v>247.447685</c:v>
                </c:pt>
                <c:pt idx="3">
                  <c:v>231.00608</c:v>
                </c:pt>
                <c:pt idx="4">
                  <c:v>214.821565</c:v>
                </c:pt>
                <c:pt idx="5">
                  <c:v>185.37803</c:v>
                </c:pt>
                <c:pt idx="6">
                  <c:v>170.391137</c:v>
                </c:pt>
                <c:pt idx="7">
                  <c:v>145.228065</c:v>
                </c:pt>
                <c:pt idx="8">
                  <c:v>134.511731</c:v>
                </c:pt>
                <c:pt idx="9">
                  <c:v>122.300306</c:v>
                </c:pt>
                <c:pt idx="10">
                  <c:v>114.529308</c:v>
                </c:pt>
                <c:pt idx="11">
                  <c:v>104.64367</c:v>
                </c:pt>
                <c:pt idx="12">
                  <c:v>98.380956</c:v>
                </c:pt>
                <c:pt idx="13">
                  <c:v>93.418562</c:v>
                </c:pt>
                <c:pt idx="14">
                  <c:v>87.115374</c:v>
                </c:pt>
                <c:pt idx="15">
                  <c:v>80.671628</c:v>
                </c:pt>
                <c:pt idx="16">
                  <c:v>70.725616</c:v>
                </c:pt>
                <c:pt idx="17">
                  <c:v>66.173721</c:v>
                </c:pt>
                <c:pt idx="18">
                  <c:v>60.467157</c:v>
                </c:pt>
                <c:pt idx="19">
                  <c:v>57.169293</c:v>
                </c:pt>
                <c:pt idx="20">
                  <c:v>51.899708</c:v>
                </c:pt>
                <c:pt idx="21">
                  <c:v>48.527092</c:v>
                </c:pt>
                <c:pt idx="22">
                  <c:v>45.68958</c:v>
                </c:pt>
                <c:pt idx="23">
                  <c:v>41.806351</c:v>
                </c:pt>
                <c:pt idx="24">
                  <c:v>38.158469</c:v>
                </c:pt>
                <c:pt idx="25">
                  <c:v>36.767912</c:v>
                </c:pt>
                <c:pt idx="26">
                  <c:v>34.422247</c:v>
                </c:pt>
                <c:pt idx="27">
                  <c:v>32.476217</c:v>
                </c:pt>
                <c:pt idx="28">
                  <c:v>30.837999</c:v>
                </c:pt>
                <c:pt idx="29">
                  <c:v>27.860758</c:v>
                </c:pt>
                <c:pt idx="30">
                  <c:v>26.384056</c:v>
                </c:pt>
                <c:pt idx="31">
                  <c:v>24.133558</c:v>
                </c:pt>
                <c:pt idx="32">
                  <c:v>21.828427</c:v>
                </c:pt>
                <c:pt idx="33">
                  <c:v>20.652683</c:v>
                </c:pt>
                <c:pt idx="34">
                  <c:v>17.799942</c:v>
                </c:pt>
                <c:pt idx="35">
                  <c:v>17.805055</c:v>
                </c:pt>
                <c:pt idx="36">
                  <c:v>16.407939</c:v>
                </c:pt>
                <c:pt idx="37">
                  <c:v>15.296952</c:v>
                </c:pt>
                <c:pt idx="38">
                  <c:v>14.490224</c:v>
                </c:pt>
                <c:pt idx="39">
                  <c:v>13.128061</c:v>
                </c:pt>
                <c:pt idx="40">
                  <c:v>12.315192</c:v>
                </c:pt>
                <c:pt idx="41">
                  <c:v>10.871823</c:v>
                </c:pt>
                <c:pt idx="42">
                  <c:v>10.056409</c:v>
                </c:pt>
                <c:pt idx="43">
                  <c:v>9.05609</c:v>
                </c:pt>
                <c:pt idx="44">
                  <c:v>8.131893</c:v>
                </c:pt>
                <c:pt idx="45">
                  <c:v>7.738285</c:v>
                </c:pt>
                <c:pt idx="46">
                  <c:v>6.459316</c:v>
                </c:pt>
                <c:pt idx="47">
                  <c:v>5.947242</c:v>
                </c:pt>
                <c:pt idx="48">
                  <c:v>5.26774</c:v>
                </c:pt>
              </c:numCache>
            </c:numRef>
          </c:yVal>
          <c:smooth val="0"/>
        </c:ser>
        <c:ser>
          <c:idx val="1"/>
          <c:order val="1"/>
          <c:tx>
            <c:v>2X2X20/B/GI=0.8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2X2X20'!$R$2:$R$50</c:f>
              <c:numCache>
                <c:ptCount val="49"/>
                <c:pt idx="0">
                  <c:v>120.402866</c:v>
                </c:pt>
                <c:pt idx="1">
                  <c:v>120.326072</c:v>
                </c:pt>
                <c:pt idx="2">
                  <c:v>117.925968</c:v>
                </c:pt>
                <c:pt idx="3">
                  <c:v>111.725351</c:v>
                </c:pt>
                <c:pt idx="4">
                  <c:v>105.813551</c:v>
                </c:pt>
                <c:pt idx="5">
                  <c:v>98.799986</c:v>
                </c:pt>
                <c:pt idx="6">
                  <c:v>85.481706</c:v>
                </c:pt>
                <c:pt idx="7">
                  <c:v>79.161159</c:v>
                </c:pt>
                <c:pt idx="8">
                  <c:v>70.334605</c:v>
                </c:pt>
                <c:pt idx="9">
                  <c:v>66.202923</c:v>
                </c:pt>
                <c:pt idx="10">
                  <c:v>60.875721</c:v>
                </c:pt>
                <c:pt idx="11">
                  <c:v>56.67169</c:v>
                </c:pt>
                <c:pt idx="12">
                  <c:v>52.557544</c:v>
                </c:pt>
                <c:pt idx="13">
                  <c:v>48.572819</c:v>
                </c:pt>
                <c:pt idx="14">
                  <c:v>46.378846</c:v>
                </c:pt>
                <c:pt idx="15">
                  <c:v>43.175424</c:v>
                </c:pt>
                <c:pt idx="16">
                  <c:v>40.514186</c:v>
                </c:pt>
                <c:pt idx="17">
                  <c:v>38.476078</c:v>
                </c:pt>
                <c:pt idx="18">
                  <c:v>34.902337</c:v>
                </c:pt>
                <c:pt idx="19">
                  <c:v>32.706364</c:v>
                </c:pt>
                <c:pt idx="20">
                  <c:v>30.186886</c:v>
                </c:pt>
                <c:pt idx="21">
                  <c:v>28.190043</c:v>
                </c:pt>
                <c:pt idx="22">
                  <c:v>25.40991</c:v>
                </c:pt>
                <c:pt idx="23">
                  <c:v>24.204988</c:v>
                </c:pt>
                <c:pt idx="24">
                  <c:v>23.096868</c:v>
                </c:pt>
                <c:pt idx="25">
                  <c:v>21.071377</c:v>
                </c:pt>
                <c:pt idx="26">
                  <c:v>20.165276</c:v>
                </c:pt>
                <c:pt idx="27">
                  <c:v>18.738013</c:v>
                </c:pt>
                <c:pt idx="28">
                  <c:v>17.623377</c:v>
                </c:pt>
                <c:pt idx="29">
                  <c:v>16.567262</c:v>
                </c:pt>
                <c:pt idx="30">
                  <c:v>15.516926</c:v>
                </c:pt>
                <c:pt idx="31">
                  <c:v>14.388698</c:v>
                </c:pt>
                <c:pt idx="32">
                  <c:v>13.431089</c:v>
                </c:pt>
                <c:pt idx="33">
                  <c:v>12.74694</c:v>
                </c:pt>
                <c:pt idx="34">
                  <c:v>11.689014</c:v>
                </c:pt>
                <c:pt idx="35">
                  <c:v>10.620313</c:v>
                </c:pt>
                <c:pt idx="36">
                  <c:v>9.796643</c:v>
                </c:pt>
                <c:pt idx="37">
                  <c:v>9.249503</c:v>
                </c:pt>
                <c:pt idx="38">
                  <c:v>8.230744</c:v>
                </c:pt>
                <c:pt idx="39">
                  <c:v>7.818178</c:v>
                </c:pt>
                <c:pt idx="40">
                  <c:v>7.133099</c:v>
                </c:pt>
                <c:pt idx="41">
                  <c:v>6.422865</c:v>
                </c:pt>
                <c:pt idx="42">
                  <c:v>6.00977</c:v>
                </c:pt>
                <c:pt idx="43">
                  <c:v>5.128312</c:v>
                </c:pt>
                <c:pt idx="44">
                  <c:v>4.75879</c:v>
                </c:pt>
                <c:pt idx="45">
                  <c:v>4.293471</c:v>
                </c:pt>
                <c:pt idx="46">
                  <c:v>3.743852</c:v>
                </c:pt>
                <c:pt idx="47">
                  <c:v>3.352495</c:v>
                </c:pt>
                <c:pt idx="48">
                  <c:v>3.127389</c:v>
                </c:pt>
              </c:numCache>
            </c:numRef>
          </c:yVal>
          <c:smooth val="0"/>
        </c:ser>
        <c:ser>
          <c:idx val="2"/>
          <c:order val="2"/>
          <c:tx>
            <c:v>2X2X40/B/GI=0.4</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2X2X40'!$O$2:$O$51</c:f>
              <c:numCache>
                <c:ptCount val="50"/>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2X2X40'!$R$2:$R$51</c:f>
              <c:numCache>
                <c:ptCount val="50"/>
                <c:pt idx="0">
                  <c:v>279.699903</c:v>
                </c:pt>
                <c:pt idx="1">
                  <c:v>279.195257</c:v>
                </c:pt>
                <c:pt idx="2">
                  <c:v>275.258169</c:v>
                </c:pt>
                <c:pt idx="3">
                  <c:v>264.320878</c:v>
                </c:pt>
                <c:pt idx="4">
                  <c:v>235.471604</c:v>
                </c:pt>
                <c:pt idx="5">
                  <c:v>215.241365</c:v>
                </c:pt>
                <c:pt idx="6">
                  <c:v>186.02877</c:v>
                </c:pt>
                <c:pt idx="7">
                  <c:v>167.091868</c:v>
                </c:pt>
                <c:pt idx="8">
                  <c:v>147.650924</c:v>
                </c:pt>
                <c:pt idx="9">
                  <c:v>134.694855</c:v>
                </c:pt>
                <c:pt idx="10">
                  <c:v>125.802307</c:v>
                </c:pt>
                <c:pt idx="11">
                  <c:v>119.086454</c:v>
                </c:pt>
                <c:pt idx="12">
                  <c:v>110.447168</c:v>
                </c:pt>
                <c:pt idx="13">
                  <c:v>105.331807</c:v>
                </c:pt>
                <c:pt idx="14">
                  <c:v>93.456718</c:v>
                </c:pt>
                <c:pt idx="15">
                  <c:v>87.405782</c:v>
                </c:pt>
                <c:pt idx="16">
                  <c:v>80.488429</c:v>
                </c:pt>
                <c:pt idx="17">
                  <c:v>70.85856</c:v>
                </c:pt>
                <c:pt idx="18">
                  <c:v>67.918683</c:v>
                </c:pt>
                <c:pt idx="19">
                  <c:v>61.413086</c:v>
                </c:pt>
                <c:pt idx="20">
                  <c:v>55.680932</c:v>
                </c:pt>
                <c:pt idx="21">
                  <c:v>52.288318</c:v>
                </c:pt>
                <c:pt idx="22">
                  <c:v>50.043391</c:v>
                </c:pt>
                <c:pt idx="23">
                  <c:v>46.990749</c:v>
                </c:pt>
                <c:pt idx="24">
                  <c:v>42.52783</c:v>
                </c:pt>
                <c:pt idx="25">
                  <c:v>40.735311</c:v>
                </c:pt>
                <c:pt idx="26">
                  <c:v>36.369435</c:v>
                </c:pt>
                <c:pt idx="27">
                  <c:v>34.971812</c:v>
                </c:pt>
                <c:pt idx="28">
                  <c:v>32.825577</c:v>
                </c:pt>
                <c:pt idx="29">
                  <c:v>30.717048</c:v>
                </c:pt>
                <c:pt idx="30">
                  <c:v>27.619812</c:v>
                </c:pt>
                <c:pt idx="31">
                  <c:v>26.294442</c:v>
                </c:pt>
                <c:pt idx="32">
                  <c:v>25.818556</c:v>
                </c:pt>
                <c:pt idx="33">
                  <c:v>22.464718</c:v>
                </c:pt>
                <c:pt idx="34">
                  <c:v>21.511313</c:v>
                </c:pt>
                <c:pt idx="35">
                  <c:v>20.3424</c:v>
                </c:pt>
                <c:pt idx="36">
                  <c:v>18.683931</c:v>
                </c:pt>
                <c:pt idx="37">
                  <c:v>16.957601</c:v>
                </c:pt>
                <c:pt idx="38">
                  <c:v>15.663925</c:v>
                </c:pt>
                <c:pt idx="39">
                  <c:v>14.529753</c:v>
                </c:pt>
                <c:pt idx="40">
                  <c:v>13.528781</c:v>
                </c:pt>
                <c:pt idx="41">
                  <c:v>11.926665</c:v>
                </c:pt>
                <c:pt idx="42">
                  <c:v>10.823124</c:v>
                </c:pt>
                <c:pt idx="43">
                  <c:v>9.869829</c:v>
                </c:pt>
                <c:pt idx="44">
                  <c:v>8.691573</c:v>
                </c:pt>
                <c:pt idx="45">
                  <c:v>8.083932</c:v>
                </c:pt>
                <c:pt idx="46">
                  <c:v>7.17359</c:v>
                </c:pt>
                <c:pt idx="47">
                  <c:v>6.594005</c:v>
                </c:pt>
                <c:pt idx="48">
                  <c:v>5.441548</c:v>
                </c:pt>
              </c:numCache>
            </c:numRef>
          </c:yVal>
          <c:smooth val="0"/>
        </c:ser>
        <c:ser>
          <c:idx val="3"/>
          <c:order val="3"/>
          <c:tx>
            <c:v>2X2X20/B/GI=0.4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2X2X20'!$T$2:$T$50</c:f>
              <c:numCache>
                <c:ptCount val="49"/>
                <c:pt idx="0">
                  <c:v>134.122376</c:v>
                </c:pt>
                <c:pt idx="1">
                  <c:v>133.893998</c:v>
                </c:pt>
                <c:pt idx="2">
                  <c:v>131.785497</c:v>
                </c:pt>
                <c:pt idx="3">
                  <c:v>125.905638</c:v>
                </c:pt>
                <c:pt idx="4">
                  <c:v>118.051509</c:v>
                </c:pt>
                <c:pt idx="5">
                  <c:v>105.736649</c:v>
                </c:pt>
                <c:pt idx="6">
                  <c:v>97.876093</c:v>
                </c:pt>
                <c:pt idx="7">
                  <c:v>88.65696</c:v>
                </c:pt>
                <c:pt idx="8">
                  <c:v>82.152927</c:v>
                </c:pt>
                <c:pt idx="9">
                  <c:v>72.866605</c:v>
                </c:pt>
                <c:pt idx="10">
                  <c:v>66.851481</c:v>
                </c:pt>
                <c:pt idx="11">
                  <c:v>61.937693</c:v>
                </c:pt>
                <c:pt idx="12">
                  <c:v>58.193389</c:v>
                </c:pt>
                <c:pt idx="13">
                  <c:v>55.227441</c:v>
                </c:pt>
                <c:pt idx="14">
                  <c:v>51.072151</c:v>
                </c:pt>
                <c:pt idx="15">
                  <c:v>47.496472</c:v>
                </c:pt>
                <c:pt idx="16">
                  <c:v>45.590327</c:v>
                </c:pt>
                <c:pt idx="17">
                  <c:v>42.121981</c:v>
                </c:pt>
                <c:pt idx="18">
                  <c:v>39.196422</c:v>
                </c:pt>
                <c:pt idx="19">
                  <c:v>34.979759</c:v>
                </c:pt>
                <c:pt idx="20">
                  <c:v>33.519237</c:v>
                </c:pt>
                <c:pt idx="21">
                  <c:v>31.297802</c:v>
                </c:pt>
                <c:pt idx="22">
                  <c:v>28.444407</c:v>
                </c:pt>
                <c:pt idx="23">
                  <c:v>27.002743</c:v>
                </c:pt>
                <c:pt idx="24">
                  <c:v>24.294326</c:v>
                </c:pt>
                <c:pt idx="25">
                  <c:v>23.154527</c:v>
                </c:pt>
                <c:pt idx="26">
                  <c:v>21.960072</c:v>
                </c:pt>
                <c:pt idx="27">
                  <c:v>21.020506</c:v>
                </c:pt>
                <c:pt idx="28">
                  <c:v>19.713108</c:v>
                </c:pt>
                <c:pt idx="29">
                  <c:v>18.017436</c:v>
                </c:pt>
                <c:pt idx="30">
                  <c:v>17.010695</c:v>
                </c:pt>
                <c:pt idx="31">
                  <c:v>15.725278</c:v>
                </c:pt>
                <c:pt idx="32">
                  <c:v>15.029352</c:v>
                </c:pt>
                <c:pt idx="33">
                  <c:v>13.46931</c:v>
                </c:pt>
                <c:pt idx="34">
                  <c:v>12.886866</c:v>
                </c:pt>
                <c:pt idx="35">
                  <c:v>11.938477</c:v>
                </c:pt>
                <c:pt idx="36">
                  <c:v>10.973379</c:v>
                </c:pt>
                <c:pt idx="37">
                  <c:v>9.849973</c:v>
                </c:pt>
                <c:pt idx="38">
                  <c:v>9.146033</c:v>
                </c:pt>
                <c:pt idx="39">
                  <c:v>8.400022</c:v>
                </c:pt>
                <c:pt idx="40">
                  <c:v>7.691048</c:v>
                </c:pt>
                <c:pt idx="41">
                  <c:v>6.772746</c:v>
                </c:pt>
                <c:pt idx="42">
                  <c:v>6.147245</c:v>
                </c:pt>
                <c:pt idx="43">
                  <c:v>5.725077</c:v>
                </c:pt>
                <c:pt idx="44">
                  <c:v>4.992724</c:v>
                </c:pt>
                <c:pt idx="45">
                  <c:v>4.362567</c:v>
                </c:pt>
                <c:pt idx="46">
                  <c:v>4.004696</c:v>
                </c:pt>
                <c:pt idx="47">
                  <c:v>3.461167</c:v>
                </c:pt>
                <c:pt idx="48">
                  <c:v>3.172008</c:v>
                </c:pt>
              </c:numCache>
            </c:numRef>
          </c:yVal>
          <c:smooth val="0"/>
        </c:ser>
        <c:axId val="62555092"/>
        <c:axId val="26124917"/>
      </c:scatterChart>
      <c:valAx>
        <c:axId val="62555092"/>
        <c:scaling>
          <c:orientation val="minMax"/>
          <c:max val="100"/>
          <c:min val="0"/>
        </c:scaling>
        <c:axPos val="b"/>
        <c:title>
          <c:tx>
            <c:rich>
              <a:bodyPr vert="horz" rot="0" anchor="ctr"/>
              <a:lstStyle/>
              <a:p>
                <a:pPr algn="ctr">
                  <a:defRPr/>
                </a:pPr>
                <a:r>
                  <a:rPr lang="en-US" cap="none" sz="925"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6124917"/>
        <c:crosses val="autoZero"/>
        <c:crossBetween val="midCat"/>
        <c:dispUnits/>
      </c:valAx>
      <c:valAx>
        <c:axId val="26124917"/>
        <c:scaling>
          <c:orientation val="minMax"/>
        </c:scaling>
        <c:axPos val="l"/>
        <c:title>
          <c:tx>
            <c:rich>
              <a:bodyPr vert="horz" rot="-5400000" anchor="ctr"/>
              <a:lstStyle/>
              <a:p>
                <a:pPr algn="ctr">
                  <a:defRPr/>
                </a:pPr>
                <a:r>
                  <a:rPr lang="en-US" cap="none" sz="925"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625550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9525</xdr:rowOff>
    </xdr:to>
    <xdr:sp>
      <xdr:nvSpPr>
        <xdr:cNvPr id="1" name="TextBox 1"/>
        <xdr:cNvSpPr txBox="1">
          <a:spLocks noChangeArrowheads="1"/>
        </xdr:cNvSpPr>
      </xdr:nvSpPr>
      <xdr:spPr>
        <a:xfrm>
          <a:off x="752475" y="3019425"/>
          <a:ext cx="48387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results from the MAC1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"Links" page.   A "Common" sheet defines conditions common to all simulations.  Each sheet then applies to a combination of channel width, simulation scenario (or CC) and channel access method.  Each sheet defines MAC and PHY parameters that are specific to those results. A "CC summary" sheet contains a summary of comparison criterias from each sheet.
A "CC comparison" sheet contains comparison of January and March simulation results</a:t>
          </a:r>
        </a:p>
      </xdr:txBody>
    </xdr:sp>
    <xdr:clientData/>
  </xdr:twoCellAnchor>
  <xdr:twoCellAnchor>
    <xdr:from>
      <xdr:col>1</xdr:col>
      <xdr:colOff>0</xdr:colOff>
      <xdr:row>29</xdr:row>
      <xdr:rowOff>9525</xdr:rowOff>
    </xdr:from>
    <xdr:to>
      <xdr:col>8</xdr:col>
      <xdr:colOff>571500</xdr:colOff>
      <xdr:row>60</xdr:row>
      <xdr:rowOff>19050</xdr:rowOff>
    </xdr:to>
    <xdr:sp>
      <xdr:nvSpPr>
        <xdr:cNvPr id="2" name="TextBox 3"/>
        <xdr:cNvSpPr txBox="1">
          <a:spLocks noChangeArrowheads="1"/>
        </xdr:cNvSpPr>
      </xdr:nvSpPr>
      <xdr:spPr>
        <a:xfrm>
          <a:off x="752475" y="5591175"/>
          <a:ext cx="4838700" cy="525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26</xdr:row>
      <xdr:rowOff>76200</xdr:rowOff>
    </xdr:from>
    <xdr:to>
      <xdr:col>22</xdr:col>
      <xdr:colOff>9525</xdr:colOff>
      <xdr:row>57</xdr:row>
      <xdr:rowOff>9525</xdr:rowOff>
    </xdr:to>
    <xdr:graphicFrame>
      <xdr:nvGraphicFramePr>
        <xdr:cNvPr id="1" name="Chart 1"/>
        <xdr:cNvGraphicFramePr/>
      </xdr:nvGraphicFramePr>
      <xdr:xfrm>
        <a:off x="6858000" y="4352925"/>
        <a:ext cx="6991350" cy="4962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104775</xdr:rowOff>
    </xdr:from>
    <xdr:to>
      <xdr:col>10</xdr:col>
      <xdr:colOff>238125</xdr:colOff>
      <xdr:row>58</xdr:row>
      <xdr:rowOff>142875</xdr:rowOff>
    </xdr:to>
    <xdr:graphicFrame>
      <xdr:nvGraphicFramePr>
        <xdr:cNvPr id="2" name="Chart 2"/>
        <xdr:cNvGraphicFramePr/>
      </xdr:nvGraphicFramePr>
      <xdr:xfrm>
        <a:off x="0" y="4381500"/>
        <a:ext cx="6334125" cy="5229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53</xdr:row>
      <xdr:rowOff>133350</xdr:rowOff>
    </xdr:from>
    <xdr:to>
      <xdr:col>13</xdr:col>
      <xdr:colOff>514350</xdr:colOff>
      <xdr:row>78</xdr:row>
      <xdr:rowOff>152400</xdr:rowOff>
    </xdr:to>
    <xdr:graphicFrame>
      <xdr:nvGraphicFramePr>
        <xdr:cNvPr id="1" name="Chart 1"/>
        <xdr:cNvGraphicFramePr/>
      </xdr:nvGraphicFramePr>
      <xdr:xfrm>
        <a:off x="2543175" y="8791575"/>
        <a:ext cx="5895975" cy="4067175"/>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26</xdr:row>
      <xdr:rowOff>19050</xdr:rowOff>
    </xdr:from>
    <xdr:to>
      <xdr:col>13</xdr:col>
      <xdr:colOff>533400</xdr:colOff>
      <xdr:row>51</xdr:row>
      <xdr:rowOff>47625</xdr:rowOff>
    </xdr:to>
    <xdr:graphicFrame>
      <xdr:nvGraphicFramePr>
        <xdr:cNvPr id="2" name="Chart 2"/>
        <xdr:cNvGraphicFramePr/>
      </xdr:nvGraphicFramePr>
      <xdr:xfrm>
        <a:off x="2552700" y="4305300"/>
        <a:ext cx="5905500"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104775</xdr:rowOff>
    </xdr:from>
    <xdr:to>
      <xdr:col>14</xdr:col>
      <xdr:colOff>228600</xdr:colOff>
      <xdr:row>42</xdr:row>
      <xdr:rowOff>76200</xdr:rowOff>
    </xdr:to>
    <xdr:graphicFrame>
      <xdr:nvGraphicFramePr>
        <xdr:cNvPr id="1" name="Chart 1"/>
        <xdr:cNvGraphicFramePr/>
      </xdr:nvGraphicFramePr>
      <xdr:xfrm>
        <a:off x="381000" y="1076325"/>
        <a:ext cx="8382000" cy="5800725"/>
      </xdr:xfrm>
      <a:graphic>
        <a:graphicData uri="http://schemas.openxmlformats.org/drawingml/2006/chart">
          <c:chart xmlns:c="http://schemas.openxmlformats.org/drawingml/2006/chart" r:id="rId1"/>
        </a:graphicData>
      </a:graphic>
    </xdr:graphicFrame>
    <xdr:clientData/>
  </xdr:twoCellAnchor>
  <xdr:twoCellAnchor>
    <xdr:from>
      <xdr:col>15</xdr:col>
      <xdr:colOff>342900</xdr:colOff>
      <xdr:row>8</xdr:row>
      <xdr:rowOff>95250</xdr:rowOff>
    </xdr:from>
    <xdr:to>
      <xdr:col>27</xdr:col>
      <xdr:colOff>600075</xdr:colOff>
      <xdr:row>41</xdr:row>
      <xdr:rowOff>0</xdr:rowOff>
    </xdr:to>
    <xdr:graphicFrame>
      <xdr:nvGraphicFramePr>
        <xdr:cNvPr id="2" name="Chart 2"/>
        <xdr:cNvGraphicFramePr/>
      </xdr:nvGraphicFramePr>
      <xdr:xfrm>
        <a:off x="9486900" y="1390650"/>
        <a:ext cx="7572375" cy="5248275"/>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45</xdr:row>
      <xdr:rowOff>104775</xdr:rowOff>
    </xdr:from>
    <xdr:to>
      <xdr:col>13</xdr:col>
      <xdr:colOff>571500</xdr:colOff>
      <xdr:row>81</xdr:row>
      <xdr:rowOff>38100</xdr:rowOff>
    </xdr:to>
    <xdr:graphicFrame>
      <xdr:nvGraphicFramePr>
        <xdr:cNvPr id="3" name="Chart 3"/>
        <xdr:cNvGraphicFramePr/>
      </xdr:nvGraphicFramePr>
      <xdr:xfrm>
        <a:off x="790575" y="7391400"/>
        <a:ext cx="7705725" cy="57626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V%20updates%2003-05-0893-adv%20updates%20to%20draft-000n-tgnsync-proposal-mac1-simulation_result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Links"/>
      <sheetName val="Common"/>
      <sheetName val="CC summary"/>
      <sheetName val="CC comparison"/>
      <sheetName val="ss#1 EDCA 2x2x20"/>
      <sheetName val="ss#1 EDCA 2x2x20 +"/>
      <sheetName val="ss#1 HCCA 2x2x20"/>
      <sheetName val="ss#1 HCCA 2x2x20 +"/>
      <sheetName val="ss#4 EDCA 2x2x20"/>
      <sheetName val="ss#4 EDCA 2x2x20 +"/>
      <sheetName val="ss#4 HCCA 2x2x20"/>
      <sheetName val="ss#4 HCCA 2x2x20 +"/>
      <sheetName val="ss#6 EDCA 2x2x20"/>
      <sheetName val="ss#6 EDCA 2x2x20 +"/>
      <sheetName val="ss#6 HCCA 2x2x20"/>
      <sheetName val="ss#6 HCCA 2x2x20 +"/>
      <sheetName val="ss#1 EDCA 2x2x40"/>
      <sheetName val="ss#1 EDCA 2x2x40 +"/>
      <sheetName val="ss#1 HCCA 2x2x40"/>
      <sheetName val="ss#1 HCCA 2x2x40 +"/>
      <sheetName val="ss#4 EDCA 2x2x40"/>
      <sheetName val="ss#4 EDCA 2x2x40 +"/>
      <sheetName val="ss#4 HCCA 2x2x40"/>
      <sheetName val="ss#4 HCCA 2x2x40 +"/>
      <sheetName val="ss#6 EDCA 2x2x40"/>
      <sheetName val="ss#6 EDCA 2x2x40 +"/>
      <sheetName val="ss#6 HCCA 2x2x40"/>
      <sheetName val="ss#6 HCCA 2x2x40 +"/>
      <sheetName val="ss#17,#18,#19, CC15"/>
      <sheetName val="ss#16 CC27 2X2X40"/>
      <sheetName val="ss#16 CC28 2X2X20"/>
      <sheetName val="CC27 vs. CC28"/>
      <sheetName val="References"/>
    </sheetNames>
    <sheetDataSet>
      <sheetData sheetId="30">
        <row r="2">
          <cell r="O2">
            <v>3</v>
          </cell>
          <cell r="P2">
            <v>251.394854</v>
          </cell>
          <cell r="Q2">
            <v>251.5236</v>
          </cell>
          <cell r="R2">
            <v>279.699903</v>
          </cell>
        </row>
        <row r="3">
          <cell r="O3">
            <v>5</v>
          </cell>
          <cell r="P3">
            <v>251.455699</v>
          </cell>
          <cell r="Q3">
            <v>251.495499</v>
          </cell>
          <cell r="R3">
            <v>279.195257</v>
          </cell>
        </row>
        <row r="4">
          <cell r="O4">
            <v>7</v>
          </cell>
          <cell r="P4">
            <v>247.447685</v>
          </cell>
          <cell r="Q4">
            <v>251.502524</v>
          </cell>
          <cell r="R4">
            <v>275.258169</v>
          </cell>
        </row>
        <row r="5">
          <cell r="O5">
            <v>9</v>
          </cell>
          <cell r="P5">
            <v>231.00608</v>
          </cell>
          <cell r="Q5">
            <v>251.392514</v>
          </cell>
          <cell r="R5">
            <v>264.320878</v>
          </cell>
        </row>
        <row r="6">
          <cell r="O6">
            <v>11</v>
          </cell>
          <cell r="P6">
            <v>214.821565</v>
          </cell>
          <cell r="Q6">
            <v>249.615861</v>
          </cell>
          <cell r="R6">
            <v>235.471604</v>
          </cell>
        </row>
        <row r="7">
          <cell r="O7">
            <v>13</v>
          </cell>
          <cell r="P7">
            <v>185.37803</v>
          </cell>
          <cell r="Q7">
            <v>238.356526</v>
          </cell>
          <cell r="R7">
            <v>215.241365</v>
          </cell>
        </row>
        <row r="8">
          <cell r="O8">
            <v>15</v>
          </cell>
          <cell r="P8">
            <v>170.391137</v>
          </cell>
          <cell r="Q8">
            <v>226.394497</v>
          </cell>
          <cell r="R8">
            <v>186.02877</v>
          </cell>
        </row>
        <row r="9">
          <cell r="O9">
            <v>17</v>
          </cell>
          <cell r="P9">
            <v>145.228065</v>
          </cell>
          <cell r="Q9">
            <v>215.257803</v>
          </cell>
          <cell r="R9">
            <v>167.091868</v>
          </cell>
        </row>
        <row r="10">
          <cell r="O10">
            <v>19</v>
          </cell>
          <cell r="P10">
            <v>134.511731</v>
          </cell>
          <cell r="Q10">
            <v>204.353385</v>
          </cell>
          <cell r="R10">
            <v>147.650924</v>
          </cell>
        </row>
        <row r="11">
          <cell r="O11">
            <v>21</v>
          </cell>
          <cell r="P11">
            <v>122.300306</v>
          </cell>
          <cell r="Q11">
            <v>180.104596</v>
          </cell>
          <cell r="R11">
            <v>134.694855</v>
          </cell>
        </row>
        <row r="12">
          <cell r="O12">
            <v>23</v>
          </cell>
          <cell r="P12">
            <v>114.529308</v>
          </cell>
          <cell r="Q12">
            <v>158.914426</v>
          </cell>
          <cell r="R12">
            <v>125.802307</v>
          </cell>
        </row>
        <row r="13">
          <cell r="O13">
            <v>25</v>
          </cell>
          <cell r="P13">
            <v>104.64367</v>
          </cell>
          <cell r="Q13">
            <v>138.646688</v>
          </cell>
          <cell r="R13">
            <v>119.086454</v>
          </cell>
        </row>
        <row r="14">
          <cell r="O14">
            <v>27</v>
          </cell>
          <cell r="P14">
            <v>98.380956</v>
          </cell>
          <cell r="Q14">
            <v>123.910666</v>
          </cell>
          <cell r="R14">
            <v>110.447168</v>
          </cell>
        </row>
        <row r="15">
          <cell r="O15">
            <v>29</v>
          </cell>
          <cell r="P15">
            <v>93.418562</v>
          </cell>
          <cell r="Q15">
            <v>116.983237</v>
          </cell>
          <cell r="R15">
            <v>105.331807</v>
          </cell>
        </row>
        <row r="16">
          <cell r="O16">
            <v>31</v>
          </cell>
          <cell r="P16">
            <v>87.115374</v>
          </cell>
          <cell r="Q16">
            <v>111.379962</v>
          </cell>
          <cell r="R16">
            <v>93.456718</v>
          </cell>
        </row>
        <row r="17">
          <cell r="O17">
            <v>33</v>
          </cell>
          <cell r="P17">
            <v>80.671628</v>
          </cell>
          <cell r="Q17">
            <v>108.270288</v>
          </cell>
          <cell r="R17">
            <v>87.405782</v>
          </cell>
        </row>
        <row r="18">
          <cell r="O18">
            <v>35</v>
          </cell>
          <cell r="P18">
            <v>70.725616</v>
          </cell>
          <cell r="Q18">
            <v>104.73553</v>
          </cell>
          <cell r="R18">
            <v>80.488429</v>
          </cell>
        </row>
        <row r="19">
          <cell r="O19">
            <v>37</v>
          </cell>
          <cell r="P19">
            <v>66.173721</v>
          </cell>
          <cell r="Q19">
            <v>101.014392</v>
          </cell>
          <cell r="R19">
            <v>70.85856</v>
          </cell>
        </row>
        <row r="20">
          <cell r="O20">
            <v>39</v>
          </cell>
          <cell r="P20">
            <v>60.467157</v>
          </cell>
          <cell r="Q20">
            <v>98.256731</v>
          </cell>
          <cell r="R20">
            <v>67.918683</v>
          </cell>
        </row>
        <row r="21">
          <cell r="O21">
            <v>41</v>
          </cell>
          <cell r="P21">
            <v>57.169293</v>
          </cell>
          <cell r="Q21">
            <v>89.506871</v>
          </cell>
          <cell r="R21">
            <v>61.413086</v>
          </cell>
        </row>
        <row r="22">
          <cell r="O22">
            <v>43</v>
          </cell>
          <cell r="P22">
            <v>51.899708</v>
          </cell>
          <cell r="Q22">
            <v>82.514481</v>
          </cell>
          <cell r="R22">
            <v>55.680932</v>
          </cell>
        </row>
        <row r="23">
          <cell r="O23">
            <v>45</v>
          </cell>
          <cell r="P23">
            <v>48.527092</v>
          </cell>
          <cell r="Q23">
            <v>76.505065</v>
          </cell>
          <cell r="R23">
            <v>52.288318</v>
          </cell>
        </row>
        <row r="24">
          <cell r="O24">
            <v>47</v>
          </cell>
          <cell r="P24">
            <v>45.68958</v>
          </cell>
          <cell r="Q24">
            <v>70.817336</v>
          </cell>
          <cell r="R24">
            <v>50.043391</v>
          </cell>
        </row>
        <row r="25">
          <cell r="O25">
            <v>49</v>
          </cell>
          <cell r="P25">
            <v>41.806351</v>
          </cell>
          <cell r="Q25">
            <v>64.186944</v>
          </cell>
          <cell r="R25">
            <v>46.990749</v>
          </cell>
        </row>
        <row r="26">
          <cell r="O26">
            <v>51</v>
          </cell>
          <cell r="P26">
            <v>38.158469</v>
          </cell>
          <cell r="Q26">
            <v>60.335334</v>
          </cell>
          <cell r="R26">
            <v>42.52783</v>
          </cell>
        </row>
        <row r="27">
          <cell r="O27">
            <v>53</v>
          </cell>
          <cell r="P27">
            <v>36.767912</v>
          </cell>
          <cell r="Q27">
            <v>55.208639</v>
          </cell>
          <cell r="R27">
            <v>40.735311</v>
          </cell>
        </row>
        <row r="28">
          <cell r="O28">
            <v>55</v>
          </cell>
          <cell r="P28">
            <v>34.422247</v>
          </cell>
          <cell r="Q28">
            <v>52.721723</v>
          </cell>
          <cell r="R28">
            <v>36.369435</v>
          </cell>
        </row>
        <row r="29">
          <cell r="O29">
            <v>57</v>
          </cell>
          <cell r="P29">
            <v>32.476217</v>
          </cell>
          <cell r="Q29">
            <v>47.806648</v>
          </cell>
          <cell r="R29">
            <v>34.971812</v>
          </cell>
        </row>
        <row r="30">
          <cell r="O30">
            <v>59</v>
          </cell>
          <cell r="P30">
            <v>30.837999</v>
          </cell>
          <cell r="Q30">
            <v>48.932265</v>
          </cell>
          <cell r="R30">
            <v>32.825577</v>
          </cell>
        </row>
        <row r="31">
          <cell r="O31">
            <v>61</v>
          </cell>
          <cell r="P31">
            <v>27.860758</v>
          </cell>
          <cell r="Q31">
            <v>45.84333</v>
          </cell>
          <cell r="R31">
            <v>30.717048</v>
          </cell>
        </row>
        <row r="32">
          <cell r="O32">
            <v>63</v>
          </cell>
          <cell r="P32">
            <v>26.384056</v>
          </cell>
          <cell r="Q32">
            <v>42.939397</v>
          </cell>
          <cell r="R32">
            <v>27.619812</v>
          </cell>
        </row>
        <row r="33">
          <cell r="O33">
            <v>65</v>
          </cell>
          <cell r="P33">
            <v>24.133558</v>
          </cell>
          <cell r="Q33">
            <v>39.377092</v>
          </cell>
          <cell r="R33">
            <v>26.294442</v>
          </cell>
        </row>
        <row r="34">
          <cell r="O34">
            <v>67</v>
          </cell>
          <cell r="P34">
            <v>21.828427</v>
          </cell>
          <cell r="Q34">
            <v>37.251725</v>
          </cell>
          <cell r="R34">
            <v>25.818556</v>
          </cell>
        </row>
        <row r="35">
          <cell r="O35">
            <v>69</v>
          </cell>
          <cell r="P35">
            <v>20.652683</v>
          </cell>
          <cell r="Q35">
            <v>35.551714</v>
          </cell>
          <cell r="R35">
            <v>22.464718</v>
          </cell>
        </row>
        <row r="36">
          <cell r="O36">
            <v>71</v>
          </cell>
          <cell r="P36">
            <v>17.799942</v>
          </cell>
          <cell r="Q36">
            <v>35.832454</v>
          </cell>
          <cell r="R36">
            <v>21.511313</v>
          </cell>
        </row>
        <row r="37">
          <cell r="O37">
            <v>73</v>
          </cell>
          <cell r="P37">
            <v>17.805055</v>
          </cell>
          <cell r="Q37">
            <v>30.044254</v>
          </cell>
          <cell r="R37">
            <v>20.3424</v>
          </cell>
        </row>
        <row r="38">
          <cell r="O38">
            <v>75</v>
          </cell>
          <cell r="P38">
            <v>16.407939</v>
          </cell>
          <cell r="Q38">
            <v>28.965684</v>
          </cell>
          <cell r="R38">
            <v>18.683931</v>
          </cell>
        </row>
        <row r="39">
          <cell r="O39">
            <v>77</v>
          </cell>
          <cell r="P39">
            <v>15.296952</v>
          </cell>
          <cell r="Q39">
            <v>27.504112</v>
          </cell>
          <cell r="R39">
            <v>16.957601</v>
          </cell>
        </row>
        <row r="40">
          <cell r="O40">
            <v>79</v>
          </cell>
          <cell r="P40">
            <v>14.490224</v>
          </cell>
          <cell r="Q40">
            <v>24.495644</v>
          </cell>
          <cell r="R40">
            <v>15.663925</v>
          </cell>
        </row>
        <row r="41">
          <cell r="O41">
            <v>81</v>
          </cell>
          <cell r="P41">
            <v>13.128061</v>
          </cell>
          <cell r="Q41">
            <v>24.434237</v>
          </cell>
          <cell r="R41">
            <v>14.529753</v>
          </cell>
        </row>
        <row r="42">
          <cell r="O42">
            <v>83</v>
          </cell>
          <cell r="P42">
            <v>12.315192</v>
          </cell>
          <cell r="Q42">
            <v>20.752588</v>
          </cell>
          <cell r="R42">
            <v>13.528781</v>
          </cell>
        </row>
        <row r="43">
          <cell r="O43">
            <v>85</v>
          </cell>
          <cell r="P43">
            <v>10.871823</v>
          </cell>
          <cell r="Q43">
            <v>23.991256</v>
          </cell>
          <cell r="R43">
            <v>11.926665</v>
          </cell>
        </row>
        <row r="44">
          <cell r="O44">
            <v>87</v>
          </cell>
          <cell r="P44">
            <v>10.056409</v>
          </cell>
          <cell r="Q44">
            <v>21.340143</v>
          </cell>
          <cell r="R44">
            <v>10.823124</v>
          </cell>
        </row>
        <row r="45">
          <cell r="O45">
            <v>89</v>
          </cell>
          <cell r="P45">
            <v>9.05609</v>
          </cell>
          <cell r="Q45">
            <v>21.491484</v>
          </cell>
          <cell r="R45">
            <v>9.869829</v>
          </cell>
        </row>
        <row r="46">
          <cell r="O46">
            <v>91</v>
          </cell>
          <cell r="P46">
            <v>8.131893</v>
          </cell>
          <cell r="Q46">
            <v>22.356482</v>
          </cell>
          <cell r="R46">
            <v>8.691573</v>
          </cell>
        </row>
        <row r="47">
          <cell r="O47">
            <v>93</v>
          </cell>
          <cell r="P47">
            <v>7.738285</v>
          </cell>
          <cell r="Q47">
            <v>21.069621</v>
          </cell>
          <cell r="R47">
            <v>8.083932</v>
          </cell>
        </row>
        <row r="48">
          <cell r="O48">
            <v>95</v>
          </cell>
          <cell r="P48">
            <v>6.459316</v>
          </cell>
          <cell r="Q48">
            <v>20.296815</v>
          </cell>
          <cell r="R48">
            <v>7.17359</v>
          </cell>
        </row>
        <row r="49">
          <cell r="O49">
            <v>97</v>
          </cell>
          <cell r="P49">
            <v>5.947242</v>
          </cell>
          <cell r="Q49">
            <v>18.942604</v>
          </cell>
          <cell r="R49">
            <v>6.594005</v>
          </cell>
        </row>
        <row r="50">
          <cell r="O50">
            <v>99</v>
          </cell>
          <cell r="P50">
            <v>5.26774</v>
          </cell>
          <cell r="Q50">
            <v>17.727023</v>
          </cell>
          <cell r="R50">
            <v>5.441548</v>
          </cell>
        </row>
      </sheetData>
      <sheetData sheetId="31">
        <row r="2">
          <cell r="Q2">
            <v>3</v>
          </cell>
          <cell r="R2">
            <v>120.402866</v>
          </cell>
          <cell r="S2">
            <v>120.491238</v>
          </cell>
          <cell r="T2">
            <v>134.122376</v>
          </cell>
        </row>
        <row r="3">
          <cell r="Q3">
            <v>5</v>
          </cell>
          <cell r="R3">
            <v>120.326072</v>
          </cell>
          <cell r="S3">
            <v>120.476687</v>
          </cell>
          <cell r="T3">
            <v>133.893998</v>
          </cell>
        </row>
        <row r="4">
          <cell r="Q4">
            <v>7</v>
          </cell>
          <cell r="R4">
            <v>117.925968</v>
          </cell>
          <cell r="S4">
            <v>120.438411</v>
          </cell>
          <cell r="T4">
            <v>131.785497</v>
          </cell>
        </row>
        <row r="5">
          <cell r="Q5">
            <v>9</v>
          </cell>
          <cell r="R5">
            <v>111.725351</v>
          </cell>
          <cell r="S5">
            <v>120.182181</v>
          </cell>
          <cell r="T5">
            <v>125.905638</v>
          </cell>
        </row>
        <row r="6">
          <cell r="Q6">
            <v>11</v>
          </cell>
          <cell r="R6">
            <v>105.813551</v>
          </cell>
          <cell r="S6">
            <v>111.21116</v>
          </cell>
          <cell r="T6">
            <v>118.051509</v>
          </cell>
        </row>
        <row r="7">
          <cell r="Q7">
            <v>13</v>
          </cell>
          <cell r="R7">
            <v>98.799986</v>
          </cell>
          <cell r="S7">
            <v>103.593956</v>
          </cell>
          <cell r="T7">
            <v>105.736649</v>
          </cell>
        </row>
        <row r="8">
          <cell r="Q8">
            <v>15</v>
          </cell>
          <cell r="R8">
            <v>85.481706</v>
          </cell>
          <cell r="S8">
            <v>95.002976</v>
          </cell>
          <cell r="T8">
            <v>97.876093</v>
          </cell>
        </row>
        <row r="9">
          <cell r="Q9">
            <v>17</v>
          </cell>
          <cell r="R9">
            <v>79.161159</v>
          </cell>
          <cell r="S9">
            <v>84.277718</v>
          </cell>
          <cell r="T9">
            <v>88.65696</v>
          </cell>
        </row>
        <row r="10">
          <cell r="Q10">
            <v>19</v>
          </cell>
          <cell r="R10">
            <v>70.334605</v>
          </cell>
          <cell r="S10">
            <v>75.15229</v>
          </cell>
          <cell r="T10">
            <v>82.152927</v>
          </cell>
        </row>
        <row r="11">
          <cell r="Q11">
            <v>21</v>
          </cell>
          <cell r="R11">
            <v>66.202923</v>
          </cell>
          <cell r="S11">
            <v>65.529021</v>
          </cell>
          <cell r="T11">
            <v>72.866605</v>
          </cell>
        </row>
        <row r="12">
          <cell r="Q12">
            <v>23</v>
          </cell>
          <cell r="R12">
            <v>60.875721</v>
          </cell>
          <cell r="S12">
            <v>62.877277</v>
          </cell>
          <cell r="T12">
            <v>66.851481</v>
          </cell>
        </row>
        <row r="13">
          <cell r="Q13">
            <v>25</v>
          </cell>
          <cell r="R13">
            <v>56.67169</v>
          </cell>
          <cell r="S13">
            <v>60.563191</v>
          </cell>
          <cell r="T13">
            <v>61.937693</v>
          </cell>
        </row>
        <row r="14">
          <cell r="Q14">
            <v>27</v>
          </cell>
          <cell r="R14">
            <v>52.557544</v>
          </cell>
          <cell r="S14">
            <v>58.56133</v>
          </cell>
          <cell r="T14">
            <v>58.193389</v>
          </cell>
        </row>
        <row r="15">
          <cell r="Q15">
            <v>29</v>
          </cell>
          <cell r="R15">
            <v>48.572819</v>
          </cell>
          <cell r="S15">
            <v>57.465878</v>
          </cell>
          <cell r="T15">
            <v>55.227441</v>
          </cell>
        </row>
        <row r="16">
          <cell r="Q16">
            <v>31</v>
          </cell>
          <cell r="R16">
            <v>46.378846</v>
          </cell>
          <cell r="S16">
            <v>55.735655</v>
          </cell>
          <cell r="T16">
            <v>51.072151</v>
          </cell>
        </row>
        <row r="17">
          <cell r="Q17">
            <v>33</v>
          </cell>
          <cell r="R17">
            <v>43.175424</v>
          </cell>
          <cell r="S17">
            <v>54.192791</v>
          </cell>
          <cell r="T17">
            <v>47.496472</v>
          </cell>
        </row>
        <row r="18">
          <cell r="Q18">
            <v>35</v>
          </cell>
          <cell r="R18">
            <v>40.514186</v>
          </cell>
          <cell r="S18">
            <v>52.659476</v>
          </cell>
          <cell r="T18">
            <v>45.590327</v>
          </cell>
        </row>
        <row r="19">
          <cell r="Q19">
            <v>37</v>
          </cell>
          <cell r="R19">
            <v>38.476078</v>
          </cell>
          <cell r="S19">
            <v>50.71687</v>
          </cell>
          <cell r="T19">
            <v>42.121981</v>
          </cell>
        </row>
        <row r="20">
          <cell r="Q20">
            <v>39</v>
          </cell>
          <cell r="R20">
            <v>34.902337</v>
          </cell>
          <cell r="S20">
            <v>49.181099</v>
          </cell>
          <cell r="T20">
            <v>39.196422</v>
          </cell>
        </row>
        <row r="21">
          <cell r="Q21">
            <v>41</v>
          </cell>
          <cell r="R21">
            <v>32.706364</v>
          </cell>
          <cell r="S21">
            <v>46.664345</v>
          </cell>
          <cell r="T21">
            <v>34.979759</v>
          </cell>
        </row>
        <row r="22">
          <cell r="Q22">
            <v>43</v>
          </cell>
          <cell r="R22">
            <v>30.186886</v>
          </cell>
          <cell r="S22">
            <v>44.246545</v>
          </cell>
          <cell r="T22">
            <v>33.519237</v>
          </cell>
        </row>
        <row r="23">
          <cell r="Q23">
            <v>45</v>
          </cell>
          <cell r="R23">
            <v>28.190043</v>
          </cell>
          <cell r="S23">
            <v>42.098706</v>
          </cell>
          <cell r="T23">
            <v>31.297802</v>
          </cell>
        </row>
        <row r="24">
          <cell r="Q24">
            <v>47</v>
          </cell>
          <cell r="R24">
            <v>25.40991</v>
          </cell>
          <cell r="S24">
            <v>39.499473</v>
          </cell>
          <cell r="T24">
            <v>28.444407</v>
          </cell>
        </row>
        <row r="25">
          <cell r="Q25">
            <v>49</v>
          </cell>
          <cell r="R25">
            <v>24.204988</v>
          </cell>
          <cell r="S25">
            <v>37.119222</v>
          </cell>
          <cell r="T25">
            <v>27.002743</v>
          </cell>
        </row>
        <row r="26">
          <cell r="Q26">
            <v>51</v>
          </cell>
          <cell r="R26">
            <v>23.096868</v>
          </cell>
          <cell r="S26">
            <v>35.705978</v>
          </cell>
          <cell r="T26">
            <v>24.294326</v>
          </cell>
        </row>
        <row r="27">
          <cell r="Q27">
            <v>53</v>
          </cell>
          <cell r="R27">
            <v>21.071377</v>
          </cell>
          <cell r="S27">
            <v>32.601575</v>
          </cell>
          <cell r="T27">
            <v>23.154527</v>
          </cell>
        </row>
        <row r="28">
          <cell r="Q28">
            <v>55</v>
          </cell>
          <cell r="R28">
            <v>20.165276</v>
          </cell>
          <cell r="S28">
            <v>30.394164</v>
          </cell>
          <cell r="T28">
            <v>21.960072</v>
          </cell>
        </row>
        <row r="29">
          <cell r="Q29">
            <v>57</v>
          </cell>
          <cell r="R29">
            <v>18.738013</v>
          </cell>
          <cell r="S29">
            <v>28.948075</v>
          </cell>
          <cell r="T29">
            <v>21.020506</v>
          </cell>
        </row>
        <row r="30">
          <cell r="Q30">
            <v>59</v>
          </cell>
          <cell r="R30">
            <v>17.623377</v>
          </cell>
          <cell r="S30">
            <v>27.834002</v>
          </cell>
          <cell r="T30">
            <v>19.713108</v>
          </cell>
        </row>
        <row r="31">
          <cell r="Q31">
            <v>61</v>
          </cell>
          <cell r="R31">
            <v>16.567262</v>
          </cell>
          <cell r="S31">
            <v>25.960259</v>
          </cell>
          <cell r="T31">
            <v>18.017436</v>
          </cell>
        </row>
        <row r="32">
          <cell r="Q32">
            <v>63</v>
          </cell>
          <cell r="R32">
            <v>15.516926</v>
          </cell>
          <cell r="S32">
            <v>24.859987</v>
          </cell>
          <cell r="T32">
            <v>17.010695</v>
          </cell>
        </row>
        <row r="33">
          <cell r="Q33">
            <v>65</v>
          </cell>
          <cell r="R33">
            <v>14.388698</v>
          </cell>
          <cell r="S33">
            <v>23.955631</v>
          </cell>
          <cell r="T33">
            <v>15.725278</v>
          </cell>
        </row>
        <row r="34">
          <cell r="Q34">
            <v>67</v>
          </cell>
          <cell r="R34">
            <v>13.431089</v>
          </cell>
          <cell r="S34">
            <v>22.030934</v>
          </cell>
          <cell r="T34">
            <v>15.029352</v>
          </cell>
        </row>
        <row r="35">
          <cell r="Q35">
            <v>69</v>
          </cell>
          <cell r="R35">
            <v>12.74694</v>
          </cell>
          <cell r="S35">
            <v>21.838579</v>
          </cell>
          <cell r="T35">
            <v>13.46931</v>
          </cell>
        </row>
        <row r="36">
          <cell r="Q36">
            <v>71</v>
          </cell>
          <cell r="R36">
            <v>11.689014</v>
          </cell>
          <cell r="S36">
            <v>21.155085</v>
          </cell>
          <cell r="T36">
            <v>12.886866</v>
          </cell>
        </row>
        <row r="37">
          <cell r="Q37">
            <v>73</v>
          </cell>
          <cell r="R37">
            <v>10.620313</v>
          </cell>
          <cell r="S37">
            <v>19.507636</v>
          </cell>
          <cell r="T37">
            <v>11.938477</v>
          </cell>
        </row>
        <row r="38">
          <cell r="Q38">
            <v>75</v>
          </cell>
          <cell r="R38">
            <v>9.796643</v>
          </cell>
          <cell r="S38">
            <v>18.701619</v>
          </cell>
          <cell r="T38">
            <v>10.973379</v>
          </cell>
        </row>
        <row r="39">
          <cell r="Q39">
            <v>77</v>
          </cell>
          <cell r="R39">
            <v>9.249503</v>
          </cell>
          <cell r="S39">
            <v>17.780882</v>
          </cell>
          <cell r="T39">
            <v>9.849973</v>
          </cell>
        </row>
        <row r="40">
          <cell r="Q40">
            <v>79</v>
          </cell>
          <cell r="R40">
            <v>8.230744</v>
          </cell>
          <cell r="S40">
            <v>17.337443</v>
          </cell>
          <cell r="T40">
            <v>9.146033</v>
          </cell>
        </row>
        <row r="41">
          <cell r="Q41">
            <v>81</v>
          </cell>
          <cell r="R41">
            <v>7.818178</v>
          </cell>
          <cell r="S41">
            <v>15.597535</v>
          </cell>
          <cell r="T41">
            <v>8.400022</v>
          </cell>
        </row>
        <row r="42">
          <cell r="Q42">
            <v>83</v>
          </cell>
          <cell r="R42">
            <v>7.133099</v>
          </cell>
          <cell r="S42">
            <v>15.146674</v>
          </cell>
          <cell r="T42">
            <v>7.691048</v>
          </cell>
        </row>
        <row r="43">
          <cell r="Q43">
            <v>85</v>
          </cell>
          <cell r="R43">
            <v>6.422865</v>
          </cell>
          <cell r="S43">
            <v>14.501859</v>
          </cell>
          <cell r="T43">
            <v>6.772746</v>
          </cell>
        </row>
        <row r="44">
          <cell r="Q44">
            <v>87</v>
          </cell>
          <cell r="R44">
            <v>6.00977</v>
          </cell>
          <cell r="S44">
            <v>13.509223</v>
          </cell>
          <cell r="T44">
            <v>6.147245</v>
          </cell>
        </row>
        <row r="45">
          <cell r="Q45">
            <v>89</v>
          </cell>
          <cell r="R45">
            <v>5.128312</v>
          </cell>
          <cell r="S45">
            <v>13.108975</v>
          </cell>
          <cell r="T45">
            <v>5.725077</v>
          </cell>
        </row>
        <row r="46">
          <cell r="Q46">
            <v>91</v>
          </cell>
          <cell r="R46">
            <v>4.75879</v>
          </cell>
          <cell r="S46">
            <v>12.05312</v>
          </cell>
          <cell r="T46">
            <v>4.992724</v>
          </cell>
        </row>
        <row r="47">
          <cell r="Q47">
            <v>93</v>
          </cell>
          <cell r="R47">
            <v>4.293471</v>
          </cell>
          <cell r="S47">
            <v>11.454651</v>
          </cell>
          <cell r="T47">
            <v>4.362567</v>
          </cell>
        </row>
        <row r="48">
          <cell r="Q48">
            <v>95</v>
          </cell>
          <cell r="R48">
            <v>3.743852</v>
          </cell>
          <cell r="S48">
            <v>10.814028</v>
          </cell>
          <cell r="T48">
            <v>4.004696</v>
          </cell>
        </row>
        <row r="49">
          <cell r="Q49">
            <v>97</v>
          </cell>
          <cell r="R49">
            <v>3.352495</v>
          </cell>
          <cell r="S49">
            <v>10.067652</v>
          </cell>
          <cell r="T49">
            <v>3.461167</v>
          </cell>
        </row>
        <row r="50">
          <cell r="Q50">
            <v>99</v>
          </cell>
          <cell r="R50">
            <v>3.127389</v>
          </cell>
          <cell r="S50">
            <v>9.655097</v>
          </cell>
          <cell r="T50">
            <v>3.172008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mitry.Akhmetov@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10</v>
      </c>
      <c r="B3" s="1" t="s">
        <v>331</v>
      </c>
    </row>
    <row r="4" spans="1:6" ht="18.75">
      <c r="A4" s="2" t="s">
        <v>1</v>
      </c>
      <c r="B4" s="12" t="s">
        <v>326</v>
      </c>
      <c r="F4" s="7"/>
    </row>
    <row r="5" spans="1:2" ht="15.75">
      <c r="A5" s="2" t="s">
        <v>9</v>
      </c>
      <c r="B5" s="8" t="s">
        <v>15</v>
      </c>
    </row>
    <row r="6" s="3" customFormat="1" ht="16.5" thickBot="1"/>
    <row r="7" spans="1:2" s="4" customFormat="1" ht="18.75">
      <c r="A7" s="4" t="s">
        <v>4</v>
      </c>
      <c r="B7" s="9" t="s">
        <v>307</v>
      </c>
    </row>
    <row r="8" spans="1:2" ht="15.75">
      <c r="A8" s="2" t="s">
        <v>12</v>
      </c>
      <c r="B8" s="8" t="s">
        <v>329</v>
      </c>
    </row>
    <row r="9" spans="1:9" ht="15.75">
      <c r="A9" s="2" t="s">
        <v>5</v>
      </c>
      <c r="B9" s="8" t="s">
        <v>14</v>
      </c>
      <c r="C9" s="8"/>
      <c r="D9" s="8"/>
      <c r="E9" s="8"/>
      <c r="F9" s="8"/>
      <c r="G9" s="8"/>
      <c r="H9" s="8"/>
      <c r="I9" s="8"/>
    </row>
    <row r="10" spans="2:9" ht="15.75">
      <c r="B10" s="8" t="s">
        <v>16</v>
      </c>
      <c r="C10" s="8"/>
      <c r="D10" s="8"/>
      <c r="E10" s="8"/>
      <c r="F10" s="8"/>
      <c r="G10" s="8"/>
      <c r="H10" s="8"/>
      <c r="I10" s="8"/>
    </row>
    <row r="11" spans="2:9" ht="15.75">
      <c r="B11" s="8" t="s">
        <v>6</v>
      </c>
      <c r="C11" s="8"/>
      <c r="D11" s="8"/>
      <c r="E11" s="8"/>
      <c r="F11" s="8"/>
      <c r="G11" s="8"/>
      <c r="H11" s="8"/>
      <c r="I11" s="8"/>
    </row>
    <row r="12" spans="2:9" ht="15.75">
      <c r="B12" s="8" t="s">
        <v>7</v>
      </c>
      <c r="C12" s="8"/>
      <c r="D12" s="8"/>
      <c r="E12" s="8"/>
      <c r="F12" s="8"/>
      <c r="G12" s="8"/>
      <c r="H12" s="8"/>
      <c r="I12" s="8"/>
    </row>
    <row r="13" spans="2:9" ht="15.75">
      <c r="B13" s="8" t="s">
        <v>8</v>
      </c>
      <c r="C13" s="8"/>
      <c r="D13" s="8"/>
      <c r="E13" s="8"/>
      <c r="F13" s="8"/>
      <c r="G13" s="8"/>
      <c r="H13" s="8"/>
      <c r="I13" s="8"/>
    </row>
    <row r="14" spans="2:9" ht="15.75">
      <c r="B14" s="13" t="s">
        <v>21</v>
      </c>
      <c r="C14" s="8"/>
      <c r="D14" s="8"/>
      <c r="E14" s="8"/>
      <c r="F14" s="8"/>
      <c r="G14" s="8"/>
      <c r="H14" s="8"/>
      <c r="I14" s="8"/>
    </row>
    <row r="15" ht="15.75">
      <c r="A15" s="2" t="s">
        <v>3</v>
      </c>
    </row>
    <row r="27" spans="1:5" ht="15.75" customHeight="1">
      <c r="A27" s="6"/>
      <c r="B27" s="317"/>
      <c r="C27" s="317"/>
      <c r="D27" s="317"/>
      <c r="E27" s="317"/>
    </row>
    <row r="28" spans="1:5" ht="15.75" customHeight="1">
      <c r="A28" s="4"/>
      <c r="B28" s="5"/>
      <c r="C28" s="5"/>
      <c r="D28" s="5"/>
      <c r="E28" s="5"/>
    </row>
    <row r="29" spans="1:5" ht="15.75" customHeight="1">
      <c r="A29" s="4"/>
      <c r="B29" s="316"/>
      <c r="C29" s="316"/>
      <c r="D29" s="316"/>
      <c r="E29" s="316"/>
    </row>
    <row r="30" spans="1:5" ht="15.75" customHeight="1">
      <c r="A30" s="4"/>
      <c r="B30" s="5"/>
      <c r="C30" s="5"/>
      <c r="D30" s="5"/>
      <c r="E30" s="5"/>
    </row>
    <row r="31" spans="1:5" ht="15.75" customHeight="1">
      <c r="A31" s="4"/>
      <c r="B31" s="316"/>
      <c r="C31" s="316"/>
      <c r="D31" s="316"/>
      <c r="E31" s="316"/>
    </row>
    <row r="32" spans="2:5" ht="15.75" customHeight="1">
      <c r="B32" s="316"/>
      <c r="C32" s="316"/>
      <c r="D32" s="316"/>
      <c r="E32" s="316"/>
    </row>
    <row r="33" ht="15.75" customHeight="1"/>
    <row r="34" ht="15.75" customHeight="1"/>
    <row r="35" ht="15.75" customHeight="1"/>
  </sheetData>
  <mergeCells count="3">
    <mergeCell ref="B29:E29"/>
    <mergeCell ref="B27:E27"/>
    <mergeCell ref="B31:E32"/>
  </mergeCells>
  <hyperlinks>
    <hyperlink ref="B14" r:id="rId1" display="Dmitry.Akhmetov@intel.com"/>
  </hyperlinks>
  <printOptions/>
  <pageMargins left="0.75" right="0.75" top="1" bottom="1" header="0.5" footer="0.5"/>
  <pageSetup horizontalDpi="600" verticalDpi="600" orientation="portrait" r:id="rId3"/>
  <headerFooter alignWithMargins="0">
    <oddHeader>&amp;CPage &amp;P&amp;R&amp;F</oddHeader>
    <oddFooter>&amp;CPrepared by Dmitry Akhmetov &amp;D&amp;RPage &amp;P</oddFooter>
  </headerFooter>
  <drawing r:id="rId2"/>
</worksheet>
</file>

<file path=xl/worksheets/sheet10.xml><?xml version="1.0" encoding="utf-8"?>
<worksheet xmlns="http://schemas.openxmlformats.org/spreadsheetml/2006/main" xmlns:r="http://schemas.openxmlformats.org/officeDocument/2006/relationships">
  <sheetPr>
    <tabColor indexed="11"/>
  </sheetPr>
  <dimension ref="A1:Z87"/>
  <sheetViews>
    <sheetView workbookViewId="0" topLeftCell="A1">
      <pane ySplit="3" topLeftCell="BM49" activePane="bottomLeft" state="frozen"/>
      <selection pane="topLeft" activeCell="J54" sqref="J54"/>
      <selection pane="bottomLeft" activeCell="Y3" sqref="Y3"/>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59" t="s">
        <v>109</v>
      </c>
      <c r="S1" s="361"/>
      <c r="T1" s="63"/>
      <c r="U1" s="63"/>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89" t="s">
        <v>138</v>
      </c>
      <c r="U2" s="89" t="s">
        <v>139</v>
      </c>
      <c r="V2" s="67" t="s">
        <v>140</v>
      </c>
      <c r="W2" s="67" t="s">
        <v>141</v>
      </c>
      <c r="X2" s="67" t="s">
        <v>142</v>
      </c>
      <c r="Y2" s="70" t="s">
        <v>119</v>
      </c>
      <c r="Z2" s="71" t="s">
        <v>143</v>
      </c>
    </row>
    <row r="3" spans="1:26" ht="12.75">
      <c r="A3">
        <v>0</v>
      </c>
      <c r="B3">
        <v>2</v>
      </c>
      <c r="C3">
        <v>0</v>
      </c>
      <c r="D3"/>
      <c r="E3">
        <v>635</v>
      </c>
      <c r="F3">
        <v>1264</v>
      </c>
      <c r="G3">
        <v>15168000</v>
      </c>
      <c r="H3">
        <v>0.847585</v>
      </c>
      <c r="I3">
        <v>0</v>
      </c>
      <c r="J3">
        <v>0</v>
      </c>
      <c r="K3">
        <v>0</v>
      </c>
      <c r="L3">
        <v>0</v>
      </c>
      <c r="M3">
        <v>127.388488</v>
      </c>
      <c r="N3">
        <v>30</v>
      </c>
      <c r="O3">
        <v>3.792</v>
      </c>
      <c r="P3" s="114">
        <f>SUM(O3:O22)</f>
        <v>55.320040000000006</v>
      </c>
      <c r="Q3" s="64">
        <f>P3/SUM(N3:N22)</f>
        <v>0.18440013333333335</v>
      </c>
      <c r="R3" s="64">
        <f aca="true" t="shared" si="0" ref="R3:R20">(I3+K3)/F3</f>
        <v>0</v>
      </c>
      <c r="S3" s="64"/>
      <c r="T3" s="55" t="s">
        <v>198</v>
      </c>
      <c r="U3" s="55">
        <v>100</v>
      </c>
      <c r="V3" s="64">
        <f>SUM(O3:O61)</f>
        <v>99.97159199999999</v>
      </c>
      <c r="W3" s="64">
        <f>(SUM(G3:G61)-SUM(J3:J61)-SUM(L3:L61))/4000000</f>
        <v>99.969912</v>
      </c>
      <c r="X3" s="64">
        <f>SUM(O3:O61)</f>
        <v>99.97159199999999</v>
      </c>
      <c r="Y3">
        <v>128.601541</v>
      </c>
      <c r="Z3" s="65">
        <f>W3/Y3</f>
        <v>0.7773616958446866</v>
      </c>
    </row>
    <row r="4" spans="1:26" ht="12.75">
      <c r="A4">
        <v>0</v>
      </c>
      <c r="B4">
        <v>3</v>
      </c>
      <c r="C4">
        <v>0</v>
      </c>
      <c r="D4"/>
      <c r="E4">
        <v>1037</v>
      </c>
      <c r="F4">
        <v>2066</v>
      </c>
      <c r="G4">
        <v>24792000</v>
      </c>
      <c r="H4">
        <v>0.873147</v>
      </c>
      <c r="I4">
        <v>0</v>
      </c>
      <c r="J4">
        <v>0</v>
      </c>
      <c r="K4">
        <v>0</v>
      </c>
      <c r="L4">
        <v>0</v>
      </c>
      <c r="M4">
        <v>129.332519</v>
      </c>
      <c r="N4">
        <v>30</v>
      </c>
      <c r="O4">
        <v>6.198</v>
      </c>
      <c r="P4" s="75"/>
      <c r="Q4" s="55"/>
      <c r="R4" s="55">
        <f t="shared" si="0"/>
        <v>0</v>
      </c>
      <c r="S4" s="55"/>
      <c r="T4" s="55"/>
      <c r="U4" s="55"/>
      <c r="V4" s="55"/>
      <c r="W4" s="55"/>
      <c r="X4" s="55"/>
      <c r="Y4" s="55"/>
      <c r="Z4" s="76"/>
    </row>
    <row r="5" spans="1:26" ht="12.75">
      <c r="A5">
        <v>0</v>
      </c>
      <c r="B5">
        <v>4</v>
      </c>
      <c r="C5">
        <v>0</v>
      </c>
      <c r="D5"/>
      <c r="E5">
        <v>659</v>
      </c>
      <c r="F5">
        <v>1314</v>
      </c>
      <c r="G5">
        <v>15768000</v>
      </c>
      <c r="H5">
        <v>0.849927</v>
      </c>
      <c r="I5">
        <v>0</v>
      </c>
      <c r="J5">
        <v>0</v>
      </c>
      <c r="K5">
        <v>0</v>
      </c>
      <c r="L5">
        <v>0</v>
      </c>
      <c r="M5">
        <v>128.71567</v>
      </c>
      <c r="N5">
        <v>30</v>
      </c>
      <c r="O5">
        <v>3.942</v>
      </c>
      <c r="P5" s="75"/>
      <c r="Q5" s="55"/>
      <c r="R5" s="55">
        <f t="shared" si="0"/>
        <v>0</v>
      </c>
      <c r="S5" s="55"/>
      <c r="T5" s="55"/>
      <c r="U5" s="55"/>
      <c r="V5" s="55"/>
      <c r="W5" s="55"/>
      <c r="X5" s="55"/>
      <c r="Y5" s="55"/>
      <c r="Z5" s="76"/>
    </row>
    <row r="6" spans="1:26" ht="12.75">
      <c r="A6">
        <v>0</v>
      </c>
      <c r="B6">
        <v>5</v>
      </c>
      <c r="C6">
        <v>0</v>
      </c>
      <c r="D6"/>
      <c r="E6">
        <v>803</v>
      </c>
      <c r="F6">
        <v>1597</v>
      </c>
      <c r="G6">
        <v>19164000</v>
      </c>
      <c r="H6">
        <v>0.867562</v>
      </c>
      <c r="I6">
        <v>0</v>
      </c>
      <c r="J6">
        <v>0</v>
      </c>
      <c r="K6">
        <v>0</v>
      </c>
      <c r="L6">
        <v>0</v>
      </c>
      <c r="M6">
        <v>125.539295</v>
      </c>
      <c r="N6">
        <v>30</v>
      </c>
      <c r="O6">
        <v>4.791</v>
      </c>
      <c r="P6" s="75"/>
      <c r="Q6" s="55"/>
      <c r="R6" s="55">
        <f t="shared" si="0"/>
        <v>0</v>
      </c>
      <c r="S6" s="55"/>
      <c r="T6" s="55"/>
      <c r="U6" s="55"/>
      <c r="V6" s="55"/>
      <c r="W6" s="55"/>
      <c r="X6" s="55"/>
      <c r="Y6" s="55"/>
      <c r="Z6" s="76"/>
    </row>
    <row r="7" spans="1:26" ht="12.75">
      <c r="A7">
        <v>0</v>
      </c>
      <c r="B7">
        <v>6</v>
      </c>
      <c r="C7">
        <v>0</v>
      </c>
      <c r="D7"/>
      <c r="E7">
        <v>987</v>
      </c>
      <c r="F7">
        <v>1967</v>
      </c>
      <c r="G7">
        <v>23604000</v>
      </c>
      <c r="H7">
        <v>0.865482</v>
      </c>
      <c r="I7">
        <v>0</v>
      </c>
      <c r="J7">
        <v>0</v>
      </c>
      <c r="K7">
        <v>0</v>
      </c>
      <c r="L7">
        <v>0</v>
      </c>
      <c r="M7">
        <v>128.447006</v>
      </c>
      <c r="N7">
        <v>30</v>
      </c>
      <c r="O7">
        <v>5.901</v>
      </c>
      <c r="P7" s="75"/>
      <c r="Q7" s="55"/>
      <c r="R7" s="55">
        <f t="shared" si="0"/>
        <v>0</v>
      </c>
      <c r="S7" s="56"/>
      <c r="T7" s="56"/>
      <c r="U7" s="56"/>
      <c r="V7" s="55"/>
      <c r="W7" s="55"/>
      <c r="X7" s="55"/>
      <c r="Y7" s="55"/>
      <c r="Z7" s="76"/>
    </row>
    <row r="8" spans="1:26" ht="12.75">
      <c r="A8">
        <v>0</v>
      </c>
      <c r="B8">
        <v>7</v>
      </c>
      <c r="C8">
        <v>0</v>
      </c>
      <c r="D8"/>
      <c r="E8">
        <v>1117</v>
      </c>
      <c r="F8">
        <v>2225</v>
      </c>
      <c r="G8">
        <v>26700000</v>
      </c>
      <c r="H8">
        <v>0.845502</v>
      </c>
      <c r="I8">
        <v>0</v>
      </c>
      <c r="J8">
        <v>0</v>
      </c>
      <c r="K8">
        <v>0</v>
      </c>
      <c r="L8">
        <v>0</v>
      </c>
      <c r="M8">
        <v>129.690889</v>
      </c>
      <c r="N8">
        <v>30</v>
      </c>
      <c r="O8">
        <v>6.675</v>
      </c>
      <c r="P8" s="75"/>
      <c r="Q8" s="55"/>
      <c r="R8" s="55">
        <f t="shared" si="0"/>
        <v>0</v>
      </c>
      <c r="S8" s="55"/>
      <c r="T8" s="55"/>
      <c r="U8" s="55"/>
      <c r="V8" s="55"/>
      <c r="W8" s="55"/>
      <c r="X8" s="55"/>
      <c r="Y8" s="55"/>
      <c r="Z8" s="76"/>
    </row>
    <row r="9" spans="1:26" ht="12.75">
      <c r="A9">
        <v>0</v>
      </c>
      <c r="B9">
        <v>8</v>
      </c>
      <c r="C9">
        <v>0</v>
      </c>
      <c r="D9"/>
      <c r="E9">
        <v>993</v>
      </c>
      <c r="F9">
        <v>1972</v>
      </c>
      <c r="G9">
        <v>23664000</v>
      </c>
      <c r="H9">
        <v>0.891384</v>
      </c>
      <c r="I9">
        <v>0</v>
      </c>
      <c r="J9">
        <v>0</v>
      </c>
      <c r="K9">
        <v>0</v>
      </c>
      <c r="L9">
        <v>0</v>
      </c>
      <c r="M9">
        <v>129.511656</v>
      </c>
      <c r="N9">
        <v>30</v>
      </c>
      <c r="O9">
        <v>5.916</v>
      </c>
      <c r="P9" s="75"/>
      <c r="Q9" s="55"/>
      <c r="R9" s="55">
        <f t="shared" si="0"/>
        <v>0</v>
      </c>
      <c r="S9" s="55"/>
      <c r="T9" s="55"/>
      <c r="U9" s="55"/>
      <c r="V9" s="55"/>
      <c r="W9" s="55"/>
      <c r="X9" s="55"/>
      <c r="Y9" s="55"/>
      <c r="Z9" s="76"/>
    </row>
    <row r="10" spans="1:26" ht="12.75">
      <c r="A10">
        <v>0</v>
      </c>
      <c r="B10">
        <v>9</v>
      </c>
      <c r="C10">
        <v>0</v>
      </c>
      <c r="D10"/>
      <c r="E10">
        <v>929</v>
      </c>
      <c r="F10">
        <v>1848</v>
      </c>
      <c r="G10">
        <v>22176000</v>
      </c>
      <c r="H10">
        <v>0.887095</v>
      </c>
      <c r="I10">
        <v>0</v>
      </c>
      <c r="J10">
        <v>0</v>
      </c>
      <c r="K10">
        <v>0</v>
      </c>
      <c r="L10">
        <v>0</v>
      </c>
      <c r="M10">
        <v>130.000002</v>
      </c>
      <c r="N10">
        <v>30</v>
      </c>
      <c r="O10">
        <v>5.544</v>
      </c>
      <c r="P10" s="75"/>
      <c r="Q10" s="55"/>
      <c r="R10" s="55">
        <f t="shared" si="0"/>
        <v>0</v>
      </c>
      <c r="S10" s="55"/>
      <c r="T10" s="55"/>
      <c r="U10" s="55"/>
      <c r="V10" s="55"/>
      <c r="W10" s="55"/>
      <c r="X10" s="55"/>
      <c r="Y10" s="55"/>
      <c r="Z10" s="76"/>
    </row>
    <row r="11" spans="1:26" ht="12.75">
      <c r="A11">
        <v>0</v>
      </c>
      <c r="B11">
        <v>10</v>
      </c>
      <c r="C11">
        <v>0</v>
      </c>
      <c r="D11"/>
      <c r="E11">
        <v>1027</v>
      </c>
      <c r="F11">
        <v>2048</v>
      </c>
      <c r="G11">
        <v>24576000</v>
      </c>
      <c r="H11">
        <v>0.890147</v>
      </c>
      <c r="I11">
        <v>0</v>
      </c>
      <c r="J11">
        <v>0</v>
      </c>
      <c r="K11">
        <v>0</v>
      </c>
      <c r="L11">
        <v>0</v>
      </c>
      <c r="M11">
        <v>129.002028</v>
      </c>
      <c r="N11">
        <v>30</v>
      </c>
      <c r="O11">
        <v>6.144</v>
      </c>
      <c r="P11" s="75"/>
      <c r="Q11" s="55"/>
      <c r="R11" s="55">
        <f t="shared" si="0"/>
        <v>0</v>
      </c>
      <c r="S11" s="55"/>
      <c r="T11" s="55"/>
      <c r="U11" s="55"/>
      <c r="V11" s="55"/>
      <c r="W11" s="55"/>
      <c r="X11" s="55"/>
      <c r="Y11" s="55"/>
      <c r="Z11" s="76"/>
    </row>
    <row r="12" spans="1:26" ht="12.75">
      <c r="A12">
        <v>0</v>
      </c>
      <c r="B12">
        <v>1</v>
      </c>
      <c r="C12">
        <v>0</v>
      </c>
      <c r="D12"/>
      <c r="E12">
        <v>955</v>
      </c>
      <c r="F12">
        <v>1902</v>
      </c>
      <c r="G12">
        <v>22824000</v>
      </c>
      <c r="H12">
        <v>0.866683</v>
      </c>
      <c r="I12">
        <v>0</v>
      </c>
      <c r="J12">
        <v>0</v>
      </c>
      <c r="K12">
        <v>0</v>
      </c>
      <c r="L12">
        <v>0</v>
      </c>
      <c r="M12">
        <v>125.257646</v>
      </c>
      <c r="N12">
        <v>30</v>
      </c>
      <c r="O12">
        <v>5.706</v>
      </c>
      <c r="P12" s="75"/>
      <c r="Q12" s="55"/>
      <c r="R12" s="55">
        <f t="shared" si="0"/>
        <v>0</v>
      </c>
      <c r="S12" s="55"/>
      <c r="T12" s="55"/>
      <c r="U12" s="55"/>
      <c r="V12" s="55"/>
      <c r="W12" s="55"/>
      <c r="X12" s="55"/>
      <c r="Y12" s="55"/>
      <c r="Z12" s="76"/>
    </row>
    <row r="13" spans="1:26" ht="12.75">
      <c r="A13">
        <v>1</v>
      </c>
      <c r="B13">
        <v>0</v>
      </c>
      <c r="C13">
        <v>0</v>
      </c>
      <c r="D13"/>
      <c r="E13">
        <v>32</v>
      </c>
      <c r="F13">
        <v>891</v>
      </c>
      <c r="G13">
        <v>285120</v>
      </c>
      <c r="H13">
        <v>0.225291</v>
      </c>
      <c r="I13">
        <v>0</v>
      </c>
      <c r="J13">
        <v>0</v>
      </c>
      <c r="K13">
        <v>0</v>
      </c>
      <c r="L13">
        <v>0</v>
      </c>
      <c r="M13">
        <v>126.019987</v>
      </c>
      <c r="N13">
        <v>0</v>
      </c>
      <c r="O13">
        <v>0.07128</v>
      </c>
      <c r="P13" s="75"/>
      <c r="Q13" s="55"/>
      <c r="R13" s="55">
        <f t="shared" si="0"/>
        <v>0</v>
      </c>
      <c r="S13" s="55"/>
      <c r="T13" s="55"/>
      <c r="U13" s="55"/>
      <c r="V13" s="55"/>
      <c r="W13" s="55"/>
      <c r="X13" s="55"/>
      <c r="Y13" s="55"/>
      <c r="Z13" s="76"/>
    </row>
    <row r="14" spans="1:26" ht="12.75">
      <c r="A14">
        <v>2</v>
      </c>
      <c r="B14">
        <v>0</v>
      </c>
      <c r="C14">
        <v>0</v>
      </c>
      <c r="D14"/>
      <c r="E14">
        <v>25</v>
      </c>
      <c r="F14">
        <v>617</v>
      </c>
      <c r="G14">
        <v>197440</v>
      </c>
      <c r="H14">
        <v>0.294038</v>
      </c>
      <c r="I14">
        <v>0</v>
      </c>
      <c r="J14">
        <v>0</v>
      </c>
      <c r="K14">
        <v>0</v>
      </c>
      <c r="L14">
        <v>0</v>
      </c>
      <c r="M14">
        <v>126.493519</v>
      </c>
      <c r="N14">
        <v>0</v>
      </c>
      <c r="O14">
        <v>0.04936</v>
      </c>
      <c r="P14" s="75"/>
      <c r="Q14" s="55"/>
      <c r="R14" s="55">
        <f t="shared" si="0"/>
        <v>0</v>
      </c>
      <c r="S14" s="55"/>
      <c r="T14" s="55"/>
      <c r="U14" s="55"/>
      <c r="V14" s="55"/>
      <c r="W14" s="55"/>
      <c r="X14" s="55"/>
      <c r="Y14" s="55"/>
      <c r="Z14" s="76"/>
    </row>
    <row r="15" spans="1:26" ht="12.75">
      <c r="A15">
        <v>3</v>
      </c>
      <c r="B15">
        <v>0</v>
      </c>
      <c r="C15">
        <v>0</v>
      </c>
      <c r="D15"/>
      <c r="E15">
        <v>28</v>
      </c>
      <c r="F15">
        <v>994</v>
      </c>
      <c r="G15">
        <v>318080</v>
      </c>
      <c r="H15">
        <v>0.261836</v>
      </c>
      <c r="I15">
        <v>0</v>
      </c>
      <c r="J15">
        <v>0</v>
      </c>
      <c r="K15">
        <v>0</v>
      </c>
      <c r="L15">
        <v>0</v>
      </c>
      <c r="M15">
        <v>123.520577</v>
      </c>
      <c r="N15">
        <v>0</v>
      </c>
      <c r="O15">
        <v>0.07952</v>
      </c>
      <c r="P15" s="75"/>
      <c r="Q15" s="55"/>
      <c r="R15" s="55">
        <f t="shared" si="0"/>
        <v>0</v>
      </c>
      <c r="S15" s="55"/>
      <c r="T15" s="55"/>
      <c r="U15" s="55"/>
      <c r="V15" s="55"/>
      <c r="W15" s="55"/>
      <c r="X15" s="55"/>
      <c r="Y15" s="55"/>
      <c r="Z15" s="76"/>
    </row>
    <row r="16" spans="1:26" ht="12.75">
      <c r="A16">
        <v>4</v>
      </c>
      <c r="B16">
        <v>0</v>
      </c>
      <c r="C16">
        <v>0</v>
      </c>
      <c r="D16"/>
      <c r="E16">
        <v>19</v>
      </c>
      <c r="F16">
        <v>638</v>
      </c>
      <c r="G16">
        <v>204160</v>
      </c>
      <c r="H16">
        <v>0.309122</v>
      </c>
      <c r="I16">
        <v>0</v>
      </c>
      <c r="J16">
        <v>0</v>
      </c>
      <c r="K16">
        <v>0</v>
      </c>
      <c r="L16">
        <v>0</v>
      </c>
      <c r="M16">
        <v>123.53037</v>
      </c>
      <c r="N16">
        <v>0</v>
      </c>
      <c r="O16">
        <v>0.05104</v>
      </c>
      <c r="P16" s="75"/>
      <c r="Q16" s="55"/>
      <c r="R16" s="55">
        <f t="shared" si="0"/>
        <v>0</v>
      </c>
      <c r="S16" s="55"/>
      <c r="T16" s="55"/>
      <c r="U16" s="55"/>
      <c r="V16" s="55"/>
      <c r="W16" s="55"/>
      <c r="X16" s="55"/>
      <c r="Y16" s="55"/>
      <c r="Z16" s="76"/>
    </row>
    <row r="17" spans="1:26" ht="12.75">
      <c r="A17">
        <v>5</v>
      </c>
      <c r="B17">
        <v>0</v>
      </c>
      <c r="C17">
        <v>0</v>
      </c>
      <c r="D17"/>
      <c r="E17">
        <v>26</v>
      </c>
      <c r="F17">
        <v>786</v>
      </c>
      <c r="G17">
        <v>251520</v>
      </c>
      <c r="H17">
        <v>0.256158</v>
      </c>
      <c r="I17">
        <v>0</v>
      </c>
      <c r="J17">
        <v>0</v>
      </c>
      <c r="K17">
        <v>0</v>
      </c>
      <c r="L17">
        <v>0</v>
      </c>
      <c r="M17">
        <v>127.567745</v>
      </c>
      <c r="N17">
        <v>0</v>
      </c>
      <c r="O17">
        <v>0.06288</v>
      </c>
      <c r="P17" s="75"/>
      <c r="Q17" s="55"/>
      <c r="R17" s="55">
        <f t="shared" si="0"/>
        <v>0</v>
      </c>
      <c r="S17" s="55"/>
      <c r="T17" s="55"/>
      <c r="U17" s="55"/>
      <c r="V17" s="55"/>
      <c r="W17" s="55"/>
      <c r="X17" s="55"/>
      <c r="Y17" s="55"/>
      <c r="Z17" s="76"/>
    </row>
    <row r="18" spans="1:26" ht="12.75">
      <c r="A18">
        <v>6</v>
      </c>
      <c r="B18">
        <v>0</v>
      </c>
      <c r="C18">
        <v>0</v>
      </c>
      <c r="D18"/>
      <c r="E18">
        <v>24</v>
      </c>
      <c r="F18">
        <v>978</v>
      </c>
      <c r="G18">
        <v>312960</v>
      </c>
      <c r="H18">
        <v>0.239802</v>
      </c>
      <c r="I18">
        <v>0</v>
      </c>
      <c r="J18">
        <v>0</v>
      </c>
      <c r="K18">
        <v>0</v>
      </c>
      <c r="L18">
        <v>0</v>
      </c>
      <c r="M18">
        <v>125.873619</v>
      </c>
      <c r="N18">
        <v>0</v>
      </c>
      <c r="O18">
        <v>0.07824</v>
      </c>
      <c r="P18" s="75"/>
      <c r="Q18" s="55"/>
      <c r="R18" s="55">
        <f t="shared" si="0"/>
        <v>0</v>
      </c>
      <c r="S18" s="55"/>
      <c r="T18" s="55"/>
      <c r="U18" s="55"/>
      <c r="V18" s="55"/>
      <c r="W18" s="55"/>
      <c r="X18" s="55"/>
      <c r="Y18" s="55"/>
      <c r="Z18" s="76"/>
    </row>
    <row r="19" spans="1:26" ht="12.75">
      <c r="A19">
        <v>7</v>
      </c>
      <c r="B19">
        <v>0</v>
      </c>
      <c r="C19">
        <v>0</v>
      </c>
      <c r="D19"/>
      <c r="E19">
        <v>30</v>
      </c>
      <c r="F19">
        <v>1108</v>
      </c>
      <c r="G19">
        <v>354560</v>
      </c>
      <c r="H19">
        <v>0.289631</v>
      </c>
      <c r="I19">
        <v>0</v>
      </c>
      <c r="J19">
        <v>0</v>
      </c>
      <c r="K19">
        <v>0</v>
      </c>
      <c r="L19">
        <v>0</v>
      </c>
      <c r="M19">
        <v>129.999991</v>
      </c>
      <c r="N19">
        <v>0</v>
      </c>
      <c r="O19">
        <v>0.08864</v>
      </c>
      <c r="P19" s="75"/>
      <c r="Q19" s="55"/>
      <c r="R19" s="55">
        <f t="shared" si="0"/>
        <v>0</v>
      </c>
      <c r="S19" s="55"/>
      <c r="T19" s="55"/>
      <c r="U19" s="55"/>
      <c r="V19" s="55"/>
      <c r="W19" s="55"/>
      <c r="X19" s="55"/>
      <c r="Y19" s="55"/>
      <c r="Z19" s="76"/>
    </row>
    <row r="20" spans="1:26" ht="12.75">
      <c r="A20">
        <v>8</v>
      </c>
      <c r="B20">
        <v>0</v>
      </c>
      <c r="C20">
        <v>0</v>
      </c>
      <c r="D20"/>
      <c r="E20">
        <v>35</v>
      </c>
      <c r="F20">
        <v>984</v>
      </c>
      <c r="G20">
        <v>314880</v>
      </c>
      <c r="H20">
        <v>0.234804</v>
      </c>
      <c r="I20">
        <v>0</v>
      </c>
      <c r="J20">
        <v>0</v>
      </c>
      <c r="K20">
        <v>0</v>
      </c>
      <c r="L20">
        <v>0</v>
      </c>
      <c r="M20">
        <v>96.774624</v>
      </c>
      <c r="N20">
        <v>0</v>
      </c>
      <c r="O20">
        <v>0.07872</v>
      </c>
      <c r="P20" s="75"/>
      <c r="Q20" s="55"/>
      <c r="R20" s="55">
        <f t="shared" si="0"/>
        <v>0</v>
      </c>
      <c r="S20" s="55"/>
      <c r="T20" s="55"/>
      <c r="U20" s="55"/>
      <c r="V20" s="55"/>
      <c r="W20" s="55"/>
      <c r="X20" s="55"/>
      <c r="Y20" s="55"/>
      <c r="Z20" s="76"/>
    </row>
    <row r="21" spans="1:26" ht="12.75">
      <c r="A21">
        <v>9</v>
      </c>
      <c r="B21">
        <v>0</v>
      </c>
      <c r="C21">
        <v>0</v>
      </c>
      <c r="D21"/>
      <c r="E21">
        <v>30</v>
      </c>
      <c r="F21">
        <v>919</v>
      </c>
      <c r="G21">
        <v>294080</v>
      </c>
      <c r="H21">
        <v>0.271373</v>
      </c>
      <c r="I21">
        <v>0</v>
      </c>
      <c r="J21">
        <v>0</v>
      </c>
      <c r="K21">
        <v>0</v>
      </c>
      <c r="L21">
        <v>0</v>
      </c>
      <c r="M21">
        <v>130.000005</v>
      </c>
      <c r="N21">
        <v>0</v>
      </c>
      <c r="O21">
        <v>0.07352</v>
      </c>
      <c r="P21" s="75"/>
      <c r="Q21" s="55"/>
      <c r="R21" s="115">
        <v>0</v>
      </c>
      <c r="S21" s="55"/>
      <c r="T21" s="55"/>
      <c r="U21" s="55"/>
      <c r="V21" s="55"/>
      <c r="W21" s="55"/>
      <c r="X21" s="55"/>
      <c r="Y21" s="55"/>
      <c r="Z21" s="76"/>
    </row>
    <row r="22" spans="1:26" ht="12.75">
      <c r="A22">
        <v>10</v>
      </c>
      <c r="B22">
        <v>0</v>
      </c>
      <c r="C22">
        <v>0</v>
      </c>
      <c r="D22"/>
      <c r="E22">
        <v>26</v>
      </c>
      <c r="F22">
        <v>973</v>
      </c>
      <c r="G22">
        <v>311360</v>
      </c>
      <c r="H22">
        <v>0.219785</v>
      </c>
      <c r="I22">
        <v>0</v>
      </c>
      <c r="J22">
        <v>0</v>
      </c>
      <c r="K22">
        <v>0</v>
      </c>
      <c r="L22">
        <v>0</v>
      </c>
      <c r="M22">
        <v>130.000001</v>
      </c>
      <c r="N22">
        <v>0</v>
      </c>
      <c r="O22">
        <v>0.07784</v>
      </c>
      <c r="P22" s="75"/>
      <c r="Q22" s="55"/>
      <c r="R22" s="116">
        <f aca="true" t="shared" si="1" ref="R22:R30">(I22+K22)/F22</f>
        <v>0</v>
      </c>
      <c r="S22" s="55">
        <v>0.0001</v>
      </c>
      <c r="T22" s="55"/>
      <c r="U22" s="55"/>
      <c r="V22" s="55"/>
      <c r="W22" s="55"/>
      <c r="X22" s="55"/>
      <c r="Y22" s="55"/>
      <c r="Z22" s="76"/>
    </row>
    <row r="23" spans="1:26" ht="12.75">
      <c r="A23">
        <v>0</v>
      </c>
      <c r="B23">
        <v>11</v>
      </c>
      <c r="C23"/>
      <c r="D23">
        <v>15</v>
      </c>
      <c r="E23">
        <v>277</v>
      </c>
      <c r="F23">
        <v>1939</v>
      </c>
      <c r="G23">
        <v>7942144</v>
      </c>
      <c r="H23">
        <v>0.041797</v>
      </c>
      <c r="I23">
        <v>0</v>
      </c>
      <c r="J23">
        <v>0</v>
      </c>
      <c r="K23">
        <v>0</v>
      </c>
      <c r="L23">
        <v>0</v>
      </c>
      <c r="M23">
        <v>129.492858</v>
      </c>
      <c r="N23">
        <v>2</v>
      </c>
      <c r="O23">
        <v>1.985536</v>
      </c>
      <c r="P23" s="75"/>
      <c r="Q23" s="55"/>
      <c r="R23" s="116">
        <f t="shared" si="1"/>
        <v>0</v>
      </c>
      <c r="S23" s="55">
        <v>0.0001</v>
      </c>
      <c r="T23" s="55"/>
      <c r="U23" s="55"/>
      <c r="V23" s="55"/>
      <c r="W23" s="55"/>
      <c r="X23" s="55"/>
      <c r="Y23" s="55"/>
      <c r="Z23" s="76"/>
    </row>
    <row r="24" spans="1:26" ht="12.75">
      <c r="A24">
        <v>0</v>
      </c>
      <c r="B24">
        <v>12</v>
      </c>
      <c r="C24"/>
      <c r="D24">
        <v>15</v>
      </c>
      <c r="E24">
        <v>277</v>
      </c>
      <c r="F24">
        <v>1939</v>
      </c>
      <c r="G24">
        <v>7942144</v>
      </c>
      <c r="H24">
        <v>0.040531</v>
      </c>
      <c r="I24">
        <v>0</v>
      </c>
      <c r="J24">
        <v>0</v>
      </c>
      <c r="K24">
        <v>0</v>
      </c>
      <c r="L24">
        <v>0</v>
      </c>
      <c r="M24">
        <v>129.716664</v>
      </c>
      <c r="N24">
        <v>2</v>
      </c>
      <c r="O24">
        <v>1.985536</v>
      </c>
      <c r="P24" s="75"/>
      <c r="Q24" s="55"/>
      <c r="R24" s="116">
        <f t="shared" si="1"/>
        <v>0</v>
      </c>
      <c r="S24" s="55">
        <v>0.0001</v>
      </c>
      <c r="T24" s="55"/>
      <c r="U24" s="55"/>
      <c r="V24" s="55"/>
      <c r="W24" s="55"/>
      <c r="X24" s="55"/>
      <c r="Y24" s="55"/>
      <c r="Z24" s="76"/>
    </row>
    <row r="25" spans="1:26" ht="12.75">
      <c r="A25">
        <v>0</v>
      </c>
      <c r="B25">
        <v>13</v>
      </c>
      <c r="C25"/>
      <c r="D25">
        <v>15</v>
      </c>
      <c r="E25">
        <v>277</v>
      </c>
      <c r="F25">
        <v>1939</v>
      </c>
      <c r="G25">
        <v>7942144</v>
      </c>
      <c r="H25">
        <v>0.041034</v>
      </c>
      <c r="I25">
        <v>0</v>
      </c>
      <c r="J25">
        <v>0</v>
      </c>
      <c r="K25">
        <v>0</v>
      </c>
      <c r="L25">
        <v>0</v>
      </c>
      <c r="M25">
        <v>129.522058</v>
      </c>
      <c r="N25">
        <v>2</v>
      </c>
      <c r="O25">
        <v>1.985536</v>
      </c>
      <c r="P25" s="75"/>
      <c r="Q25" s="55"/>
      <c r="R25" s="116">
        <f t="shared" si="1"/>
        <v>0</v>
      </c>
      <c r="S25" s="55">
        <v>0.0001</v>
      </c>
      <c r="T25" s="55"/>
      <c r="U25" s="55"/>
      <c r="V25" s="55"/>
      <c r="W25" s="55"/>
      <c r="X25" s="55"/>
      <c r="Y25" s="55"/>
      <c r="Z25" s="76"/>
    </row>
    <row r="26" spans="1:26" ht="12.75">
      <c r="A26">
        <v>0</v>
      </c>
      <c r="B26">
        <v>14</v>
      </c>
      <c r="C26"/>
      <c r="D26">
        <v>15</v>
      </c>
      <c r="E26">
        <v>277</v>
      </c>
      <c r="F26">
        <v>1939</v>
      </c>
      <c r="G26">
        <v>7942144</v>
      </c>
      <c r="H26">
        <v>0.040552</v>
      </c>
      <c r="I26">
        <v>0</v>
      </c>
      <c r="J26">
        <v>0</v>
      </c>
      <c r="K26">
        <v>0</v>
      </c>
      <c r="L26">
        <v>0</v>
      </c>
      <c r="M26">
        <v>129.269792</v>
      </c>
      <c r="N26">
        <v>2</v>
      </c>
      <c r="O26">
        <v>1.985536</v>
      </c>
      <c r="P26" s="75"/>
      <c r="Q26" s="55"/>
      <c r="R26" s="116">
        <f t="shared" si="1"/>
        <v>0</v>
      </c>
      <c r="S26" s="55">
        <v>0.0001</v>
      </c>
      <c r="T26" s="55"/>
      <c r="U26" s="55"/>
      <c r="V26" s="55"/>
      <c r="W26" s="55"/>
      <c r="X26" s="55"/>
      <c r="Y26" s="55"/>
      <c r="Z26" s="76"/>
    </row>
    <row r="27" spans="1:26" ht="12.75">
      <c r="A27">
        <v>0</v>
      </c>
      <c r="B27">
        <v>15</v>
      </c>
      <c r="C27"/>
      <c r="D27">
        <v>15</v>
      </c>
      <c r="E27">
        <v>1110</v>
      </c>
      <c r="F27">
        <v>7770</v>
      </c>
      <c r="G27">
        <v>31825920</v>
      </c>
      <c r="H27">
        <v>0.031619</v>
      </c>
      <c r="I27">
        <v>0</v>
      </c>
      <c r="J27">
        <v>0</v>
      </c>
      <c r="K27">
        <v>0</v>
      </c>
      <c r="L27">
        <v>0</v>
      </c>
      <c r="M27">
        <v>129.999998</v>
      </c>
      <c r="N27">
        <v>8</v>
      </c>
      <c r="O27">
        <v>7.95648</v>
      </c>
      <c r="P27" s="75"/>
      <c r="Q27" s="55"/>
      <c r="R27" s="116">
        <f t="shared" si="1"/>
        <v>0</v>
      </c>
      <c r="S27" s="55">
        <v>0.0001</v>
      </c>
      <c r="T27" s="55"/>
      <c r="U27" s="55"/>
      <c r="V27" s="55"/>
      <c r="W27" s="55"/>
      <c r="X27" s="55"/>
      <c r="Y27" s="55"/>
      <c r="Z27" s="76"/>
    </row>
    <row r="28" spans="1:26" ht="12.75">
      <c r="A28">
        <v>0</v>
      </c>
      <c r="B28">
        <v>16</v>
      </c>
      <c r="C28"/>
      <c r="D28">
        <v>15</v>
      </c>
      <c r="E28">
        <v>1110</v>
      </c>
      <c r="F28">
        <v>7770</v>
      </c>
      <c r="G28">
        <v>31825920</v>
      </c>
      <c r="H28">
        <v>0.031488</v>
      </c>
      <c r="I28">
        <v>0</v>
      </c>
      <c r="J28">
        <v>0</v>
      </c>
      <c r="K28">
        <v>0</v>
      </c>
      <c r="L28">
        <v>0</v>
      </c>
      <c r="M28">
        <v>130</v>
      </c>
      <c r="N28">
        <v>8</v>
      </c>
      <c r="O28">
        <v>7.95648</v>
      </c>
      <c r="P28" s="75"/>
      <c r="Q28" s="55"/>
      <c r="R28" s="116">
        <f t="shared" si="1"/>
        <v>0</v>
      </c>
      <c r="S28" s="55">
        <v>0.0001</v>
      </c>
      <c r="T28" s="55"/>
      <c r="U28" s="55"/>
      <c r="V28" s="55"/>
      <c r="W28" s="55"/>
      <c r="X28" s="55"/>
      <c r="Y28" s="55"/>
      <c r="Z28" s="76"/>
    </row>
    <row r="29" spans="1:26" ht="12.75">
      <c r="A29">
        <v>0</v>
      </c>
      <c r="B29">
        <v>17</v>
      </c>
      <c r="C29"/>
      <c r="D29">
        <v>15</v>
      </c>
      <c r="E29">
        <v>1111</v>
      </c>
      <c r="F29">
        <v>7777</v>
      </c>
      <c r="G29">
        <v>31854592</v>
      </c>
      <c r="H29">
        <v>0.031335</v>
      </c>
      <c r="I29">
        <v>0</v>
      </c>
      <c r="J29">
        <v>0</v>
      </c>
      <c r="K29">
        <v>0</v>
      </c>
      <c r="L29">
        <v>0</v>
      </c>
      <c r="M29">
        <v>129.999996</v>
      </c>
      <c r="N29">
        <v>8</v>
      </c>
      <c r="O29">
        <v>7.963648</v>
      </c>
      <c r="P29" s="75"/>
      <c r="Q29" s="55"/>
      <c r="R29" s="116">
        <f t="shared" si="1"/>
        <v>0</v>
      </c>
      <c r="S29" s="55">
        <v>0.0001</v>
      </c>
      <c r="T29" s="55"/>
      <c r="U29" s="55"/>
      <c r="V29" s="55"/>
      <c r="W29" s="55"/>
      <c r="X29" s="55"/>
      <c r="Y29" s="55"/>
      <c r="Z29" s="76"/>
    </row>
    <row r="30" spans="1:26" ht="12.75">
      <c r="A30">
        <v>0</v>
      </c>
      <c r="B30">
        <v>18</v>
      </c>
      <c r="C30"/>
      <c r="D30">
        <v>15</v>
      </c>
      <c r="E30">
        <v>830</v>
      </c>
      <c r="F30">
        <v>1660</v>
      </c>
      <c r="G30">
        <v>19920000</v>
      </c>
      <c r="H30">
        <v>0.032101</v>
      </c>
      <c r="I30">
        <v>0</v>
      </c>
      <c r="J30">
        <v>0</v>
      </c>
      <c r="K30">
        <v>0</v>
      </c>
      <c r="L30">
        <v>0</v>
      </c>
      <c r="M30">
        <v>130</v>
      </c>
      <c r="N30">
        <v>5</v>
      </c>
      <c r="O30">
        <v>4.98</v>
      </c>
      <c r="P30" s="75"/>
      <c r="Q30" s="55"/>
      <c r="R30" s="116">
        <f t="shared" si="1"/>
        <v>0</v>
      </c>
      <c r="S30" s="55">
        <v>0.0001</v>
      </c>
      <c r="T30" s="55"/>
      <c r="U30" s="55"/>
      <c r="V30" s="55"/>
      <c r="W30" s="55"/>
      <c r="X30" s="55"/>
      <c r="Y30" s="55"/>
      <c r="Z30" s="76"/>
    </row>
    <row r="31" spans="1:26" ht="12.75">
      <c r="A31">
        <v>0</v>
      </c>
      <c r="B31">
        <v>24</v>
      </c>
      <c r="C31"/>
      <c r="D31">
        <v>13</v>
      </c>
      <c r="E31">
        <v>399</v>
      </c>
      <c r="F31">
        <v>399</v>
      </c>
      <c r="G31">
        <v>383040</v>
      </c>
      <c r="H31">
        <v>0.026514</v>
      </c>
      <c r="I31">
        <v>0</v>
      </c>
      <c r="J31">
        <v>0</v>
      </c>
      <c r="K31">
        <v>0</v>
      </c>
      <c r="L31">
        <v>0</v>
      </c>
      <c r="M31">
        <v>129.999999</v>
      </c>
      <c r="N31">
        <v>0.096</v>
      </c>
      <c r="O31">
        <v>0.09576</v>
      </c>
      <c r="P31" s="75"/>
      <c r="Q31" s="55"/>
      <c r="R31" s="116">
        <f aca="true" t="shared" si="2" ref="R31:R61">(I31+K31)*100/F31</f>
        <v>0</v>
      </c>
      <c r="S31" s="103">
        <v>0.05</v>
      </c>
      <c r="T31" s="103"/>
      <c r="U31" s="103"/>
      <c r="V31" s="55"/>
      <c r="W31" s="55"/>
      <c r="X31" s="55"/>
      <c r="Y31" s="55"/>
      <c r="Z31" s="76"/>
    </row>
    <row r="32" spans="1:26" ht="12.75">
      <c r="A32">
        <v>0</v>
      </c>
      <c r="B32">
        <v>25</v>
      </c>
      <c r="C32"/>
      <c r="D32">
        <v>13</v>
      </c>
      <c r="E32">
        <v>399</v>
      </c>
      <c r="F32">
        <v>399</v>
      </c>
      <c r="G32">
        <v>383040</v>
      </c>
      <c r="H32">
        <v>0.026697</v>
      </c>
      <c r="I32">
        <v>0</v>
      </c>
      <c r="J32">
        <v>0</v>
      </c>
      <c r="K32">
        <v>0</v>
      </c>
      <c r="L32">
        <v>0</v>
      </c>
      <c r="M32">
        <v>129.999999</v>
      </c>
      <c r="N32">
        <v>0.096</v>
      </c>
      <c r="O32">
        <v>0.09576</v>
      </c>
      <c r="P32" s="75"/>
      <c r="Q32" s="55"/>
      <c r="R32" s="116">
        <f t="shared" si="2"/>
        <v>0</v>
      </c>
      <c r="S32" s="103">
        <v>0.05</v>
      </c>
      <c r="T32" s="103"/>
      <c r="U32" s="103"/>
      <c r="V32" s="55"/>
      <c r="W32" s="55"/>
      <c r="X32" s="55"/>
      <c r="Y32" s="55"/>
      <c r="Z32" s="76"/>
    </row>
    <row r="33" spans="1:26" ht="12.75">
      <c r="A33">
        <v>0</v>
      </c>
      <c r="B33">
        <v>26</v>
      </c>
      <c r="C33"/>
      <c r="D33">
        <v>13</v>
      </c>
      <c r="E33">
        <v>399</v>
      </c>
      <c r="F33">
        <v>399</v>
      </c>
      <c r="G33">
        <v>383040</v>
      </c>
      <c r="H33">
        <v>0.02681</v>
      </c>
      <c r="I33">
        <v>0</v>
      </c>
      <c r="J33">
        <v>0</v>
      </c>
      <c r="K33">
        <v>0</v>
      </c>
      <c r="L33">
        <v>0</v>
      </c>
      <c r="M33">
        <v>129.762167</v>
      </c>
      <c r="N33">
        <v>0.096</v>
      </c>
      <c r="O33">
        <v>0.09576</v>
      </c>
      <c r="P33" s="75"/>
      <c r="Q33" s="55"/>
      <c r="R33" s="116">
        <f t="shared" si="2"/>
        <v>0</v>
      </c>
      <c r="S33" s="103">
        <v>0.05</v>
      </c>
      <c r="T33" s="103"/>
      <c r="U33" s="103"/>
      <c r="V33" s="55"/>
      <c r="W33" s="55"/>
      <c r="X33" s="55"/>
      <c r="Y33" s="55"/>
      <c r="Z33" s="76"/>
    </row>
    <row r="34" spans="1:26" ht="12.75">
      <c r="A34">
        <v>0</v>
      </c>
      <c r="B34">
        <v>27</v>
      </c>
      <c r="C34"/>
      <c r="D34">
        <v>13</v>
      </c>
      <c r="E34">
        <v>399</v>
      </c>
      <c r="F34">
        <v>399</v>
      </c>
      <c r="G34">
        <v>383040</v>
      </c>
      <c r="H34">
        <v>0.027073</v>
      </c>
      <c r="I34">
        <v>0</v>
      </c>
      <c r="J34">
        <v>0</v>
      </c>
      <c r="K34">
        <v>0</v>
      </c>
      <c r="L34">
        <v>0</v>
      </c>
      <c r="M34">
        <v>129.999999</v>
      </c>
      <c r="N34">
        <v>0.096</v>
      </c>
      <c r="O34">
        <v>0.09576</v>
      </c>
      <c r="P34" s="75"/>
      <c r="Q34" s="55"/>
      <c r="R34" s="116">
        <f t="shared" si="2"/>
        <v>0</v>
      </c>
      <c r="S34" s="103">
        <v>0.05</v>
      </c>
      <c r="T34" s="103"/>
      <c r="U34" s="103"/>
      <c r="V34" s="55"/>
      <c r="W34" s="55"/>
      <c r="X34" s="55"/>
      <c r="Y34" s="55"/>
      <c r="Z34" s="76"/>
    </row>
    <row r="35" spans="1:26" ht="12.75">
      <c r="A35">
        <v>0</v>
      </c>
      <c r="B35">
        <v>28</v>
      </c>
      <c r="C35"/>
      <c r="D35">
        <v>13</v>
      </c>
      <c r="E35">
        <v>399</v>
      </c>
      <c r="F35">
        <v>399</v>
      </c>
      <c r="G35">
        <v>383040</v>
      </c>
      <c r="H35">
        <v>0.027256</v>
      </c>
      <c r="I35">
        <v>0</v>
      </c>
      <c r="J35">
        <v>0</v>
      </c>
      <c r="K35">
        <v>0</v>
      </c>
      <c r="L35">
        <v>0</v>
      </c>
      <c r="M35">
        <v>129.999999</v>
      </c>
      <c r="N35">
        <v>0.096</v>
      </c>
      <c r="O35">
        <v>0.09576</v>
      </c>
      <c r="P35" s="75"/>
      <c r="Q35" s="55"/>
      <c r="R35" s="116">
        <f t="shared" si="2"/>
        <v>0</v>
      </c>
      <c r="S35" s="103">
        <v>0.05</v>
      </c>
      <c r="T35" s="103"/>
      <c r="U35" s="103"/>
      <c r="V35" s="55"/>
      <c r="W35" s="55"/>
      <c r="X35" s="55"/>
      <c r="Y35" s="55"/>
      <c r="Z35" s="76"/>
    </row>
    <row r="36" spans="1:26" ht="12.75">
      <c r="A36">
        <v>0</v>
      </c>
      <c r="B36">
        <v>29</v>
      </c>
      <c r="C36"/>
      <c r="D36">
        <v>13</v>
      </c>
      <c r="E36">
        <v>399</v>
      </c>
      <c r="F36">
        <v>399</v>
      </c>
      <c r="G36">
        <v>383040</v>
      </c>
      <c r="H36">
        <v>0.027439</v>
      </c>
      <c r="I36">
        <v>0</v>
      </c>
      <c r="J36">
        <v>0</v>
      </c>
      <c r="K36">
        <v>0</v>
      </c>
      <c r="L36">
        <v>0</v>
      </c>
      <c r="M36">
        <v>129.297681</v>
      </c>
      <c r="N36">
        <v>0.096</v>
      </c>
      <c r="O36">
        <v>0.09576</v>
      </c>
      <c r="P36" s="75"/>
      <c r="Q36" s="55"/>
      <c r="R36" s="116">
        <f t="shared" si="2"/>
        <v>0</v>
      </c>
      <c r="S36" s="103">
        <v>0.05</v>
      </c>
      <c r="T36" s="103"/>
      <c r="U36" s="103"/>
      <c r="V36" s="55"/>
      <c r="W36" s="55"/>
      <c r="X36" s="55"/>
      <c r="Y36" s="55"/>
      <c r="Z36" s="76"/>
    </row>
    <row r="37" spans="1:26" ht="12.75">
      <c r="A37">
        <v>0</v>
      </c>
      <c r="B37">
        <v>30</v>
      </c>
      <c r="C37"/>
      <c r="D37">
        <v>13</v>
      </c>
      <c r="E37">
        <v>399</v>
      </c>
      <c r="F37">
        <v>399</v>
      </c>
      <c r="G37">
        <v>383040</v>
      </c>
      <c r="H37">
        <v>0.02564</v>
      </c>
      <c r="I37">
        <v>0</v>
      </c>
      <c r="J37">
        <v>0</v>
      </c>
      <c r="K37">
        <v>0</v>
      </c>
      <c r="L37">
        <v>0</v>
      </c>
      <c r="M37">
        <v>129.999999</v>
      </c>
      <c r="N37">
        <v>0.096</v>
      </c>
      <c r="O37">
        <v>0.09576</v>
      </c>
      <c r="P37" s="75"/>
      <c r="Q37" s="55"/>
      <c r="R37" s="116">
        <f t="shared" si="2"/>
        <v>0</v>
      </c>
      <c r="S37" s="103">
        <v>0.05</v>
      </c>
      <c r="T37" s="103"/>
      <c r="U37" s="103"/>
      <c r="V37" s="55"/>
      <c r="W37" s="55"/>
      <c r="X37" s="55"/>
      <c r="Y37" s="55"/>
      <c r="Z37" s="76"/>
    </row>
    <row r="38" spans="1:26" ht="12.75">
      <c r="A38">
        <v>0</v>
      </c>
      <c r="B38">
        <v>31</v>
      </c>
      <c r="C38"/>
      <c r="D38">
        <v>13</v>
      </c>
      <c r="E38">
        <v>399</v>
      </c>
      <c r="F38">
        <v>399</v>
      </c>
      <c r="G38">
        <v>383040</v>
      </c>
      <c r="H38">
        <v>0.032868</v>
      </c>
      <c r="I38">
        <v>1</v>
      </c>
      <c r="J38">
        <v>960</v>
      </c>
      <c r="K38">
        <v>0</v>
      </c>
      <c r="L38">
        <v>0</v>
      </c>
      <c r="M38">
        <v>126.499097</v>
      </c>
      <c r="N38">
        <v>0.096</v>
      </c>
      <c r="O38">
        <v>0.09576</v>
      </c>
      <c r="P38" s="75"/>
      <c r="Q38" s="55"/>
      <c r="R38" s="116">
        <f t="shared" si="2"/>
        <v>0.2506265664160401</v>
      </c>
      <c r="S38" s="103">
        <v>0.05</v>
      </c>
      <c r="T38" s="103"/>
      <c r="U38" s="103"/>
      <c r="V38" s="55"/>
      <c r="W38" s="55"/>
      <c r="X38" s="55"/>
      <c r="Y38" s="55"/>
      <c r="Z38" s="76"/>
    </row>
    <row r="39" spans="1:26" ht="12.75">
      <c r="A39">
        <v>0</v>
      </c>
      <c r="B39">
        <v>32</v>
      </c>
      <c r="C39"/>
      <c r="D39">
        <v>13</v>
      </c>
      <c r="E39">
        <v>399</v>
      </c>
      <c r="F39">
        <v>399</v>
      </c>
      <c r="G39">
        <v>383040</v>
      </c>
      <c r="H39">
        <v>0.026036</v>
      </c>
      <c r="I39">
        <v>0</v>
      </c>
      <c r="J39">
        <v>0</v>
      </c>
      <c r="K39">
        <v>0</v>
      </c>
      <c r="L39">
        <v>0</v>
      </c>
      <c r="M39">
        <v>129.999999</v>
      </c>
      <c r="N39">
        <v>0.096</v>
      </c>
      <c r="O39">
        <v>0.09576</v>
      </c>
      <c r="P39" s="75"/>
      <c r="Q39" s="55"/>
      <c r="R39" s="116">
        <f t="shared" si="2"/>
        <v>0</v>
      </c>
      <c r="S39" s="103">
        <v>0.05</v>
      </c>
      <c r="T39" s="103"/>
      <c r="U39" s="103"/>
      <c r="V39" s="55"/>
      <c r="W39" s="55"/>
      <c r="X39" s="55"/>
      <c r="Y39" s="55"/>
      <c r="Z39" s="76"/>
    </row>
    <row r="40" spans="1:26" ht="12.75">
      <c r="A40">
        <v>0</v>
      </c>
      <c r="B40">
        <v>33</v>
      </c>
      <c r="C40"/>
      <c r="D40">
        <v>13</v>
      </c>
      <c r="E40">
        <v>399</v>
      </c>
      <c r="F40">
        <v>399</v>
      </c>
      <c r="G40">
        <v>383040</v>
      </c>
      <c r="H40">
        <v>0.025768</v>
      </c>
      <c r="I40">
        <v>0</v>
      </c>
      <c r="J40">
        <v>0</v>
      </c>
      <c r="K40">
        <v>0</v>
      </c>
      <c r="L40">
        <v>0</v>
      </c>
      <c r="M40">
        <v>129.999999</v>
      </c>
      <c r="N40">
        <v>0.096</v>
      </c>
      <c r="O40">
        <v>0.09576</v>
      </c>
      <c r="P40" s="75"/>
      <c r="Q40" s="55"/>
      <c r="R40" s="116">
        <f t="shared" si="2"/>
        <v>0</v>
      </c>
      <c r="S40" s="103">
        <v>0.05</v>
      </c>
      <c r="T40" s="103"/>
      <c r="U40" s="103"/>
      <c r="V40" s="55"/>
      <c r="W40" s="55"/>
      <c r="X40" s="55"/>
      <c r="Y40" s="55"/>
      <c r="Z40" s="76"/>
    </row>
    <row r="41" spans="1:26" ht="12.75">
      <c r="A41">
        <v>0</v>
      </c>
      <c r="B41">
        <v>34</v>
      </c>
      <c r="C41"/>
      <c r="D41">
        <v>13</v>
      </c>
      <c r="E41">
        <v>399</v>
      </c>
      <c r="F41">
        <v>399</v>
      </c>
      <c r="G41">
        <v>383040</v>
      </c>
      <c r="H41">
        <v>0.026054</v>
      </c>
      <c r="I41">
        <v>0</v>
      </c>
      <c r="J41">
        <v>0</v>
      </c>
      <c r="K41">
        <v>0</v>
      </c>
      <c r="L41">
        <v>0</v>
      </c>
      <c r="M41">
        <v>130.000007</v>
      </c>
      <c r="N41">
        <v>0.096</v>
      </c>
      <c r="O41">
        <v>0.09576</v>
      </c>
      <c r="P41" s="75"/>
      <c r="Q41" s="55"/>
      <c r="R41" s="116">
        <f t="shared" si="2"/>
        <v>0</v>
      </c>
      <c r="S41" s="103">
        <v>0.05</v>
      </c>
      <c r="T41" s="103"/>
      <c r="U41" s="103"/>
      <c r="V41" s="55"/>
      <c r="W41" s="55"/>
      <c r="X41" s="55"/>
      <c r="Y41" s="55"/>
      <c r="Z41" s="76"/>
    </row>
    <row r="42" spans="1:26" ht="12.75">
      <c r="A42">
        <v>20</v>
      </c>
      <c r="B42">
        <v>0</v>
      </c>
      <c r="C42"/>
      <c r="D42">
        <v>13</v>
      </c>
      <c r="E42">
        <v>399</v>
      </c>
      <c r="F42">
        <v>399</v>
      </c>
      <c r="G42">
        <v>383040</v>
      </c>
      <c r="H42">
        <v>0.044042</v>
      </c>
      <c r="I42">
        <v>2</v>
      </c>
      <c r="J42">
        <v>1920</v>
      </c>
      <c r="K42">
        <v>0</v>
      </c>
      <c r="L42">
        <v>0</v>
      </c>
      <c r="M42">
        <v>125.34206</v>
      </c>
      <c r="N42">
        <v>0.096</v>
      </c>
      <c r="O42">
        <v>0.09576</v>
      </c>
      <c r="P42" s="75"/>
      <c r="Q42" s="55"/>
      <c r="R42" s="116">
        <f t="shared" si="2"/>
        <v>0.5012531328320802</v>
      </c>
      <c r="S42" s="103">
        <v>0.05</v>
      </c>
      <c r="T42" s="103"/>
      <c r="U42" s="103"/>
      <c r="V42" s="55"/>
      <c r="W42" s="55"/>
      <c r="X42" s="55"/>
      <c r="Y42" s="55"/>
      <c r="Z42" s="76"/>
    </row>
    <row r="43" spans="1:26" ht="12.75">
      <c r="A43">
        <v>21</v>
      </c>
      <c r="B43">
        <v>0</v>
      </c>
      <c r="C43"/>
      <c r="D43">
        <v>13</v>
      </c>
      <c r="E43">
        <v>399</v>
      </c>
      <c r="F43">
        <v>399</v>
      </c>
      <c r="G43">
        <v>383040</v>
      </c>
      <c r="H43">
        <v>0.026039</v>
      </c>
      <c r="I43">
        <v>0</v>
      </c>
      <c r="J43">
        <v>0</v>
      </c>
      <c r="K43">
        <v>0</v>
      </c>
      <c r="L43">
        <v>0</v>
      </c>
      <c r="M43">
        <v>130.00001</v>
      </c>
      <c r="N43">
        <v>0.096</v>
      </c>
      <c r="O43">
        <v>0.09576</v>
      </c>
      <c r="P43" s="75"/>
      <c r="Q43" s="55"/>
      <c r="R43" s="116">
        <f t="shared" si="2"/>
        <v>0</v>
      </c>
      <c r="S43" s="103">
        <v>0.05</v>
      </c>
      <c r="T43" s="103"/>
      <c r="U43" s="103"/>
      <c r="V43" s="55"/>
      <c r="W43" s="55"/>
      <c r="X43" s="55"/>
      <c r="Y43" s="55"/>
      <c r="Z43" s="76"/>
    </row>
    <row r="44" spans="1:26" ht="12.75">
      <c r="A44">
        <v>22</v>
      </c>
      <c r="B44">
        <v>0</v>
      </c>
      <c r="C44"/>
      <c r="D44">
        <v>13</v>
      </c>
      <c r="E44">
        <v>399</v>
      </c>
      <c r="F44">
        <v>399</v>
      </c>
      <c r="G44">
        <v>383040</v>
      </c>
      <c r="H44">
        <v>0.026232</v>
      </c>
      <c r="I44">
        <v>0</v>
      </c>
      <c r="J44">
        <v>0</v>
      </c>
      <c r="K44">
        <v>0</v>
      </c>
      <c r="L44">
        <v>0</v>
      </c>
      <c r="M44">
        <v>130.00001</v>
      </c>
      <c r="N44">
        <v>0.096</v>
      </c>
      <c r="O44">
        <v>0.09576</v>
      </c>
      <c r="P44" s="75"/>
      <c r="Q44" s="55"/>
      <c r="R44" s="116">
        <f t="shared" si="2"/>
        <v>0</v>
      </c>
      <c r="S44" s="103">
        <v>0.05</v>
      </c>
      <c r="T44" s="103"/>
      <c r="U44" s="103"/>
      <c r="V44" s="55"/>
      <c r="W44" s="55"/>
      <c r="X44" s="55"/>
      <c r="Y44" s="55"/>
      <c r="Z44" s="76"/>
    </row>
    <row r="45" spans="1:26" ht="12.75">
      <c r="A45">
        <v>23</v>
      </c>
      <c r="B45">
        <v>0</v>
      </c>
      <c r="C45"/>
      <c r="D45">
        <v>13</v>
      </c>
      <c r="E45">
        <v>399</v>
      </c>
      <c r="F45">
        <v>399</v>
      </c>
      <c r="G45">
        <v>383040</v>
      </c>
      <c r="H45">
        <v>0.026426</v>
      </c>
      <c r="I45">
        <v>0</v>
      </c>
      <c r="J45">
        <v>0</v>
      </c>
      <c r="K45">
        <v>0</v>
      </c>
      <c r="L45">
        <v>0</v>
      </c>
      <c r="M45">
        <v>130.00001</v>
      </c>
      <c r="N45">
        <v>0.096</v>
      </c>
      <c r="O45">
        <v>0.09576</v>
      </c>
      <c r="P45" s="75"/>
      <c r="Q45" s="55"/>
      <c r="R45" s="116">
        <f t="shared" si="2"/>
        <v>0</v>
      </c>
      <c r="S45" s="103">
        <v>0.05</v>
      </c>
      <c r="T45" s="103"/>
      <c r="U45" s="103"/>
      <c r="V45" s="55"/>
      <c r="W45" s="55"/>
      <c r="X45" s="55"/>
      <c r="Y45" s="55"/>
      <c r="Z45" s="76"/>
    </row>
    <row r="46" spans="1:26" ht="12.75">
      <c r="A46">
        <v>24</v>
      </c>
      <c r="B46">
        <v>0</v>
      </c>
      <c r="C46"/>
      <c r="D46">
        <v>13</v>
      </c>
      <c r="E46">
        <v>399</v>
      </c>
      <c r="F46">
        <v>399</v>
      </c>
      <c r="G46">
        <v>383040</v>
      </c>
      <c r="H46">
        <v>0.026619</v>
      </c>
      <c r="I46">
        <v>0</v>
      </c>
      <c r="J46">
        <v>0</v>
      </c>
      <c r="K46">
        <v>0</v>
      </c>
      <c r="L46">
        <v>0</v>
      </c>
      <c r="M46">
        <v>130.00001</v>
      </c>
      <c r="N46">
        <v>0.096</v>
      </c>
      <c r="O46">
        <v>0.09576</v>
      </c>
      <c r="P46" s="75"/>
      <c r="Q46" s="55"/>
      <c r="R46" s="116">
        <f t="shared" si="2"/>
        <v>0</v>
      </c>
      <c r="S46" s="103">
        <v>0.05</v>
      </c>
      <c r="T46" s="103"/>
      <c r="U46" s="103"/>
      <c r="V46" s="55"/>
      <c r="W46" s="55"/>
      <c r="X46" s="55"/>
      <c r="Y46" s="55"/>
      <c r="Z46" s="76"/>
    </row>
    <row r="47" spans="1:26" ht="12.75">
      <c r="A47">
        <v>25</v>
      </c>
      <c r="B47">
        <v>0</v>
      </c>
      <c r="C47"/>
      <c r="D47">
        <v>13</v>
      </c>
      <c r="E47">
        <v>399</v>
      </c>
      <c r="F47">
        <v>399</v>
      </c>
      <c r="G47">
        <v>383040</v>
      </c>
      <c r="H47">
        <v>0.026812</v>
      </c>
      <c r="I47">
        <v>0</v>
      </c>
      <c r="J47">
        <v>0</v>
      </c>
      <c r="K47">
        <v>0</v>
      </c>
      <c r="L47">
        <v>0</v>
      </c>
      <c r="M47">
        <v>130.00001</v>
      </c>
      <c r="N47">
        <v>0.096</v>
      </c>
      <c r="O47">
        <v>0.09576</v>
      </c>
      <c r="P47" s="75"/>
      <c r="Q47" s="55"/>
      <c r="R47" s="116">
        <f t="shared" si="2"/>
        <v>0</v>
      </c>
      <c r="S47" s="103">
        <v>0.05</v>
      </c>
      <c r="T47" s="103"/>
      <c r="U47" s="103"/>
      <c r="V47" s="55"/>
      <c r="W47" s="55"/>
      <c r="X47" s="55"/>
      <c r="Y47" s="55"/>
      <c r="Z47" s="76"/>
    </row>
    <row r="48" spans="1:26" ht="12.75">
      <c r="A48">
        <v>26</v>
      </c>
      <c r="B48">
        <v>0</v>
      </c>
      <c r="C48"/>
      <c r="D48">
        <v>13</v>
      </c>
      <c r="E48">
        <v>399</v>
      </c>
      <c r="F48">
        <v>399</v>
      </c>
      <c r="G48">
        <v>383040</v>
      </c>
      <c r="H48">
        <v>0.027005</v>
      </c>
      <c r="I48">
        <v>0</v>
      </c>
      <c r="J48">
        <v>0</v>
      </c>
      <c r="K48">
        <v>0</v>
      </c>
      <c r="L48">
        <v>0</v>
      </c>
      <c r="M48">
        <v>129.769256</v>
      </c>
      <c r="N48">
        <v>0.096</v>
      </c>
      <c r="O48">
        <v>0.09576</v>
      </c>
      <c r="P48" s="75"/>
      <c r="Q48" s="55"/>
      <c r="R48" s="116">
        <f t="shared" si="2"/>
        <v>0</v>
      </c>
      <c r="S48" s="103">
        <v>0.05</v>
      </c>
      <c r="T48" s="103"/>
      <c r="U48" s="103"/>
      <c r="V48" s="55"/>
      <c r="W48" s="55"/>
      <c r="X48" s="55"/>
      <c r="Y48" s="55"/>
      <c r="Z48" s="76"/>
    </row>
    <row r="49" spans="1:26" ht="12.75">
      <c r="A49">
        <v>27</v>
      </c>
      <c r="B49">
        <v>0</v>
      </c>
      <c r="C49"/>
      <c r="D49">
        <v>13</v>
      </c>
      <c r="E49">
        <v>399</v>
      </c>
      <c r="F49">
        <v>399</v>
      </c>
      <c r="G49">
        <v>383040</v>
      </c>
      <c r="H49">
        <v>0.027198</v>
      </c>
      <c r="I49">
        <v>0</v>
      </c>
      <c r="J49">
        <v>0</v>
      </c>
      <c r="K49">
        <v>0</v>
      </c>
      <c r="L49">
        <v>0</v>
      </c>
      <c r="M49">
        <v>130.00001</v>
      </c>
      <c r="N49">
        <v>0.096</v>
      </c>
      <c r="O49">
        <v>0.09576</v>
      </c>
      <c r="P49" s="75"/>
      <c r="Q49" s="55"/>
      <c r="R49" s="116">
        <f t="shared" si="2"/>
        <v>0</v>
      </c>
      <c r="S49" s="103">
        <v>0.05</v>
      </c>
      <c r="T49" s="103"/>
      <c r="U49" s="103"/>
      <c r="V49" s="55"/>
      <c r="W49" s="55"/>
      <c r="X49" s="55"/>
      <c r="Y49" s="55"/>
      <c r="Z49" s="76"/>
    </row>
    <row r="50" spans="1:26" ht="12.75">
      <c r="A50">
        <v>28</v>
      </c>
      <c r="B50">
        <v>0</v>
      </c>
      <c r="C50"/>
      <c r="D50">
        <v>13</v>
      </c>
      <c r="E50">
        <v>399</v>
      </c>
      <c r="F50">
        <v>399</v>
      </c>
      <c r="G50">
        <v>383040</v>
      </c>
      <c r="H50">
        <v>0.027391</v>
      </c>
      <c r="I50">
        <v>0</v>
      </c>
      <c r="J50">
        <v>0</v>
      </c>
      <c r="K50">
        <v>0</v>
      </c>
      <c r="L50">
        <v>0</v>
      </c>
      <c r="M50">
        <v>130.00001</v>
      </c>
      <c r="N50">
        <v>0.096</v>
      </c>
      <c r="O50">
        <v>0.09576</v>
      </c>
      <c r="P50" s="75"/>
      <c r="Q50" s="55"/>
      <c r="R50" s="116">
        <f t="shared" si="2"/>
        <v>0</v>
      </c>
      <c r="S50" s="103">
        <v>0.05</v>
      </c>
      <c r="T50" s="103"/>
      <c r="U50" s="103"/>
      <c r="V50" s="55"/>
      <c r="W50" s="55"/>
      <c r="X50" s="55"/>
      <c r="Y50" s="55"/>
      <c r="Z50" s="76"/>
    </row>
    <row r="51" spans="1:26" ht="12.75">
      <c r="A51">
        <v>29</v>
      </c>
      <c r="B51">
        <v>0</v>
      </c>
      <c r="C51"/>
      <c r="D51">
        <v>13</v>
      </c>
      <c r="E51">
        <v>399</v>
      </c>
      <c r="F51">
        <v>399</v>
      </c>
      <c r="G51">
        <v>383040</v>
      </c>
      <c r="H51">
        <v>0.025499</v>
      </c>
      <c r="I51">
        <v>0</v>
      </c>
      <c r="J51">
        <v>0</v>
      </c>
      <c r="K51">
        <v>0</v>
      </c>
      <c r="L51">
        <v>0</v>
      </c>
      <c r="M51">
        <v>129.318096</v>
      </c>
      <c r="N51">
        <v>0.096</v>
      </c>
      <c r="O51">
        <v>0.09576</v>
      </c>
      <c r="P51" s="75"/>
      <c r="Q51" s="55"/>
      <c r="R51" s="116">
        <f t="shared" si="2"/>
        <v>0</v>
      </c>
      <c r="S51" s="103">
        <v>0.05</v>
      </c>
      <c r="T51" s="103"/>
      <c r="U51" s="103"/>
      <c r="V51" s="55"/>
      <c r="W51" s="55"/>
      <c r="X51" s="55"/>
      <c r="Y51" s="55"/>
      <c r="Z51" s="76"/>
    </row>
    <row r="52" spans="1:26" ht="12.75">
      <c r="A52">
        <v>30</v>
      </c>
      <c r="B52">
        <v>0</v>
      </c>
      <c r="C52"/>
      <c r="D52">
        <v>13</v>
      </c>
      <c r="E52">
        <v>399</v>
      </c>
      <c r="F52">
        <v>399</v>
      </c>
      <c r="G52">
        <v>383040</v>
      </c>
      <c r="H52">
        <v>0.025609</v>
      </c>
      <c r="I52">
        <v>0</v>
      </c>
      <c r="J52">
        <v>0</v>
      </c>
      <c r="K52">
        <v>0</v>
      </c>
      <c r="L52">
        <v>0</v>
      </c>
      <c r="M52">
        <v>130.00001</v>
      </c>
      <c r="N52">
        <v>0.096</v>
      </c>
      <c r="O52">
        <v>0.09576</v>
      </c>
      <c r="P52" s="75"/>
      <c r="Q52" s="55"/>
      <c r="R52" s="116">
        <f t="shared" si="2"/>
        <v>0</v>
      </c>
      <c r="S52" s="103">
        <v>0.05</v>
      </c>
      <c r="T52" s="103"/>
      <c r="U52" s="103"/>
      <c r="V52" s="55"/>
      <c r="W52" s="55"/>
      <c r="X52" s="55"/>
      <c r="Y52" s="55"/>
      <c r="Z52" s="76"/>
    </row>
    <row r="53" spans="1:26" ht="12.75">
      <c r="A53">
        <v>31</v>
      </c>
      <c r="B53">
        <v>0</v>
      </c>
      <c r="C53"/>
      <c r="D53">
        <v>13</v>
      </c>
      <c r="E53">
        <v>399</v>
      </c>
      <c r="F53">
        <v>399</v>
      </c>
      <c r="G53">
        <v>383040</v>
      </c>
      <c r="H53">
        <v>0.043089</v>
      </c>
      <c r="I53">
        <v>2</v>
      </c>
      <c r="J53">
        <v>1920</v>
      </c>
      <c r="K53">
        <v>0</v>
      </c>
      <c r="L53">
        <v>0</v>
      </c>
      <c r="M53">
        <v>126.671925</v>
      </c>
      <c r="N53">
        <v>0.096</v>
      </c>
      <c r="O53">
        <v>0.09576</v>
      </c>
      <c r="P53" s="75"/>
      <c r="Q53" s="55"/>
      <c r="R53" s="116">
        <f t="shared" si="2"/>
        <v>0.5012531328320802</v>
      </c>
      <c r="S53" s="103">
        <v>0.05</v>
      </c>
      <c r="T53" s="103"/>
      <c r="U53" s="103"/>
      <c r="V53" s="55"/>
      <c r="W53" s="55"/>
      <c r="X53" s="55"/>
      <c r="Y53" s="55"/>
      <c r="Z53" s="76"/>
    </row>
    <row r="54" spans="1:26" ht="12.75">
      <c r="A54">
        <v>32</v>
      </c>
      <c r="B54">
        <v>0</v>
      </c>
      <c r="C54"/>
      <c r="D54">
        <v>13</v>
      </c>
      <c r="E54">
        <v>399</v>
      </c>
      <c r="F54">
        <v>399</v>
      </c>
      <c r="G54">
        <v>383040</v>
      </c>
      <c r="H54">
        <v>0.025647</v>
      </c>
      <c r="I54">
        <v>0</v>
      </c>
      <c r="J54">
        <v>0</v>
      </c>
      <c r="K54">
        <v>0</v>
      </c>
      <c r="L54">
        <v>0</v>
      </c>
      <c r="M54">
        <v>130.00001</v>
      </c>
      <c r="N54">
        <v>0.096</v>
      </c>
      <c r="O54">
        <v>0.09576</v>
      </c>
      <c r="P54" s="75"/>
      <c r="Q54" s="55"/>
      <c r="R54" s="116">
        <f t="shared" si="2"/>
        <v>0</v>
      </c>
      <c r="S54" s="103">
        <v>0.05</v>
      </c>
      <c r="T54" s="103"/>
      <c r="U54" s="103"/>
      <c r="V54" s="55"/>
      <c r="W54" s="55"/>
      <c r="X54" s="55"/>
      <c r="Y54" s="55"/>
      <c r="Z54" s="76"/>
    </row>
    <row r="55" spans="1:26" ht="12.75">
      <c r="A55">
        <v>33</v>
      </c>
      <c r="B55">
        <v>0</v>
      </c>
      <c r="C55"/>
      <c r="D55">
        <v>13</v>
      </c>
      <c r="E55">
        <v>399</v>
      </c>
      <c r="F55">
        <v>399</v>
      </c>
      <c r="G55">
        <v>383040</v>
      </c>
      <c r="H55">
        <v>0.025943</v>
      </c>
      <c r="I55">
        <v>0</v>
      </c>
      <c r="J55">
        <v>0</v>
      </c>
      <c r="K55">
        <v>0</v>
      </c>
      <c r="L55">
        <v>0</v>
      </c>
      <c r="M55">
        <v>130.000002</v>
      </c>
      <c r="N55">
        <v>0.096</v>
      </c>
      <c r="O55">
        <v>0.09576</v>
      </c>
      <c r="P55" s="75"/>
      <c r="Q55" s="55"/>
      <c r="R55" s="116">
        <f t="shared" si="2"/>
        <v>0</v>
      </c>
      <c r="S55" s="103">
        <v>0.05</v>
      </c>
      <c r="T55" s="103"/>
      <c r="U55" s="103"/>
      <c r="V55" s="55"/>
      <c r="W55" s="55"/>
      <c r="X55" s="55"/>
      <c r="Y55" s="55"/>
      <c r="Z55" s="76"/>
    </row>
    <row r="56" spans="1:26" ht="12.75">
      <c r="A56">
        <v>34</v>
      </c>
      <c r="B56">
        <v>0</v>
      </c>
      <c r="C56"/>
      <c r="D56">
        <v>13</v>
      </c>
      <c r="E56">
        <v>399</v>
      </c>
      <c r="F56">
        <v>399</v>
      </c>
      <c r="G56">
        <v>383040</v>
      </c>
      <c r="H56">
        <v>0.026239</v>
      </c>
      <c r="I56">
        <v>0</v>
      </c>
      <c r="J56">
        <v>0</v>
      </c>
      <c r="K56">
        <v>0</v>
      </c>
      <c r="L56">
        <v>0</v>
      </c>
      <c r="M56">
        <v>130.000002</v>
      </c>
      <c r="N56">
        <v>0.096</v>
      </c>
      <c r="O56">
        <v>0.09576</v>
      </c>
      <c r="P56" s="75"/>
      <c r="Q56" s="55"/>
      <c r="R56" s="116">
        <f t="shared" si="2"/>
        <v>0</v>
      </c>
      <c r="S56" s="103">
        <v>0.05</v>
      </c>
      <c r="T56" s="103"/>
      <c r="U56" s="103"/>
      <c r="V56" s="55"/>
      <c r="W56" s="55"/>
      <c r="X56" s="55"/>
      <c r="Y56" s="55"/>
      <c r="Z56" s="76"/>
    </row>
    <row r="57" spans="1:26" ht="12.75">
      <c r="A57">
        <v>0</v>
      </c>
      <c r="B57">
        <v>20</v>
      </c>
      <c r="C57"/>
      <c r="D57">
        <v>13</v>
      </c>
      <c r="E57">
        <v>399</v>
      </c>
      <c r="F57">
        <v>399</v>
      </c>
      <c r="G57">
        <v>383040</v>
      </c>
      <c r="H57">
        <v>0.034805</v>
      </c>
      <c r="I57">
        <v>2</v>
      </c>
      <c r="J57">
        <v>1920</v>
      </c>
      <c r="K57">
        <v>0</v>
      </c>
      <c r="L57">
        <v>0</v>
      </c>
      <c r="M57">
        <v>125.264324</v>
      </c>
      <c r="N57">
        <v>0.096</v>
      </c>
      <c r="O57">
        <v>0.09576</v>
      </c>
      <c r="P57" s="75"/>
      <c r="Q57" s="55"/>
      <c r="R57" s="116">
        <f t="shared" si="2"/>
        <v>0.5012531328320802</v>
      </c>
      <c r="S57" s="103">
        <v>0.05</v>
      </c>
      <c r="T57" s="103"/>
      <c r="U57" s="103"/>
      <c r="V57" s="55"/>
      <c r="W57" s="55"/>
      <c r="X57" s="55"/>
      <c r="Y57" s="55"/>
      <c r="Z57" s="76"/>
    </row>
    <row r="58" spans="1:26" ht="12.75">
      <c r="A58">
        <v>0</v>
      </c>
      <c r="B58">
        <v>21</v>
      </c>
      <c r="C58"/>
      <c r="D58">
        <v>13</v>
      </c>
      <c r="E58">
        <v>399</v>
      </c>
      <c r="F58">
        <v>399</v>
      </c>
      <c r="G58">
        <v>383040</v>
      </c>
      <c r="H58">
        <v>0.025954</v>
      </c>
      <c r="I58">
        <v>0</v>
      </c>
      <c r="J58">
        <v>0</v>
      </c>
      <c r="K58">
        <v>0</v>
      </c>
      <c r="L58">
        <v>0</v>
      </c>
      <c r="M58">
        <v>129.999999</v>
      </c>
      <c r="N58">
        <v>0.096</v>
      </c>
      <c r="O58">
        <v>0.09576</v>
      </c>
      <c r="P58" s="75"/>
      <c r="Q58" s="55"/>
      <c r="R58" s="116">
        <f t="shared" si="2"/>
        <v>0</v>
      </c>
      <c r="S58" s="103">
        <v>0.05</v>
      </c>
      <c r="T58" s="103"/>
      <c r="U58" s="103"/>
      <c r="V58" s="55"/>
      <c r="W58" s="55"/>
      <c r="X58" s="55"/>
      <c r="Y58" s="55"/>
      <c r="Z58" s="76"/>
    </row>
    <row r="59" spans="1:26" ht="12.75">
      <c r="A59">
        <v>0</v>
      </c>
      <c r="B59">
        <v>19</v>
      </c>
      <c r="C59"/>
      <c r="D59">
        <v>15</v>
      </c>
      <c r="E59">
        <v>830</v>
      </c>
      <c r="F59">
        <v>1660</v>
      </c>
      <c r="G59">
        <v>19920000</v>
      </c>
      <c r="H59">
        <v>0.032015</v>
      </c>
      <c r="I59">
        <v>0</v>
      </c>
      <c r="J59">
        <v>0</v>
      </c>
      <c r="K59">
        <v>0</v>
      </c>
      <c r="L59">
        <v>0</v>
      </c>
      <c r="M59">
        <v>129.999996</v>
      </c>
      <c r="N59">
        <v>5</v>
      </c>
      <c r="O59">
        <v>4.98</v>
      </c>
      <c r="P59" s="75"/>
      <c r="Q59" s="55"/>
      <c r="R59" s="116">
        <f t="shared" si="2"/>
        <v>0</v>
      </c>
      <c r="S59" s="93">
        <v>0.0001</v>
      </c>
      <c r="T59" s="93"/>
      <c r="U59" s="93"/>
      <c r="V59" s="55"/>
      <c r="W59" s="55"/>
      <c r="X59" s="55"/>
      <c r="Y59" s="55"/>
      <c r="Z59" s="76"/>
    </row>
    <row r="60" spans="1:26" ht="12.75">
      <c r="A60">
        <v>0</v>
      </c>
      <c r="B60">
        <v>22</v>
      </c>
      <c r="C60"/>
      <c r="D60">
        <v>13</v>
      </c>
      <c r="E60">
        <v>399</v>
      </c>
      <c r="F60">
        <v>399</v>
      </c>
      <c r="G60">
        <v>383040</v>
      </c>
      <c r="H60">
        <v>0.026017</v>
      </c>
      <c r="I60">
        <v>0</v>
      </c>
      <c r="J60">
        <v>0</v>
      </c>
      <c r="K60">
        <v>0</v>
      </c>
      <c r="L60">
        <v>0</v>
      </c>
      <c r="M60">
        <v>129.999999</v>
      </c>
      <c r="N60">
        <v>0.096</v>
      </c>
      <c r="O60">
        <v>0.09576</v>
      </c>
      <c r="P60" s="75"/>
      <c r="Q60" s="55"/>
      <c r="R60" s="116">
        <f t="shared" si="2"/>
        <v>0</v>
      </c>
      <c r="S60" s="103">
        <v>0.05</v>
      </c>
      <c r="T60" s="103"/>
      <c r="U60" s="103"/>
      <c r="V60" s="55"/>
      <c r="W60" s="55"/>
      <c r="X60" s="55"/>
      <c r="Y60" s="55"/>
      <c r="Z60" s="76"/>
    </row>
    <row r="61" spans="1:26" ht="13.5" thickBot="1">
      <c r="A61">
        <v>0</v>
      </c>
      <c r="B61">
        <v>23</v>
      </c>
      <c r="C61"/>
      <c r="D61">
        <v>13</v>
      </c>
      <c r="E61">
        <v>399</v>
      </c>
      <c r="F61">
        <v>399</v>
      </c>
      <c r="G61">
        <v>383040</v>
      </c>
      <c r="H61">
        <v>0.026331</v>
      </c>
      <c r="I61">
        <v>0</v>
      </c>
      <c r="J61">
        <v>0</v>
      </c>
      <c r="K61">
        <v>0</v>
      </c>
      <c r="L61">
        <v>0</v>
      </c>
      <c r="M61">
        <v>129.999999</v>
      </c>
      <c r="N61">
        <v>0.096</v>
      </c>
      <c r="O61">
        <v>0.09576</v>
      </c>
      <c r="P61" s="79"/>
      <c r="Q61" s="59"/>
      <c r="R61" s="116">
        <f t="shared" si="2"/>
        <v>0</v>
      </c>
      <c r="S61" s="105">
        <v>0.05</v>
      </c>
      <c r="T61" s="105"/>
      <c r="U61" s="105"/>
      <c r="V61" s="59"/>
      <c r="W61" s="59"/>
      <c r="X61" s="59"/>
      <c r="Y61" s="59"/>
      <c r="Z61" s="80"/>
    </row>
    <row r="62" ht="13.5" thickBot="1"/>
    <row r="63" spans="1:19" ht="13.5" thickBot="1">
      <c r="A63" s="390" t="s">
        <v>145</v>
      </c>
      <c r="B63" s="391"/>
      <c r="C63" s="391"/>
      <c r="D63" s="391"/>
      <c r="E63" s="392"/>
      <c r="S63" s="48"/>
    </row>
    <row r="64" spans="1:19" ht="12.75">
      <c r="A64" s="46"/>
      <c r="B64" s="64" t="s">
        <v>146</v>
      </c>
      <c r="C64" s="64" t="s">
        <v>147</v>
      </c>
      <c r="D64" s="64" t="s">
        <v>148</v>
      </c>
      <c r="E64" s="65" t="s">
        <v>149</v>
      </c>
      <c r="S64" s="48"/>
    </row>
    <row r="65" spans="1:5" ht="12.75">
      <c r="A65" s="81" t="s">
        <v>150</v>
      </c>
      <c r="B65" s="55">
        <v>0.007</v>
      </c>
      <c r="C65" s="55">
        <v>0.006</v>
      </c>
      <c r="D65" s="55">
        <v>0.002</v>
      </c>
      <c r="E65" s="76">
        <v>0.0018</v>
      </c>
    </row>
    <row r="66" spans="1:5" ht="12.75">
      <c r="A66" s="81" t="s">
        <v>151</v>
      </c>
      <c r="B66" s="55">
        <v>15</v>
      </c>
      <c r="C66" s="55">
        <v>7</v>
      </c>
      <c r="D66" s="55">
        <v>7</v>
      </c>
      <c r="E66" s="76">
        <v>7</v>
      </c>
    </row>
    <row r="67" spans="1:5" ht="12.75">
      <c r="A67" s="81" t="s">
        <v>152</v>
      </c>
      <c r="B67" s="55">
        <v>31</v>
      </c>
      <c r="C67" s="55">
        <v>15</v>
      </c>
      <c r="D67" s="55">
        <v>7</v>
      </c>
      <c r="E67" s="76">
        <v>7</v>
      </c>
    </row>
    <row r="68" spans="1:5" ht="12.75">
      <c r="A68" s="81" t="s">
        <v>153</v>
      </c>
      <c r="B68" s="55">
        <v>7</v>
      </c>
      <c r="C68" s="55">
        <v>4</v>
      </c>
      <c r="D68" s="55">
        <v>3</v>
      </c>
      <c r="E68" s="76">
        <v>2</v>
      </c>
    </row>
    <row r="69" spans="1:5" ht="13.5" thickBot="1">
      <c r="A69" s="82" t="s">
        <v>154</v>
      </c>
      <c r="B69" s="393" t="s">
        <v>155</v>
      </c>
      <c r="C69" s="393"/>
      <c r="D69" s="393"/>
      <c r="E69" s="394"/>
    </row>
    <row r="70" spans="1:5" ht="13.5" thickBot="1">
      <c r="A70" s="83" t="s">
        <v>156</v>
      </c>
      <c r="B70" s="393" t="s">
        <v>157</v>
      </c>
      <c r="C70" s="393"/>
      <c r="D70" s="393"/>
      <c r="E70" s="394"/>
    </row>
    <row r="71" spans="1:5" ht="13.5" thickBot="1">
      <c r="A71" s="84"/>
      <c r="B71" s="62"/>
      <c r="C71" s="62"/>
      <c r="D71" s="62"/>
      <c r="E71" s="62"/>
    </row>
    <row r="72" spans="1:17" ht="13.5" thickBot="1">
      <c r="A72" s="379" t="s">
        <v>159</v>
      </c>
      <c r="B72" s="380"/>
      <c r="C72" s="380"/>
      <c r="D72" s="380"/>
      <c r="E72" s="380"/>
      <c r="F72" s="380"/>
      <c r="G72" s="381"/>
      <c r="I72" s="384" t="s">
        <v>158</v>
      </c>
      <c r="J72" s="385"/>
      <c r="K72" s="385"/>
      <c r="L72" s="385"/>
      <c r="M72" s="385"/>
      <c r="N72" s="385"/>
      <c r="O72" s="385"/>
      <c r="P72" s="385"/>
      <c r="Q72" s="386"/>
    </row>
    <row r="73" spans="1:17" ht="12.75" customHeight="1">
      <c r="A73" s="352" t="s">
        <v>160</v>
      </c>
      <c r="B73" s="389"/>
      <c r="C73" s="387" t="s">
        <v>161</v>
      </c>
      <c r="D73" s="387"/>
      <c r="E73" s="387"/>
      <c r="F73" s="387"/>
      <c r="G73" s="388"/>
      <c r="I73" s="384" t="s">
        <v>317</v>
      </c>
      <c r="J73" s="396"/>
      <c r="K73" s="241" t="s">
        <v>318</v>
      </c>
      <c r="L73" s="241" t="s">
        <v>319</v>
      </c>
      <c r="M73" s="241" t="s">
        <v>320</v>
      </c>
      <c r="N73" s="241" t="s">
        <v>321</v>
      </c>
      <c r="O73" s="242" t="s">
        <v>323</v>
      </c>
      <c r="P73" s="247" t="s">
        <v>324</v>
      </c>
      <c r="Q73" s="248" t="s">
        <v>325</v>
      </c>
    </row>
    <row r="74" spans="1:17" ht="13.5" thickBot="1">
      <c r="A74" s="339" t="s">
        <v>165</v>
      </c>
      <c r="B74" s="395"/>
      <c r="C74" s="336" t="s">
        <v>166</v>
      </c>
      <c r="D74" s="336"/>
      <c r="E74" s="336"/>
      <c r="F74" s="336"/>
      <c r="G74" s="337"/>
      <c r="I74" s="397"/>
      <c r="J74" s="398"/>
      <c r="K74" s="239" t="s">
        <v>304</v>
      </c>
      <c r="L74" s="240">
        <v>0.15</v>
      </c>
      <c r="M74" s="240">
        <v>0.15</v>
      </c>
      <c r="N74" s="240">
        <v>0.05</v>
      </c>
      <c r="O74" s="134">
        <v>0.015</v>
      </c>
      <c r="P74" s="245">
        <v>32</v>
      </c>
      <c r="Q74" s="246">
        <v>5</v>
      </c>
    </row>
    <row r="75" spans="1:17" ht="12.75">
      <c r="A75" s="339" t="s">
        <v>168</v>
      </c>
      <c r="B75" s="395"/>
      <c r="C75" s="336" t="s">
        <v>169</v>
      </c>
      <c r="D75" s="336"/>
      <c r="E75" s="336"/>
      <c r="F75" s="336"/>
      <c r="G75" s="337"/>
      <c r="I75" s="384" t="s">
        <v>189</v>
      </c>
      <c r="J75" s="396"/>
      <c r="K75" s="241" t="s">
        <v>318</v>
      </c>
      <c r="L75" s="241" t="s">
        <v>319</v>
      </c>
      <c r="M75" s="241" t="s">
        <v>320</v>
      </c>
      <c r="N75" s="241" t="s">
        <v>321</v>
      </c>
      <c r="O75" s="242" t="s">
        <v>322</v>
      </c>
      <c r="P75" s="88"/>
      <c r="Q75" s="136"/>
    </row>
    <row r="76" spans="1:17" ht="13.5" thickBot="1">
      <c r="A76" s="339" t="s">
        <v>172</v>
      </c>
      <c r="B76" s="395"/>
      <c r="C76" s="336">
        <v>20</v>
      </c>
      <c r="D76" s="336"/>
      <c r="E76" s="336"/>
      <c r="F76" s="336"/>
      <c r="G76" s="337"/>
      <c r="I76" s="397"/>
      <c r="J76" s="398"/>
      <c r="K76" s="239" t="s">
        <v>304</v>
      </c>
      <c r="L76" s="240">
        <v>0.05</v>
      </c>
      <c r="M76" s="240">
        <v>0.05</v>
      </c>
      <c r="N76" s="240">
        <v>0.01</v>
      </c>
      <c r="O76" s="134">
        <v>0</v>
      </c>
      <c r="P76" s="243"/>
      <c r="Q76" s="244"/>
    </row>
    <row r="77" spans="1:7" ht="12.75">
      <c r="A77" s="347" t="s">
        <v>174</v>
      </c>
      <c r="B77" s="336"/>
      <c r="C77" s="336" t="s">
        <v>175</v>
      </c>
      <c r="D77" s="336"/>
      <c r="E77" s="336"/>
      <c r="F77" s="336"/>
      <c r="G77" s="337"/>
    </row>
    <row r="78" spans="1:7" ht="12.75">
      <c r="A78" s="347" t="s">
        <v>177</v>
      </c>
      <c r="B78" s="336"/>
      <c r="C78" s="336" t="s">
        <v>178</v>
      </c>
      <c r="D78" s="336"/>
      <c r="E78" s="336"/>
      <c r="F78" s="336"/>
      <c r="G78" s="337"/>
    </row>
    <row r="79" spans="1:7" ht="12.75">
      <c r="A79" s="347" t="s">
        <v>180</v>
      </c>
      <c r="B79" s="336"/>
      <c r="C79" s="336" t="s">
        <v>199</v>
      </c>
      <c r="D79" s="336"/>
      <c r="E79" s="336"/>
      <c r="F79" s="336"/>
      <c r="G79" s="337"/>
    </row>
    <row r="80" spans="1:7" ht="12.75">
      <c r="A80" s="339" t="s">
        <v>183</v>
      </c>
      <c r="B80" s="395"/>
      <c r="C80" s="336">
        <v>52</v>
      </c>
      <c r="D80" s="336"/>
      <c r="E80" s="336"/>
      <c r="F80" s="336"/>
      <c r="G80" s="337"/>
    </row>
    <row r="81" spans="1:7" ht="13.5" thickBot="1">
      <c r="A81" s="399" t="s">
        <v>186</v>
      </c>
      <c r="B81" s="400"/>
      <c r="C81" s="393" t="s">
        <v>200</v>
      </c>
      <c r="D81" s="393"/>
      <c r="E81" s="393"/>
      <c r="F81" s="393"/>
      <c r="G81" s="394"/>
    </row>
    <row r="82" ht="13.5" thickBot="1"/>
    <row r="83" spans="1:25" ht="13.5" thickBot="1">
      <c r="A83" s="390" t="s">
        <v>190</v>
      </c>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2"/>
    </row>
    <row r="84" spans="1:25" ht="12.75">
      <c r="A84" s="107" t="s">
        <v>122</v>
      </c>
      <c r="B84" s="85">
        <v>11</v>
      </c>
      <c r="C84" s="86">
        <v>12</v>
      </c>
      <c r="D84" s="86">
        <v>13</v>
      </c>
      <c r="E84" s="86">
        <v>14</v>
      </c>
      <c r="F84" s="86">
        <v>15</v>
      </c>
      <c r="G84" s="86">
        <v>16</v>
      </c>
      <c r="H84" s="86">
        <v>17</v>
      </c>
      <c r="I84" s="86">
        <v>18</v>
      </c>
      <c r="J84" s="86">
        <v>19</v>
      </c>
      <c r="K84" s="86">
        <v>20</v>
      </c>
      <c r="L84" s="86">
        <v>21</v>
      </c>
      <c r="M84" s="108">
        <v>22</v>
      </c>
      <c r="N84" s="109">
        <v>23</v>
      </c>
      <c r="O84" s="109">
        <v>24</v>
      </c>
      <c r="P84" s="109">
        <v>25</v>
      </c>
      <c r="Q84" s="110">
        <v>26</v>
      </c>
      <c r="R84" s="117">
        <v>27</v>
      </c>
      <c r="S84" s="84">
        <v>28</v>
      </c>
      <c r="T84" s="84">
        <v>29</v>
      </c>
      <c r="U84" s="84">
        <v>30</v>
      </c>
      <c r="V84" s="84">
        <v>31</v>
      </c>
      <c r="W84" s="84">
        <v>32</v>
      </c>
      <c r="X84" s="84">
        <v>33</v>
      </c>
      <c r="Y84" s="118">
        <v>34</v>
      </c>
    </row>
    <row r="85" spans="1:25" ht="12.75">
      <c r="A85" s="99" t="s">
        <v>191</v>
      </c>
      <c r="B85" s="75">
        <v>0.002</v>
      </c>
      <c r="C85" s="75">
        <v>0.002</v>
      </c>
      <c r="D85" s="75">
        <v>0.002</v>
      </c>
      <c r="E85" s="75">
        <v>0.002</v>
      </c>
      <c r="F85" s="75">
        <v>0.003</v>
      </c>
      <c r="G85" s="75">
        <v>0.003</v>
      </c>
      <c r="H85" s="75">
        <v>0.003</v>
      </c>
      <c r="I85" s="75">
        <v>0.003</v>
      </c>
      <c r="J85" s="75">
        <v>0.003</v>
      </c>
      <c r="K85" s="55">
        <v>0.0015</v>
      </c>
      <c r="L85" s="55">
        <v>0.0015</v>
      </c>
      <c r="M85" s="55">
        <v>0.0015</v>
      </c>
      <c r="N85" s="55">
        <v>0.0015</v>
      </c>
      <c r="O85" s="55">
        <v>0.0015</v>
      </c>
      <c r="P85" s="55">
        <v>0.0015</v>
      </c>
      <c r="Q85" s="55">
        <v>0.0015</v>
      </c>
      <c r="R85" s="55">
        <v>0.0015</v>
      </c>
      <c r="S85" s="55">
        <v>0.0015</v>
      </c>
      <c r="T85" s="55">
        <v>0.0015</v>
      </c>
      <c r="U85" s="55">
        <v>0.0015</v>
      </c>
      <c r="V85" s="55">
        <v>0.0015</v>
      </c>
      <c r="W85" s="55">
        <v>0.0015</v>
      </c>
      <c r="X85" s="55">
        <v>0.0015</v>
      </c>
      <c r="Y85" s="76">
        <v>0.0015</v>
      </c>
    </row>
    <row r="86" spans="1:25" ht="12.75">
      <c r="A86" s="99" t="s">
        <v>192</v>
      </c>
      <c r="B86" s="75" t="s">
        <v>194</v>
      </c>
      <c r="C86" s="75" t="s">
        <v>194</v>
      </c>
      <c r="D86" s="75" t="s">
        <v>194</v>
      </c>
      <c r="E86" s="75" t="s">
        <v>194</v>
      </c>
      <c r="F86" s="75" t="s">
        <v>194</v>
      </c>
      <c r="G86" s="75" t="s">
        <v>194</v>
      </c>
      <c r="H86" s="75" t="s">
        <v>194</v>
      </c>
      <c r="I86" s="75" t="s">
        <v>194</v>
      </c>
      <c r="J86" s="75" t="s">
        <v>194</v>
      </c>
      <c r="K86" s="75" t="s">
        <v>194</v>
      </c>
      <c r="L86" s="75" t="s">
        <v>194</v>
      </c>
      <c r="M86" s="112" t="s">
        <v>194</v>
      </c>
      <c r="N86" s="55" t="s">
        <v>194</v>
      </c>
      <c r="O86" s="55" t="s">
        <v>194</v>
      </c>
      <c r="P86" s="55" t="s">
        <v>194</v>
      </c>
      <c r="Q86" s="76" t="s">
        <v>194</v>
      </c>
      <c r="R86" s="55" t="s">
        <v>194</v>
      </c>
      <c r="S86" s="76" t="s">
        <v>194</v>
      </c>
      <c r="T86" s="55" t="s">
        <v>194</v>
      </c>
      <c r="U86" s="76" t="s">
        <v>194</v>
      </c>
      <c r="V86" s="55" t="s">
        <v>194</v>
      </c>
      <c r="W86" s="76" t="s">
        <v>194</v>
      </c>
      <c r="X86" s="55" t="s">
        <v>194</v>
      </c>
      <c r="Y86" s="76" t="s">
        <v>194</v>
      </c>
    </row>
    <row r="87" spans="1:25" ht="13.5" thickBot="1">
      <c r="A87" s="100" t="s">
        <v>193</v>
      </c>
      <c r="B87" s="79">
        <v>0.0001</v>
      </c>
      <c r="C87" s="59">
        <v>0.0001</v>
      </c>
      <c r="D87" s="59">
        <v>0.0001</v>
      </c>
      <c r="E87" s="59">
        <v>0.0001</v>
      </c>
      <c r="F87" s="59">
        <v>0.0001</v>
      </c>
      <c r="G87" s="59">
        <v>0.021</v>
      </c>
      <c r="H87" s="59">
        <v>0.0001</v>
      </c>
      <c r="I87" s="59">
        <v>0.0001</v>
      </c>
      <c r="J87" s="59">
        <v>0.0001</v>
      </c>
      <c r="K87" s="59">
        <v>0.0001</v>
      </c>
      <c r="L87" s="59">
        <v>0.005</v>
      </c>
      <c r="M87" s="113">
        <v>0.0001</v>
      </c>
      <c r="N87" s="59">
        <v>0.0001</v>
      </c>
      <c r="O87" s="59">
        <v>0.0001</v>
      </c>
      <c r="P87" s="59">
        <v>0.0001</v>
      </c>
      <c r="Q87" s="59">
        <v>0.0001</v>
      </c>
      <c r="R87" s="59">
        <v>0.0001</v>
      </c>
      <c r="S87" s="59">
        <v>0.0001</v>
      </c>
      <c r="T87" s="59">
        <v>0.0001</v>
      </c>
      <c r="U87" s="59">
        <v>0.0001</v>
      </c>
      <c r="V87" s="59">
        <v>0.0001</v>
      </c>
      <c r="W87" s="59">
        <v>0.0001</v>
      </c>
      <c r="X87" s="59">
        <v>0.0001</v>
      </c>
      <c r="Y87" s="119">
        <v>0.008</v>
      </c>
    </row>
  </sheetData>
  <mergeCells count="44">
    <mergeCell ref="I72:Q72"/>
    <mergeCell ref="I73:J74"/>
    <mergeCell ref="I75:J76"/>
    <mergeCell ref="A1:A2"/>
    <mergeCell ref="B1:B2"/>
    <mergeCell ref="C1:C2"/>
    <mergeCell ref="D1:D2"/>
    <mergeCell ref="J1:J2"/>
    <mergeCell ref="K1:K2"/>
    <mergeCell ref="L1:L2"/>
    <mergeCell ref="E1:E2"/>
    <mergeCell ref="F1:F2"/>
    <mergeCell ref="G1:G2"/>
    <mergeCell ref="H1:H2"/>
    <mergeCell ref="B70:E70"/>
    <mergeCell ref="B69:E69"/>
    <mergeCell ref="R1:S1"/>
    <mergeCell ref="V1:X1"/>
    <mergeCell ref="A63:E63"/>
    <mergeCell ref="M1:M2"/>
    <mergeCell ref="N1:N2"/>
    <mergeCell ref="O1:O2"/>
    <mergeCell ref="P1:Q1"/>
    <mergeCell ref="I1:I2"/>
    <mergeCell ref="A72:G72"/>
    <mergeCell ref="A73:B73"/>
    <mergeCell ref="C73:G73"/>
    <mergeCell ref="A74:B74"/>
    <mergeCell ref="C74:G74"/>
    <mergeCell ref="A75:B75"/>
    <mergeCell ref="C75:G75"/>
    <mergeCell ref="A76:B76"/>
    <mergeCell ref="C76:G76"/>
    <mergeCell ref="A77:B77"/>
    <mergeCell ref="C77:G77"/>
    <mergeCell ref="A78:B78"/>
    <mergeCell ref="C78:G78"/>
    <mergeCell ref="A81:B81"/>
    <mergeCell ref="C81:G81"/>
    <mergeCell ref="A83:Y83"/>
    <mergeCell ref="A79:B79"/>
    <mergeCell ref="C79:G79"/>
    <mergeCell ref="A80:B80"/>
    <mergeCell ref="C80:G8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40">
    <tabColor indexed="55"/>
  </sheetPr>
  <dimension ref="A1:Z57"/>
  <sheetViews>
    <sheetView workbookViewId="0" topLeftCell="A1">
      <selection activeCell="A3" sqref="A3:L14"/>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14.140625" style="61" bestFit="1" customWidth="1"/>
    <col min="9" max="9" width="7.00390625" style="61" customWidth="1"/>
    <col min="10" max="10" width="8.00390625" style="61" customWidth="1"/>
    <col min="11" max="17" width="9.140625" style="61" customWidth="1"/>
    <col min="18" max="18" width="13.00390625" style="61" customWidth="1"/>
    <col min="1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59"/>
      <c r="R1" s="376" t="s">
        <v>109</v>
      </c>
      <c r="S1" s="376"/>
      <c r="T1" s="376"/>
      <c r="U1" s="376"/>
      <c r="V1" s="361"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8" t="s">
        <v>136</v>
      </c>
      <c r="S2" s="68" t="s">
        <v>137</v>
      </c>
      <c r="T2" s="69" t="s">
        <v>138</v>
      </c>
      <c r="U2" s="69" t="s">
        <v>139</v>
      </c>
      <c r="V2" s="67" t="s">
        <v>140</v>
      </c>
      <c r="W2" s="67" t="s">
        <v>141</v>
      </c>
      <c r="X2" s="67" t="s">
        <v>142</v>
      </c>
      <c r="Y2" s="70" t="s">
        <v>119</v>
      </c>
      <c r="Z2" s="71" t="s">
        <v>143</v>
      </c>
    </row>
    <row r="3" spans="1:26" ht="13.5" thickBot="1">
      <c r="A3">
        <v>4</v>
      </c>
      <c r="B3">
        <v>0</v>
      </c>
      <c r="C3">
        <v>0</v>
      </c>
      <c r="D3"/>
      <c r="E3">
        <v>223</v>
      </c>
      <c r="F3">
        <v>16656</v>
      </c>
      <c r="G3">
        <v>5329920</v>
      </c>
      <c r="H3">
        <v>0.085345</v>
      </c>
      <c r="I3">
        <v>0</v>
      </c>
      <c r="J3">
        <v>0</v>
      </c>
      <c r="K3">
        <v>0</v>
      </c>
      <c r="L3">
        <v>0</v>
      </c>
      <c r="M3">
        <v>279.761706</v>
      </c>
      <c r="N3">
        <v>0</v>
      </c>
      <c r="O3">
        <v>1.33248</v>
      </c>
      <c r="P3" s="72">
        <f>SUM(O3:O6)</f>
        <v>127.81044000000001</v>
      </c>
      <c r="Q3" s="73">
        <f>P3/SUM(N3:N6)</f>
        <v>0.6390522000000001</v>
      </c>
      <c r="R3" s="73"/>
      <c r="S3" s="73"/>
      <c r="T3" s="64" t="s">
        <v>144</v>
      </c>
      <c r="U3" s="64">
        <v>100</v>
      </c>
      <c r="V3" s="73">
        <f>SUM(O3:O23)</f>
        <v>180.0363</v>
      </c>
      <c r="W3" s="73">
        <f>(SUM(G3:G23)-SUM(J3:J23)-SUM(L3:L23))/4000000</f>
        <v>180.0363</v>
      </c>
      <c r="X3" s="73">
        <f>SUM(O3:O23)</f>
        <v>180.0363</v>
      </c>
      <c r="Y3">
        <v>274.161517</v>
      </c>
      <c r="Z3" s="74">
        <f>W3/Y3</f>
        <v>0.6566796900237462</v>
      </c>
    </row>
    <row r="4" spans="1:24" ht="12.75">
      <c r="A4">
        <v>0</v>
      </c>
      <c r="B4">
        <v>4</v>
      </c>
      <c r="C4">
        <v>0</v>
      </c>
      <c r="D4"/>
      <c r="E4">
        <v>16655</v>
      </c>
      <c r="F4">
        <v>33310</v>
      </c>
      <c r="G4">
        <v>399720000</v>
      </c>
      <c r="H4">
        <v>0.108332</v>
      </c>
      <c r="I4">
        <v>0</v>
      </c>
      <c r="J4">
        <v>0</v>
      </c>
      <c r="K4">
        <v>0</v>
      </c>
      <c r="L4">
        <v>0</v>
      </c>
      <c r="M4">
        <v>293.006383</v>
      </c>
      <c r="N4">
        <v>100</v>
      </c>
      <c r="O4">
        <v>99.93</v>
      </c>
      <c r="P4" s="75"/>
      <c r="Q4" s="55"/>
      <c r="T4" s="55"/>
      <c r="U4" s="55"/>
      <c r="V4" s="55"/>
      <c r="W4" s="55"/>
      <c r="X4" s="76"/>
    </row>
    <row r="5" spans="1:24" ht="12.75">
      <c r="A5">
        <v>10</v>
      </c>
      <c r="B5">
        <v>4</v>
      </c>
      <c r="C5">
        <v>0</v>
      </c>
      <c r="D5"/>
      <c r="E5">
        <v>66</v>
      </c>
      <c r="F5">
        <v>4587</v>
      </c>
      <c r="G5">
        <v>1467840</v>
      </c>
      <c r="H5">
        <v>0.203282</v>
      </c>
      <c r="I5">
        <v>0</v>
      </c>
      <c r="J5">
        <v>0</v>
      </c>
      <c r="K5">
        <v>0</v>
      </c>
      <c r="L5">
        <v>0</v>
      </c>
      <c r="M5">
        <v>164.824469</v>
      </c>
      <c r="N5">
        <v>0</v>
      </c>
      <c r="O5">
        <v>0.36696</v>
      </c>
      <c r="P5" s="75"/>
      <c r="Q5" s="55"/>
      <c r="S5" s="48"/>
      <c r="T5" s="55"/>
      <c r="U5" s="55"/>
      <c r="V5" s="55"/>
      <c r="W5" s="55"/>
      <c r="X5" s="76"/>
    </row>
    <row r="6" spans="1:24" ht="12.75">
      <c r="A6">
        <v>4</v>
      </c>
      <c r="B6">
        <v>10</v>
      </c>
      <c r="C6">
        <v>0</v>
      </c>
      <c r="D6"/>
      <c r="E6">
        <v>4381</v>
      </c>
      <c r="F6">
        <v>8727</v>
      </c>
      <c r="G6">
        <v>104724000</v>
      </c>
      <c r="H6">
        <v>0.176645</v>
      </c>
      <c r="I6">
        <v>0</v>
      </c>
      <c r="J6">
        <v>0</v>
      </c>
      <c r="K6">
        <v>0</v>
      </c>
      <c r="L6">
        <v>0</v>
      </c>
      <c r="M6">
        <v>186.08646</v>
      </c>
      <c r="N6">
        <v>100</v>
      </c>
      <c r="O6">
        <v>26.181</v>
      </c>
      <c r="P6" s="75"/>
      <c r="Q6" s="55"/>
      <c r="S6" s="48"/>
      <c r="T6" s="55"/>
      <c r="U6" s="55"/>
      <c r="V6" s="55"/>
      <c r="W6" s="55"/>
      <c r="X6" s="76"/>
    </row>
    <row r="7" spans="1:24" ht="12.75">
      <c r="A7">
        <v>1</v>
      </c>
      <c r="B7">
        <v>0</v>
      </c>
      <c r="C7"/>
      <c r="D7">
        <v>5</v>
      </c>
      <c r="E7">
        <v>233</v>
      </c>
      <c r="F7">
        <v>466</v>
      </c>
      <c r="G7">
        <v>238592</v>
      </c>
      <c r="H7">
        <v>0.060926</v>
      </c>
      <c r="I7">
        <v>0</v>
      </c>
      <c r="J7">
        <v>0</v>
      </c>
      <c r="K7">
        <v>0</v>
      </c>
      <c r="L7">
        <v>0</v>
      </c>
      <c r="M7">
        <v>281.587499</v>
      </c>
      <c r="N7">
        <v>0.06</v>
      </c>
      <c r="O7">
        <v>0.059648</v>
      </c>
      <c r="P7" s="75"/>
      <c r="Q7" s="55"/>
      <c r="R7" s="77">
        <f>(I7+K7)/F7</f>
        <v>0</v>
      </c>
      <c r="S7" s="48">
        <v>0.01</v>
      </c>
      <c r="T7" s="55"/>
      <c r="U7" s="55"/>
      <c r="V7" s="55"/>
      <c r="W7" s="55"/>
      <c r="X7" s="76"/>
    </row>
    <row r="8" spans="1:24" ht="12.75">
      <c r="A8">
        <v>3</v>
      </c>
      <c r="B8">
        <v>0</v>
      </c>
      <c r="C8"/>
      <c r="D8">
        <v>5</v>
      </c>
      <c r="E8">
        <v>233</v>
      </c>
      <c r="F8">
        <v>466</v>
      </c>
      <c r="G8">
        <v>238592</v>
      </c>
      <c r="H8">
        <v>0.063973</v>
      </c>
      <c r="I8">
        <v>0</v>
      </c>
      <c r="J8">
        <v>0</v>
      </c>
      <c r="K8">
        <v>0</v>
      </c>
      <c r="L8">
        <v>0</v>
      </c>
      <c r="M8">
        <v>274.745554</v>
      </c>
      <c r="N8">
        <v>0.06</v>
      </c>
      <c r="O8">
        <v>0.059648</v>
      </c>
      <c r="P8" s="75"/>
      <c r="Q8" s="55"/>
      <c r="R8" s="77">
        <f>(I8+K8)/F8</f>
        <v>0</v>
      </c>
      <c r="S8" s="48">
        <v>0.01</v>
      </c>
      <c r="T8" s="55"/>
      <c r="U8" s="55"/>
      <c r="V8" s="55"/>
      <c r="W8" s="55"/>
      <c r="X8" s="76"/>
    </row>
    <row r="9" spans="1:24" ht="12.75">
      <c r="A9">
        <v>7</v>
      </c>
      <c r="B9">
        <v>0</v>
      </c>
      <c r="C9"/>
      <c r="D9">
        <v>7</v>
      </c>
      <c r="E9">
        <v>200</v>
      </c>
      <c r="F9">
        <v>400</v>
      </c>
      <c r="G9">
        <v>384000</v>
      </c>
      <c r="H9">
        <v>0.022804</v>
      </c>
      <c r="I9">
        <v>0</v>
      </c>
      <c r="J9">
        <v>0</v>
      </c>
      <c r="K9">
        <v>0</v>
      </c>
      <c r="L9">
        <v>0</v>
      </c>
      <c r="M9">
        <v>205.823667</v>
      </c>
      <c r="N9">
        <v>0.096</v>
      </c>
      <c r="O9">
        <v>0.096</v>
      </c>
      <c r="P9" s="75"/>
      <c r="Q9" s="55"/>
      <c r="R9" s="77">
        <f>(I9+K9)/F9</f>
        <v>0</v>
      </c>
      <c r="S9" s="78">
        <v>0.05</v>
      </c>
      <c r="T9" s="55"/>
      <c r="U9" s="55"/>
      <c r="V9" s="55"/>
      <c r="W9" s="55"/>
      <c r="X9" s="76"/>
    </row>
    <row r="10" spans="1:24" ht="12.75">
      <c r="A10">
        <v>8</v>
      </c>
      <c r="B10">
        <v>0</v>
      </c>
      <c r="C10"/>
      <c r="D10">
        <v>7</v>
      </c>
      <c r="E10">
        <v>200</v>
      </c>
      <c r="F10">
        <v>400</v>
      </c>
      <c r="G10">
        <v>384000</v>
      </c>
      <c r="H10">
        <v>0.025366</v>
      </c>
      <c r="I10">
        <v>0</v>
      </c>
      <c r="J10">
        <v>0</v>
      </c>
      <c r="K10">
        <v>0</v>
      </c>
      <c r="L10">
        <v>0</v>
      </c>
      <c r="M10">
        <v>214.458583</v>
      </c>
      <c r="N10">
        <v>0.096</v>
      </c>
      <c r="O10">
        <v>0.096</v>
      </c>
      <c r="P10" s="75"/>
      <c r="Q10" s="55"/>
      <c r="R10" s="77">
        <f>(I10+K10)*100/F10</f>
        <v>0</v>
      </c>
      <c r="S10" s="78">
        <v>0.05</v>
      </c>
      <c r="T10" s="55"/>
      <c r="U10" s="55"/>
      <c r="V10" s="55"/>
      <c r="W10" s="55"/>
      <c r="X10" s="76"/>
    </row>
    <row r="11" spans="1:24" ht="12.75">
      <c r="A11">
        <v>9</v>
      </c>
      <c r="B11">
        <v>0</v>
      </c>
      <c r="C11"/>
      <c r="D11">
        <v>7</v>
      </c>
      <c r="E11">
        <v>200</v>
      </c>
      <c r="F11">
        <v>400</v>
      </c>
      <c r="G11">
        <v>384000</v>
      </c>
      <c r="H11">
        <v>0.02437</v>
      </c>
      <c r="I11">
        <v>0</v>
      </c>
      <c r="J11">
        <v>0</v>
      </c>
      <c r="K11">
        <v>0</v>
      </c>
      <c r="L11">
        <v>0</v>
      </c>
      <c r="M11">
        <v>214.334443</v>
      </c>
      <c r="N11">
        <v>0.096</v>
      </c>
      <c r="O11">
        <v>0.096</v>
      </c>
      <c r="P11" s="75"/>
      <c r="Q11" s="55"/>
      <c r="R11" s="77">
        <f>(I11+K11)*100/F11</f>
        <v>0</v>
      </c>
      <c r="S11" s="78">
        <v>0.05</v>
      </c>
      <c r="T11" s="55"/>
      <c r="U11" s="55"/>
      <c r="V11" s="55"/>
      <c r="W11" s="55"/>
      <c r="X11" s="76"/>
    </row>
    <row r="12" spans="1:24" ht="12.75">
      <c r="A12">
        <v>10</v>
      </c>
      <c r="B12">
        <v>0</v>
      </c>
      <c r="C12"/>
      <c r="D12">
        <v>7</v>
      </c>
      <c r="E12">
        <v>244</v>
      </c>
      <c r="F12">
        <v>976</v>
      </c>
      <c r="G12">
        <v>3997696</v>
      </c>
      <c r="H12">
        <v>0.023911</v>
      </c>
      <c r="I12">
        <v>0</v>
      </c>
      <c r="J12">
        <v>0</v>
      </c>
      <c r="K12">
        <v>0</v>
      </c>
      <c r="L12">
        <v>0</v>
      </c>
      <c r="M12">
        <v>261.478556</v>
      </c>
      <c r="N12">
        <v>1</v>
      </c>
      <c r="O12">
        <v>0.999424</v>
      </c>
      <c r="P12" s="75"/>
      <c r="Q12" s="55"/>
      <c r="R12" s="77">
        <f aca="true" t="shared" si="0" ref="R12:R17">(I12+K12)/F12</f>
        <v>0</v>
      </c>
      <c r="S12" s="48">
        <v>0.0001</v>
      </c>
      <c r="T12" s="55"/>
      <c r="U12" s="55"/>
      <c r="V12" s="55"/>
      <c r="W12" s="55"/>
      <c r="X12" s="76"/>
    </row>
    <row r="13" spans="1:24" ht="12.75">
      <c r="A13">
        <v>0</v>
      </c>
      <c r="B13">
        <v>1</v>
      </c>
      <c r="C13"/>
      <c r="D13">
        <v>5</v>
      </c>
      <c r="E13">
        <v>3180</v>
      </c>
      <c r="F13">
        <v>6360</v>
      </c>
      <c r="G13">
        <v>76320000</v>
      </c>
      <c r="H13">
        <v>0.059305</v>
      </c>
      <c r="I13">
        <v>0</v>
      </c>
      <c r="J13">
        <v>0</v>
      </c>
      <c r="K13">
        <v>0</v>
      </c>
      <c r="L13">
        <v>0</v>
      </c>
      <c r="M13">
        <v>294.854963</v>
      </c>
      <c r="N13">
        <v>19.200001</v>
      </c>
      <c r="O13">
        <v>19.08</v>
      </c>
      <c r="P13" s="75"/>
      <c r="Q13" s="55"/>
      <c r="R13" s="77">
        <f t="shared" si="0"/>
        <v>0</v>
      </c>
      <c r="S13" s="48">
        <v>1E-07</v>
      </c>
      <c r="T13" s="55"/>
      <c r="U13" s="55"/>
      <c r="V13" s="55"/>
      <c r="W13" s="55"/>
      <c r="X13" s="76"/>
    </row>
    <row r="14" spans="1:24" ht="12.75">
      <c r="A14">
        <v>0</v>
      </c>
      <c r="B14">
        <v>3</v>
      </c>
      <c r="C14"/>
      <c r="D14">
        <v>5</v>
      </c>
      <c r="E14">
        <v>3975</v>
      </c>
      <c r="F14">
        <v>7950</v>
      </c>
      <c r="G14">
        <v>95400000</v>
      </c>
      <c r="H14">
        <v>0.054757</v>
      </c>
      <c r="I14">
        <v>0</v>
      </c>
      <c r="J14">
        <v>0</v>
      </c>
      <c r="K14">
        <v>0</v>
      </c>
      <c r="L14">
        <v>0</v>
      </c>
      <c r="M14">
        <v>294.851563</v>
      </c>
      <c r="N14">
        <v>24</v>
      </c>
      <c r="O14">
        <v>23.85</v>
      </c>
      <c r="P14" s="75"/>
      <c r="Q14" s="55"/>
      <c r="R14" s="77">
        <f t="shared" si="0"/>
        <v>0</v>
      </c>
      <c r="S14" s="48">
        <v>1E-07</v>
      </c>
      <c r="T14" s="55"/>
      <c r="U14" s="55"/>
      <c r="V14" s="55"/>
      <c r="W14" s="55"/>
      <c r="X14" s="76"/>
    </row>
    <row r="15" spans="1:24" ht="12.75">
      <c r="A15">
        <v>0</v>
      </c>
      <c r="B15">
        <v>4</v>
      </c>
      <c r="C15"/>
      <c r="D15">
        <v>5</v>
      </c>
      <c r="E15">
        <v>664</v>
      </c>
      <c r="F15">
        <v>1328</v>
      </c>
      <c r="G15">
        <v>15936000</v>
      </c>
      <c r="H15">
        <v>0.070256</v>
      </c>
      <c r="I15">
        <v>0</v>
      </c>
      <c r="J15">
        <v>0</v>
      </c>
      <c r="K15">
        <v>0</v>
      </c>
      <c r="L15">
        <v>0</v>
      </c>
      <c r="M15">
        <v>283.441047</v>
      </c>
      <c r="N15">
        <v>4</v>
      </c>
      <c r="O15">
        <v>3.984</v>
      </c>
      <c r="P15" s="75"/>
      <c r="Q15" s="55"/>
      <c r="R15" s="77">
        <f t="shared" si="0"/>
        <v>0</v>
      </c>
      <c r="S15" s="48">
        <v>0.0001</v>
      </c>
      <c r="T15" s="55"/>
      <c r="U15" s="55"/>
      <c r="V15" s="55"/>
      <c r="W15" s="55"/>
      <c r="X15" s="76"/>
    </row>
    <row r="16" spans="1:24" ht="12.75">
      <c r="A16">
        <v>6</v>
      </c>
      <c r="B16">
        <v>5</v>
      </c>
      <c r="C16"/>
      <c r="D16">
        <v>5</v>
      </c>
      <c r="E16">
        <v>243</v>
      </c>
      <c r="F16">
        <v>486</v>
      </c>
      <c r="G16">
        <v>1990656</v>
      </c>
      <c r="H16">
        <v>0.082173</v>
      </c>
      <c r="I16">
        <v>0</v>
      </c>
      <c r="J16">
        <v>0</v>
      </c>
      <c r="K16">
        <v>0</v>
      </c>
      <c r="L16">
        <v>0</v>
      </c>
      <c r="M16">
        <v>199.28051</v>
      </c>
      <c r="N16">
        <v>0.5</v>
      </c>
      <c r="O16">
        <v>0.497664</v>
      </c>
      <c r="P16" s="75"/>
      <c r="Q16" s="55"/>
      <c r="R16" s="77">
        <f t="shared" si="0"/>
        <v>0</v>
      </c>
      <c r="S16" s="48">
        <v>0.0001</v>
      </c>
      <c r="T16" s="55"/>
      <c r="U16" s="55"/>
      <c r="V16" s="55"/>
      <c r="W16" s="55"/>
      <c r="X16" s="76"/>
    </row>
    <row r="17" spans="1:24" ht="12.75">
      <c r="A17">
        <v>5</v>
      </c>
      <c r="B17">
        <v>6</v>
      </c>
      <c r="C17"/>
      <c r="D17">
        <v>5</v>
      </c>
      <c r="E17">
        <v>243</v>
      </c>
      <c r="F17">
        <v>486</v>
      </c>
      <c r="G17">
        <v>1990656</v>
      </c>
      <c r="H17">
        <v>0.082508</v>
      </c>
      <c r="I17">
        <v>0</v>
      </c>
      <c r="J17">
        <v>0</v>
      </c>
      <c r="K17">
        <v>0</v>
      </c>
      <c r="L17">
        <v>0</v>
      </c>
      <c r="M17">
        <v>199.226789</v>
      </c>
      <c r="N17">
        <v>0.5</v>
      </c>
      <c r="O17">
        <v>0.497664</v>
      </c>
      <c r="P17" s="75"/>
      <c r="Q17" s="55"/>
      <c r="R17" s="77">
        <f t="shared" si="0"/>
        <v>0</v>
      </c>
      <c r="S17" s="48">
        <v>0.0001</v>
      </c>
      <c r="T17" s="55"/>
      <c r="U17" s="55"/>
      <c r="V17" s="55"/>
      <c r="W17" s="55"/>
      <c r="X17" s="76"/>
    </row>
    <row r="18" spans="1:24" ht="12.75">
      <c r="A18">
        <v>0</v>
      </c>
      <c r="B18">
        <v>7</v>
      </c>
      <c r="C18"/>
      <c r="D18">
        <v>7</v>
      </c>
      <c r="E18">
        <v>200</v>
      </c>
      <c r="F18">
        <v>400</v>
      </c>
      <c r="G18">
        <v>384000</v>
      </c>
      <c r="H18">
        <v>0.022687</v>
      </c>
      <c r="I18">
        <v>0</v>
      </c>
      <c r="J18">
        <v>0</v>
      </c>
      <c r="K18">
        <v>0</v>
      </c>
      <c r="L18">
        <v>0</v>
      </c>
      <c r="M18">
        <v>207.895281</v>
      </c>
      <c r="N18">
        <v>0.096</v>
      </c>
      <c r="O18">
        <v>0.096</v>
      </c>
      <c r="P18" s="75"/>
      <c r="Q18" s="55"/>
      <c r="R18" s="77">
        <f>(I18+K18)*100/F18</f>
        <v>0</v>
      </c>
      <c r="S18" s="78">
        <v>0.05</v>
      </c>
      <c r="T18" s="55"/>
      <c r="U18" s="55"/>
      <c r="V18" s="55"/>
      <c r="W18" s="55"/>
      <c r="X18" s="76"/>
    </row>
    <row r="19" spans="1:24" ht="12.75">
      <c r="A19">
        <v>0</v>
      </c>
      <c r="B19">
        <v>9</v>
      </c>
      <c r="C19"/>
      <c r="D19">
        <v>7</v>
      </c>
      <c r="E19">
        <v>200</v>
      </c>
      <c r="F19">
        <v>400</v>
      </c>
      <c r="G19">
        <v>384000</v>
      </c>
      <c r="H19">
        <v>0.024286</v>
      </c>
      <c r="I19">
        <v>0</v>
      </c>
      <c r="J19">
        <v>0</v>
      </c>
      <c r="K19">
        <v>0</v>
      </c>
      <c r="L19">
        <v>0</v>
      </c>
      <c r="M19">
        <v>215.73289</v>
      </c>
      <c r="N19">
        <v>0.096</v>
      </c>
      <c r="O19">
        <v>0.096</v>
      </c>
      <c r="P19" s="75"/>
      <c r="Q19" s="55"/>
      <c r="R19" s="77">
        <f>(I19+K19)*100/F19</f>
        <v>0</v>
      </c>
      <c r="S19" s="78">
        <v>0.05</v>
      </c>
      <c r="T19" s="55"/>
      <c r="U19" s="55"/>
      <c r="V19" s="55"/>
      <c r="W19" s="55"/>
      <c r="X19" s="76"/>
    </row>
    <row r="20" spans="1:24" ht="12.75">
      <c r="A20">
        <v>0</v>
      </c>
      <c r="B20">
        <v>10</v>
      </c>
      <c r="C20"/>
      <c r="D20">
        <v>5</v>
      </c>
      <c r="E20">
        <v>376</v>
      </c>
      <c r="F20">
        <v>1949</v>
      </c>
      <c r="G20">
        <v>7983104</v>
      </c>
      <c r="H20">
        <v>0.032941</v>
      </c>
      <c r="I20">
        <v>0</v>
      </c>
      <c r="J20">
        <v>0</v>
      </c>
      <c r="K20">
        <v>0</v>
      </c>
      <c r="L20">
        <v>0</v>
      </c>
      <c r="M20">
        <v>258.691589</v>
      </c>
      <c r="N20">
        <v>2</v>
      </c>
      <c r="O20">
        <v>1.995776</v>
      </c>
      <c r="P20" s="75"/>
      <c r="Q20" s="55"/>
      <c r="R20" s="77">
        <f>(I20+K20)/F20</f>
        <v>0</v>
      </c>
      <c r="S20" s="48">
        <v>0.0001</v>
      </c>
      <c r="T20" s="55"/>
      <c r="U20" s="55"/>
      <c r="V20" s="55"/>
      <c r="W20" s="55"/>
      <c r="X20" s="76"/>
    </row>
    <row r="21" spans="1:24" ht="12.75">
      <c r="A21">
        <v>11</v>
      </c>
      <c r="B21">
        <v>10</v>
      </c>
      <c r="C21"/>
      <c r="D21">
        <v>7</v>
      </c>
      <c r="E21">
        <v>1666</v>
      </c>
      <c r="F21">
        <v>4998</v>
      </c>
      <c r="G21">
        <v>1999200</v>
      </c>
      <c r="H21">
        <v>0.013858</v>
      </c>
      <c r="I21">
        <v>0</v>
      </c>
      <c r="J21">
        <v>0</v>
      </c>
      <c r="K21">
        <v>0</v>
      </c>
      <c r="L21">
        <v>0</v>
      </c>
      <c r="M21">
        <v>277.530552</v>
      </c>
      <c r="N21">
        <v>0.5</v>
      </c>
      <c r="O21">
        <v>0.4998</v>
      </c>
      <c r="P21" s="75"/>
      <c r="Q21" s="55"/>
      <c r="R21" s="77">
        <f>(I21+K21)/F21</f>
        <v>0</v>
      </c>
      <c r="S21" s="48">
        <v>0.0001</v>
      </c>
      <c r="T21" s="55"/>
      <c r="U21" s="55"/>
      <c r="V21" s="55"/>
      <c r="W21" s="55"/>
      <c r="X21" s="76"/>
    </row>
    <row r="22" spans="1:24" ht="12.75">
      <c r="A22">
        <v>0</v>
      </c>
      <c r="B22">
        <v>11</v>
      </c>
      <c r="C22"/>
      <c r="D22">
        <v>5</v>
      </c>
      <c r="E22">
        <v>151</v>
      </c>
      <c r="F22">
        <v>151</v>
      </c>
      <c r="G22">
        <v>504944</v>
      </c>
      <c r="H22">
        <v>0.072991</v>
      </c>
      <c r="I22">
        <v>0</v>
      </c>
      <c r="J22">
        <v>0</v>
      </c>
      <c r="K22">
        <v>0</v>
      </c>
      <c r="L22">
        <v>0</v>
      </c>
      <c r="M22">
        <v>280.106872</v>
      </c>
      <c r="N22">
        <v>0.128</v>
      </c>
      <c r="O22">
        <v>0.126236</v>
      </c>
      <c r="P22" s="75"/>
      <c r="Q22" s="55"/>
      <c r="R22" s="77">
        <f>(I22+K22)/F22</f>
        <v>0</v>
      </c>
      <c r="S22" s="48">
        <v>0.0001</v>
      </c>
      <c r="T22" s="55"/>
      <c r="U22" s="55"/>
      <c r="V22" s="55"/>
      <c r="W22" s="55"/>
      <c r="X22" s="76"/>
    </row>
    <row r="23" spans="1:24" ht="13.5" thickBot="1">
      <c r="A23">
        <v>0</v>
      </c>
      <c r="B23">
        <v>8</v>
      </c>
      <c r="C23"/>
      <c r="D23">
        <v>7</v>
      </c>
      <c r="E23">
        <v>200</v>
      </c>
      <c r="F23">
        <v>400</v>
      </c>
      <c r="G23">
        <v>384000</v>
      </c>
      <c r="H23">
        <v>0.024026</v>
      </c>
      <c r="I23">
        <v>0</v>
      </c>
      <c r="J23">
        <v>0</v>
      </c>
      <c r="K23">
        <v>0</v>
      </c>
      <c r="L23">
        <v>0</v>
      </c>
      <c r="M23">
        <v>215.028652</v>
      </c>
      <c r="N23">
        <v>0.096</v>
      </c>
      <c r="O23">
        <v>0.096</v>
      </c>
      <c r="P23" s="79"/>
      <c r="Q23" s="59"/>
      <c r="R23" s="77">
        <f>(I23+K23)*100/F23</f>
        <v>0</v>
      </c>
      <c r="S23" s="78">
        <v>0.05</v>
      </c>
      <c r="T23" s="59"/>
      <c r="U23" s="59"/>
      <c r="V23" s="59"/>
      <c r="W23" s="59"/>
      <c r="X23" s="80"/>
    </row>
    <row r="24" ht="13.5" thickBot="1">
      <c r="S24" s="48"/>
    </row>
    <row r="25" spans="1:19" ht="13.5" thickBot="1">
      <c r="A25" s="390" t="s">
        <v>145</v>
      </c>
      <c r="B25" s="391"/>
      <c r="C25" s="391"/>
      <c r="D25" s="391"/>
      <c r="E25" s="392"/>
      <c r="S25" s="48"/>
    </row>
    <row r="26" spans="1:19" ht="12.75">
      <c r="A26" s="46"/>
      <c r="B26" s="64" t="s">
        <v>146</v>
      </c>
      <c r="C26" s="64" t="s">
        <v>147</v>
      </c>
      <c r="D26" s="64" t="s">
        <v>148</v>
      </c>
      <c r="E26" s="65" t="s">
        <v>149</v>
      </c>
      <c r="S26" s="48"/>
    </row>
    <row r="27" spans="1:5" ht="12.75">
      <c r="A27" s="81" t="s">
        <v>150</v>
      </c>
      <c r="B27" s="55">
        <v>0.003</v>
      </c>
      <c r="C27" s="55">
        <v>0.003</v>
      </c>
      <c r="D27" s="55">
        <v>0.0018</v>
      </c>
      <c r="E27" s="76">
        <v>0.001</v>
      </c>
    </row>
    <row r="28" spans="1:5" ht="12.75">
      <c r="A28" s="81" t="s">
        <v>151</v>
      </c>
      <c r="B28" s="55">
        <v>15</v>
      </c>
      <c r="C28" s="55">
        <v>7</v>
      </c>
      <c r="D28" s="55">
        <v>7</v>
      </c>
      <c r="E28" s="76">
        <v>3</v>
      </c>
    </row>
    <row r="29" spans="1:5" ht="12.75">
      <c r="A29" s="81" t="s">
        <v>152</v>
      </c>
      <c r="B29" s="55">
        <v>31</v>
      </c>
      <c r="C29" s="55">
        <v>15</v>
      </c>
      <c r="D29" s="55">
        <v>15</v>
      </c>
      <c r="E29" s="76">
        <v>7</v>
      </c>
    </row>
    <row r="30" spans="1:5" ht="12.75">
      <c r="A30" s="81" t="s">
        <v>153</v>
      </c>
      <c r="B30" s="55">
        <v>7</v>
      </c>
      <c r="C30" s="55">
        <v>4</v>
      </c>
      <c r="D30" s="55">
        <v>3</v>
      </c>
      <c r="E30" s="76">
        <v>2</v>
      </c>
    </row>
    <row r="31" spans="1:5" ht="13.5" thickBot="1">
      <c r="A31" s="82" t="s">
        <v>154</v>
      </c>
      <c r="B31" s="393" t="s">
        <v>155</v>
      </c>
      <c r="C31" s="393"/>
      <c r="D31" s="393"/>
      <c r="E31" s="394"/>
    </row>
    <row r="32" spans="1:5" ht="13.5" thickBot="1">
      <c r="A32" s="83" t="s">
        <v>156</v>
      </c>
      <c r="B32" s="393" t="s">
        <v>157</v>
      </c>
      <c r="C32" s="393"/>
      <c r="D32" s="393"/>
      <c r="E32" s="394"/>
    </row>
    <row r="33" spans="1:5" ht="13.5" thickBot="1">
      <c r="A33" s="84"/>
      <c r="B33" s="62"/>
      <c r="C33" s="62"/>
      <c r="D33" s="62"/>
      <c r="E33" s="62"/>
    </row>
    <row r="34" spans="1:17" ht="13.5" thickBot="1">
      <c r="A34" s="379" t="s">
        <v>159</v>
      </c>
      <c r="B34" s="380"/>
      <c r="C34" s="380"/>
      <c r="D34" s="380"/>
      <c r="E34" s="380"/>
      <c r="F34" s="380"/>
      <c r="G34" s="381"/>
      <c r="I34" s="384" t="s">
        <v>158</v>
      </c>
      <c r="J34" s="385"/>
      <c r="K34" s="385"/>
      <c r="L34" s="385"/>
      <c r="M34" s="385"/>
      <c r="N34" s="385"/>
      <c r="O34" s="385"/>
      <c r="P34" s="385"/>
      <c r="Q34" s="386"/>
    </row>
    <row r="35" spans="1:17" ht="12.75">
      <c r="A35" s="352" t="s">
        <v>160</v>
      </c>
      <c r="B35" s="389"/>
      <c r="C35" s="387" t="s">
        <v>161</v>
      </c>
      <c r="D35" s="387"/>
      <c r="E35" s="387"/>
      <c r="F35" s="387"/>
      <c r="G35" s="388"/>
      <c r="I35" s="384" t="s">
        <v>317</v>
      </c>
      <c r="J35" s="396"/>
      <c r="K35" s="241" t="s">
        <v>318</v>
      </c>
      <c r="L35" s="241" t="s">
        <v>319</v>
      </c>
      <c r="M35" s="241" t="s">
        <v>320</v>
      </c>
      <c r="N35" s="241" t="s">
        <v>321</v>
      </c>
      <c r="O35" s="242" t="s">
        <v>323</v>
      </c>
      <c r="P35" s="247" t="s">
        <v>324</v>
      </c>
      <c r="Q35" s="248" t="s">
        <v>325</v>
      </c>
    </row>
    <row r="36" spans="1:17" ht="12.75" customHeight="1" thickBot="1">
      <c r="A36" s="339" t="s">
        <v>165</v>
      </c>
      <c r="B36" s="395"/>
      <c r="C36" s="336" t="s">
        <v>166</v>
      </c>
      <c r="D36" s="336"/>
      <c r="E36" s="336"/>
      <c r="F36" s="336"/>
      <c r="G36" s="337"/>
      <c r="I36" s="397"/>
      <c r="J36" s="398"/>
      <c r="K36" s="239" t="s">
        <v>304</v>
      </c>
      <c r="L36" s="240">
        <v>0.15</v>
      </c>
      <c r="M36" s="240">
        <v>0.15</v>
      </c>
      <c r="N36" s="240">
        <v>0.05</v>
      </c>
      <c r="O36" s="134">
        <v>0.015</v>
      </c>
      <c r="P36" s="245">
        <v>32</v>
      </c>
      <c r="Q36" s="246">
        <v>10</v>
      </c>
    </row>
    <row r="37" spans="1:17" ht="13.5" customHeight="1">
      <c r="A37" s="339" t="s">
        <v>168</v>
      </c>
      <c r="B37" s="395"/>
      <c r="C37" s="336" t="s">
        <v>169</v>
      </c>
      <c r="D37" s="336"/>
      <c r="E37" s="336"/>
      <c r="F37" s="336"/>
      <c r="G37" s="337"/>
      <c r="I37" s="384" t="s">
        <v>189</v>
      </c>
      <c r="J37" s="396"/>
      <c r="K37" s="241" t="s">
        <v>318</v>
      </c>
      <c r="L37" s="241" t="s">
        <v>319</v>
      </c>
      <c r="M37" s="241" t="s">
        <v>320</v>
      </c>
      <c r="N37" s="241" t="s">
        <v>321</v>
      </c>
      <c r="O37" s="242" t="s">
        <v>322</v>
      </c>
      <c r="P37" s="88"/>
      <c r="Q37" s="136"/>
    </row>
    <row r="38" spans="1:17" ht="13.5" thickBot="1">
      <c r="A38" s="339" t="s">
        <v>172</v>
      </c>
      <c r="B38" s="395"/>
      <c r="C38" s="336">
        <v>40</v>
      </c>
      <c r="D38" s="336"/>
      <c r="E38" s="336"/>
      <c r="F38" s="336"/>
      <c r="G38" s="337"/>
      <c r="I38" s="397"/>
      <c r="J38" s="398"/>
      <c r="K38" s="239" t="s">
        <v>304</v>
      </c>
      <c r="L38" s="240">
        <v>0.05</v>
      </c>
      <c r="M38" s="240">
        <v>0.05</v>
      </c>
      <c r="N38" s="240">
        <v>0.01</v>
      </c>
      <c r="O38" s="134">
        <v>0.002</v>
      </c>
      <c r="P38" s="243"/>
      <c r="Q38" s="244"/>
    </row>
    <row r="39" spans="1:7" ht="12.75">
      <c r="A39" s="347" t="s">
        <v>174</v>
      </c>
      <c r="B39" s="336"/>
      <c r="C39" s="336" t="s">
        <v>175</v>
      </c>
      <c r="D39" s="336"/>
      <c r="E39" s="336"/>
      <c r="F39" s="336"/>
      <c r="G39" s="337"/>
    </row>
    <row r="40" spans="1:7" ht="12.75">
      <c r="A40" s="347" t="s">
        <v>177</v>
      </c>
      <c r="B40" s="336"/>
      <c r="C40" s="336" t="s">
        <v>178</v>
      </c>
      <c r="D40" s="336"/>
      <c r="E40" s="336"/>
      <c r="F40" s="336"/>
      <c r="G40" s="337"/>
    </row>
    <row r="41" spans="1:7" ht="12.75">
      <c r="A41" s="347" t="s">
        <v>180</v>
      </c>
      <c r="B41" s="336"/>
      <c r="C41" s="336" t="s">
        <v>181</v>
      </c>
      <c r="D41" s="336"/>
      <c r="E41" s="336"/>
      <c r="F41" s="336"/>
      <c r="G41" s="337"/>
    </row>
    <row r="42" spans="1:7" ht="12.75">
      <c r="A42" s="339" t="s">
        <v>183</v>
      </c>
      <c r="B42" s="395"/>
      <c r="C42" s="336">
        <v>108</v>
      </c>
      <c r="D42" s="336"/>
      <c r="E42" s="336"/>
      <c r="F42" s="336"/>
      <c r="G42" s="337"/>
    </row>
    <row r="43" spans="1:7" ht="13.5" thickBot="1">
      <c r="A43" s="399" t="s">
        <v>186</v>
      </c>
      <c r="B43" s="400"/>
      <c r="C43" s="393" t="s">
        <v>187</v>
      </c>
      <c r="D43" s="393"/>
      <c r="E43" s="393"/>
      <c r="F43" s="393"/>
      <c r="G43" s="394"/>
    </row>
    <row r="56" ht="12.75">
      <c r="A56" s="88"/>
    </row>
    <row r="57" spans="1:3" ht="12.75">
      <c r="A57" s="88"/>
      <c r="B57" s="88"/>
      <c r="C57" s="88"/>
    </row>
  </sheetData>
  <mergeCells count="43">
    <mergeCell ref="I34:Q34"/>
    <mergeCell ref="I35:J36"/>
    <mergeCell ref="I37:J38"/>
    <mergeCell ref="V1:X1"/>
    <mergeCell ref="R1:U1"/>
    <mergeCell ref="J1:J2"/>
    <mergeCell ref="K1:K2"/>
    <mergeCell ref="L1:L2"/>
    <mergeCell ref="O1:O2"/>
    <mergeCell ref="P1:Q1"/>
    <mergeCell ref="N1:N2"/>
    <mergeCell ref="A25:E25"/>
    <mergeCell ref="A1:A2"/>
    <mergeCell ref="B32:E32"/>
    <mergeCell ref="B31:E31"/>
    <mergeCell ref="B1:B2"/>
    <mergeCell ref="C1:C2"/>
    <mergeCell ref="D1:D2"/>
    <mergeCell ref="E1:E2"/>
    <mergeCell ref="F1:F2"/>
    <mergeCell ref="G1:G2"/>
    <mergeCell ref="H1:H2"/>
    <mergeCell ref="M1:M2"/>
    <mergeCell ref="I1:I2"/>
    <mergeCell ref="A34:G34"/>
    <mergeCell ref="C35:G35"/>
    <mergeCell ref="A35:B35"/>
    <mergeCell ref="C38:G38"/>
    <mergeCell ref="A38:B38"/>
    <mergeCell ref="A37:B37"/>
    <mergeCell ref="A36:B36"/>
    <mergeCell ref="C36:G36"/>
    <mergeCell ref="C37:G37"/>
    <mergeCell ref="A39:B39"/>
    <mergeCell ref="C39:G39"/>
    <mergeCell ref="A40:B40"/>
    <mergeCell ref="C40:G40"/>
    <mergeCell ref="A43:B43"/>
    <mergeCell ref="C43:G43"/>
    <mergeCell ref="A41:B41"/>
    <mergeCell ref="C41:G41"/>
    <mergeCell ref="A42:B42"/>
    <mergeCell ref="C42:G4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41">
    <tabColor indexed="40"/>
  </sheetPr>
  <dimension ref="A1:Z59"/>
  <sheetViews>
    <sheetView workbookViewId="0" topLeftCell="A25">
      <selection activeCell="F61" sqref="F60:F61"/>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14.140625" style="61" bestFit="1" customWidth="1"/>
    <col min="9" max="9" width="14.7109375" style="61" bestFit="1" customWidth="1"/>
    <col min="10" max="17" width="9.140625" style="61" customWidth="1"/>
    <col min="18" max="18" width="13.00390625" style="61" customWidth="1"/>
    <col min="1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59"/>
      <c r="R1" s="376" t="s">
        <v>109</v>
      </c>
      <c r="S1" s="376"/>
      <c r="T1" s="376"/>
      <c r="U1" s="376"/>
      <c r="V1" s="361"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8" t="s">
        <v>136</v>
      </c>
      <c r="S2" s="68" t="s">
        <v>137</v>
      </c>
      <c r="T2" s="69" t="s">
        <v>138</v>
      </c>
      <c r="U2" s="69" t="s">
        <v>139</v>
      </c>
      <c r="V2" s="67" t="s">
        <v>140</v>
      </c>
      <c r="W2" s="67" t="s">
        <v>141</v>
      </c>
      <c r="X2" s="67" t="s">
        <v>142</v>
      </c>
      <c r="Y2" s="70" t="s">
        <v>119</v>
      </c>
      <c r="Z2" s="71" t="s">
        <v>143</v>
      </c>
    </row>
    <row r="3" spans="1:26" ht="13.5" thickBot="1">
      <c r="A3">
        <v>0</v>
      </c>
      <c r="B3">
        <v>4</v>
      </c>
      <c r="C3">
        <v>0</v>
      </c>
      <c r="D3"/>
      <c r="E3">
        <v>15369</v>
      </c>
      <c r="F3">
        <v>30738</v>
      </c>
      <c r="G3">
        <v>368856000</v>
      </c>
      <c r="H3">
        <v>0.099563</v>
      </c>
      <c r="I3">
        <v>0</v>
      </c>
      <c r="J3">
        <v>0</v>
      </c>
      <c r="K3">
        <v>0</v>
      </c>
      <c r="L3">
        <v>0</v>
      </c>
      <c r="M3">
        <v>292.00832</v>
      </c>
      <c r="N3">
        <v>100</v>
      </c>
      <c r="O3">
        <v>92.214</v>
      </c>
      <c r="P3" s="72">
        <f>SUM(O3:O6)</f>
        <v>139.21983999999998</v>
      </c>
      <c r="Q3" s="73">
        <f>P3/SUM(N3:N6)</f>
        <v>0.6960991999999999</v>
      </c>
      <c r="R3" s="73"/>
      <c r="S3" s="73"/>
      <c r="T3" s="64" t="s">
        <v>144</v>
      </c>
      <c r="U3" s="64">
        <v>100</v>
      </c>
      <c r="V3" s="73">
        <f>SUM(O3:O23)</f>
        <v>191.64297600000006</v>
      </c>
      <c r="W3" s="73">
        <f>(SUM(G3:G23)-SUM(J3:J23)-SUM(L3:L23))/4000000</f>
        <v>191.639376</v>
      </c>
      <c r="X3" s="73">
        <f>SUM(O3:O23)</f>
        <v>191.64297600000006</v>
      </c>
      <c r="Y3">
        <v>261.868891</v>
      </c>
      <c r="Z3" s="74">
        <f>W3/Y3</f>
        <v>0.7318142115628389</v>
      </c>
    </row>
    <row r="4" spans="1:24" ht="12.75">
      <c r="A4">
        <v>10</v>
      </c>
      <c r="B4">
        <v>4</v>
      </c>
      <c r="C4">
        <v>0</v>
      </c>
      <c r="D4"/>
      <c r="E4">
        <v>106</v>
      </c>
      <c r="F4">
        <v>7448</v>
      </c>
      <c r="G4">
        <v>2383360</v>
      </c>
      <c r="H4">
        <v>0.238904</v>
      </c>
      <c r="I4">
        <v>0</v>
      </c>
      <c r="J4">
        <v>0</v>
      </c>
      <c r="K4">
        <v>0</v>
      </c>
      <c r="L4">
        <v>0</v>
      </c>
      <c r="M4">
        <v>173.048443</v>
      </c>
      <c r="N4">
        <v>0</v>
      </c>
      <c r="O4">
        <v>0.59584</v>
      </c>
      <c r="P4" s="75"/>
      <c r="Q4" s="55"/>
      <c r="T4" s="55"/>
      <c r="U4" s="55"/>
      <c r="V4" s="55"/>
      <c r="W4" s="55"/>
      <c r="X4" s="76"/>
    </row>
    <row r="5" spans="1:24" ht="12.75">
      <c r="A5">
        <v>4</v>
      </c>
      <c r="B5">
        <v>10</v>
      </c>
      <c r="C5">
        <v>0</v>
      </c>
      <c r="D5"/>
      <c r="E5">
        <v>7572</v>
      </c>
      <c r="F5">
        <v>15060</v>
      </c>
      <c r="G5">
        <v>180720000</v>
      </c>
      <c r="H5">
        <v>0.14331</v>
      </c>
      <c r="I5">
        <v>0</v>
      </c>
      <c r="J5">
        <v>0</v>
      </c>
      <c r="K5">
        <v>0</v>
      </c>
      <c r="L5">
        <v>0</v>
      </c>
      <c r="M5">
        <v>190.347497</v>
      </c>
      <c r="N5">
        <v>100</v>
      </c>
      <c r="O5">
        <v>45.18</v>
      </c>
      <c r="P5" s="75"/>
      <c r="Q5" s="55"/>
      <c r="S5" s="48"/>
      <c r="T5" s="55"/>
      <c r="U5" s="55"/>
      <c r="V5" s="55"/>
      <c r="W5" s="55"/>
      <c r="X5" s="76"/>
    </row>
    <row r="6" spans="1:24" ht="12.75">
      <c r="A6">
        <v>4</v>
      </c>
      <c r="B6">
        <v>0</v>
      </c>
      <c r="C6">
        <v>0</v>
      </c>
      <c r="D6"/>
      <c r="E6">
        <v>205</v>
      </c>
      <c r="F6">
        <v>15375</v>
      </c>
      <c r="G6">
        <v>4920000</v>
      </c>
      <c r="H6">
        <v>0.075023</v>
      </c>
      <c r="I6">
        <v>0</v>
      </c>
      <c r="J6">
        <v>0</v>
      </c>
      <c r="K6">
        <v>0</v>
      </c>
      <c r="L6">
        <v>0</v>
      </c>
      <c r="M6">
        <v>285.061439</v>
      </c>
      <c r="N6">
        <v>0</v>
      </c>
      <c r="O6">
        <v>1.23</v>
      </c>
      <c r="P6" s="75"/>
      <c r="Q6" s="55"/>
      <c r="S6" s="48"/>
      <c r="T6" s="55"/>
      <c r="U6" s="55"/>
      <c r="V6" s="55"/>
      <c r="W6" s="55"/>
      <c r="X6" s="76"/>
    </row>
    <row r="7" spans="1:24" ht="12.75">
      <c r="A7">
        <v>0</v>
      </c>
      <c r="B7">
        <v>1</v>
      </c>
      <c r="C7"/>
      <c r="D7">
        <v>13</v>
      </c>
      <c r="E7">
        <v>3194</v>
      </c>
      <c r="F7">
        <v>6388</v>
      </c>
      <c r="G7">
        <v>76656000</v>
      </c>
      <c r="H7">
        <v>0.015461</v>
      </c>
      <c r="I7">
        <v>0</v>
      </c>
      <c r="J7">
        <v>0</v>
      </c>
      <c r="K7">
        <v>0</v>
      </c>
      <c r="L7">
        <v>0</v>
      </c>
      <c r="M7">
        <v>299.999949</v>
      </c>
      <c r="N7">
        <v>19.200001</v>
      </c>
      <c r="O7">
        <v>19.164</v>
      </c>
      <c r="P7" s="75"/>
      <c r="Q7" s="55"/>
      <c r="R7" s="77">
        <f>(I7+K7)/F7</f>
        <v>0</v>
      </c>
      <c r="S7" s="48">
        <v>0.01</v>
      </c>
      <c r="T7" s="55"/>
      <c r="U7" s="55"/>
      <c r="V7" s="55"/>
      <c r="W7" s="55"/>
      <c r="X7" s="76"/>
    </row>
    <row r="8" spans="1:24" ht="12.75">
      <c r="A8">
        <v>0</v>
      </c>
      <c r="B8">
        <v>3</v>
      </c>
      <c r="C8"/>
      <c r="D8">
        <v>13</v>
      </c>
      <c r="E8">
        <v>3993</v>
      </c>
      <c r="F8">
        <v>7986</v>
      </c>
      <c r="G8">
        <v>95832000</v>
      </c>
      <c r="H8">
        <v>0.015859</v>
      </c>
      <c r="I8">
        <v>0</v>
      </c>
      <c r="J8">
        <v>0</v>
      </c>
      <c r="K8">
        <v>0</v>
      </c>
      <c r="L8">
        <v>0</v>
      </c>
      <c r="M8">
        <v>299.999989</v>
      </c>
      <c r="N8">
        <v>24</v>
      </c>
      <c r="O8">
        <v>23.958</v>
      </c>
      <c r="P8" s="75"/>
      <c r="Q8" s="55"/>
      <c r="R8" s="77">
        <f>(I8+K8)/F8</f>
        <v>0</v>
      </c>
      <c r="S8" s="48">
        <v>0.01</v>
      </c>
      <c r="T8" s="55"/>
      <c r="U8" s="55"/>
      <c r="V8" s="55"/>
      <c r="W8" s="55"/>
      <c r="X8" s="76"/>
    </row>
    <row r="9" spans="1:24" ht="12.75">
      <c r="A9">
        <v>0</v>
      </c>
      <c r="B9">
        <v>4</v>
      </c>
      <c r="C9"/>
      <c r="D9">
        <v>13</v>
      </c>
      <c r="E9">
        <v>666</v>
      </c>
      <c r="F9">
        <v>1332</v>
      </c>
      <c r="G9">
        <v>15984000</v>
      </c>
      <c r="H9">
        <v>0.030687</v>
      </c>
      <c r="I9">
        <v>0</v>
      </c>
      <c r="J9">
        <v>0</v>
      </c>
      <c r="K9">
        <v>0</v>
      </c>
      <c r="L9">
        <v>0</v>
      </c>
      <c r="M9">
        <v>282.267343</v>
      </c>
      <c r="N9">
        <v>4</v>
      </c>
      <c r="O9">
        <v>3.996</v>
      </c>
      <c r="P9" s="75"/>
      <c r="Q9" s="55"/>
      <c r="R9" s="77">
        <f>(I9+K9)/F9</f>
        <v>0</v>
      </c>
      <c r="S9" s="78">
        <v>0.05</v>
      </c>
      <c r="T9" s="55"/>
      <c r="U9" s="55"/>
      <c r="V9" s="55"/>
      <c r="W9" s="55"/>
      <c r="X9" s="76"/>
    </row>
    <row r="10" spans="1:24" ht="12.75">
      <c r="A10">
        <v>6</v>
      </c>
      <c r="B10">
        <v>5</v>
      </c>
      <c r="C10"/>
      <c r="D10">
        <v>13</v>
      </c>
      <c r="E10">
        <v>242</v>
      </c>
      <c r="F10">
        <v>484</v>
      </c>
      <c r="G10">
        <v>1982464</v>
      </c>
      <c r="H10">
        <v>0.071917</v>
      </c>
      <c r="I10">
        <v>0</v>
      </c>
      <c r="J10">
        <v>0</v>
      </c>
      <c r="K10">
        <v>0</v>
      </c>
      <c r="L10">
        <v>0</v>
      </c>
      <c r="M10">
        <v>206.738192</v>
      </c>
      <c r="N10">
        <v>0.5</v>
      </c>
      <c r="O10">
        <v>0.495616</v>
      </c>
      <c r="P10" s="75"/>
      <c r="Q10" s="55"/>
      <c r="R10" s="77">
        <f>(I10+K10)*100/F10</f>
        <v>0</v>
      </c>
      <c r="S10" s="78">
        <v>0.05</v>
      </c>
      <c r="T10" s="55"/>
      <c r="U10" s="55"/>
      <c r="V10" s="55"/>
      <c r="W10" s="55"/>
      <c r="X10" s="76"/>
    </row>
    <row r="11" spans="1:24" ht="12.75">
      <c r="A11">
        <v>5</v>
      </c>
      <c r="B11">
        <v>6</v>
      </c>
      <c r="C11"/>
      <c r="D11">
        <v>13</v>
      </c>
      <c r="E11">
        <v>242</v>
      </c>
      <c r="F11">
        <v>484</v>
      </c>
      <c r="G11">
        <v>1982464</v>
      </c>
      <c r="H11">
        <v>0.071851</v>
      </c>
      <c r="I11">
        <v>0</v>
      </c>
      <c r="J11">
        <v>0</v>
      </c>
      <c r="K11">
        <v>0</v>
      </c>
      <c r="L11">
        <v>0</v>
      </c>
      <c r="M11">
        <v>206.826832</v>
      </c>
      <c r="N11">
        <v>0.5</v>
      </c>
      <c r="O11">
        <v>0.495616</v>
      </c>
      <c r="P11" s="75"/>
      <c r="Q11" s="55"/>
      <c r="R11" s="77">
        <f>(I11+K11)*100/F11</f>
        <v>0</v>
      </c>
      <c r="S11" s="78">
        <v>0.05</v>
      </c>
      <c r="T11" s="55"/>
      <c r="U11" s="55"/>
      <c r="V11" s="55"/>
      <c r="W11" s="55"/>
      <c r="X11" s="76"/>
    </row>
    <row r="12" spans="1:24" ht="12.75">
      <c r="A12">
        <v>0</v>
      </c>
      <c r="B12">
        <v>7</v>
      </c>
      <c r="C12"/>
      <c r="D12">
        <v>15</v>
      </c>
      <c r="E12">
        <v>401</v>
      </c>
      <c r="F12">
        <v>399</v>
      </c>
      <c r="G12">
        <v>383040</v>
      </c>
      <c r="H12">
        <v>0.030701</v>
      </c>
      <c r="I12">
        <v>1</v>
      </c>
      <c r="J12">
        <v>960</v>
      </c>
      <c r="K12">
        <v>0</v>
      </c>
      <c r="L12">
        <v>0</v>
      </c>
      <c r="M12">
        <v>207.985203</v>
      </c>
      <c r="N12">
        <v>0.096</v>
      </c>
      <c r="O12">
        <v>0.09576</v>
      </c>
      <c r="P12" s="75"/>
      <c r="Q12" s="55"/>
      <c r="R12" s="77">
        <f aca="true" t="shared" si="0" ref="R12:R17">(I12+K12)/F12</f>
        <v>0.002506265664160401</v>
      </c>
      <c r="S12" s="78">
        <v>0.05</v>
      </c>
      <c r="T12" s="55"/>
      <c r="U12" s="55"/>
      <c r="V12" s="55"/>
      <c r="W12" s="55"/>
      <c r="X12" s="76"/>
    </row>
    <row r="13" spans="1:24" ht="12.75">
      <c r="A13">
        <v>0</v>
      </c>
      <c r="B13">
        <v>9</v>
      </c>
      <c r="C13"/>
      <c r="D13">
        <v>15</v>
      </c>
      <c r="E13">
        <v>403</v>
      </c>
      <c r="F13">
        <v>399</v>
      </c>
      <c r="G13">
        <v>383040</v>
      </c>
      <c r="H13">
        <v>0.030433</v>
      </c>
      <c r="I13">
        <v>1</v>
      </c>
      <c r="J13">
        <v>960</v>
      </c>
      <c r="K13">
        <v>0</v>
      </c>
      <c r="L13">
        <v>0</v>
      </c>
      <c r="M13">
        <v>209.06096</v>
      </c>
      <c r="N13">
        <v>0.096</v>
      </c>
      <c r="O13">
        <v>0.09576</v>
      </c>
      <c r="P13" s="75"/>
      <c r="Q13" s="55"/>
      <c r="R13" s="77">
        <f t="shared" si="0"/>
        <v>0.002506265664160401</v>
      </c>
      <c r="S13" s="78">
        <v>0.05</v>
      </c>
      <c r="T13" s="55"/>
      <c r="U13" s="55"/>
      <c r="V13" s="55"/>
      <c r="W13" s="55"/>
      <c r="X13" s="76"/>
    </row>
    <row r="14" spans="1:24" ht="12.75">
      <c r="A14">
        <v>0</v>
      </c>
      <c r="B14">
        <v>10</v>
      </c>
      <c r="C14"/>
      <c r="D14">
        <v>13</v>
      </c>
      <c r="E14">
        <v>381</v>
      </c>
      <c r="F14">
        <v>1947</v>
      </c>
      <c r="G14">
        <v>7974912</v>
      </c>
      <c r="H14">
        <v>0.047466</v>
      </c>
      <c r="I14">
        <v>0</v>
      </c>
      <c r="J14">
        <v>0</v>
      </c>
      <c r="K14">
        <v>0</v>
      </c>
      <c r="L14">
        <v>0</v>
      </c>
      <c r="M14">
        <v>270.849225</v>
      </c>
      <c r="N14">
        <v>2</v>
      </c>
      <c r="O14">
        <v>1.993728</v>
      </c>
      <c r="P14" s="75"/>
      <c r="Q14" s="55"/>
      <c r="R14" s="77">
        <f t="shared" si="0"/>
        <v>0</v>
      </c>
      <c r="S14" s="48">
        <v>1E-07</v>
      </c>
      <c r="T14" s="55"/>
      <c r="U14" s="55"/>
      <c r="V14" s="55"/>
      <c r="W14" s="55"/>
      <c r="X14" s="76"/>
    </row>
    <row r="15" spans="1:24" ht="12.75">
      <c r="A15">
        <v>11</v>
      </c>
      <c r="B15">
        <v>10</v>
      </c>
      <c r="C15"/>
      <c r="D15">
        <v>15</v>
      </c>
      <c r="E15">
        <v>874</v>
      </c>
      <c r="F15">
        <v>4995</v>
      </c>
      <c r="G15">
        <v>1998000</v>
      </c>
      <c r="H15">
        <v>0.01455</v>
      </c>
      <c r="I15">
        <v>0</v>
      </c>
      <c r="J15">
        <v>0</v>
      </c>
      <c r="K15">
        <v>0</v>
      </c>
      <c r="L15">
        <v>0</v>
      </c>
      <c r="M15">
        <v>300.003093</v>
      </c>
      <c r="N15">
        <v>0.5</v>
      </c>
      <c r="O15">
        <v>0.4995</v>
      </c>
      <c r="P15" s="75"/>
      <c r="Q15" s="55"/>
      <c r="R15" s="77">
        <f t="shared" si="0"/>
        <v>0</v>
      </c>
      <c r="S15" s="48">
        <v>0.0001</v>
      </c>
      <c r="T15" s="55"/>
      <c r="U15" s="55"/>
      <c r="V15" s="55"/>
      <c r="W15" s="55"/>
      <c r="X15" s="76"/>
    </row>
    <row r="16" spans="1:24" ht="12.75">
      <c r="A16">
        <v>0</v>
      </c>
      <c r="B16">
        <v>11</v>
      </c>
      <c r="C16"/>
      <c r="D16">
        <v>13</v>
      </c>
      <c r="E16">
        <v>153</v>
      </c>
      <c r="F16">
        <v>153</v>
      </c>
      <c r="G16">
        <v>511632</v>
      </c>
      <c r="H16">
        <v>0.025542</v>
      </c>
      <c r="I16">
        <v>0</v>
      </c>
      <c r="J16">
        <v>0</v>
      </c>
      <c r="K16">
        <v>0</v>
      </c>
      <c r="L16">
        <v>0</v>
      </c>
      <c r="M16">
        <v>284.101715</v>
      </c>
      <c r="N16">
        <v>0.128</v>
      </c>
      <c r="O16">
        <v>0.127908</v>
      </c>
      <c r="P16" s="75"/>
      <c r="Q16" s="55"/>
      <c r="R16" s="77">
        <f t="shared" si="0"/>
        <v>0</v>
      </c>
      <c r="S16" s="48">
        <v>0.0001</v>
      </c>
      <c r="T16" s="55"/>
      <c r="U16" s="55"/>
      <c r="V16" s="55"/>
      <c r="W16" s="55"/>
      <c r="X16" s="76"/>
    </row>
    <row r="17" spans="1:24" ht="12.75">
      <c r="A17">
        <v>0</v>
      </c>
      <c r="B17">
        <v>8</v>
      </c>
      <c r="C17"/>
      <c r="D17">
        <v>15</v>
      </c>
      <c r="E17">
        <v>399</v>
      </c>
      <c r="F17">
        <v>399</v>
      </c>
      <c r="G17">
        <v>383040</v>
      </c>
      <c r="H17">
        <v>0.032486</v>
      </c>
      <c r="I17">
        <v>3</v>
      </c>
      <c r="J17">
        <v>2880</v>
      </c>
      <c r="K17">
        <v>0</v>
      </c>
      <c r="L17">
        <v>0</v>
      </c>
      <c r="M17">
        <v>223.694603</v>
      </c>
      <c r="N17">
        <v>0.096</v>
      </c>
      <c r="O17">
        <v>0.09576</v>
      </c>
      <c r="P17" s="75"/>
      <c r="Q17" s="55"/>
      <c r="R17" s="77">
        <f t="shared" si="0"/>
        <v>0.007518796992481203</v>
      </c>
      <c r="S17" s="48">
        <v>0.0001</v>
      </c>
      <c r="T17" s="55"/>
      <c r="U17" s="55"/>
      <c r="V17" s="55"/>
      <c r="W17" s="55"/>
      <c r="X17" s="76"/>
    </row>
    <row r="18" spans="1:24" ht="12.75">
      <c r="A18">
        <v>1</v>
      </c>
      <c r="B18">
        <v>0</v>
      </c>
      <c r="C18"/>
      <c r="D18">
        <v>13</v>
      </c>
      <c r="E18">
        <v>234</v>
      </c>
      <c r="F18">
        <v>468</v>
      </c>
      <c r="G18">
        <v>239616</v>
      </c>
      <c r="H18">
        <v>0.069573</v>
      </c>
      <c r="I18">
        <v>0</v>
      </c>
      <c r="J18">
        <v>0</v>
      </c>
      <c r="K18">
        <v>0</v>
      </c>
      <c r="L18">
        <v>0</v>
      </c>
      <c r="M18">
        <v>300.006881</v>
      </c>
      <c r="N18">
        <v>0.06</v>
      </c>
      <c r="O18">
        <v>0.059904</v>
      </c>
      <c r="P18" s="75"/>
      <c r="Q18" s="55"/>
      <c r="R18" s="77">
        <f>(I18+K18)*100/F18</f>
        <v>0</v>
      </c>
      <c r="S18" s="78">
        <v>0.05</v>
      </c>
      <c r="T18" s="55"/>
      <c r="U18" s="55"/>
      <c r="V18" s="55"/>
      <c r="W18" s="55"/>
      <c r="X18" s="76"/>
    </row>
    <row r="19" spans="1:24" ht="12.75">
      <c r="A19">
        <v>3</v>
      </c>
      <c r="B19">
        <v>0</v>
      </c>
      <c r="C19"/>
      <c r="D19">
        <v>13</v>
      </c>
      <c r="E19">
        <v>234</v>
      </c>
      <c r="F19">
        <v>468</v>
      </c>
      <c r="G19">
        <v>239616</v>
      </c>
      <c r="H19">
        <v>0.070963</v>
      </c>
      <c r="I19">
        <v>0</v>
      </c>
      <c r="J19">
        <v>0</v>
      </c>
      <c r="K19">
        <v>0</v>
      </c>
      <c r="L19">
        <v>0</v>
      </c>
      <c r="M19">
        <v>300</v>
      </c>
      <c r="N19">
        <v>0.06</v>
      </c>
      <c r="O19">
        <v>0.059904</v>
      </c>
      <c r="P19" s="75"/>
      <c r="Q19" s="55"/>
      <c r="R19" s="77">
        <f>(I19+K19)*100/F19</f>
        <v>0</v>
      </c>
      <c r="S19" s="78">
        <v>0.05</v>
      </c>
      <c r="T19" s="55"/>
      <c r="U19" s="55"/>
      <c r="V19" s="55"/>
      <c r="W19" s="55"/>
      <c r="X19" s="76"/>
    </row>
    <row r="20" spans="1:24" ht="12.75">
      <c r="A20">
        <v>7</v>
      </c>
      <c r="B20">
        <v>0</v>
      </c>
      <c r="C20"/>
      <c r="D20">
        <v>15</v>
      </c>
      <c r="E20">
        <v>399</v>
      </c>
      <c r="F20">
        <v>399</v>
      </c>
      <c r="G20">
        <v>383040</v>
      </c>
      <c r="H20">
        <v>0.04195</v>
      </c>
      <c r="I20">
        <v>3</v>
      </c>
      <c r="J20">
        <v>2880</v>
      </c>
      <c r="K20">
        <v>0</v>
      </c>
      <c r="L20">
        <v>0</v>
      </c>
      <c r="M20">
        <v>206.275971</v>
      </c>
      <c r="N20">
        <v>0.096</v>
      </c>
      <c r="O20">
        <v>0.09576</v>
      </c>
      <c r="P20" s="75"/>
      <c r="Q20" s="55"/>
      <c r="R20" s="77">
        <f>(I20+K20)/F20</f>
        <v>0.007518796992481203</v>
      </c>
      <c r="S20" s="48">
        <v>0.0001</v>
      </c>
      <c r="T20" s="55"/>
      <c r="U20" s="55"/>
      <c r="V20" s="55"/>
      <c r="W20" s="55"/>
      <c r="X20" s="76"/>
    </row>
    <row r="21" spans="1:24" ht="12.75">
      <c r="A21">
        <v>8</v>
      </c>
      <c r="B21">
        <v>0</v>
      </c>
      <c r="C21"/>
      <c r="D21">
        <v>15</v>
      </c>
      <c r="E21">
        <v>399</v>
      </c>
      <c r="F21">
        <v>399</v>
      </c>
      <c r="G21">
        <v>383040</v>
      </c>
      <c r="H21">
        <v>0.043952</v>
      </c>
      <c r="I21">
        <v>5</v>
      </c>
      <c r="J21">
        <v>4800</v>
      </c>
      <c r="K21">
        <v>0</v>
      </c>
      <c r="L21">
        <v>0</v>
      </c>
      <c r="M21">
        <v>222.938743</v>
      </c>
      <c r="N21">
        <v>0.096</v>
      </c>
      <c r="O21">
        <v>0.09576</v>
      </c>
      <c r="P21" s="75"/>
      <c r="Q21" s="55"/>
      <c r="R21" s="77">
        <f>(I21+K21)/F21</f>
        <v>0.012531328320802004</v>
      </c>
      <c r="S21" s="48">
        <v>0.0001</v>
      </c>
      <c r="T21" s="55"/>
      <c r="U21" s="55"/>
      <c r="V21" s="55"/>
      <c r="W21" s="55"/>
      <c r="X21" s="76"/>
    </row>
    <row r="22" spans="1:24" ht="12.75">
      <c r="A22">
        <v>9</v>
      </c>
      <c r="B22">
        <v>0</v>
      </c>
      <c r="C22"/>
      <c r="D22">
        <v>15</v>
      </c>
      <c r="E22">
        <v>399</v>
      </c>
      <c r="F22">
        <v>399</v>
      </c>
      <c r="G22">
        <v>383040</v>
      </c>
      <c r="H22">
        <v>0.033885</v>
      </c>
      <c r="I22">
        <v>2</v>
      </c>
      <c r="J22">
        <v>1920</v>
      </c>
      <c r="K22">
        <v>0</v>
      </c>
      <c r="L22">
        <v>0</v>
      </c>
      <c r="M22">
        <v>207.271473</v>
      </c>
      <c r="N22">
        <v>0.096</v>
      </c>
      <c r="O22">
        <v>0.09576</v>
      </c>
      <c r="P22" s="75"/>
      <c r="Q22" s="55"/>
      <c r="R22" s="77">
        <f>(I22+K22)/F22</f>
        <v>0.005012531328320802</v>
      </c>
      <c r="S22" s="48">
        <v>0.0001</v>
      </c>
      <c r="T22" s="55"/>
      <c r="U22" s="55"/>
      <c r="V22" s="55"/>
      <c r="W22" s="55"/>
      <c r="X22" s="76"/>
    </row>
    <row r="23" spans="1:24" ht="13.5" thickBot="1">
      <c r="A23">
        <v>10</v>
      </c>
      <c r="B23">
        <v>0</v>
      </c>
      <c r="C23"/>
      <c r="D23">
        <v>15</v>
      </c>
      <c r="E23">
        <v>941</v>
      </c>
      <c r="F23">
        <v>975</v>
      </c>
      <c r="G23">
        <v>3993600</v>
      </c>
      <c r="H23">
        <v>0.045462</v>
      </c>
      <c r="I23">
        <v>0</v>
      </c>
      <c r="J23">
        <v>0</v>
      </c>
      <c r="K23">
        <v>0</v>
      </c>
      <c r="L23">
        <v>0</v>
      </c>
      <c r="M23">
        <v>271.219871</v>
      </c>
      <c r="N23">
        <v>1</v>
      </c>
      <c r="O23">
        <v>0.9984</v>
      </c>
      <c r="P23" s="79"/>
      <c r="Q23" s="59"/>
      <c r="R23" s="77">
        <f>(I23+K23)*100/F23</f>
        <v>0</v>
      </c>
      <c r="S23" s="78">
        <v>0.05</v>
      </c>
      <c r="T23" s="59"/>
      <c r="U23" s="59"/>
      <c r="V23" s="59"/>
      <c r="W23" s="59"/>
      <c r="X23" s="80"/>
    </row>
    <row r="24" ht="13.5" thickBot="1">
      <c r="S24" s="48"/>
    </row>
    <row r="25" spans="1:19" ht="13.5" thickBot="1">
      <c r="A25" s="390" t="s">
        <v>145</v>
      </c>
      <c r="B25" s="391"/>
      <c r="C25" s="391"/>
      <c r="D25" s="391"/>
      <c r="E25" s="392"/>
      <c r="S25" s="48"/>
    </row>
    <row r="26" spans="1:19" ht="12.75">
      <c r="A26" s="46"/>
      <c r="B26" s="64" t="s">
        <v>146</v>
      </c>
      <c r="C26" s="64" t="s">
        <v>147</v>
      </c>
      <c r="D26" s="64" t="s">
        <v>148</v>
      </c>
      <c r="E26" s="65" t="s">
        <v>149</v>
      </c>
      <c r="S26" s="48"/>
    </row>
    <row r="27" spans="1:5" ht="12.75">
      <c r="A27" s="81" t="s">
        <v>150</v>
      </c>
      <c r="B27" s="55">
        <v>0.004</v>
      </c>
      <c r="C27" s="55">
        <v>0.004</v>
      </c>
      <c r="D27" s="55">
        <v>0.002</v>
      </c>
      <c r="E27" s="76">
        <v>0.003</v>
      </c>
    </row>
    <row r="28" spans="1:5" ht="12.75">
      <c r="A28" s="81" t="s">
        <v>151</v>
      </c>
      <c r="B28" s="55">
        <v>7</v>
      </c>
      <c r="C28" s="55">
        <v>7</v>
      </c>
      <c r="D28" s="55">
        <v>7</v>
      </c>
      <c r="E28" s="55">
        <v>7</v>
      </c>
    </row>
    <row r="29" spans="1:5" ht="12.75">
      <c r="A29" s="81" t="s">
        <v>152</v>
      </c>
      <c r="B29" s="55">
        <v>7</v>
      </c>
      <c r="C29" s="55">
        <v>7</v>
      </c>
      <c r="D29" s="55">
        <v>7</v>
      </c>
      <c r="E29" s="55">
        <v>7</v>
      </c>
    </row>
    <row r="30" spans="1:5" ht="12.75">
      <c r="A30" s="81" t="s">
        <v>153</v>
      </c>
      <c r="B30" s="55">
        <v>7</v>
      </c>
      <c r="C30" s="55">
        <v>4</v>
      </c>
      <c r="D30" s="55">
        <v>3</v>
      </c>
      <c r="E30" s="76">
        <v>2</v>
      </c>
    </row>
    <row r="31" spans="1:5" ht="13.5" thickBot="1">
      <c r="A31" s="82" t="s">
        <v>154</v>
      </c>
      <c r="B31" s="393" t="s">
        <v>155</v>
      </c>
      <c r="C31" s="393"/>
      <c r="D31" s="393"/>
      <c r="E31" s="394"/>
    </row>
    <row r="32" spans="1:5" ht="13.5" thickBot="1">
      <c r="A32" s="83" t="s">
        <v>156</v>
      </c>
      <c r="B32" s="393" t="s">
        <v>157</v>
      </c>
      <c r="C32" s="393"/>
      <c r="D32" s="393"/>
      <c r="E32" s="394"/>
    </row>
    <row r="33" spans="1:5" ht="13.5" thickBot="1">
      <c r="A33" s="84"/>
      <c r="B33" s="62"/>
      <c r="C33" s="62"/>
      <c r="D33" s="62"/>
      <c r="E33" s="62"/>
    </row>
    <row r="34" spans="1:17" ht="13.5" thickBot="1">
      <c r="A34" s="379" t="s">
        <v>159</v>
      </c>
      <c r="B34" s="380"/>
      <c r="C34" s="380"/>
      <c r="D34" s="380"/>
      <c r="E34" s="380"/>
      <c r="F34" s="380"/>
      <c r="G34" s="381"/>
      <c r="I34" s="384" t="s">
        <v>158</v>
      </c>
      <c r="J34" s="385"/>
      <c r="K34" s="385"/>
      <c r="L34" s="385"/>
      <c r="M34" s="385"/>
      <c r="N34" s="385"/>
      <c r="O34" s="385"/>
      <c r="P34" s="385"/>
      <c r="Q34" s="386"/>
    </row>
    <row r="35" spans="1:17" ht="12.75">
      <c r="A35" s="352" t="s">
        <v>160</v>
      </c>
      <c r="B35" s="389"/>
      <c r="C35" s="387" t="s">
        <v>161</v>
      </c>
      <c r="D35" s="387"/>
      <c r="E35" s="387"/>
      <c r="F35" s="387"/>
      <c r="G35" s="388"/>
      <c r="I35" s="384" t="s">
        <v>317</v>
      </c>
      <c r="J35" s="396"/>
      <c r="K35" s="241" t="s">
        <v>318</v>
      </c>
      <c r="L35" s="241" t="s">
        <v>319</v>
      </c>
      <c r="M35" s="241" t="s">
        <v>320</v>
      </c>
      <c r="N35" s="241" t="s">
        <v>321</v>
      </c>
      <c r="O35" s="242" t="s">
        <v>323</v>
      </c>
      <c r="P35" s="247" t="s">
        <v>324</v>
      </c>
      <c r="Q35" s="248" t="s">
        <v>325</v>
      </c>
    </row>
    <row r="36" spans="1:17" ht="12.75" customHeight="1" thickBot="1">
      <c r="A36" s="339" t="s">
        <v>165</v>
      </c>
      <c r="B36" s="395"/>
      <c r="C36" s="336" t="s">
        <v>166</v>
      </c>
      <c r="D36" s="336"/>
      <c r="E36" s="336"/>
      <c r="F36" s="336"/>
      <c r="G36" s="337"/>
      <c r="I36" s="397"/>
      <c r="J36" s="398"/>
      <c r="K36" s="239" t="s">
        <v>304</v>
      </c>
      <c r="L36" s="240">
        <v>0.15</v>
      </c>
      <c r="M36" s="240">
        <v>0.15</v>
      </c>
      <c r="N36" s="240">
        <v>0.04</v>
      </c>
      <c r="O36" s="134">
        <v>0.002</v>
      </c>
      <c r="P36" s="245">
        <v>32</v>
      </c>
      <c r="Q36" s="246">
        <v>2</v>
      </c>
    </row>
    <row r="37" spans="1:17" ht="13.5" customHeight="1">
      <c r="A37" s="339" t="s">
        <v>168</v>
      </c>
      <c r="B37" s="395"/>
      <c r="C37" s="336" t="s">
        <v>169</v>
      </c>
      <c r="D37" s="336"/>
      <c r="E37" s="336"/>
      <c r="F37" s="336"/>
      <c r="G37" s="337"/>
      <c r="I37" s="384" t="s">
        <v>189</v>
      </c>
      <c r="J37" s="396"/>
      <c r="K37" s="241" t="s">
        <v>318</v>
      </c>
      <c r="L37" s="241" t="s">
        <v>319</v>
      </c>
      <c r="M37" s="241" t="s">
        <v>320</v>
      </c>
      <c r="N37" s="241" t="s">
        <v>321</v>
      </c>
      <c r="O37" s="242" t="s">
        <v>322</v>
      </c>
      <c r="P37" s="88"/>
      <c r="Q37" s="136"/>
    </row>
    <row r="38" spans="1:17" ht="13.5" thickBot="1">
      <c r="A38" s="339" t="s">
        <v>172</v>
      </c>
      <c r="B38" s="395"/>
      <c r="C38" s="336">
        <v>40</v>
      </c>
      <c r="D38" s="336"/>
      <c r="E38" s="336"/>
      <c r="F38" s="336"/>
      <c r="G38" s="337"/>
      <c r="I38" s="397"/>
      <c r="J38" s="398"/>
      <c r="K38" s="239" t="s">
        <v>304</v>
      </c>
      <c r="L38" s="240">
        <v>0.05</v>
      </c>
      <c r="M38" s="240">
        <v>0.05</v>
      </c>
      <c r="N38" s="240">
        <v>0.01</v>
      </c>
      <c r="O38" s="134">
        <v>0.002</v>
      </c>
      <c r="P38" s="243"/>
      <c r="Q38" s="244"/>
    </row>
    <row r="39" spans="1:7" ht="12.75">
      <c r="A39" s="347" t="s">
        <v>174</v>
      </c>
      <c r="B39" s="336"/>
      <c r="C39" s="336" t="s">
        <v>175</v>
      </c>
      <c r="D39" s="336"/>
      <c r="E39" s="336"/>
      <c r="F39" s="336"/>
      <c r="G39" s="337"/>
    </row>
    <row r="40" spans="1:7" ht="12.75">
      <c r="A40" s="347" t="s">
        <v>177</v>
      </c>
      <c r="B40" s="336"/>
      <c r="C40" s="336" t="s">
        <v>178</v>
      </c>
      <c r="D40" s="336"/>
      <c r="E40" s="336"/>
      <c r="F40" s="336"/>
      <c r="G40" s="337"/>
    </row>
    <row r="41" spans="1:7" ht="12.75">
      <c r="A41" s="347" t="s">
        <v>180</v>
      </c>
      <c r="B41" s="336"/>
      <c r="C41" s="336" t="s">
        <v>181</v>
      </c>
      <c r="D41" s="336"/>
      <c r="E41" s="336"/>
      <c r="F41" s="336"/>
      <c r="G41" s="337"/>
    </row>
    <row r="42" spans="1:7" ht="12.75">
      <c r="A42" s="339" t="s">
        <v>183</v>
      </c>
      <c r="B42" s="395"/>
      <c r="C42" s="336">
        <v>108</v>
      </c>
      <c r="D42" s="336"/>
      <c r="E42" s="336"/>
      <c r="F42" s="336"/>
      <c r="G42" s="337"/>
    </row>
    <row r="43" spans="1:7" ht="13.5" thickBot="1">
      <c r="A43" s="399" t="s">
        <v>186</v>
      </c>
      <c r="B43" s="400"/>
      <c r="C43" s="393" t="s">
        <v>187</v>
      </c>
      <c r="D43" s="393"/>
      <c r="E43" s="393"/>
      <c r="F43" s="393"/>
      <c r="G43" s="394"/>
    </row>
    <row r="44" ht="13.5" thickBot="1"/>
    <row r="45" spans="1:13" ht="13.5" thickBot="1">
      <c r="A45" s="333" t="s">
        <v>190</v>
      </c>
      <c r="B45" s="402"/>
      <c r="C45" s="402"/>
      <c r="D45" s="402"/>
      <c r="E45" s="402"/>
      <c r="F45" s="402"/>
      <c r="G45" s="402"/>
      <c r="H45" s="402"/>
      <c r="I45" s="402"/>
      <c r="J45" s="402"/>
      <c r="K45" s="402"/>
      <c r="L45" s="402"/>
      <c r="M45" s="334"/>
    </row>
    <row r="46" spans="1:13" ht="12.75">
      <c r="A46" s="98" t="s">
        <v>122</v>
      </c>
      <c r="B46" s="85">
        <v>7</v>
      </c>
      <c r="C46" s="86">
        <v>8</v>
      </c>
      <c r="D46" s="86">
        <v>11</v>
      </c>
      <c r="E46" s="86">
        <v>9</v>
      </c>
      <c r="F46" s="86">
        <v>10</v>
      </c>
      <c r="G46" s="86">
        <v>1</v>
      </c>
      <c r="H46" s="86">
        <v>11</v>
      </c>
      <c r="I46" s="86">
        <v>3</v>
      </c>
      <c r="J46" s="86">
        <v>4</v>
      </c>
      <c r="K46" s="86">
        <v>6</v>
      </c>
      <c r="L46" s="86">
        <v>11</v>
      </c>
      <c r="M46" s="87">
        <v>11</v>
      </c>
    </row>
    <row r="47" spans="1:13" ht="12.75">
      <c r="A47" s="99" t="s">
        <v>191</v>
      </c>
      <c r="B47" s="75">
        <v>0.0015</v>
      </c>
      <c r="C47" s="55">
        <v>0.0015</v>
      </c>
      <c r="D47" s="55">
        <v>0.001</v>
      </c>
      <c r="E47" s="55">
        <v>0.0015</v>
      </c>
      <c r="F47" s="55">
        <v>0.002</v>
      </c>
      <c r="G47" s="55">
        <v>0.005</v>
      </c>
      <c r="H47" s="55">
        <v>0.001</v>
      </c>
      <c r="I47" s="55">
        <v>0.005</v>
      </c>
      <c r="J47" s="55">
        <v>0.0015</v>
      </c>
      <c r="K47" s="55">
        <v>0.0018</v>
      </c>
      <c r="L47" s="55">
        <v>0.001</v>
      </c>
      <c r="M47" s="76">
        <v>0.002</v>
      </c>
    </row>
    <row r="48" spans="1:13" ht="12.75">
      <c r="A48" s="99" t="s">
        <v>192</v>
      </c>
      <c r="B48" s="75" t="s">
        <v>194</v>
      </c>
      <c r="C48" s="55" t="s">
        <v>194</v>
      </c>
      <c r="D48" s="55" t="s">
        <v>195</v>
      </c>
      <c r="E48" s="55" t="s">
        <v>194</v>
      </c>
      <c r="F48" s="55" t="s">
        <v>194</v>
      </c>
      <c r="G48" s="55" t="s">
        <v>194</v>
      </c>
      <c r="H48" s="55" t="s">
        <v>195</v>
      </c>
      <c r="I48" s="55" t="s">
        <v>194</v>
      </c>
      <c r="J48" s="55" t="s">
        <v>194</v>
      </c>
      <c r="K48" s="55" t="s">
        <v>195</v>
      </c>
      <c r="L48" s="55" t="s">
        <v>195</v>
      </c>
      <c r="M48" s="76" t="s">
        <v>194</v>
      </c>
    </row>
    <row r="49" spans="1:13" ht="13.5" thickBot="1">
      <c r="A49" s="100" t="s">
        <v>193</v>
      </c>
      <c r="B49" s="79">
        <v>0.0001</v>
      </c>
      <c r="C49" s="59">
        <v>0.0001</v>
      </c>
      <c r="D49" s="59">
        <v>0.0001</v>
      </c>
      <c r="E49" s="59">
        <v>0.0001</v>
      </c>
      <c r="F49" s="59">
        <v>0.0001</v>
      </c>
      <c r="G49" s="59">
        <v>0.0001</v>
      </c>
      <c r="H49" s="59">
        <v>0.0001</v>
      </c>
      <c r="I49" s="59">
        <v>0.0001</v>
      </c>
      <c r="J49" s="59">
        <v>0.0001</v>
      </c>
      <c r="K49" s="59">
        <v>0.0001</v>
      </c>
      <c r="L49" s="59">
        <v>0.005</v>
      </c>
      <c r="M49" s="80">
        <v>0.0001</v>
      </c>
    </row>
    <row r="58" ht="12.75">
      <c r="A58" s="88"/>
    </row>
    <row r="59" spans="1:3" ht="12.75">
      <c r="A59" s="88"/>
      <c r="B59" s="88"/>
      <c r="C59" s="88"/>
    </row>
  </sheetData>
  <mergeCells count="44">
    <mergeCell ref="I34:Q34"/>
    <mergeCell ref="I35:J36"/>
    <mergeCell ref="I37:J38"/>
    <mergeCell ref="V1:X1"/>
    <mergeCell ref="R1:U1"/>
    <mergeCell ref="J1:J2"/>
    <mergeCell ref="K1:K2"/>
    <mergeCell ref="L1:L2"/>
    <mergeCell ref="O1:O2"/>
    <mergeCell ref="P1:Q1"/>
    <mergeCell ref="N1:N2"/>
    <mergeCell ref="A25:E25"/>
    <mergeCell ref="A1:A2"/>
    <mergeCell ref="B32:E32"/>
    <mergeCell ref="B31:E31"/>
    <mergeCell ref="B1:B2"/>
    <mergeCell ref="C1:C2"/>
    <mergeCell ref="D1:D2"/>
    <mergeCell ref="E1:E2"/>
    <mergeCell ref="F1:F2"/>
    <mergeCell ref="G1:G2"/>
    <mergeCell ref="H1:H2"/>
    <mergeCell ref="M1:M2"/>
    <mergeCell ref="I1:I2"/>
    <mergeCell ref="A34:G34"/>
    <mergeCell ref="A35:B35"/>
    <mergeCell ref="C35:G35"/>
    <mergeCell ref="A38:B38"/>
    <mergeCell ref="C38:G38"/>
    <mergeCell ref="A36:B36"/>
    <mergeCell ref="C36:G36"/>
    <mergeCell ref="A37:B37"/>
    <mergeCell ref="C37:G37"/>
    <mergeCell ref="A39:B39"/>
    <mergeCell ref="C39:G39"/>
    <mergeCell ref="A40:B40"/>
    <mergeCell ref="C40:G40"/>
    <mergeCell ref="A43:B43"/>
    <mergeCell ref="C43:G43"/>
    <mergeCell ref="A45:M45"/>
    <mergeCell ref="A41:B41"/>
    <mergeCell ref="C41:G41"/>
    <mergeCell ref="A42:B42"/>
    <mergeCell ref="C42:G4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42">
    <tabColor indexed="55"/>
  </sheetPr>
  <dimension ref="A1:Z99"/>
  <sheetViews>
    <sheetView workbookViewId="0" topLeftCell="D34">
      <selection activeCell="Y3" sqref="Y3"/>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73" t="s">
        <v>109</v>
      </c>
      <c r="S1" s="373"/>
      <c r="T1" s="47"/>
      <c r="U1" s="47"/>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49" t="s">
        <v>138</v>
      </c>
      <c r="U2" s="49" t="s">
        <v>139</v>
      </c>
      <c r="V2" s="67" t="s">
        <v>140</v>
      </c>
      <c r="W2" s="67" t="s">
        <v>141</v>
      </c>
      <c r="X2" s="67" t="s">
        <v>142</v>
      </c>
      <c r="Y2" s="70" t="s">
        <v>119</v>
      </c>
      <c r="Z2" s="71" t="s">
        <v>143</v>
      </c>
    </row>
    <row r="3" spans="1:26" ht="12.75">
      <c r="A3">
        <v>1</v>
      </c>
      <c r="B3">
        <v>0</v>
      </c>
      <c r="C3">
        <v>0</v>
      </c>
      <c r="D3"/>
      <c r="E3">
        <v>1717</v>
      </c>
      <c r="F3">
        <v>4916</v>
      </c>
      <c r="G3">
        <v>40934720</v>
      </c>
      <c r="H3">
        <v>0.475695</v>
      </c>
      <c r="I3">
        <v>0</v>
      </c>
      <c r="J3">
        <v>0</v>
      </c>
      <c r="K3">
        <v>0</v>
      </c>
      <c r="L3">
        <v>0</v>
      </c>
      <c r="M3">
        <v>269.995288</v>
      </c>
      <c r="N3">
        <v>30</v>
      </c>
      <c r="O3">
        <v>10.23368</v>
      </c>
      <c r="P3" s="46">
        <f>SUM(O3:O42)</f>
        <v>209.98795999999996</v>
      </c>
      <c r="Q3" s="64">
        <f>P3/SUM(N3:N42)</f>
        <v>0.2692153333333333</v>
      </c>
      <c r="R3" s="64">
        <f aca="true" t="shared" si="0" ref="R3:R42">(I3+K3)/F3</f>
        <v>0</v>
      </c>
      <c r="S3" s="64"/>
      <c r="T3" s="251" t="s">
        <v>197</v>
      </c>
      <c r="U3" s="64">
        <v>100</v>
      </c>
      <c r="V3" s="64">
        <f>SUM(O3:O60)</f>
        <v>219.09192800000005</v>
      </c>
      <c r="W3" s="64">
        <f>(SUM(G3:G60)-SUM(J3:J60)-SUM(L3:L60))/4000000</f>
        <v>219.084008</v>
      </c>
      <c r="X3" s="64">
        <f>SUM(O3:O60)</f>
        <v>219.09192800000005</v>
      </c>
      <c r="Y3">
        <v>266.153513</v>
      </c>
      <c r="Z3" s="65">
        <f>W3/Y3</f>
        <v>0.823149037300139</v>
      </c>
    </row>
    <row r="4" spans="1:26" ht="12.75">
      <c r="A4">
        <v>2</v>
      </c>
      <c r="B4">
        <v>0</v>
      </c>
      <c r="C4">
        <v>0</v>
      </c>
      <c r="D4"/>
      <c r="E4">
        <v>1731</v>
      </c>
      <c r="F4">
        <v>5063</v>
      </c>
      <c r="G4">
        <v>41320480</v>
      </c>
      <c r="H4">
        <v>0.829887</v>
      </c>
      <c r="I4">
        <v>0</v>
      </c>
      <c r="J4">
        <v>0</v>
      </c>
      <c r="K4">
        <v>0</v>
      </c>
      <c r="L4">
        <v>0</v>
      </c>
      <c r="M4">
        <v>270.000003</v>
      </c>
      <c r="N4">
        <v>30</v>
      </c>
      <c r="O4">
        <v>10.33012</v>
      </c>
      <c r="P4" s="81"/>
      <c r="Q4" s="55"/>
      <c r="R4" s="55">
        <f t="shared" si="0"/>
        <v>0</v>
      </c>
      <c r="S4" s="55"/>
      <c r="T4" s="55"/>
      <c r="U4" s="55"/>
      <c r="V4" s="55"/>
      <c r="W4" s="55"/>
      <c r="X4" s="55"/>
      <c r="Y4" s="55"/>
      <c r="Z4" s="76"/>
    </row>
    <row r="5" spans="1:26" ht="12.75">
      <c r="A5">
        <v>3</v>
      </c>
      <c r="B5">
        <v>0</v>
      </c>
      <c r="C5">
        <v>0</v>
      </c>
      <c r="D5"/>
      <c r="E5">
        <v>1869</v>
      </c>
      <c r="F5">
        <v>5379</v>
      </c>
      <c r="G5">
        <v>44680320</v>
      </c>
      <c r="H5">
        <v>0.757381</v>
      </c>
      <c r="I5">
        <v>0</v>
      </c>
      <c r="J5">
        <v>0</v>
      </c>
      <c r="K5">
        <v>0</v>
      </c>
      <c r="L5">
        <v>0</v>
      </c>
      <c r="M5">
        <v>266.241086</v>
      </c>
      <c r="N5">
        <v>30</v>
      </c>
      <c r="O5">
        <v>11.17008</v>
      </c>
      <c r="P5" s="81"/>
      <c r="Q5" s="55"/>
      <c r="R5" s="55">
        <f t="shared" si="0"/>
        <v>0</v>
      </c>
      <c r="S5" s="55"/>
      <c r="T5" s="55"/>
      <c r="U5" s="55"/>
      <c r="V5" s="55"/>
      <c r="W5" s="55"/>
      <c r="X5" s="55"/>
      <c r="Y5" s="55"/>
      <c r="Z5" s="76"/>
    </row>
    <row r="6" spans="1:26" ht="12.75">
      <c r="A6">
        <v>4</v>
      </c>
      <c r="B6">
        <v>0</v>
      </c>
      <c r="C6">
        <v>0</v>
      </c>
      <c r="D6"/>
      <c r="E6">
        <v>1559</v>
      </c>
      <c r="F6">
        <v>4550</v>
      </c>
      <c r="G6">
        <v>37255200</v>
      </c>
      <c r="H6">
        <v>0.62101</v>
      </c>
      <c r="I6">
        <v>0</v>
      </c>
      <c r="J6">
        <v>0</v>
      </c>
      <c r="K6">
        <v>0</v>
      </c>
      <c r="L6">
        <v>0</v>
      </c>
      <c r="M6">
        <v>270.000001</v>
      </c>
      <c r="N6">
        <v>30</v>
      </c>
      <c r="O6">
        <v>9.3138</v>
      </c>
      <c r="P6" s="81"/>
      <c r="Q6" s="55"/>
      <c r="R6" s="55">
        <f t="shared" si="0"/>
        <v>0</v>
      </c>
      <c r="S6" s="55"/>
      <c r="T6" s="55"/>
      <c r="U6" s="55"/>
      <c r="V6" s="55"/>
      <c r="W6" s="55"/>
      <c r="X6" s="55"/>
      <c r="Y6" s="55"/>
      <c r="Z6" s="76"/>
    </row>
    <row r="7" spans="1:26" ht="12.75">
      <c r="A7">
        <v>5</v>
      </c>
      <c r="B7">
        <v>0</v>
      </c>
      <c r="C7">
        <v>0</v>
      </c>
      <c r="D7"/>
      <c r="E7">
        <v>1554</v>
      </c>
      <c r="F7">
        <v>4567</v>
      </c>
      <c r="G7">
        <v>37132160</v>
      </c>
      <c r="H7">
        <v>0.684189</v>
      </c>
      <c r="I7">
        <v>0</v>
      </c>
      <c r="J7">
        <v>0</v>
      </c>
      <c r="K7">
        <v>0</v>
      </c>
      <c r="L7">
        <v>0</v>
      </c>
      <c r="M7">
        <v>270.000001</v>
      </c>
      <c r="N7">
        <v>30</v>
      </c>
      <c r="O7">
        <v>9.28304</v>
      </c>
      <c r="P7" s="81"/>
      <c r="Q7" s="55"/>
      <c r="R7" s="55">
        <f t="shared" si="0"/>
        <v>0</v>
      </c>
      <c r="S7" s="56"/>
      <c r="T7" s="55"/>
      <c r="U7" s="55"/>
      <c r="V7" s="55"/>
      <c r="W7" s="55"/>
      <c r="X7" s="55"/>
      <c r="Y7" s="55"/>
      <c r="Z7" s="76"/>
    </row>
    <row r="8" spans="1:26" ht="12.75">
      <c r="A8">
        <v>6</v>
      </c>
      <c r="B8">
        <v>0</v>
      </c>
      <c r="C8">
        <v>0</v>
      </c>
      <c r="D8"/>
      <c r="E8">
        <v>1479</v>
      </c>
      <c r="F8">
        <v>4341</v>
      </c>
      <c r="G8">
        <v>35307840</v>
      </c>
      <c r="H8">
        <v>0.919997</v>
      </c>
      <c r="I8">
        <v>0</v>
      </c>
      <c r="J8">
        <v>0</v>
      </c>
      <c r="K8">
        <v>0</v>
      </c>
      <c r="L8">
        <v>0</v>
      </c>
      <c r="M8">
        <v>269.999997</v>
      </c>
      <c r="N8">
        <v>30</v>
      </c>
      <c r="O8">
        <v>8.82696</v>
      </c>
      <c r="P8" s="81"/>
      <c r="Q8" s="55"/>
      <c r="R8" s="55">
        <f t="shared" si="0"/>
        <v>0</v>
      </c>
      <c r="S8" s="55"/>
      <c r="T8" s="55"/>
      <c r="U8" s="55"/>
      <c r="V8" s="55"/>
      <c r="W8" s="55"/>
      <c r="X8" s="55"/>
      <c r="Y8" s="55"/>
      <c r="Z8" s="76"/>
    </row>
    <row r="9" spans="1:26" ht="12.75">
      <c r="A9">
        <v>11</v>
      </c>
      <c r="B9">
        <v>0</v>
      </c>
      <c r="C9">
        <v>0</v>
      </c>
      <c r="D9"/>
      <c r="E9">
        <v>20</v>
      </c>
      <c r="F9">
        <v>798</v>
      </c>
      <c r="G9">
        <v>255360</v>
      </c>
      <c r="H9">
        <v>0.381413</v>
      </c>
      <c r="I9">
        <v>0</v>
      </c>
      <c r="J9">
        <v>0</v>
      </c>
      <c r="K9">
        <v>0</v>
      </c>
      <c r="L9">
        <v>0</v>
      </c>
      <c r="M9">
        <v>270.000017</v>
      </c>
      <c r="N9">
        <v>0</v>
      </c>
      <c r="O9">
        <v>0.06384</v>
      </c>
      <c r="P9" s="81"/>
      <c r="Q9" s="55"/>
      <c r="R9" s="55">
        <f t="shared" si="0"/>
        <v>0</v>
      </c>
      <c r="S9" s="55"/>
      <c r="T9" s="55"/>
      <c r="U9" s="55"/>
      <c r="V9" s="55"/>
      <c r="W9" s="55"/>
      <c r="X9" s="55"/>
      <c r="Y9" s="55"/>
      <c r="Z9" s="76"/>
    </row>
    <row r="10" spans="1:26" ht="12.75">
      <c r="A10">
        <v>12</v>
      </c>
      <c r="B10">
        <v>0</v>
      </c>
      <c r="C10">
        <v>0</v>
      </c>
      <c r="D10"/>
      <c r="E10">
        <v>19</v>
      </c>
      <c r="F10">
        <v>683</v>
      </c>
      <c r="G10">
        <v>218560</v>
      </c>
      <c r="H10">
        <v>0.580114</v>
      </c>
      <c r="I10">
        <v>0</v>
      </c>
      <c r="J10">
        <v>0</v>
      </c>
      <c r="K10">
        <v>0</v>
      </c>
      <c r="L10">
        <v>0</v>
      </c>
      <c r="M10">
        <v>270.000002</v>
      </c>
      <c r="N10">
        <v>0</v>
      </c>
      <c r="O10">
        <v>0.05464</v>
      </c>
      <c r="P10" s="81"/>
      <c r="Q10" s="55"/>
      <c r="R10" s="55">
        <f t="shared" si="0"/>
        <v>0</v>
      </c>
      <c r="S10" s="55"/>
      <c r="T10" s="55"/>
      <c r="U10" s="55"/>
      <c r="V10" s="55"/>
      <c r="W10" s="55"/>
      <c r="X10" s="55"/>
      <c r="Y10" s="55"/>
      <c r="Z10" s="76"/>
    </row>
    <row r="11" spans="1:26" ht="12.75">
      <c r="A11">
        <v>13</v>
      </c>
      <c r="B11">
        <v>0</v>
      </c>
      <c r="C11">
        <v>0</v>
      </c>
      <c r="D11"/>
      <c r="E11">
        <v>21</v>
      </c>
      <c r="F11">
        <v>1116</v>
      </c>
      <c r="G11">
        <v>357120</v>
      </c>
      <c r="H11">
        <v>0.367846</v>
      </c>
      <c r="I11">
        <v>0</v>
      </c>
      <c r="J11">
        <v>0</v>
      </c>
      <c r="K11">
        <v>0</v>
      </c>
      <c r="L11">
        <v>0</v>
      </c>
      <c r="M11">
        <v>270.000003</v>
      </c>
      <c r="N11">
        <v>0</v>
      </c>
      <c r="O11">
        <v>0.08928</v>
      </c>
      <c r="P11" s="81"/>
      <c r="Q11" s="55"/>
      <c r="R11" s="55">
        <f t="shared" si="0"/>
        <v>0</v>
      </c>
      <c r="S11" s="55"/>
      <c r="T11" s="55"/>
      <c r="U11" s="55"/>
      <c r="V11" s="55"/>
      <c r="W11" s="55"/>
      <c r="X11" s="55"/>
      <c r="Y11" s="55"/>
      <c r="Z11" s="76"/>
    </row>
    <row r="12" spans="1:26" ht="12.75">
      <c r="A12">
        <v>14</v>
      </c>
      <c r="B12">
        <v>0</v>
      </c>
      <c r="C12">
        <v>0</v>
      </c>
      <c r="D12"/>
      <c r="E12">
        <v>25</v>
      </c>
      <c r="F12">
        <v>922</v>
      </c>
      <c r="G12">
        <v>295040</v>
      </c>
      <c r="H12">
        <v>0.345924</v>
      </c>
      <c r="I12">
        <v>0</v>
      </c>
      <c r="J12">
        <v>0</v>
      </c>
      <c r="K12">
        <v>0</v>
      </c>
      <c r="L12">
        <v>0</v>
      </c>
      <c r="M12">
        <v>270.000006</v>
      </c>
      <c r="N12">
        <v>0</v>
      </c>
      <c r="O12">
        <v>0.07376</v>
      </c>
      <c r="P12" s="81"/>
      <c r="Q12" s="55"/>
      <c r="R12" s="55">
        <f t="shared" si="0"/>
        <v>0</v>
      </c>
      <c r="S12" s="55"/>
      <c r="T12" s="55"/>
      <c r="U12" s="55"/>
      <c r="V12" s="55"/>
      <c r="W12" s="55"/>
      <c r="X12" s="55"/>
      <c r="Y12" s="55"/>
      <c r="Z12" s="76"/>
    </row>
    <row r="13" spans="1:26" ht="12.75">
      <c r="A13">
        <v>15</v>
      </c>
      <c r="B13">
        <v>0</v>
      </c>
      <c r="C13">
        <v>0</v>
      </c>
      <c r="D13"/>
      <c r="E13">
        <v>20</v>
      </c>
      <c r="F13">
        <v>901</v>
      </c>
      <c r="G13">
        <v>288320</v>
      </c>
      <c r="H13">
        <v>0.389839</v>
      </c>
      <c r="I13">
        <v>0</v>
      </c>
      <c r="J13">
        <v>0</v>
      </c>
      <c r="K13">
        <v>0</v>
      </c>
      <c r="L13">
        <v>0</v>
      </c>
      <c r="M13">
        <v>187.864233</v>
      </c>
      <c r="N13">
        <v>0</v>
      </c>
      <c r="O13">
        <v>0.07208</v>
      </c>
      <c r="P13" s="81"/>
      <c r="Q13" s="55"/>
      <c r="R13" s="55">
        <f t="shared" si="0"/>
        <v>0</v>
      </c>
      <c r="S13" s="55"/>
      <c r="T13" s="55"/>
      <c r="U13" s="55"/>
      <c r="V13" s="55"/>
      <c r="W13" s="55"/>
      <c r="X13" s="55"/>
      <c r="Y13" s="55"/>
      <c r="Z13" s="76"/>
    </row>
    <row r="14" spans="1:26" ht="12.75">
      <c r="A14">
        <v>16</v>
      </c>
      <c r="B14">
        <v>0</v>
      </c>
      <c r="C14">
        <v>0</v>
      </c>
      <c r="D14"/>
      <c r="E14">
        <v>17</v>
      </c>
      <c r="F14">
        <v>700</v>
      </c>
      <c r="G14">
        <v>224000</v>
      </c>
      <c r="H14">
        <v>0.370949</v>
      </c>
      <c r="I14">
        <v>0</v>
      </c>
      <c r="J14">
        <v>0</v>
      </c>
      <c r="K14">
        <v>0</v>
      </c>
      <c r="L14">
        <v>0</v>
      </c>
      <c r="M14">
        <v>269.999998</v>
      </c>
      <c r="N14">
        <v>0</v>
      </c>
      <c r="O14">
        <v>0.056</v>
      </c>
      <c r="P14" s="81"/>
      <c r="Q14" s="55"/>
      <c r="R14" s="55">
        <f t="shared" si="0"/>
        <v>0</v>
      </c>
      <c r="S14" s="55"/>
      <c r="T14" s="55"/>
      <c r="U14" s="55"/>
      <c r="V14" s="55"/>
      <c r="W14" s="55"/>
      <c r="X14" s="55"/>
      <c r="Y14" s="55"/>
      <c r="Z14" s="76"/>
    </row>
    <row r="15" spans="1:26" ht="12.75">
      <c r="A15">
        <v>17</v>
      </c>
      <c r="B15">
        <v>0</v>
      </c>
      <c r="C15">
        <v>0</v>
      </c>
      <c r="D15"/>
      <c r="E15">
        <v>22</v>
      </c>
      <c r="F15">
        <v>729</v>
      </c>
      <c r="G15">
        <v>233280</v>
      </c>
      <c r="H15">
        <v>0.415772</v>
      </c>
      <c r="I15">
        <v>0</v>
      </c>
      <c r="J15">
        <v>0</v>
      </c>
      <c r="K15">
        <v>0</v>
      </c>
      <c r="L15">
        <v>0</v>
      </c>
      <c r="M15">
        <v>269.999987</v>
      </c>
      <c r="N15">
        <v>0</v>
      </c>
      <c r="O15">
        <v>0.05832</v>
      </c>
      <c r="P15" s="81"/>
      <c r="Q15" s="55"/>
      <c r="R15" s="55">
        <f t="shared" si="0"/>
        <v>0</v>
      </c>
      <c r="S15" s="55"/>
      <c r="T15" s="55"/>
      <c r="U15" s="55"/>
      <c r="V15" s="55"/>
      <c r="W15" s="55"/>
      <c r="X15" s="55"/>
      <c r="Y15" s="55"/>
      <c r="Z15" s="76"/>
    </row>
    <row r="16" spans="1:26" ht="12.75">
      <c r="A16">
        <v>18</v>
      </c>
      <c r="B16">
        <v>0</v>
      </c>
      <c r="C16">
        <v>0</v>
      </c>
      <c r="D16"/>
      <c r="E16">
        <v>17</v>
      </c>
      <c r="F16">
        <v>668</v>
      </c>
      <c r="G16">
        <v>213760</v>
      </c>
      <c r="H16">
        <v>0.403874</v>
      </c>
      <c r="I16">
        <v>0</v>
      </c>
      <c r="J16">
        <v>0</v>
      </c>
      <c r="K16">
        <v>0</v>
      </c>
      <c r="L16">
        <v>0</v>
      </c>
      <c r="M16">
        <v>269.469287</v>
      </c>
      <c r="N16">
        <v>0</v>
      </c>
      <c r="O16">
        <v>0.05344</v>
      </c>
      <c r="P16" s="81"/>
      <c r="Q16" s="55"/>
      <c r="R16" s="55">
        <f t="shared" si="0"/>
        <v>0</v>
      </c>
      <c r="S16" s="55"/>
      <c r="T16" s="55"/>
      <c r="U16" s="55"/>
      <c r="V16" s="55"/>
      <c r="W16" s="55"/>
      <c r="X16" s="55"/>
      <c r="Y16" s="55"/>
      <c r="Z16" s="76"/>
    </row>
    <row r="17" spans="1:26" ht="12.75">
      <c r="A17">
        <v>19</v>
      </c>
      <c r="B17">
        <v>0</v>
      </c>
      <c r="C17">
        <v>0</v>
      </c>
      <c r="D17"/>
      <c r="E17">
        <v>12</v>
      </c>
      <c r="F17">
        <v>515</v>
      </c>
      <c r="G17">
        <v>164800</v>
      </c>
      <c r="H17">
        <v>0.242621</v>
      </c>
      <c r="I17">
        <v>0</v>
      </c>
      <c r="J17">
        <v>0</v>
      </c>
      <c r="K17">
        <v>0</v>
      </c>
      <c r="L17">
        <v>0</v>
      </c>
      <c r="M17">
        <v>232.842856</v>
      </c>
      <c r="N17">
        <v>0</v>
      </c>
      <c r="O17">
        <v>0.0412</v>
      </c>
      <c r="P17" s="81"/>
      <c r="Q17" s="55"/>
      <c r="R17" s="55">
        <f t="shared" si="0"/>
        <v>0</v>
      </c>
      <c r="S17" s="55"/>
      <c r="T17" s="55"/>
      <c r="U17" s="55"/>
      <c r="V17" s="55"/>
      <c r="W17" s="55"/>
      <c r="X17" s="55"/>
      <c r="Y17" s="55"/>
      <c r="Z17" s="76"/>
    </row>
    <row r="18" spans="1:26" ht="12.75">
      <c r="A18">
        <v>20</v>
      </c>
      <c r="B18">
        <v>0</v>
      </c>
      <c r="C18">
        <v>0</v>
      </c>
      <c r="D18"/>
      <c r="E18">
        <v>20</v>
      </c>
      <c r="F18">
        <v>994</v>
      </c>
      <c r="G18">
        <v>318080</v>
      </c>
      <c r="H18">
        <v>0.428752</v>
      </c>
      <c r="I18">
        <v>0</v>
      </c>
      <c r="J18">
        <v>0</v>
      </c>
      <c r="K18">
        <v>0</v>
      </c>
      <c r="L18">
        <v>0</v>
      </c>
      <c r="M18">
        <v>202.310741</v>
      </c>
      <c r="N18">
        <v>0</v>
      </c>
      <c r="O18">
        <v>0.07952</v>
      </c>
      <c r="P18" s="81"/>
      <c r="Q18" s="55"/>
      <c r="R18" s="55">
        <f t="shared" si="0"/>
        <v>0</v>
      </c>
      <c r="S18" s="55"/>
      <c r="T18" s="55"/>
      <c r="U18" s="55"/>
      <c r="V18" s="55"/>
      <c r="W18" s="55"/>
      <c r="X18" s="55"/>
      <c r="Y18" s="55"/>
      <c r="Z18" s="76"/>
    </row>
    <row r="19" spans="1:26" ht="12.75">
      <c r="A19">
        <v>21</v>
      </c>
      <c r="B19">
        <v>0</v>
      </c>
      <c r="C19">
        <v>0</v>
      </c>
      <c r="D19"/>
      <c r="E19">
        <v>3742</v>
      </c>
      <c r="F19">
        <v>7479</v>
      </c>
      <c r="G19">
        <v>89748000</v>
      </c>
      <c r="H19">
        <v>0.326883</v>
      </c>
      <c r="I19">
        <v>0</v>
      </c>
      <c r="J19">
        <v>0</v>
      </c>
      <c r="K19">
        <v>0</v>
      </c>
      <c r="L19">
        <v>0</v>
      </c>
      <c r="M19">
        <v>270.000001</v>
      </c>
      <c r="N19">
        <v>30</v>
      </c>
      <c r="O19">
        <v>22.437</v>
      </c>
      <c r="P19" s="81"/>
      <c r="Q19" s="55"/>
      <c r="R19" s="55">
        <f t="shared" si="0"/>
        <v>0</v>
      </c>
      <c r="S19" s="55"/>
      <c r="T19" s="55"/>
      <c r="U19" s="55"/>
      <c r="V19" s="55"/>
      <c r="W19" s="55"/>
      <c r="X19" s="55"/>
      <c r="Y19" s="55"/>
      <c r="Z19" s="76"/>
    </row>
    <row r="20" spans="1:26" ht="12.75">
      <c r="A20">
        <v>22</v>
      </c>
      <c r="B20">
        <v>0</v>
      </c>
      <c r="C20">
        <v>0</v>
      </c>
      <c r="D20"/>
      <c r="E20">
        <v>1675</v>
      </c>
      <c r="F20">
        <v>3345</v>
      </c>
      <c r="G20">
        <v>40140000</v>
      </c>
      <c r="H20">
        <v>0.556883</v>
      </c>
      <c r="I20">
        <v>0</v>
      </c>
      <c r="J20">
        <v>0</v>
      </c>
      <c r="K20">
        <v>0</v>
      </c>
      <c r="L20">
        <v>0</v>
      </c>
      <c r="M20">
        <v>261.112512</v>
      </c>
      <c r="N20">
        <v>30</v>
      </c>
      <c r="O20">
        <v>10.035</v>
      </c>
      <c r="P20" s="81"/>
      <c r="Q20" s="55"/>
      <c r="R20" s="55">
        <f t="shared" si="0"/>
        <v>0</v>
      </c>
      <c r="S20" s="55"/>
      <c r="T20" s="55"/>
      <c r="U20" s="55"/>
      <c r="V20" s="55"/>
      <c r="W20" s="55"/>
      <c r="X20" s="55"/>
      <c r="Y20" s="55"/>
      <c r="Z20" s="76"/>
    </row>
    <row r="21" spans="1:26" ht="12.75">
      <c r="A21">
        <v>23</v>
      </c>
      <c r="B21">
        <v>0</v>
      </c>
      <c r="C21">
        <v>0</v>
      </c>
      <c r="D21"/>
      <c r="E21">
        <v>164</v>
      </c>
      <c r="F21">
        <v>325</v>
      </c>
      <c r="G21">
        <v>3900000</v>
      </c>
      <c r="H21">
        <v>0.388203</v>
      </c>
      <c r="I21">
        <v>0</v>
      </c>
      <c r="J21">
        <v>0</v>
      </c>
      <c r="K21">
        <v>0</v>
      </c>
      <c r="L21">
        <v>0</v>
      </c>
      <c r="M21">
        <v>270.000006</v>
      </c>
      <c r="N21">
        <v>30</v>
      </c>
      <c r="O21">
        <v>0.975</v>
      </c>
      <c r="P21" s="81"/>
      <c r="Q21" s="55"/>
      <c r="R21" s="55">
        <f t="shared" si="0"/>
        <v>0</v>
      </c>
      <c r="S21" s="55"/>
      <c r="T21" s="55"/>
      <c r="U21" s="55"/>
      <c r="V21" s="55"/>
      <c r="W21" s="55"/>
      <c r="X21" s="55"/>
      <c r="Y21" s="55"/>
      <c r="Z21" s="76"/>
    </row>
    <row r="22" spans="1:26" ht="12.75">
      <c r="A22">
        <v>24</v>
      </c>
      <c r="B22">
        <v>0</v>
      </c>
      <c r="C22">
        <v>0</v>
      </c>
      <c r="D22"/>
      <c r="E22">
        <v>1315</v>
      </c>
      <c r="F22">
        <v>2623</v>
      </c>
      <c r="G22">
        <v>31476000</v>
      </c>
      <c r="H22">
        <v>0.563516</v>
      </c>
      <c r="I22">
        <v>0</v>
      </c>
      <c r="J22">
        <v>0</v>
      </c>
      <c r="K22">
        <v>0</v>
      </c>
      <c r="L22">
        <v>0</v>
      </c>
      <c r="M22">
        <v>269.99999</v>
      </c>
      <c r="N22">
        <v>30</v>
      </c>
      <c r="O22">
        <v>7.869</v>
      </c>
      <c r="P22" s="81"/>
      <c r="Q22" s="55"/>
      <c r="R22" s="55">
        <f t="shared" si="0"/>
        <v>0</v>
      </c>
      <c r="S22" s="55"/>
      <c r="T22" s="55"/>
      <c r="U22" s="55"/>
      <c r="V22" s="55"/>
      <c r="W22" s="55"/>
      <c r="X22" s="55"/>
      <c r="Y22" s="55"/>
      <c r="Z22" s="76"/>
    </row>
    <row r="23" spans="1:26" ht="12.75">
      <c r="A23">
        <v>0</v>
      </c>
      <c r="B23">
        <v>1</v>
      </c>
      <c r="C23">
        <v>0</v>
      </c>
      <c r="D23"/>
      <c r="E23">
        <v>1719</v>
      </c>
      <c r="F23">
        <v>4939</v>
      </c>
      <c r="G23">
        <v>41234080</v>
      </c>
      <c r="H23">
        <v>0.587138</v>
      </c>
      <c r="I23">
        <v>0</v>
      </c>
      <c r="J23">
        <v>0</v>
      </c>
      <c r="K23">
        <v>0</v>
      </c>
      <c r="L23">
        <v>0</v>
      </c>
      <c r="M23">
        <v>268.849488</v>
      </c>
      <c r="N23">
        <v>30</v>
      </c>
      <c r="O23">
        <v>10.30852</v>
      </c>
      <c r="P23" s="81"/>
      <c r="Q23" s="55"/>
      <c r="R23" s="55">
        <f t="shared" si="0"/>
        <v>0</v>
      </c>
      <c r="S23" s="55"/>
      <c r="T23" s="55"/>
      <c r="U23" s="55"/>
      <c r="V23" s="55"/>
      <c r="W23" s="55"/>
      <c r="X23" s="55"/>
      <c r="Y23" s="55"/>
      <c r="Z23" s="76"/>
    </row>
    <row r="24" spans="1:26" ht="12.75">
      <c r="A24">
        <v>0</v>
      </c>
      <c r="B24">
        <v>2</v>
      </c>
      <c r="C24">
        <v>0</v>
      </c>
      <c r="D24"/>
      <c r="E24">
        <v>1695</v>
      </c>
      <c r="F24">
        <v>4859</v>
      </c>
      <c r="G24">
        <v>40449280</v>
      </c>
      <c r="H24">
        <v>0.774112</v>
      </c>
      <c r="I24">
        <v>0</v>
      </c>
      <c r="J24">
        <v>0</v>
      </c>
      <c r="K24">
        <v>0</v>
      </c>
      <c r="L24">
        <v>0</v>
      </c>
      <c r="M24">
        <v>270.000007</v>
      </c>
      <c r="N24">
        <v>30</v>
      </c>
      <c r="O24">
        <v>10.11232</v>
      </c>
      <c r="P24" s="81"/>
      <c r="Q24" s="55"/>
      <c r="R24" s="55">
        <f t="shared" si="0"/>
        <v>0</v>
      </c>
      <c r="S24" s="55"/>
      <c r="T24" s="55"/>
      <c r="U24" s="55"/>
      <c r="V24" s="55"/>
      <c r="W24" s="55"/>
      <c r="X24" s="55"/>
      <c r="Y24" s="55"/>
      <c r="Z24" s="76"/>
    </row>
    <row r="25" spans="1:26" ht="12.75">
      <c r="A25">
        <v>0</v>
      </c>
      <c r="B25">
        <v>3</v>
      </c>
      <c r="C25">
        <v>0</v>
      </c>
      <c r="D25"/>
      <c r="E25">
        <v>1799</v>
      </c>
      <c r="F25">
        <v>5242</v>
      </c>
      <c r="G25">
        <v>43024640</v>
      </c>
      <c r="H25">
        <v>0.753156</v>
      </c>
      <c r="I25">
        <v>0</v>
      </c>
      <c r="J25">
        <v>0</v>
      </c>
      <c r="K25">
        <v>0</v>
      </c>
      <c r="L25">
        <v>0</v>
      </c>
      <c r="M25">
        <v>266.850483</v>
      </c>
      <c r="N25">
        <v>30</v>
      </c>
      <c r="O25">
        <v>10.75616</v>
      </c>
      <c r="P25" s="81"/>
      <c r="Q25" s="55"/>
      <c r="R25" s="55">
        <f t="shared" si="0"/>
        <v>0</v>
      </c>
      <c r="S25" s="55"/>
      <c r="T25" s="55"/>
      <c r="U25" s="55"/>
      <c r="V25" s="55"/>
      <c r="W25" s="55"/>
      <c r="X25" s="55"/>
      <c r="Y25" s="55"/>
      <c r="Z25" s="76"/>
    </row>
    <row r="26" spans="1:26" ht="12.75">
      <c r="A26">
        <v>0</v>
      </c>
      <c r="B26">
        <v>4</v>
      </c>
      <c r="C26">
        <v>0</v>
      </c>
      <c r="D26"/>
      <c r="E26">
        <v>1571</v>
      </c>
      <c r="F26">
        <v>4432</v>
      </c>
      <c r="G26">
        <v>37614560</v>
      </c>
      <c r="H26">
        <v>0.837019</v>
      </c>
      <c r="I26">
        <v>0</v>
      </c>
      <c r="J26">
        <v>0</v>
      </c>
      <c r="K26">
        <v>0</v>
      </c>
      <c r="L26">
        <v>0</v>
      </c>
      <c r="M26">
        <v>270.000002</v>
      </c>
      <c r="N26">
        <v>30</v>
      </c>
      <c r="O26">
        <v>9.40364</v>
      </c>
      <c r="P26" s="81"/>
      <c r="Q26" s="55"/>
      <c r="R26" s="55">
        <f t="shared" si="0"/>
        <v>0</v>
      </c>
      <c r="S26" s="55"/>
      <c r="T26" s="55"/>
      <c r="U26" s="55"/>
      <c r="V26" s="55"/>
      <c r="W26" s="55"/>
      <c r="X26" s="55"/>
      <c r="Y26" s="55"/>
      <c r="Z26" s="76"/>
    </row>
    <row r="27" spans="1:26" ht="12.75">
      <c r="A27">
        <v>0</v>
      </c>
      <c r="B27">
        <v>5</v>
      </c>
      <c r="C27">
        <v>0</v>
      </c>
      <c r="D27"/>
      <c r="E27">
        <v>1578</v>
      </c>
      <c r="F27">
        <v>4662</v>
      </c>
      <c r="G27">
        <v>37711520</v>
      </c>
      <c r="H27">
        <v>0.822511</v>
      </c>
      <c r="I27">
        <v>0</v>
      </c>
      <c r="J27">
        <v>0</v>
      </c>
      <c r="K27">
        <v>0</v>
      </c>
      <c r="L27">
        <v>0</v>
      </c>
      <c r="M27">
        <v>270.000008</v>
      </c>
      <c r="N27">
        <v>30</v>
      </c>
      <c r="O27">
        <v>9.42788</v>
      </c>
      <c r="P27" s="81"/>
      <c r="Q27" s="55"/>
      <c r="R27" s="55">
        <f t="shared" si="0"/>
        <v>0</v>
      </c>
      <c r="S27" s="55"/>
      <c r="T27" s="55"/>
      <c r="U27" s="55"/>
      <c r="V27" s="55"/>
      <c r="W27" s="55"/>
      <c r="X27" s="55"/>
      <c r="Y27" s="55"/>
      <c r="Z27" s="76"/>
    </row>
    <row r="28" spans="1:26" ht="12.75">
      <c r="A28">
        <v>0</v>
      </c>
      <c r="B28">
        <v>6</v>
      </c>
      <c r="C28">
        <v>0</v>
      </c>
      <c r="D28"/>
      <c r="E28">
        <v>1482</v>
      </c>
      <c r="F28">
        <v>4399</v>
      </c>
      <c r="G28">
        <v>35338080</v>
      </c>
      <c r="H28">
        <v>0.850976</v>
      </c>
      <c r="I28">
        <v>0</v>
      </c>
      <c r="J28">
        <v>0</v>
      </c>
      <c r="K28">
        <v>0</v>
      </c>
      <c r="L28">
        <v>0</v>
      </c>
      <c r="M28">
        <v>270.000011</v>
      </c>
      <c r="N28">
        <v>30</v>
      </c>
      <c r="O28">
        <v>8.83452</v>
      </c>
      <c r="P28" s="81"/>
      <c r="Q28" s="55"/>
      <c r="R28" s="55">
        <f t="shared" si="0"/>
        <v>0</v>
      </c>
      <c r="S28" s="55"/>
      <c r="T28" s="55"/>
      <c r="U28" s="55"/>
      <c r="V28" s="55"/>
      <c r="W28" s="55"/>
      <c r="X28" s="55"/>
      <c r="Y28" s="55"/>
      <c r="Z28" s="76"/>
    </row>
    <row r="29" spans="1:26" ht="12.75">
      <c r="A29">
        <v>0</v>
      </c>
      <c r="B29">
        <v>11</v>
      </c>
      <c r="C29">
        <v>0</v>
      </c>
      <c r="D29"/>
      <c r="E29">
        <v>827</v>
      </c>
      <c r="F29">
        <v>1648</v>
      </c>
      <c r="G29">
        <v>19776000</v>
      </c>
      <c r="H29">
        <v>0.899638</v>
      </c>
      <c r="I29">
        <v>0</v>
      </c>
      <c r="J29">
        <v>0</v>
      </c>
      <c r="K29">
        <v>0</v>
      </c>
      <c r="L29">
        <v>0</v>
      </c>
      <c r="M29">
        <v>270.00001</v>
      </c>
      <c r="N29">
        <v>30</v>
      </c>
      <c r="O29">
        <v>4.944</v>
      </c>
      <c r="P29" s="81"/>
      <c r="Q29" s="55"/>
      <c r="R29" s="55">
        <f t="shared" si="0"/>
        <v>0</v>
      </c>
      <c r="S29" s="55"/>
      <c r="T29" s="55"/>
      <c r="U29" s="55"/>
      <c r="V29" s="55"/>
      <c r="W29" s="55"/>
      <c r="X29" s="55"/>
      <c r="Y29" s="55"/>
      <c r="Z29" s="76"/>
    </row>
    <row r="30" spans="1:26" ht="12.75">
      <c r="A30">
        <v>0</v>
      </c>
      <c r="B30">
        <v>12</v>
      </c>
      <c r="C30">
        <v>0</v>
      </c>
      <c r="D30"/>
      <c r="E30">
        <v>722</v>
      </c>
      <c r="F30">
        <v>1439</v>
      </c>
      <c r="G30">
        <v>17268000</v>
      </c>
      <c r="H30">
        <v>0.954537</v>
      </c>
      <c r="I30">
        <v>0</v>
      </c>
      <c r="J30">
        <v>0</v>
      </c>
      <c r="K30">
        <v>0</v>
      </c>
      <c r="L30">
        <v>0</v>
      </c>
      <c r="M30">
        <v>269.999997</v>
      </c>
      <c r="N30">
        <v>30</v>
      </c>
      <c r="O30">
        <v>4.317</v>
      </c>
      <c r="P30" s="81"/>
      <c r="Q30" s="55"/>
      <c r="R30" s="55">
        <f t="shared" si="0"/>
        <v>0</v>
      </c>
      <c r="S30" s="55"/>
      <c r="T30" s="55"/>
      <c r="U30" s="55"/>
      <c r="V30" s="55"/>
      <c r="W30" s="55"/>
      <c r="X30" s="55"/>
      <c r="Y30" s="55"/>
      <c r="Z30" s="76"/>
    </row>
    <row r="31" spans="1:26" ht="12.75">
      <c r="A31">
        <v>0</v>
      </c>
      <c r="B31">
        <v>13</v>
      </c>
      <c r="C31">
        <v>0</v>
      </c>
      <c r="D31"/>
      <c r="E31">
        <v>1104</v>
      </c>
      <c r="F31">
        <v>2203</v>
      </c>
      <c r="G31">
        <v>26436000</v>
      </c>
      <c r="H31">
        <v>0.859245</v>
      </c>
      <c r="I31">
        <v>0</v>
      </c>
      <c r="J31">
        <v>0</v>
      </c>
      <c r="K31">
        <v>0</v>
      </c>
      <c r="L31">
        <v>0</v>
      </c>
      <c r="M31">
        <v>270.000013</v>
      </c>
      <c r="N31">
        <v>30</v>
      </c>
      <c r="O31">
        <v>6.609</v>
      </c>
      <c r="P31" s="81"/>
      <c r="Q31" s="55"/>
      <c r="R31" s="55">
        <f t="shared" si="0"/>
        <v>0</v>
      </c>
      <c r="S31" s="55"/>
      <c r="T31" s="55"/>
      <c r="U31" s="55"/>
      <c r="V31" s="55"/>
      <c r="W31" s="55"/>
      <c r="X31" s="55"/>
      <c r="Y31" s="55"/>
      <c r="Z31" s="76"/>
    </row>
    <row r="32" spans="1:26" ht="12.75">
      <c r="A32">
        <v>0</v>
      </c>
      <c r="B32">
        <v>14</v>
      </c>
      <c r="C32">
        <v>0</v>
      </c>
      <c r="D32"/>
      <c r="E32">
        <v>951</v>
      </c>
      <c r="F32">
        <v>1892</v>
      </c>
      <c r="G32">
        <v>22704000</v>
      </c>
      <c r="H32">
        <v>0.859811</v>
      </c>
      <c r="I32">
        <v>0</v>
      </c>
      <c r="J32">
        <v>0</v>
      </c>
      <c r="K32">
        <v>0</v>
      </c>
      <c r="L32">
        <v>0</v>
      </c>
      <c r="M32">
        <v>270</v>
      </c>
      <c r="N32">
        <v>30</v>
      </c>
      <c r="O32">
        <v>5.676</v>
      </c>
      <c r="P32" s="81"/>
      <c r="Q32" s="55"/>
      <c r="R32" s="55">
        <f t="shared" si="0"/>
        <v>0</v>
      </c>
      <c r="S32" s="55"/>
      <c r="T32" s="55"/>
      <c r="U32" s="55"/>
      <c r="V32" s="55"/>
      <c r="W32" s="55"/>
      <c r="X32" s="55"/>
      <c r="Y32" s="55"/>
      <c r="Z32" s="76"/>
    </row>
    <row r="33" spans="1:26" ht="12.75">
      <c r="A33">
        <v>0</v>
      </c>
      <c r="B33">
        <v>15</v>
      </c>
      <c r="C33">
        <v>0</v>
      </c>
      <c r="D33"/>
      <c r="E33">
        <v>960</v>
      </c>
      <c r="F33">
        <v>1913</v>
      </c>
      <c r="G33">
        <v>22956000</v>
      </c>
      <c r="H33">
        <v>0.967178</v>
      </c>
      <c r="I33">
        <v>0</v>
      </c>
      <c r="J33">
        <v>0</v>
      </c>
      <c r="K33">
        <v>0</v>
      </c>
      <c r="L33">
        <v>0</v>
      </c>
      <c r="M33">
        <v>227.053657</v>
      </c>
      <c r="N33">
        <v>30</v>
      </c>
      <c r="O33">
        <v>5.739</v>
      </c>
      <c r="P33" s="81"/>
      <c r="Q33" s="55"/>
      <c r="R33" s="55">
        <f t="shared" si="0"/>
        <v>0</v>
      </c>
      <c r="S33" s="88"/>
      <c r="T33" s="55"/>
      <c r="U33" s="55"/>
      <c r="V33" s="55"/>
      <c r="W33" s="55"/>
      <c r="X33" s="55"/>
      <c r="Y33" s="55"/>
      <c r="Z33" s="76"/>
    </row>
    <row r="34" spans="1:26" ht="12.75">
      <c r="A34">
        <v>0</v>
      </c>
      <c r="B34">
        <v>16</v>
      </c>
      <c r="C34">
        <v>0</v>
      </c>
      <c r="D34"/>
      <c r="E34">
        <v>759</v>
      </c>
      <c r="F34">
        <v>1513</v>
      </c>
      <c r="G34">
        <v>18156000</v>
      </c>
      <c r="H34">
        <v>0.820447</v>
      </c>
      <c r="I34">
        <v>0</v>
      </c>
      <c r="J34">
        <v>0</v>
      </c>
      <c r="K34">
        <v>0</v>
      </c>
      <c r="L34">
        <v>0</v>
      </c>
      <c r="M34">
        <v>269.999999</v>
      </c>
      <c r="N34">
        <v>30</v>
      </c>
      <c r="O34">
        <v>4.539</v>
      </c>
      <c r="P34" s="81"/>
      <c r="Q34" s="55"/>
      <c r="R34" s="55">
        <f>(I34+K34)/F34</f>
        <v>0</v>
      </c>
      <c r="S34" s="88"/>
      <c r="T34" s="55"/>
      <c r="U34" s="55"/>
      <c r="V34" s="55"/>
      <c r="W34" s="55"/>
      <c r="X34" s="55"/>
      <c r="Y34" s="55"/>
      <c r="Z34" s="76"/>
    </row>
    <row r="35" spans="1:26" ht="12.75">
      <c r="A35">
        <v>0</v>
      </c>
      <c r="B35">
        <v>17</v>
      </c>
      <c r="C35">
        <v>0</v>
      </c>
      <c r="D35"/>
      <c r="E35">
        <v>755</v>
      </c>
      <c r="F35">
        <v>1503</v>
      </c>
      <c r="G35">
        <v>18036000</v>
      </c>
      <c r="H35">
        <v>1.087337</v>
      </c>
      <c r="I35">
        <v>0</v>
      </c>
      <c r="J35">
        <v>0</v>
      </c>
      <c r="K35">
        <v>0</v>
      </c>
      <c r="L35">
        <v>0</v>
      </c>
      <c r="M35">
        <v>269.999998</v>
      </c>
      <c r="N35">
        <v>30</v>
      </c>
      <c r="O35">
        <v>4.509</v>
      </c>
      <c r="P35" s="81"/>
      <c r="Q35" s="55"/>
      <c r="R35" s="55">
        <f>(I35+K35)/F35</f>
        <v>0</v>
      </c>
      <c r="S35" s="88"/>
      <c r="T35" s="55"/>
      <c r="U35" s="55"/>
      <c r="V35" s="55"/>
      <c r="W35" s="55"/>
      <c r="X35" s="55"/>
      <c r="Y35" s="55"/>
      <c r="Z35" s="76"/>
    </row>
    <row r="36" spans="1:26" ht="12.75">
      <c r="A36">
        <v>0</v>
      </c>
      <c r="B36">
        <v>18</v>
      </c>
      <c r="C36">
        <v>0</v>
      </c>
      <c r="D36"/>
      <c r="E36">
        <v>642</v>
      </c>
      <c r="F36">
        <v>1279</v>
      </c>
      <c r="G36">
        <v>15348000</v>
      </c>
      <c r="H36">
        <v>0.943642</v>
      </c>
      <c r="I36">
        <v>0</v>
      </c>
      <c r="J36">
        <v>0</v>
      </c>
      <c r="K36">
        <v>0</v>
      </c>
      <c r="L36">
        <v>0</v>
      </c>
      <c r="M36">
        <v>268.157927</v>
      </c>
      <c r="N36">
        <v>30</v>
      </c>
      <c r="O36">
        <v>3.837</v>
      </c>
      <c r="P36" s="81"/>
      <c r="Q36" s="55"/>
      <c r="R36" s="55">
        <f t="shared" si="0"/>
        <v>0</v>
      </c>
      <c r="S36" s="88"/>
      <c r="T36" s="55"/>
      <c r="U36" s="55"/>
      <c r="V36" s="55"/>
      <c r="W36" s="55"/>
      <c r="X36" s="55"/>
      <c r="Y36" s="55"/>
      <c r="Z36" s="76"/>
    </row>
    <row r="37" spans="1:26" ht="12.75">
      <c r="A37">
        <v>0</v>
      </c>
      <c r="B37">
        <v>19</v>
      </c>
      <c r="C37">
        <v>0</v>
      </c>
      <c r="D37"/>
      <c r="E37">
        <v>574</v>
      </c>
      <c r="F37">
        <v>1145</v>
      </c>
      <c r="G37">
        <v>13740000</v>
      </c>
      <c r="H37">
        <v>0.756223</v>
      </c>
      <c r="I37">
        <v>0</v>
      </c>
      <c r="J37">
        <v>0</v>
      </c>
      <c r="K37">
        <v>0</v>
      </c>
      <c r="L37">
        <v>0</v>
      </c>
      <c r="M37">
        <v>269.999996</v>
      </c>
      <c r="N37">
        <v>30</v>
      </c>
      <c r="O37">
        <v>3.435</v>
      </c>
      <c r="P37" s="81"/>
      <c r="Q37" s="55"/>
      <c r="R37" s="55">
        <f t="shared" si="0"/>
        <v>0</v>
      </c>
      <c r="S37" s="88"/>
      <c r="T37" s="55"/>
      <c r="U37" s="55"/>
      <c r="V37" s="55"/>
      <c r="W37" s="55"/>
      <c r="X37" s="55"/>
      <c r="Y37" s="55"/>
      <c r="Z37" s="76"/>
    </row>
    <row r="38" spans="1:26" ht="12.75">
      <c r="A38">
        <v>0</v>
      </c>
      <c r="B38">
        <v>20</v>
      </c>
      <c r="C38">
        <v>0</v>
      </c>
      <c r="D38"/>
      <c r="E38">
        <v>986</v>
      </c>
      <c r="F38">
        <v>1968</v>
      </c>
      <c r="G38">
        <v>23616000</v>
      </c>
      <c r="H38">
        <v>0.97653</v>
      </c>
      <c r="I38">
        <v>0</v>
      </c>
      <c r="J38">
        <v>0</v>
      </c>
      <c r="K38">
        <v>0</v>
      </c>
      <c r="L38">
        <v>0</v>
      </c>
      <c r="M38">
        <v>224.834043</v>
      </c>
      <c r="N38">
        <v>30</v>
      </c>
      <c r="O38">
        <v>5.904</v>
      </c>
      <c r="P38" s="81"/>
      <c r="Q38" s="55"/>
      <c r="R38" s="55">
        <f t="shared" si="0"/>
        <v>0</v>
      </c>
      <c r="S38" s="88"/>
      <c r="T38" s="55"/>
      <c r="U38" s="55"/>
      <c r="V38" s="55"/>
      <c r="W38" s="55"/>
      <c r="X38" s="55"/>
      <c r="Y38" s="55"/>
      <c r="Z38" s="76"/>
    </row>
    <row r="39" spans="1:26" ht="12.75">
      <c r="A39">
        <v>0</v>
      </c>
      <c r="B39">
        <v>21</v>
      </c>
      <c r="C39">
        <v>0</v>
      </c>
      <c r="D39"/>
      <c r="E39">
        <v>58</v>
      </c>
      <c r="F39">
        <v>3648</v>
      </c>
      <c r="G39">
        <v>1167360</v>
      </c>
      <c r="H39">
        <v>0.332753</v>
      </c>
      <c r="I39">
        <v>0</v>
      </c>
      <c r="J39">
        <v>0</v>
      </c>
      <c r="K39">
        <v>0</v>
      </c>
      <c r="L39">
        <v>0</v>
      </c>
      <c r="M39">
        <v>270.000011</v>
      </c>
      <c r="N39">
        <v>0</v>
      </c>
      <c r="O39">
        <v>0.29184</v>
      </c>
      <c r="P39" s="81"/>
      <c r="Q39" s="55"/>
      <c r="R39" s="55">
        <f t="shared" si="0"/>
        <v>0</v>
      </c>
      <c r="S39" s="88"/>
      <c r="T39" s="55"/>
      <c r="U39" s="55"/>
      <c r="V39" s="55"/>
      <c r="W39" s="55"/>
      <c r="X39" s="55"/>
      <c r="Y39" s="55"/>
      <c r="Z39" s="76"/>
    </row>
    <row r="40" spans="1:26" ht="12.75">
      <c r="A40">
        <v>0</v>
      </c>
      <c r="B40">
        <v>22</v>
      </c>
      <c r="C40">
        <v>0</v>
      </c>
      <c r="D40"/>
      <c r="E40">
        <v>28</v>
      </c>
      <c r="F40">
        <v>1560</v>
      </c>
      <c r="G40">
        <v>499200</v>
      </c>
      <c r="H40">
        <v>0.700512</v>
      </c>
      <c r="I40">
        <v>0</v>
      </c>
      <c r="J40">
        <v>0</v>
      </c>
      <c r="K40">
        <v>0</v>
      </c>
      <c r="L40">
        <v>0</v>
      </c>
      <c r="M40">
        <v>270.000007</v>
      </c>
      <c r="N40">
        <v>0</v>
      </c>
      <c r="O40">
        <v>0.1248</v>
      </c>
      <c r="P40" s="81"/>
      <c r="Q40" s="55"/>
      <c r="R40" s="55">
        <f t="shared" si="0"/>
        <v>0</v>
      </c>
      <c r="S40" s="88"/>
      <c r="T40" s="55"/>
      <c r="U40" s="55"/>
      <c r="V40" s="55"/>
      <c r="W40" s="55"/>
      <c r="X40" s="55"/>
      <c r="Y40" s="55"/>
      <c r="Z40" s="76"/>
    </row>
    <row r="41" spans="1:26" ht="12.75">
      <c r="A41">
        <v>0</v>
      </c>
      <c r="B41">
        <v>23</v>
      </c>
      <c r="C41">
        <v>0</v>
      </c>
      <c r="D41"/>
      <c r="E41">
        <v>8</v>
      </c>
      <c r="F41">
        <v>110</v>
      </c>
      <c r="G41">
        <v>35200</v>
      </c>
      <c r="H41">
        <v>1.128415</v>
      </c>
      <c r="I41">
        <v>0</v>
      </c>
      <c r="J41">
        <v>0</v>
      </c>
      <c r="K41">
        <v>0</v>
      </c>
      <c r="L41">
        <v>0</v>
      </c>
      <c r="M41">
        <v>269.999991</v>
      </c>
      <c r="N41">
        <v>0</v>
      </c>
      <c r="O41">
        <v>0.0088</v>
      </c>
      <c r="P41" s="81"/>
      <c r="Q41" s="55"/>
      <c r="R41" s="55">
        <f t="shared" si="0"/>
        <v>0</v>
      </c>
      <c r="S41" s="88"/>
      <c r="T41" s="55"/>
      <c r="U41" s="55"/>
      <c r="V41" s="55"/>
      <c r="W41" s="55"/>
      <c r="X41" s="55"/>
      <c r="Y41" s="55"/>
      <c r="Z41" s="76"/>
    </row>
    <row r="42" spans="1:26" ht="12.75">
      <c r="A42">
        <v>0</v>
      </c>
      <c r="B42">
        <v>24</v>
      </c>
      <c r="C42">
        <v>0</v>
      </c>
      <c r="D42"/>
      <c r="E42">
        <v>26</v>
      </c>
      <c r="F42">
        <v>1184</v>
      </c>
      <c r="G42">
        <v>378880</v>
      </c>
      <c r="H42">
        <v>0.809134</v>
      </c>
      <c r="I42">
        <v>0</v>
      </c>
      <c r="J42">
        <v>0</v>
      </c>
      <c r="K42">
        <v>0</v>
      </c>
      <c r="L42">
        <v>0</v>
      </c>
      <c r="M42">
        <v>270.000021</v>
      </c>
      <c r="N42">
        <v>0</v>
      </c>
      <c r="O42">
        <v>0.09472</v>
      </c>
      <c r="P42" s="81"/>
      <c r="Q42" s="55"/>
      <c r="R42" s="55">
        <f t="shared" si="0"/>
        <v>0</v>
      </c>
      <c r="S42" s="88"/>
      <c r="T42" s="55"/>
      <c r="U42" s="55"/>
      <c r="V42" s="55"/>
      <c r="W42" s="55"/>
      <c r="X42" s="55"/>
      <c r="Y42" s="55"/>
      <c r="Z42" s="76"/>
    </row>
    <row r="43" spans="1:26" ht="12.75">
      <c r="A43">
        <v>7</v>
      </c>
      <c r="B43">
        <v>0</v>
      </c>
      <c r="C43"/>
      <c r="D43">
        <v>5</v>
      </c>
      <c r="E43">
        <v>325</v>
      </c>
      <c r="F43">
        <v>975</v>
      </c>
      <c r="G43">
        <v>3993600</v>
      </c>
      <c r="H43">
        <v>0.074869</v>
      </c>
      <c r="I43">
        <v>0</v>
      </c>
      <c r="J43">
        <v>0</v>
      </c>
      <c r="K43">
        <v>0</v>
      </c>
      <c r="L43">
        <v>0</v>
      </c>
      <c r="M43">
        <v>267.996966</v>
      </c>
      <c r="N43">
        <v>1</v>
      </c>
      <c r="O43">
        <v>0.9984</v>
      </c>
      <c r="P43" s="81"/>
      <c r="Q43" s="55"/>
      <c r="R43" s="92">
        <f>(I43+K43)/F43</f>
        <v>0</v>
      </c>
      <c r="S43" s="55">
        <v>0.0001</v>
      </c>
      <c r="T43" s="55"/>
      <c r="U43" s="55"/>
      <c r="V43" s="55"/>
      <c r="W43" s="55"/>
      <c r="X43" s="55"/>
      <c r="Y43" s="55"/>
      <c r="Z43" s="76"/>
    </row>
    <row r="44" spans="1:26" ht="12.75">
      <c r="A44">
        <v>8</v>
      </c>
      <c r="B44">
        <v>0</v>
      </c>
      <c r="C44"/>
      <c r="D44">
        <v>5</v>
      </c>
      <c r="E44">
        <v>323</v>
      </c>
      <c r="F44">
        <v>969</v>
      </c>
      <c r="G44">
        <v>3969024</v>
      </c>
      <c r="H44">
        <v>0.090376</v>
      </c>
      <c r="I44">
        <v>0</v>
      </c>
      <c r="J44">
        <v>0</v>
      </c>
      <c r="K44">
        <v>0</v>
      </c>
      <c r="L44">
        <v>0</v>
      </c>
      <c r="M44">
        <v>267.498679</v>
      </c>
      <c r="N44">
        <v>1</v>
      </c>
      <c r="O44">
        <v>0.992256</v>
      </c>
      <c r="P44" s="81"/>
      <c r="Q44" s="55"/>
      <c r="R44" s="92">
        <f aca="true" t="shared" si="1" ref="R44:R60">(I44+K44)/F44</f>
        <v>0</v>
      </c>
      <c r="S44" s="55">
        <v>0.0001</v>
      </c>
      <c r="T44" s="55"/>
      <c r="U44" s="55"/>
      <c r="V44" s="55"/>
      <c r="W44" s="55"/>
      <c r="X44" s="55"/>
      <c r="Y44" s="55"/>
      <c r="Z44" s="76"/>
    </row>
    <row r="45" spans="1:26" ht="12.75">
      <c r="A45">
        <v>25</v>
      </c>
      <c r="B45">
        <v>0</v>
      </c>
      <c r="C45"/>
      <c r="D45">
        <v>7</v>
      </c>
      <c r="E45">
        <v>400</v>
      </c>
      <c r="F45">
        <v>400</v>
      </c>
      <c r="G45">
        <v>384000</v>
      </c>
      <c r="H45">
        <v>0.044936</v>
      </c>
      <c r="I45">
        <v>4</v>
      </c>
      <c r="J45">
        <v>3840</v>
      </c>
      <c r="K45">
        <v>0</v>
      </c>
      <c r="L45">
        <v>0</v>
      </c>
      <c r="M45">
        <v>254.806626</v>
      </c>
      <c r="N45">
        <v>0.096</v>
      </c>
      <c r="O45">
        <v>0.096</v>
      </c>
      <c r="P45" s="81"/>
      <c r="Q45" s="55"/>
      <c r="R45" s="92">
        <f t="shared" si="1"/>
        <v>0.01</v>
      </c>
      <c r="S45" s="103">
        <v>0.05</v>
      </c>
      <c r="T45" s="55"/>
      <c r="U45" s="55"/>
      <c r="V45" s="55"/>
      <c r="W45" s="55"/>
      <c r="X45" s="55"/>
      <c r="Y45" s="55"/>
      <c r="Z45" s="76"/>
    </row>
    <row r="46" spans="1:26" ht="12.75">
      <c r="A46">
        <v>26</v>
      </c>
      <c r="B46">
        <v>0</v>
      </c>
      <c r="C46"/>
      <c r="D46">
        <v>7</v>
      </c>
      <c r="E46">
        <v>400</v>
      </c>
      <c r="F46">
        <v>400</v>
      </c>
      <c r="G46">
        <v>384000</v>
      </c>
      <c r="H46">
        <v>0.046071</v>
      </c>
      <c r="I46">
        <v>4</v>
      </c>
      <c r="J46">
        <v>3840</v>
      </c>
      <c r="K46">
        <v>0</v>
      </c>
      <c r="L46">
        <v>0</v>
      </c>
      <c r="M46">
        <v>241.8073</v>
      </c>
      <c r="N46">
        <v>0.096</v>
      </c>
      <c r="O46">
        <v>0.096</v>
      </c>
      <c r="P46" s="81"/>
      <c r="Q46" s="55"/>
      <c r="R46" s="92">
        <f t="shared" si="1"/>
        <v>0.01</v>
      </c>
      <c r="S46" s="103">
        <v>0.05</v>
      </c>
      <c r="T46" s="55"/>
      <c r="U46" s="55"/>
      <c r="V46" s="55"/>
      <c r="W46" s="55"/>
      <c r="X46" s="55"/>
      <c r="Y46" s="55"/>
      <c r="Z46" s="76"/>
    </row>
    <row r="47" spans="1:26" ht="12.75">
      <c r="A47">
        <v>27</v>
      </c>
      <c r="B47">
        <v>0</v>
      </c>
      <c r="C47"/>
      <c r="D47">
        <v>7</v>
      </c>
      <c r="E47">
        <v>400</v>
      </c>
      <c r="F47">
        <v>400</v>
      </c>
      <c r="G47">
        <v>384000</v>
      </c>
      <c r="H47">
        <v>0.046351</v>
      </c>
      <c r="I47">
        <v>2</v>
      </c>
      <c r="J47">
        <v>1920</v>
      </c>
      <c r="K47">
        <v>0</v>
      </c>
      <c r="L47">
        <v>0</v>
      </c>
      <c r="M47">
        <v>261.512516</v>
      </c>
      <c r="N47">
        <v>0.096</v>
      </c>
      <c r="O47">
        <v>0.096</v>
      </c>
      <c r="P47" s="81"/>
      <c r="Q47" s="55"/>
      <c r="R47" s="92">
        <f t="shared" si="1"/>
        <v>0.005</v>
      </c>
      <c r="S47" s="103">
        <v>0.05</v>
      </c>
      <c r="T47" s="55"/>
      <c r="U47" s="55"/>
      <c r="V47" s="55"/>
      <c r="W47" s="55"/>
      <c r="X47" s="55"/>
      <c r="Y47" s="55"/>
      <c r="Z47" s="76"/>
    </row>
    <row r="48" spans="1:26" ht="12.75">
      <c r="A48">
        <v>28</v>
      </c>
      <c r="B48">
        <v>0</v>
      </c>
      <c r="C48"/>
      <c r="D48">
        <v>7</v>
      </c>
      <c r="E48">
        <v>400</v>
      </c>
      <c r="F48">
        <v>400</v>
      </c>
      <c r="G48">
        <v>384000</v>
      </c>
      <c r="H48">
        <v>0.034338</v>
      </c>
      <c r="I48">
        <v>1</v>
      </c>
      <c r="J48">
        <v>960</v>
      </c>
      <c r="K48">
        <v>0</v>
      </c>
      <c r="L48">
        <v>0</v>
      </c>
      <c r="M48">
        <v>270.000006</v>
      </c>
      <c r="N48">
        <v>0.096</v>
      </c>
      <c r="O48">
        <v>0.096</v>
      </c>
      <c r="P48" s="81"/>
      <c r="Q48" s="55"/>
      <c r="R48" s="92">
        <f t="shared" si="1"/>
        <v>0.0025</v>
      </c>
      <c r="S48" s="103">
        <v>0.05</v>
      </c>
      <c r="T48" s="55"/>
      <c r="U48" s="55"/>
      <c r="V48" s="55"/>
      <c r="W48" s="55"/>
      <c r="X48" s="55"/>
      <c r="Y48" s="55"/>
      <c r="Z48" s="76"/>
    </row>
    <row r="49" spans="1:26" ht="12.75">
      <c r="A49">
        <v>29</v>
      </c>
      <c r="B49">
        <v>0</v>
      </c>
      <c r="C49"/>
      <c r="D49">
        <v>7</v>
      </c>
      <c r="E49">
        <v>400</v>
      </c>
      <c r="F49">
        <v>400</v>
      </c>
      <c r="G49">
        <v>384000</v>
      </c>
      <c r="H49">
        <v>0.034698</v>
      </c>
      <c r="I49">
        <v>2</v>
      </c>
      <c r="J49">
        <v>1920</v>
      </c>
      <c r="K49">
        <v>0</v>
      </c>
      <c r="L49">
        <v>0</v>
      </c>
      <c r="M49">
        <v>251.589697</v>
      </c>
      <c r="N49">
        <v>0.096</v>
      </c>
      <c r="O49">
        <v>0.096</v>
      </c>
      <c r="P49" s="81"/>
      <c r="Q49" s="55"/>
      <c r="R49" s="92">
        <f t="shared" si="1"/>
        <v>0.005</v>
      </c>
      <c r="S49" s="103">
        <v>0.05</v>
      </c>
      <c r="T49" s="55"/>
      <c r="U49" s="55"/>
      <c r="V49" s="55"/>
      <c r="W49" s="55"/>
      <c r="X49" s="55"/>
      <c r="Y49" s="55"/>
      <c r="Z49" s="76"/>
    </row>
    <row r="50" spans="1:26" ht="13.5" thickBot="1">
      <c r="A50">
        <v>30</v>
      </c>
      <c r="B50">
        <v>0</v>
      </c>
      <c r="C50"/>
      <c r="D50">
        <v>7</v>
      </c>
      <c r="E50">
        <v>400</v>
      </c>
      <c r="F50">
        <v>400</v>
      </c>
      <c r="G50">
        <v>384000</v>
      </c>
      <c r="H50">
        <v>0.046631</v>
      </c>
      <c r="I50">
        <v>3</v>
      </c>
      <c r="J50">
        <v>2880</v>
      </c>
      <c r="K50">
        <v>0</v>
      </c>
      <c r="L50">
        <v>0</v>
      </c>
      <c r="M50">
        <v>269.999988</v>
      </c>
      <c r="N50">
        <v>0.096</v>
      </c>
      <c r="O50">
        <v>0.096</v>
      </c>
      <c r="P50" s="104"/>
      <c r="Q50" s="59"/>
      <c r="R50" s="92">
        <f t="shared" si="1"/>
        <v>0.0075</v>
      </c>
      <c r="S50" s="103">
        <v>0.05</v>
      </c>
      <c r="T50" s="59"/>
      <c r="U50" s="59"/>
      <c r="V50" s="59"/>
      <c r="W50" s="59"/>
      <c r="X50" s="59"/>
      <c r="Y50" s="59"/>
      <c r="Z50" s="80"/>
    </row>
    <row r="51" spans="1:26" ht="12.75">
      <c r="A51">
        <v>0</v>
      </c>
      <c r="B51">
        <v>7</v>
      </c>
      <c r="C51"/>
      <c r="D51">
        <v>5</v>
      </c>
      <c r="E51">
        <v>323</v>
      </c>
      <c r="F51">
        <v>973</v>
      </c>
      <c r="G51">
        <v>3985408</v>
      </c>
      <c r="H51">
        <v>0.075159</v>
      </c>
      <c r="I51">
        <v>0</v>
      </c>
      <c r="J51">
        <v>0</v>
      </c>
      <c r="K51">
        <v>0</v>
      </c>
      <c r="L51">
        <v>0</v>
      </c>
      <c r="M51">
        <v>267.975777</v>
      </c>
      <c r="N51">
        <v>1</v>
      </c>
      <c r="O51">
        <v>0.996352</v>
      </c>
      <c r="P51" s="88"/>
      <c r="Q51" s="88"/>
      <c r="R51" s="92">
        <f t="shared" si="1"/>
        <v>0</v>
      </c>
      <c r="S51" s="55">
        <v>0.0001</v>
      </c>
      <c r="T51" s="88"/>
      <c r="U51" s="88"/>
      <c r="V51" s="88"/>
      <c r="W51" s="88"/>
      <c r="X51" s="88"/>
      <c r="Y51" s="88"/>
      <c r="Z51" s="136"/>
    </row>
    <row r="52" spans="1:26" ht="12.75">
      <c r="A52">
        <v>0</v>
      </c>
      <c r="B52">
        <v>8</v>
      </c>
      <c r="C52"/>
      <c r="D52">
        <v>5</v>
      </c>
      <c r="E52">
        <v>322</v>
      </c>
      <c r="F52">
        <v>970</v>
      </c>
      <c r="G52">
        <v>3973120</v>
      </c>
      <c r="H52">
        <v>0.081779</v>
      </c>
      <c r="I52">
        <v>0</v>
      </c>
      <c r="J52">
        <v>0</v>
      </c>
      <c r="K52">
        <v>0</v>
      </c>
      <c r="L52">
        <v>0</v>
      </c>
      <c r="M52">
        <v>267.363718</v>
      </c>
      <c r="N52">
        <v>1</v>
      </c>
      <c r="O52">
        <v>0.99328</v>
      </c>
      <c r="P52" s="88"/>
      <c r="Q52" s="88"/>
      <c r="R52" s="92">
        <f t="shared" si="1"/>
        <v>0</v>
      </c>
      <c r="S52" s="55">
        <v>0.0001</v>
      </c>
      <c r="T52" s="88"/>
      <c r="U52" s="88"/>
      <c r="V52" s="88"/>
      <c r="W52" s="88"/>
      <c r="X52" s="88"/>
      <c r="Y52" s="88"/>
      <c r="Z52" s="136"/>
    </row>
    <row r="53" spans="1:26" ht="12.75">
      <c r="A53">
        <v>0</v>
      </c>
      <c r="B53">
        <v>9</v>
      </c>
      <c r="C53"/>
      <c r="D53">
        <v>5</v>
      </c>
      <c r="E53">
        <v>372</v>
      </c>
      <c r="F53">
        <v>1940</v>
      </c>
      <c r="G53">
        <v>7946240</v>
      </c>
      <c r="H53">
        <v>0.084612</v>
      </c>
      <c r="I53">
        <v>0</v>
      </c>
      <c r="J53">
        <v>0</v>
      </c>
      <c r="K53">
        <v>0</v>
      </c>
      <c r="L53">
        <v>0</v>
      </c>
      <c r="M53">
        <v>266.166288</v>
      </c>
      <c r="N53">
        <v>2</v>
      </c>
      <c r="O53">
        <v>1.98656</v>
      </c>
      <c r="P53" s="88"/>
      <c r="Q53" s="88"/>
      <c r="R53" s="92">
        <f t="shared" si="1"/>
        <v>0</v>
      </c>
      <c r="S53" s="55">
        <v>0.0001</v>
      </c>
      <c r="T53" s="88"/>
      <c r="U53" s="88"/>
      <c r="V53" s="88"/>
      <c r="W53" s="88"/>
      <c r="X53" s="88"/>
      <c r="Y53" s="88"/>
      <c r="Z53" s="136"/>
    </row>
    <row r="54" spans="1:26" ht="12.75">
      <c r="A54">
        <v>0</v>
      </c>
      <c r="B54">
        <v>10</v>
      </c>
      <c r="C54"/>
      <c r="D54">
        <v>5</v>
      </c>
      <c r="E54">
        <v>372</v>
      </c>
      <c r="F54">
        <v>1940</v>
      </c>
      <c r="G54">
        <v>7946240</v>
      </c>
      <c r="H54">
        <v>0.083216</v>
      </c>
      <c r="I54">
        <v>0</v>
      </c>
      <c r="J54">
        <v>0</v>
      </c>
      <c r="K54">
        <v>0</v>
      </c>
      <c r="L54">
        <v>0</v>
      </c>
      <c r="M54">
        <v>253.076862</v>
      </c>
      <c r="N54">
        <v>2</v>
      </c>
      <c r="O54">
        <v>1.98656</v>
      </c>
      <c r="P54" s="88"/>
      <c r="Q54" s="88"/>
      <c r="R54" s="92">
        <f t="shared" si="1"/>
        <v>0</v>
      </c>
      <c r="S54" s="55">
        <v>0.0001</v>
      </c>
      <c r="T54" s="88"/>
      <c r="U54" s="88"/>
      <c r="V54" s="88"/>
      <c r="W54" s="88"/>
      <c r="X54" s="88"/>
      <c r="Y54" s="88"/>
      <c r="Z54" s="136"/>
    </row>
    <row r="55" spans="1:26" ht="12.75">
      <c r="A55">
        <v>0</v>
      </c>
      <c r="B55">
        <v>25</v>
      </c>
      <c r="C55"/>
      <c r="D55">
        <v>7</v>
      </c>
      <c r="E55">
        <v>399</v>
      </c>
      <c r="F55">
        <v>399</v>
      </c>
      <c r="G55">
        <v>383040</v>
      </c>
      <c r="H55">
        <v>0.045003</v>
      </c>
      <c r="I55">
        <v>4</v>
      </c>
      <c r="J55">
        <v>3840</v>
      </c>
      <c r="K55">
        <v>0</v>
      </c>
      <c r="L55">
        <v>0</v>
      </c>
      <c r="M55">
        <v>254.587053</v>
      </c>
      <c r="N55">
        <v>0.096</v>
      </c>
      <c r="O55">
        <v>0.09576</v>
      </c>
      <c r="P55" s="88"/>
      <c r="Q55" s="88"/>
      <c r="R55" s="92">
        <f t="shared" si="1"/>
        <v>0.010025062656641603</v>
      </c>
      <c r="S55" s="103">
        <v>0.05</v>
      </c>
      <c r="T55" s="88"/>
      <c r="U55" s="88"/>
      <c r="V55" s="88"/>
      <c r="W55" s="88"/>
      <c r="X55" s="88"/>
      <c r="Y55" s="88"/>
      <c r="Z55" s="136"/>
    </row>
    <row r="56" spans="1:26" ht="12.75">
      <c r="A56">
        <v>0</v>
      </c>
      <c r="B56">
        <v>26</v>
      </c>
      <c r="C56"/>
      <c r="D56">
        <v>7</v>
      </c>
      <c r="E56">
        <v>399</v>
      </c>
      <c r="F56">
        <v>399</v>
      </c>
      <c r="G56">
        <v>383040</v>
      </c>
      <c r="H56">
        <v>0.045994</v>
      </c>
      <c r="I56">
        <v>5</v>
      </c>
      <c r="J56">
        <v>4800</v>
      </c>
      <c r="K56">
        <v>0</v>
      </c>
      <c r="L56">
        <v>0</v>
      </c>
      <c r="M56">
        <v>242.341145</v>
      </c>
      <c r="N56">
        <v>0.096</v>
      </c>
      <c r="O56">
        <v>0.09576</v>
      </c>
      <c r="P56" s="88"/>
      <c r="Q56" s="88"/>
      <c r="R56" s="92">
        <f t="shared" si="1"/>
        <v>0.012531328320802004</v>
      </c>
      <c r="S56" s="103">
        <v>0.05</v>
      </c>
      <c r="T56" s="88"/>
      <c r="U56" s="88"/>
      <c r="V56" s="88"/>
      <c r="W56" s="88"/>
      <c r="X56" s="88"/>
      <c r="Y56" s="88"/>
      <c r="Z56" s="136"/>
    </row>
    <row r="57" spans="1:26" ht="12.75">
      <c r="A57">
        <v>0</v>
      </c>
      <c r="B57">
        <v>27</v>
      </c>
      <c r="C57"/>
      <c r="D57">
        <v>7</v>
      </c>
      <c r="E57">
        <v>399</v>
      </c>
      <c r="F57">
        <v>399</v>
      </c>
      <c r="G57">
        <v>383040</v>
      </c>
      <c r="H57">
        <v>0.046264</v>
      </c>
      <c r="I57">
        <v>2</v>
      </c>
      <c r="J57">
        <v>1920</v>
      </c>
      <c r="K57">
        <v>0</v>
      </c>
      <c r="L57">
        <v>0</v>
      </c>
      <c r="M57">
        <v>261.048334</v>
      </c>
      <c r="N57">
        <v>0.096</v>
      </c>
      <c r="O57">
        <v>0.09576</v>
      </c>
      <c r="P57" s="88"/>
      <c r="Q57" s="88"/>
      <c r="R57" s="92">
        <f t="shared" si="1"/>
        <v>0.005012531328320802</v>
      </c>
      <c r="S57" s="103">
        <v>0.05</v>
      </c>
      <c r="T57" s="88"/>
      <c r="U57" s="88"/>
      <c r="V57" s="88"/>
      <c r="W57" s="88"/>
      <c r="X57" s="88"/>
      <c r="Y57" s="88"/>
      <c r="Z57" s="136"/>
    </row>
    <row r="58" spans="1:26" ht="12.75">
      <c r="A58">
        <v>0</v>
      </c>
      <c r="B58">
        <v>28</v>
      </c>
      <c r="C58"/>
      <c r="D58">
        <v>7</v>
      </c>
      <c r="E58">
        <v>399</v>
      </c>
      <c r="F58">
        <v>399</v>
      </c>
      <c r="G58">
        <v>383040</v>
      </c>
      <c r="H58">
        <v>0.033305</v>
      </c>
      <c r="I58">
        <v>1</v>
      </c>
      <c r="J58">
        <v>960</v>
      </c>
      <c r="K58">
        <v>0</v>
      </c>
      <c r="L58">
        <v>0</v>
      </c>
      <c r="M58">
        <v>270.000002</v>
      </c>
      <c r="N58">
        <v>0.096</v>
      </c>
      <c r="O58">
        <v>0.09576</v>
      </c>
      <c r="P58" s="88"/>
      <c r="Q58" s="88"/>
      <c r="R58" s="92">
        <f t="shared" si="1"/>
        <v>0.002506265664160401</v>
      </c>
      <c r="S58" s="103">
        <v>0.05</v>
      </c>
      <c r="T58" s="88"/>
      <c r="U58" s="88"/>
      <c r="V58" s="88"/>
      <c r="W58" s="88"/>
      <c r="X58" s="88"/>
      <c r="Y58" s="88"/>
      <c r="Z58" s="136"/>
    </row>
    <row r="59" spans="1:26" ht="12.75">
      <c r="A59">
        <v>0</v>
      </c>
      <c r="B59">
        <v>29</v>
      </c>
      <c r="C59"/>
      <c r="D59">
        <v>7</v>
      </c>
      <c r="E59">
        <v>399</v>
      </c>
      <c r="F59">
        <v>399</v>
      </c>
      <c r="G59">
        <v>383040</v>
      </c>
      <c r="H59">
        <v>0.033655</v>
      </c>
      <c r="I59">
        <v>2</v>
      </c>
      <c r="J59">
        <v>1920</v>
      </c>
      <c r="K59">
        <v>0</v>
      </c>
      <c r="L59">
        <v>0</v>
      </c>
      <c r="M59">
        <v>251.963878</v>
      </c>
      <c r="N59">
        <v>0.096</v>
      </c>
      <c r="O59">
        <v>0.09576</v>
      </c>
      <c r="P59" s="88"/>
      <c r="Q59" s="88"/>
      <c r="R59" s="92">
        <f t="shared" si="1"/>
        <v>0.005012531328320802</v>
      </c>
      <c r="S59" s="103">
        <v>0.05</v>
      </c>
      <c r="T59" s="88"/>
      <c r="U59" s="88"/>
      <c r="V59" s="88"/>
      <c r="W59" s="88"/>
      <c r="X59" s="88"/>
      <c r="Y59" s="88"/>
      <c r="Z59" s="136"/>
    </row>
    <row r="60" spans="1:26" ht="13.5" thickBot="1">
      <c r="A60">
        <v>0</v>
      </c>
      <c r="B60">
        <v>30</v>
      </c>
      <c r="C60"/>
      <c r="D60">
        <v>7</v>
      </c>
      <c r="E60">
        <v>399</v>
      </c>
      <c r="F60">
        <v>399</v>
      </c>
      <c r="G60">
        <v>383040</v>
      </c>
      <c r="H60">
        <v>0.046514</v>
      </c>
      <c r="I60">
        <v>3</v>
      </c>
      <c r="J60">
        <v>2880</v>
      </c>
      <c r="K60">
        <v>0</v>
      </c>
      <c r="L60">
        <v>0</v>
      </c>
      <c r="M60">
        <v>269.999985</v>
      </c>
      <c r="N60">
        <v>0.096</v>
      </c>
      <c r="O60">
        <v>0.09576</v>
      </c>
      <c r="P60" s="243"/>
      <c r="Q60" s="243"/>
      <c r="R60" s="95">
        <f t="shared" si="1"/>
        <v>0.007518796992481203</v>
      </c>
      <c r="S60" s="105">
        <v>0.05</v>
      </c>
      <c r="T60" s="243"/>
      <c r="U60" s="243"/>
      <c r="V60" s="243"/>
      <c r="W60" s="243"/>
      <c r="X60" s="243"/>
      <c r="Y60" s="243"/>
      <c r="Z60" s="244"/>
    </row>
    <row r="61" spans="1:26" ht="12.75">
      <c r="A61"/>
      <c r="B61"/>
      <c r="C61"/>
      <c r="D61"/>
      <c r="E61"/>
      <c r="F61"/>
      <c r="G61"/>
      <c r="H61"/>
      <c r="I61"/>
      <c r="J61"/>
      <c r="K61"/>
      <c r="L61"/>
      <c r="M61"/>
      <c r="N61"/>
      <c r="O61"/>
      <c r="P61" s="88"/>
      <c r="Q61" s="88"/>
      <c r="R61" s="84"/>
      <c r="S61" s="250"/>
      <c r="T61" s="88"/>
      <c r="U61" s="88"/>
      <c r="V61" s="88"/>
      <c r="W61" s="88"/>
      <c r="X61" s="88"/>
      <c r="Y61" s="88"/>
      <c r="Z61" s="88"/>
    </row>
    <row r="62" spans="1:26" ht="12.75">
      <c r="A62"/>
      <c r="B62"/>
      <c r="C62"/>
      <c r="D62"/>
      <c r="E62"/>
      <c r="F62"/>
      <c r="G62"/>
      <c r="H62"/>
      <c r="I62"/>
      <c r="J62"/>
      <c r="K62"/>
      <c r="L62"/>
      <c r="M62"/>
      <c r="N62"/>
      <c r="O62"/>
      <c r="P62" s="88"/>
      <c r="Q62" s="88"/>
      <c r="R62" s="84"/>
      <c r="S62" s="250"/>
      <c r="T62" s="88"/>
      <c r="U62" s="88"/>
      <c r="V62" s="88"/>
      <c r="W62" s="88"/>
      <c r="X62" s="88"/>
      <c r="Y62" s="88"/>
      <c r="Z62" s="88"/>
    </row>
    <row r="63" spans="1:26" ht="12.75">
      <c r="A63"/>
      <c r="B63"/>
      <c r="C63"/>
      <c r="D63"/>
      <c r="E63"/>
      <c r="F63"/>
      <c r="G63"/>
      <c r="H63"/>
      <c r="I63"/>
      <c r="J63"/>
      <c r="K63"/>
      <c r="L63"/>
      <c r="M63"/>
      <c r="N63"/>
      <c r="O63"/>
      <c r="P63" s="88"/>
      <c r="Q63" s="88"/>
      <c r="R63" s="84"/>
      <c r="S63" s="250"/>
      <c r="T63" s="88"/>
      <c r="U63" s="88"/>
      <c r="V63" s="88"/>
      <c r="W63" s="88"/>
      <c r="X63" s="88"/>
      <c r="Y63" s="88"/>
      <c r="Z63" s="88"/>
    </row>
    <row r="64" spans="1:26" ht="12.75">
      <c r="A64"/>
      <c r="B64"/>
      <c r="C64"/>
      <c r="D64"/>
      <c r="E64"/>
      <c r="F64"/>
      <c r="G64"/>
      <c r="H64"/>
      <c r="I64"/>
      <c r="J64"/>
      <c r="K64"/>
      <c r="L64"/>
      <c r="M64"/>
      <c r="N64"/>
      <c r="O64"/>
      <c r="P64" s="88"/>
      <c r="Q64" s="88"/>
      <c r="R64" s="84"/>
      <c r="S64" s="250"/>
      <c r="T64" s="88"/>
      <c r="U64" s="88"/>
      <c r="V64" s="88"/>
      <c r="W64" s="88"/>
      <c r="X64" s="88"/>
      <c r="Y64" s="88"/>
      <c r="Z64" s="88"/>
    </row>
    <row r="65" spans="1:26" ht="12.75">
      <c r="A65"/>
      <c r="B65"/>
      <c r="C65"/>
      <c r="D65"/>
      <c r="E65"/>
      <c r="F65"/>
      <c r="G65"/>
      <c r="H65"/>
      <c r="I65"/>
      <c r="J65"/>
      <c r="K65"/>
      <c r="L65"/>
      <c r="M65"/>
      <c r="N65"/>
      <c r="O65"/>
      <c r="P65" s="88"/>
      <c r="Q65" s="88"/>
      <c r="R65" s="84"/>
      <c r="S65" s="250"/>
      <c r="T65" s="88"/>
      <c r="U65" s="88"/>
      <c r="V65" s="88"/>
      <c r="W65" s="88"/>
      <c r="X65" s="88"/>
      <c r="Y65" s="88"/>
      <c r="Z65" s="88"/>
    </row>
    <row r="66" ht="13.5" thickBot="1"/>
    <row r="67" spans="1:19" ht="13.5" thickBot="1">
      <c r="A67" s="390" t="s">
        <v>145</v>
      </c>
      <c r="B67" s="391"/>
      <c r="C67" s="391"/>
      <c r="D67" s="391"/>
      <c r="E67" s="392"/>
      <c r="S67" s="48"/>
    </row>
    <row r="68" spans="1:19" ht="12.75">
      <c r="A68" s="46"/>
      <c r="B68" s="64" t="s">
        <v>146</v>
      </c>
      <c r="C68" s="64" t="s">
        <v>147</v>
      </c>
      <c r="D68" s="64" t="s">
        <v>148</v>
      </c>
      <c r="E68" s="65" t="s">
        <v>149</v>
      </c>
      <c r="S68" s="48"/>
    </row>
    <row r="69" spans="1:5" ht="12.75">
      <c r="A69" s="81" t="s">
        <v>150</v>
      </c>
      <c r="B69" s="55">
        <v>0.011</v>
      </c>
      <c r="C69" s="55">
        <v>0.015</v>
      </c>
      <c r="D69" s="55">
        <v>0.016</v>
      </c>
      <c r="E69" s="76">
        <v>0.018</v>
      </c>
    </row>
    <row r="70" spans="1:5" ht="12.75">
      <c r="A70" s="81" t="s">
        <v>151</v>
      </c>
      <c r="B70" s="55">
        <v>15</v>
      </c>
      <c r="C70" s="55">
        <v>31</v>
      </c>
      <c r="D70" s="55">
        <v>7</v>
      </c>
      <c r="E70" s="76">
        <v>7</v>
      </c>
    </row>
    <row r="71" spans="1:5" ht="12.75">
      <c r="A71" s="81" t="s">
        <v>152</v>
      </c>
      <c r="B71" s="55">
        <v>15</v>
      </c>
      <c r="C71" s="55">
        <v>63</v>
      </c>
      <c r="D71" s="55">
        <v>15</v>
      </c>
      <c r="E71" s="76">
        <v>15</v>
      </c>
    </row>
    <row r="72" spans="1:5" ht="12.75">
      <c r="A72" s="81" t="s">
        <v>153</v>
      </c>
      <c r="B72" s="55">
        <v>7</v>
      </c>
      <c r="C72" s="55">
        <v>4</v>
      </c>
      <c r="D72" s="55">
        <v>3</v>
      </c>
      <c r="E72" s="76">
        <v>2</v>
      </c>
    </row>
    <row r="73" spans="1:5" ht="13.5" thickBot="1">
      <c r="A73" s="82" t="s">
        <v>154</v>
      </c>
      <c r="B73" s="393" t="s">
        <v>155</v>
      </c>
      <c r="C73" s="393"/>
      <c r="D73" s="393"/>
      <c r="E73" s="394"/>
    </row>
    <row r="74" spans="1:5" ht="13.5" thickBot="1">
      <c r="A74" s="83" t="s">
        <v>156</v>
      </c>
      <c r="B74" s="393" t="s">
        <v>157</v>
      </c>
      <c r="C74" s="393"/>
      <c r="D74" s="393"/>
      <c r="E74" s="394"/>
    </row>
    <row r="75" spans="1:5" ht="13.5" thickBot="1">
      <c r="A75" s="84"/>
      <c r="B75" s="62"/>
      <c r="C75" s="62"/>
      <c r="D75" s="62"/>
      <c r="E75" s="62"/>
    </row>
    <row r="76" spans="1:17" ht="13.5" thickBot="1">
      <c r="A76" s="379" t="s">
        <v>159</v>
      </c>
      <c r="B76" s="380"/>
      <c r="C76" s="380"/>
      <c r="D76" s="380"/>
      <c r="E76" s="380"/>
      <c r="F76" s="380"/>
      <c r="G76" s="381"/>
      <c r="I76" s="384" t="s">
        <v>158</v>
      </c>
      <c r="J76" s="385"/>
      <c r="K76" s="385"/>
      <c r="L76" s="385"/>
      <c r="M76" s="385"/>
      <c r="N76" s="385"/>
      <c r="O76" s="385"/>
      <c r="P76" s="385"/>
      <c r="Q76" s="386"/>
    </row>
    <row r="77" spans="1:17" ht="12.75">
      <c r="A77" s="352" t="s">
        <v>160</v>
      </c>
      <c r="B77" s="389"/>
      <c r="C77" s="387" t="s">
        <v>161</v>
      </c>
      <c r="D77" s="387"/>
      <c r="E77" s="387"/>
      <c r="F77" s="387"/>
      <c r="G77" s="388"/>
      <c r="I77" s="384" t="s">
        <v>317</v>
      </c>
      <c r="J77" s="396"/>
      <c r="K77" s="241" t="s">
        <v>318</v>
      </c>
      <c r="L77" s="241" t="s">
        <v>319</v>
      </c>
      <c r="M77" s="241" t="s">
        <v>320</v>
      </c>
      <c r="N77" s="241" t="s">
        <v>321</v>
      </c>
      <c r="O77" s="242" t="s">
        <v>323</v>
      </c>
      <c r="P77" s="247" t="s">
        <v>324</v>
      </c>
      <c r="Q77" s="248" t="s">
        <v>325</v>
      </c>
    </row>
    <row r="78" spans="1:17" ht="13.5" thickBot="1">
      <c r="A78" s="339" t="s">
        <v>165</v>
      </c>
      <c r="B78" s="395"/>
      <c r="C78" s="336" t="s">
        <v>166</v>
      </c>
      <c r="D78" s="336"/>
      <c r="E78" s="336"/>
      <c r="F78" s="336"/>
      <c r="G78" s="337"/>
      <c r="I78" s="397"/>
      <c r="J78" s="398"/>
      <c r="K78" s="239" t="s">
        <v>304</v>
      </c>
      <c r="L78" s="240">
        <v>0.15</v>
      </c>
      <c r="M78" s="240">
        <v>0.15</v>
      </c>
      <c r="N78" s="240">
        <v>0.05</v>
      </c>
      <c r="O78" s="134">
        <v>0.01</v>
      </c>
      <c r="P78" s="245">
        <v>32</v>
      </c>
      <c r="Q78" s="246">
        <v>10</v>
      </c>
    </row>
    <row r="79" spans="1:17" ht="12.75">
      <c r="A79" s="339" t="s">
        <v>168</v>
      </c>
      <c r="B79" s="395"/>
      <c r="C79" s="336" t="s">
        <v>169</v>
      </c>
      <c r="D79" s="336"/>
      <c r="E79" s="336"/>
      <c r="F79" s="336"/>
      <c r="G79" s="337"/>
      <c r="I79" s="384" t="s">
        <v>189</v>
      </c>
      <c r="J79" s="396"/>
      <c r="K79" s="241" t="s">
        <v>318</v>
      </c>
      <c r="L79" s="241" t="s">
        <v>319</v>
      </c>
      <c r="M79" s="241" t="s">
        <v>320</v>
      </c>
      <c r="N79" s="241" t="s">
        <v>321</v>
      </c>
      <c r="O79" s="242" t="s">
        <v>322</v>
      </c>
      <c r="P79" s="88"/>
      <c r="Q79" s="136"/>
    </row>
    <row r="80" spans="1:17" ht="13.5" thickBot="1">
      <c r="A80" s="339" t="s">
        <v>172</v>
      </c>
      <c r="B80" s="395"/>
      <c r="C80" s="336">
        <v>40</v>
      </c>
      <c r="D80" s="336"/>
      <c r="E80" s="336"/>
      <c r="F80" s="336"/>
      <c r="G80" s="337"/>
      <c r="I80" s="397"/>
      <c r="J80" s="398"/>
      <c r="K80" s="239" t="s">
        <v>304</v>
      </c>
      <c r="L80" s="240">
        <v>0.05</v>
      </c>
      <c r="M80" s="240">
        <v>0.05</v>
      </c>
      <c r="N80" s="240">
        <v>0.01</v>
      </c>
      <c r="O80" s="134">
        <v>0</v>
      </c>
      <c r="P80" s="243"/>
      <c r="Q80" s="244"/>
    </row>
    <row r="81" spans="1:7" ht="12.75">
      <c r="A81" s="347" t="s">
        <v>174</v>
      </c>
      <c r="B81" s="336"/>
      <c r="C81" s="336" t="s">
        <v>175</v>
      </c>
      <c r="D81" s="336"/>
      <c r="E81" s="336"/>
      <c r="F81" s="336"/>
      <c r="G81" s="337"/>
    </row>
    <row r="82" spans="1:7" ht="12.75">
      <c r="A82" s="347" t="s">
        <v>177</v>
      </c>
      <c r="B82" s="336"/>
      <c r="C82" s="336" t="s">
        <v>178</v>
      </c>
      <c r="D82" s="336"/>
      <c r="E82" s="336"/>
      <c r="F82" s="336"/>
      <c r="G82" s="337"/>
    </row>
    <row r="83" spans="1:7" ht="12.75">
      <c r="A83" s="347" t="s">
        <v>180</v>
      </c>
      <c r="B83" s="336"/>
      <c r="C83" s="336" t="s">
        <v>13</v>
      </c>
      <c r="D83" s="336"/>
      <c r="E83" s="336"/>
      <c r="F83" s="336"/>
      <c r="G83" s="337"/>
    </row>
    <row r="84" spans="1:7" ht="12.75">
      <c r="A84" s="339" t="s">
        <v>183</v>
      </c>
      <c r="B84" s="395"/>
      <c r="C84" s="336">
        <v>108</v>
      </c>
      <c r="D84" s="336"/>
      <c r="E84" s="336"/>
      <c r="F84" s="336"/>
      <c r="G84" s="337"/>
    </row>
    <row r="85" spans="1:7" ht="13.5" thickBot="1">
      <c r="A85" s="399" t="s">
        <v>186</v>
      </c>
      <c r="B85" s="400"/>
      <c r="C85" s="401" t="s">
        <v>200</v>
      </c>
      <c r="D85" s="393"/>
      <c r="E85" s="393"/>
      <c r="F85" s="393"/>
      <c r="G85" s="394"/>
    </row>
    <row r="98" ht="12.75">
      <c r="A98" s="88"/>
    </row>
    <row r="99" spans="1:3" ht="12.75">
      <c r="A99" s="88"/>
      <c r="B99" s="88"/>
      <c r="C99" s="88"/>
    </row>
  </sheetData>
  <mergeCells count="43">
    <mergeCell ref="I77:J78"/>
    <mergeCell ref="I79:J80"/>
    <mergeCell ref="A85:B85"/>
    <mergeCell ref="C85:G85"/>
    <mergeCell ref="A84:B84"/>
    <mergeCell ref="C84:G84"/>
    <mergeCell ref="A83:B83"/>
    <mergeCell ref="C83:G83"/>
    <mergeCell ref="A82:B82"/>
    <mergeCell ref="C82:G82"/>
    <mergeCell ref="A81:B81"/>
    <mergeCell ref="C81:G81"/>
    <mergeCell ref="A80:B80"/>
    <mergeCell ref="C80:G80"/>
    <mergeCell ref="A76:G76"/>
    <mergeCell ref="N1:N2"/>
    <mergeCell ref="O1:O2"/>
    <mergeCell ref="B74:E74"/>
    <mergeCell ref="B73:E73"/>
    <mergeCell ref="H1:H2"/>
    <mergeCell ref="G1:G2"/>
    <mergeCell ref="I76:Q76"/>
    <mergeCell ref="A79:B79"/>
    <mergeCell ref="C79:G79"/>
    <mergeCell ref="A77:B77"/>
    <mergeCell ref="C77:G77"/>
    <mergeCell ref="A78:B78"/>
    <mergeCell ref="C78:G78"/>
    <mergeCell ref="V1:X1"/>
    <mergeCell ref="A1:A2"/>
    <mergeCell ref="B1:B2"/>
    <mergeCell ref="C1:C2"/>
    <mergeCell ref="D1:D2"/>
    <mergeCell ref="K1:K2"/>
    <mergeCell ref="L1:L2"/>
    <mergeCell ref="E1:E2"/>
    <mergeCell ref="P1:Q1"/>
    <mergeCell ref="I1:I2"/>
    <mergeCell ref="R1:S1"/>
    <mergeCell ref="M1:M2"/>
    <mergeCell ref="A67:E67"/>
    <mergeCell ref="F1:F2"/>
    <mergeCell ref="J1:J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3">
    <tabColor indexed="40"/>
  </sheetPr>
  <dimension ref="A1:Z96"/>
  <sheetViews>
    <sheetView workbookViewId="0" topLeftCell="A32">
      <selection activeCell="Y3" sqref="Y3"/>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73" t="s">
        <v>109</v>
      </c>
      <c r="S1" s="373"/>
      <c r="T1" s="47"/>
      <c r="U1" s="47"/>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49" t="s">
        <v>138</v>
      </c>
      <c r="U2" s="49" t="s">
        <v>139</v>
      </c>
      <c r="V2" s="67" t="s">
        <v>140</v>
      </c>
      <c r="W2" s="67" t="s">
        <v>141</v>
      </c>
      <c r="X2" s="67" t="s">
        <v>142</v>
      </c>
      <c r="Y2" s="70" t="s">
        <v>119</v>
      </c>
      <c r="Z2" s="71" t="s">
        <v>143</v>
      </c>
    </row>
    <row r="3" spans="1:26" ht="12.75">
      <c r="A3">
        <v>1</v>
      </c>
      <c r="B3">
        <v>0</v>
      </c>
      <c r="C3">
        <v>0</v>
      </c>
      <c r="D3"/>
      <c r="E3">
        <v>1500</v>
      </c>
      <c r="F3">
        <v>4272</v>
      </c>
      <c r="G3">
        <v>35589440</v>
      </c>
      <c r="H3">
        <v>0.760867</v>
      </c>
      <c r="I3">
        <v>0</v>
      </c>
      <c r="J3">
        <v>0</v>
      </c>
      <c r="K3">
        <v>0</v>
      </c>
      <c r="L3">
        <v>0</v>
      </c>
      <c r="M3">
        <v>269.999528</v>
      </c>
      <c r="N3">
        <v>30</v>
      </c>
      <c r="O3">
        <v>8.89736</v>
      </c>
      <c r="P3" s="46">
        <f>SUM(O3:O42)</f>
        <v>216.89744000000005</v>
      </c>
      <c r="Q3" s="64">
        <f>P3/SUM(N3:N42)</f>
        <v>0.2780736410256411</v>
      </c>
      <c r="R3" s="64">
        <f aca="true" t="shared" si="0" ref="R3:R32">(I3+K3)/F3</f>
        <v>0</v>
      </c>
      <c r="S3" s="64"/>
      <c r="T3" s="251" t="s">
        <v>197</v>
      </c>
      <c r="U3" s="64">
        <v>100</v>
      </c>
      <c r="V3" s="64">
        <f>SUM(O3:O60)</f>
        <v>225.90268800000018</v>
      </c>
      <c r="W3" s="64">
        <f>(SUM(G3:G60)-SUM(J3:J60)-SUM(L3:L60))/4000000</f>
        <v>225.874368</v>
      </c>
      <c r="X3" s="64">
        <f>SUM(O3:O60)</f>
        <v>225.90268800000018</v>
      </c>
      <c r="Y3">
        <v>265.536495</v>
      </c>
      <c r="Z3" s="65">
        <f>W3/Y3</f>
        <v>0.8506339891245458</v>
      </c>
    </row>
    <row r="4" spans="1:26" ht="12.75">
      <c r="A4">
        <v>2</v>
      </c>
      <c r="B4">
        <v>0</v>
      </c>
      <c r="C4">
        <v>0</v>
      </c>
      <c r="D4"/>
      <c r="E4">
        <v>1442</v>
      </c>
      <c r="F4">
        <v>4238</v>
      </c>
      <c r="G4">
        <v>34235360</v>
      </c>
      <c r="H4">
        <v>0.703432</v>
      </c>
      <c r="I4">
        <v>0</v>
      </c>
      <c r="J4">
        <v>0</v>
      </c>
      <c r="K4">
        <v>0</v>
      </c>
      <c r="L4">
        <v>0</v>
      </c>
      <c r="M4">
        <v>269.999994</v>
      </c>
      <c r="N4">
        <v>30</v>
      </c>
      <c r="O4">
        <v>8.55884</v>
      </c>
      <c r="P4" s="81"/>
      <c r="Q4" s="55"/>
      <c r="R4" s="55">
        <f t="shared" si="0"/>
        <v>0</v>
      </c>
      <c r="S4" s="55"/>
      <c r="T4" s="55"/>
      <c r="U4" s="55"/>
      <c r="V4" s="55"/>
      <c r="W4" s="55"/>
      <c r="X4" s="55"/>
      <c r="Y4" s="55"/>
      <c r="Z4" s="76"/>
    </row>
    <row r="5" spans="1:26" ht="12.75">
      <c r="A5">
        <v>3</v>
      </c>
      <c r="B5">
        <v>0</v>
      </c>
      <c r="C5">
        <v>0</v>
      </c>
      <c r="D5"/>
      <c r="E5">
        <v>1382</v>
      </c>
      <c r="F5">
        <v>3906</v>
      </c>
      <c r="G5">
        <v>32867680</v>
      </c>
      <c r="H5">
        <v>0.818681</v>
      </c>
      <c r="I5">
        <v>0</v>
      </c>
      <c r="J5">
        <v>0</v>
      </c>
      <c r="K5">
        <v>0</v>
      </c>
      <c r="L5">
        <v>0</v>
      </c>
      <c r="M5">
        <v>264.539706</v>
      </c>
      <c r="N5">
        <v>30</v>
      </c>
      <c r="O5">
        <v>8.21692</v>
      </c>
      <c r="P5" s="81"/>
      <c r="Q5" s="55"/>
      <c r="R5" s="55">
        <f t="shared" si="0"/>
        <v>0</v>
      </c>
      <c r="S5" s="55"/>
      <c r="T5" s="55"/>
      <c r="U5" s="55"/>
      <c r="V5" s="55"/>
      <c r="W5" s="55"/>
      <c r="X5" s="55"/>
      <c r="Y5" s="55"/>
      <c r="Z5" s="76"/>
    </row>
    <row r="6" spans="1:26" ht="12.75">
      <c r="A6">
        <v>4</v>
      </c>
      <c r="B6">
        <v>0</v>
      </c>
      <c r="C6">
        <v>0</v>
      </c>
      <c r="D6"/>
      <c r="E6">
        <v>1405</v>
      </c>
      <c r="F6">
        <v>4045</v>
      </c>
      <c r="G6">
        <v>33391040</v>
      </c>
      <c r="H6">
        <v>0.770532</v>
      </c>
      <c r="I6">
        <v>0</v>
      </c>
      <c r="J6">
        <v>0</v>
      </c>
      <c r="K6">
        <v>0</v>
      </c>
      <c r="L6">
        <v>0</v>
      </c>
      <c r="M6">
        <v>254.794772</v>
      </c>
      <c r="N6">
        <v>30</v>
      </c>
      <c r="O6">
        <v>8.34776</v>
      </c>
      <c r="P6" s="81"/>
      <c r="Q6" s="55"/>
      <c r="R6" s="55">
        <f t="shared" si="0"/>
        <v>0</v>
      </c>
      <c r="S6" s="55"/>
      <c r="T6" s="55"/>
      <c r="U6" s="55"/>
      <c r="V6" s="55"/>
      <c r="W6" s="55"/>
      <c r="X6" s="55"/>
      <c r="Y6" s="55"/>
      <c r="Z6" s="76"/>
    </row>
    <row r="7" spans="1:26" ht="12.75">
      <c r="A7">
        <v>5</v>
      </c>
      <c r="B7">
        <v>0</v>
      </c>
      <c r="C7">
        <v>0</v>
      </c>
      <c r="D7"/>
      <c r="E7">
        <v>938</v>
      </c>
      <c r="F7">
        <v>2687</v>
      </c>
      <c r="G7">
        <v>22316000</v>
      </c>
      <c r="H7">
        <v>0.845668</v>
      </c>
      <c r="I7">
        <v>0</v>
      </c>
      <c r="J7">
        <v>0</v>
      </c>
      <c r="K7">
        <v>0</v>
      </c>
      <c r="L7">
        <v>0</v>
      </c>
      <c r="M7">
        <v>270.000002</v>
      </c>
      <c r="N7">
        <v>30</v>
      </c>
      <c r="O7">
        <v>5.579</v>
      </c>
      <c r="P7" s="81"/>
      <c r="Q7" s="55"/>
      <c r="R7" s="55">
        <f t="shared" si="0"/>
        <v>0</v>
      </c>
      <c r="S7" s="56"/>
      <c r="T7" s="55"/>
      <c r="U7" s="55"/>
      <c r="V7" s="55"/>
      <c r="W7" s="55"/>
      <c r="X7" s="55"/>
      <c r="Y7" s="55"/>
      <c r="Z7" s="76"/>
    </row>
    <row r="8" spans="1:26" ht="12.75">
      <c r="A8">
        <v>6</v>
      </c>
      <c r="B8">
        <v>0</v>
      </c>
      <c r="C8">
        <v>0</v>
      </c>
      <c r="D8"/>
      <c r="E8">
        <v>1401</v>
      </c>
      <c r="F8">
        <v>3990</v>
      </c>
      <c r="G8">
        <v>33385120</v>
      </c>
      <c r="H8">
        <v>0.911807</v>
      </c>
      <c r="I8">
        <v>0</v>
      </c>
      <c r="J8">
        <v>0</v>
      </c>
      <c r="K8">
        <v>0</v>
      </c>
      <c r="L8">
        <v>0</v>
      </c>
      <c r="M8">
        <v>269.999997</v>
      </c>
      <c r="N8">
        <v>30</v>
      </c>
      <c r="O8">
        <v>8.34628</v>
      </c>
      <c r="P8" s="81"/>
      <c r="Q8" s="55"/>
      <c r="R8" s="55">
        <f t="shared" si="0"/>
        <v>0</v>
      </c>
      <c r="S8" s="55"/>
      <c r="T8" s="55"/>
      <c r="U8" s="55"/>
      <c r="V8" s="55"/>
      <c r="W8" s="55"/>
      <c r="X8" s="55"/>
      <c r="Y8" s="55"/>
      <c r="Z8" s="76"/>
    </row>
    <row r="9" spans="1:26" ht="12.75">
      <c r="A9">
        <v>11</v>
      </c>
      <c r="B9">
        <v>0</v>
      </c>
      <c r="C9">
        <v>0</v>
      </c>
      <c r="D9"/>
      <c r="E9">
        <v>17</v>
      </c>
      <c r="F9">
        <v>837</v>
      </c>
      <c r="G9">
        <v>267840</v>
      </c>
      <c r="H9">
        <v>0.378868</v>
      </c>
      <c r="I9">
        <v>0</v>
      </c>
      <c r="J9">
        <v>0</v>
      </c>
      <c r="K9">
        <v>0</v>
      </c>
      <c r="L9">
        <v>0</v>
      </c>
      <c r="M9">
        <v>269.999995</v>
      </c>
      <c r="N9">
        <v>0</v>
      </c>
      <c r="O9">
        <v>0.06696</v>
      </c>
      <c r="P9" s="81"/>
      <c r="Q9" s="55"/>
      <c r="R9" s="55">
        <f t="shared" si="0"/>
        <v>0</v>
      </c>
      <c r="S9" s="55"/>
      <c r="T9" s="55"/>
      <c r="U9" s="55"/>
      <c r="V9" s="55"/>
      <c r="W9" s="55"/>
      <c r="X9" s="55"/>
      <c r="Y9" s="55"/>
      <c r="Z9" s="76"/>
    </row>
    <row r="10" spans="1:26" ht="12.75">
      <c r="A10">
        <v>12</v>
      </c>
      <c r="B10">
        <v>0</v>
      </c>
      <c r="C10">
        <v>0</v>
      </c>
      <c r="D10"/>
      <c r="E10">
        <v>20</v>
      </c>
      <c r="F10">
        <v>931</v>
      </c>
      <c r="G10">
        <v>297920</v>
      </c>
      <c r="H10">
        <v>0.561191</v>
      </c>
      <c r="I10">
        <v>0</v>
      </c>
      <c r="J10">
        <v>0</v>
      </c>
      <c r="K10">
        <v>0</v>
      </c>
      <c r="L10">
        <v>0</v>
      </c>
      <c r="M10">
        <v>269.999999</v>
      </c>
      <c r="N10">
        <v>0</v>
      </c>
      <c r="O10">
        <v>0.07448</v>
      </c>
      <c r="P10" s="81"/>
      <c r="Q10" s="55"/>
      <c r="R10" s="55">
        <f t="shared" si="0"/>
        <v>0</v>
      </c>
      <c r="S10" s="55"/>
      <c r="T10" s="55"/>
      <c r="U10" s="55"/>
      <c r="V10" s="55"/>
      <c r="W10" s="55"/>
      <c r="X10" s="55"/>
      <c r="Y10" s="55"/>
      <c r="Z10" s="76"/>
    </row>
    <row r="11" spans="1:26" ht="12.75">
      <c r="A11">
        <v>13</v>
      </c>
      <c r="B11">
        <v>0</v>
      </c>
      <c r="C11">
        <v>0</v>
      </c>
      <c r="D11"/>
      <c r="E11">
        <v>20</v>
      </c>
      <c r="F11">
        <v>840</v>
      </c>
      <c r="G11">
        <v>268800</v>
      </c>
      <c r="H11">
        <v>0.491696</v>
      </c>
      <c r="I11">
        <v>0</v>
      </c>
      <c r="J11">
        <v>0</v>
      </c>
      <c r="K11">
        <v>0</v>
      </c>
      <c r="L11">
        <v>0</v>
      </c>
      <c r="M11">
        <v>269.999981</v>
      </c>
      <c r="N11">
        <v>0</v>
      </c>
      <c r="O11">
        <v>0.0672</v>
      </c>
      <c r="P11" s="81"/>
      <c r="Q11" s="55"/>
      <c r="R11" s="55">
        <f t="shared" si="0"/>
        <v>0</v>
      </c>
      <c r="S11" s="55"/>
      <c r="T11" s="55"/>
      <c r="U11" s="55"/>
      <c r="V11" s="55"/>
      <c r="W11" s="55"/>
      <c r="X11" s="55"/>
      <c r="Y11" s="55"/>
      <c r="Z11" s="76"/>
    </row>
    <row r="12" spans="1:26" ht="12.75">
      <c r="A12">
        <v>14</v>
      </c>
      <c r="B12">
        <v>0</v>
      </c>
      <c r="C12">
        <v>0</v>
      </c>
      <c r="D12"/>
      <c r="E12">
        <v>21</v>
      </c>
      <c r="F12">
        <v>603</v>
      </c>
      <c r="G12">
        <v>192960</v>
      </c>
      <c r="H12">
        <v>0.465962</v>
      </c>
      <c r="I12">
        <v>0</v>
      </c>
      <c r="J12">
        <v>0</v>
      </c>
      <c r="K12">
        <v>0</v>
      </c>
      <c r="L12">
        <v>0</v>
      </c>
      <c r="M12">
        <v>270.000007</v>
      </c>
      <c r="N12">
        <v>0</v>
      </c>
      <c r="O12">
        <v>0.04824</v>
      </c>
      <c r="P12" s="81"/>
      <c r="Q12" s="55"/>
      <c r="R12" s="55">
        <f t="shared" si="0"/>
        <v>0</v>
      </c>
      <c r="S12" s="55"/>
      <c r="T12" s="55"/>
      <c r="U12" s="55"/>
      <c r="V12" s="55"/>
      <c r="W12" s="55"/>
      <c r="X12" s="55"/>
      <c r="Y12" s="55"/>
      <c r="Z12" s="76"/>
    </row>
    <row r="13" spans="1:26" ht="12.75">
      <c r="A13">
        <v>15</v>
      </c>
      <c r="B13">
        <v>0</v>
      </c>
      <c r="C13">
        <v>0</v>
      </c>
      <c r="D13"/>
      <c r="E13">
        <v>35</v>
      </c>
      <c r="F13">
        <v>1383</v>
      </c>
      <c r="G13">
        <v>442560</v>
      </c>
      <c r="H13">
        <v>0.500595</v>
      </c>
      <c r="I13">
        <v>0</v>
      </c>
      <c r="J13">
        <v>0</v>
      </c>
      <c r="K13">
        <v>0</v>
      </c>
      <c r="L13">
        <v>0</v>
      </c>
      <c r="M13">
        <v>185.992444</v>
      </c>
      <c r="N13">
        <v>0</v>
      </c>
      <c r="O13">
        <v>0.11064</v>
      </c>
      <c r="P13" s="81"/>
      <c r="Q13" s="55"/>
      <c r="R13" s="55">
        <f t="shared" si="0"/>
        <v>0</v>
      </c>
      <c r="S13" s="55"/>
      <c r="T13" s="55"/>
      <c r="U13" s="55"/>
      <c r="V13" s="55"/>
      <c r="W13" s="55"/>
      <c r="X13" s="55"/>
      <c r="Y13" s="55"/>
      <c r="Z13" s="76"/>
    </row>
    <row r="14" spans="1:26" ht="12.75">
      <c r="A14">
        <v>16</v>
      </c>
      <c r="B14">
        <v>0</v>
      </c>
      <c r="C14">
        <v>0</v>
      </c>
      <c r="D14"/>
      <c r="E14">
        <v>22</v>
      </c>
      <c r="F14">
        <v>711</v>
      </c>
      <c r="G14">
        <v>227520</v>
      </c>
      <c r="H14">
        <v>0.47442</v>
      </c>
      <c r="I14">
        <v>0</v>
      </c>
      <c r="J14">
        <v>0</v>
      </c>
      <c r="K14">
        <v>0</v>
      </c>
      <c r="L14">
        <v>0</v>
      </c>
      <c r="M14">
        <v>270.000011</v>
      </c>
      <c r="N14">
        <v>0</v>
      </c>
      <c r="O14">
        <v>0.05688</v>
      </c>
      <c r="P14" s="81"/>
      <c r="Q14" s="55"/>
      <c r="R14" s="55">
        <f t="shared" si="0"/>
        <v>0</v>
      </c>
      <c r="S14" s="55"/>
      <c r="T14" s="55"/>
      <c r="U14" s="55"/>
      <c r="V14" s="55"/>
      <c r="W14" s="55"/>
      <c r="X14" s="55"/>
      <c r="Y14" s="55"/>
      <c r="Z14" s="76"/>
    </row>
    <row r="15" spans="1:26" ht="12.75">
      <c r="A15">
        <v>17</v>
      </c>
      <c r="B15">
        <v>0</v>
      </c>
      <c r="C15">
        <v>0</v>
      </c>
      <c r="D15"/>
      <c r="E15">
        <v>23</v>
      </c>
      <c r="F15">
        <v>1049</v>
      </c>
      <c r="G15">
        <v>335680</v>
      </c>
      <c r="H15">
        <v>0.566397</v>
      </c>
      <c r="I15">
        <v>0</v>
      </c>
      <c r="J15">
        <v>0</v>
      </c>
      <c r="K15">
        <v>0</v>
      </c>
      <c r="L15">
        <v>0</v>
      </c>
      <c r="M15">
        <v>269.99999</v>
      </c>
      <c r="N15">
        <v>0</v>
      </c>
      <c r="O15">
        <v>0.08392</v>
      </c>
      <c r="P15" s="81"/>
      <c r="Q15" s="55"/>
      <c r="R15" s="55">
        <f t="shared" si="0"/>
        <v>0</v>
      </c>
      <c r="S15" s="55"/>
      <c r="T15" s="55"/>
      <c r="U15" s="55"/>
      <c r="V15" s="55"/>
      <c r="W15" s="55"/>
      <c r="X15" s="55"/>
      <c r="Y15" s="55"/>
      <c r="Z15" s="76"/>
    </row>
    <row r="16" spans="1:26" ht="12.75">
      <c r="A16">
        <v>18</v>
      </c>
      <c r="B16">
        <v>0</v>
      </c>
      <c r="C16">
        <v>0</v>
      </c>
      <c r="D16"/>
      <c r="E16">
        <v>22</v>
      </c>
      <c r="F16">
        <v>933</v>
      </c>
      <c r="G16">
        <v>298560</v>
      </c>
      <c r="H16">
        <v>0.549423</v>
      </c>
      <c r="I16">
        <v>0</v>
      </c>
      <c r="J16">
        <v>0</v>
      </c>
      <c r="K16">
        <v>0</v>
      </c>
      <c r="L16">
        <v>0</v>
      </c>
      <c r="M16">
        <v>269.999997</v>
      </c>
      <c r="N16">
        <v>0</v>
      </c>
      <c r="O16">
        <v>0.07464</v>
      </c>
      <c r="P16" s="81"/>
      <c r="Q16" s="55"/>
      <c r="R16" s="55">
        <f t="shared" si="0"/>
        <v>0</v>
      </c>
      <c r="S16" s="55"/>
      <c r="T16" s="55"/>
      <c r="U16" s="55"/>
      <c r="V16" s="55"/>
      <c r="W16" s="55"/>
      <c r="X16" s="55"/>
      <c r="Y16" s="55"/>
      <c r="Z16" s="76"/>
    </row>
    <row r="17" spans="1:26" ht="12.75">
      <c r="A17">
        <v>19</v>
      </c>
      <c r="B17">
        <v>0</v>
      </c>
      <c r="C17">
        <v>0</v>
      </c>
      <c r="D17"/>
      <c r="E17">
        <v>19</v>
      </c>
      <c r="F17">
        <v>900</v>
      </c>
      <c r="G17">
        <v>288000</v>
      </c>
      <c r="H17">
        <v>0.439919</v>
      </c>
      <c r="I17">
        <v>0</v>
      </c>
      <c r="J17">
        <v>0</v>
      </c>
      <c r="K17">
        <v>0</v>
      </c>
      <c r="L17">
        <v>0</v>
      </c>
      <c r="M17">
        <v>270.000005</v>
      </c>
      <c r="N17">
        <v>0</v>
      </c>
      <c r="O17">
        <v>0.072</v>
      </c>
      <c r="P17" s="81"/>
      <c r="Q17" s="55"/>
      <c r="R17" s="55">
        <f t="shared" si="0"/>
        <v>0</v>
      </c>
      <c r="S17" s="55"/>
      <c r="T17" s="55"/>
      <c r="U17" s="55"/>
      <c r="V17" s="55"/>
      <c r="W17" s="55"/>
      <c r="X17" s="55"/>
      <c r="Y17" s="55"/>
      <c r="Z17" s="76"/>
    </row>
    <row r="18" spans="1:26" ht="12.75">
      <c r="A18">
        <v>20</v>
      </c>
      <c r="B18">
        <v>0</v>
      </c>
      <c r="C18">
        <v>0</v>
      </c>
      <c r="D18"/>
      <c r="E18">
        <v>32</v>
      </c>
      <c r="F18">
        <v>1322</v>
      </c>
      <c r="G18">
        <v>423040</v>
      </c>
      <c r="H18">
        <v>0.509654</v>
      </c>
      <c r="I18">
        <v>0</v>
      </c>
      <c r="J18">
        <v>0</v>
      </c>
      <c r="K18">
        <v>0</v>
      </c>
      <c r="L18">
        <v>0</v>
      </c>
      <c r="M18">
        <v>156.422207</v>
      </c>
      <c r="N18">
        <v>0</v>
      </c>
      <c r="O18">
        <v>0.10576</v>
      </c>
      <c r="P18" s="81"/>
      <c r="Q18" s="55"/>
      <c r="R18" s="55">
        <f t="shared" si="0"/>
        <v>0</v>
      </c>
      <c r="S18" s="55"/>
      <c r="T18" s="55"/>
      <c r="U18" s="55"/>
      <c r="V18" s="55"/>
      <c r="W18" s="55"/>
      <c r="X18" s="55"/>
      <c r="Y18" s="55"/>
      <c r="Z18" s="76"/>
    </row>
    <row r="19" spans="1:26" ht="12.75">
      <c r="A19">
        <v>21</v>
      </c>
      <c r="B19">
        <v>0</v>
      </c>
      <c r="C19">
        <v>0</v>
      </c>
      <c r="D19"/>
      <c r="E19">
        <v>2488</v>
      </c>
      <c r="F19">
        <v>4973</v>
      </c>
      <c r="G19">
        <v>59676000</v>
      </c>
      <c r="H19">
        <v>0.804327</v>
      </c>
      <c r="I19">
        <v>0</v>
      </c>
      <c r="J19">
        <v>0</v>
      </c>
      <c r="K19">
        <v>0</v>
      </c>
      <c r="L19">
        <v>0</v>
      </c>
      <c r="M19">
        <v>269.999988</v>
      </c>
      <c r="N19">
        <v>30</v>
      </c>
      <c r="O19">
        <v>14.919</v>
      </c>
      <c r="P19" s="81"/>
      <c r="Q19" s="55"/>
      <c r="R19" s="55">
        <f t="shared" si="0"/>
        <v>0</v>
      </c>
      <c r="S19" s="55"/>
      <c r="T19" s="55"/>
      <c r="U19" s="55"/>
      <c r="V19" s="55"/>
      <c r="W19" s="55"/>
      <c r="X19" s="55"/>
      <c r="Y19" s="55"/>
      <c r="Z19" s="76"/>
    </row>
    <row r="20" spans="1:26" ht="12.75">
      <c r="A20">
        <v>22</v>
      </c>
      <c r="B20">
        <v>0</v>
      </c>
      <c r="C20">
        <v>0</v>
      </c>
      <c r="D20"/>
      <c r="E20">
        <v>2023</v>
      </c>
      <c r="F20">
        <v>4043</v>
      </c>
      <c r="G20">
        <v>48516000</v>
      </c>
      <c r="H20">
        <v>0.647918</v>
      </c>
      <c r="I20">
        <v>0</v>
      </c>
      <c r="J20">
        <v>0</v>
      </c>
      <c r="K20">
        <v>0</v>
      </c>
      <c r="L20">
        <v>0</v>
      </c>
      <c r="M20">
        <v>265.882335</v>
      </c>
      <c r="N20">
        <v>30</v>
      </c>
      <c r="O20">
        <v>12.129</v>
      </c>
      <c r="P20" s="81"/>
      <c r="Q20" s="55"/>
      <c r="R20" s="55">
        <f t="shared" si="0"/>
        <v>0</v>
      </c>
      <c r="S20" s="55"/>
      <c r="T20" s="55"/>
      <c r="U20" s="55"/>
      <c r="V20" s="55"/>
      <c r="W20" s="55"/>
      <c r="X20" s="55"/>
      <c r="Y20" s="55"/>
      <c r="Z20" s="76"/>
    </row>
    <row r="21" spans="1:26" ht="12.75">
      <c r="A21">
        <v>23</v>
      </c>
      <c r="B21">
        <v>0</v>
      </c>
      <c r="C21">
        <v>0</v>
      </c>
      <c r="D21"/>
      <c r="E21">
        <v>2588</v>
      </c>
      <c r="F21">
        <v>5168</v>
      </c>
      <c r="G21">
        <v>62016000</v>
      </c>
      <c r="H21">
        <v>0.70332</v>
      </c>
      <c r="I21">
        <v>0</v>
      </c>
      <c r="J21">
        <v>0</v>
      </c>
      <c r="K21">
        <v>0</v>
      </c>
      <c r="L21">
        <v>0</v>
      </c>
      <c r="M21">
        <v>270.000012</v>
      </c>
      <c r="N21">
        <v>30</v>
      </c>
      <c r="O21">
        <v>15.504</v>
      </c>
      <c r="P21" s="81"/>
      <c r="Q21" s="55"/>
      <c r="R21" s="55">
        <f t="shared" si="0"/>
        <v>0</v>
      </c>
      <c r="S21" s="55"/>
      <c r="T21" s="55"/>
      <c r="U21" s="55"/>
      <c r="V21" s="55"/>
      <c r="W21" s="55"/>
      <c r="X21" s="55"/>
      <c r="Y21" s="55"/>
      <c r="Z21" s="76"/>
    </row>
    <row r="22" spans="1:26" ht="12.75">
      <c r="A22">
        <v>24</v>
      </c>
      <c r="B22">
        <v>0</v>
      </c>
      <c r="C22">
        <v>0</v>
      </c>
      <c r="D22"/>
      <c r="E22">
        <v>3132</v>
      </c>
      <c r="F22">
        <v>6259</v>
      </c>
      <c r="G22">
        <v>75108000</v>
      </c>
      <c r="H22">
        <v>0.54967</v>
      </c>
      <c r="I22">
        <v>0</v>
      </c>
      <c r="J22">
        <v>0</v>
      </c>
      <c r="K22">
        <v>0</v>
      </c>
      <c r="L22">
        <v>0</v>
      </c>
      <c r="M22">
        <v>267.38154</v>
      </c>
      <c r="N22">
        <v>30</v>
      </c>
      <c r="O22">
        <v>18.777</v>
      </c>
      <c r="P22" s="81"/>
      <c r="Q22" s="55"/>
      <c r="R22" s="55">
        <f t="shared" si="0"/>
        <v>0</v>
      </c>
      <c r="S22" s="55"/>
      <c r="T22" s="55"/>
      <c r="U22" s="55"/>
      <c r="V22" s="55"/>
      <c r="W22" s="55"/>
      <c r="X22" s="55"/>
      <c r="Y22" s="55"/>
      <c r="Z22" s="76"/>
    </row>
    <row r="23" spans="1:26" ht="12.75">
      <c r="A23">
        <v>0</v>
      </c>
      <c r="B23">
        <v>1</v>
      </c>
      <c r="C23">
        <v>0</v>
      </c>
      <c r="D23"/>
      <c r="E23">
        <v>1429</v>
      </c>
      <c r="F23">
        <v>4183</v>
      </c>
      <c r="G23">
        <v>34007520</v>
      </c>
      <c r="H23">
        <v>0.734152</v>
      </c>
      <c r="I23">
        <v>0</v>
      </c>
      <c r="J23">
        <v>0</v>
      </c>
      <c r="K23">
        <v>0</v>
      </c>
      <c r="L23">
        <v>0</v>
      </c>
      <c r="M23">
        <v>268.346468</v>
      </c>
      <c r="N23">
        <v>30</v>
      </c>
      <c r="O23">
        <v>8.50188</v>
      </c>
      <c r="P23" s="81"/>
      <c r="Q23" s="55"/>
      <c r="R23" s="55">
        <f t="shared" si="0"/>
        <v>0</v>
      </c>
      <c r="S23" s="55"/>
      <c r="T23" s="55"/>
      <c r="U23" s="55"/>
      <c r="V23" s="55"/>
      <c r="W23" s="55"/>
      <c r="X23" s="55"/>
      <c r="Y23" s="55"/>
      <c r="Z23" s="76"/>
    </row>
    <row r="24" spans="1:26" ht="12.75">
      <c r="A24">
        <v>0</v>
      </c>
      <c r="B24">
        <v>2</v>
      </c>
      <c r="C24">
        <v>0</v>
      </c>
      <c r="D24"/>
      <c r="E24">
        <v>1397</v>
      </c>
      <c r="F24">
        <v>4089</v>
      </c>
      <c r="G24">
        <v>33358400</v>
      </c>
      <c r="H24">
        <v>0.875463</v>
      </c>
      <c r="I24">
        <v>0</v>
      </c>
      <c r="J24">
        <v>0</v>
      </c>
      <c r="K24">
        <v>0</v>
      </c>
      <c r="L24">
        <v>0</v>
      </c>
      <c r="M24">
        <v>269.999989</v>
      </c>
      <c r="N24">
        <v>30</v>
      </c>
      <c r="O24">
        <v>8.3396</v>
      </c>
      <c r="P24" s="81"/>
      <c r="Q24" s="55"/>
      <c r="R24" s="55">
        <f t="shared" si="0"/>
        <v>0</v>
      </c>
      <c r="S24" s="55"/>
      <c r="T24" s="55"/>
      <c r="U24" s="55"/>
      <c r="V24" s="55"/>
      <c r="W24" s="55"/>
      <c r="X24" s="55"/>
      <c r="Y24" s="55"/>
      <c r="Z24" s="76"/>
    </row>
    <row r="25" spans="1:26" ht="12.75">
      <c r="A25">
        <v>0</v>
      </c>
      <c r="B25">
        <v>3</v>
      </c>
      <c r="C25">
        <v>0</v>
      </c>
      <c r="D25"/>
      <c r="E25">
        <v>1343</v>
      </c>
      <c r="F25">
        <v>3815</v>
      </c>
      <c r="G25">
        <v>32032640</v>
      </c>
      <c r="H25">
        <v>0.905692</v>
      </c>
      <c r="I25">
        <v>0</v>
      </c>
      <c r="J25">
        <v>0</v>
      </c>
      <c r="K25">
        <v>0</v>
      </c>
      <c r="L25">
        <v>0</v>
      </c>
      <c r="M25">
        <v>266.017447</v>
      </c>
      <c r="N25">
        <v>30</v>
      </c>
      <c r="O25">
        <v>8.00816</v>
      </c>
      <c r="P25" s="81"/>
      <c r="Q25" s="55"/>
      <c r="R25" s="55">
        <f t="shared" si="0"/>
        <v>0</v>
      </c>
      <c r="S25" s="55"/>
      <c r="T25" s="55"/>
      <c r="U25" s="55"/>
      <c r="V25" s="55"/>
      <c r="W25" s="55"/>
      <c r="X25" s="55"/>
      <c r="Y25" s="55"/>
      <c r="Z25" s="76"/>
    </row>
    <row r="26" spans="1:26" ht="12.75">
      <c r="A26">
        <v>0</v>
      </c>
      <c r="B26">
        <v>4</v>
      </c>
      <c r="C26">
        <v>0</v>
      </c>
      <c r="D26"/>
      <c r="E26">
        <v>1411</v>
      </c>
      <c r="F26">
        <v>4060</v>
      </c>
      <c r="G26">
        <v>33559360</v>
      </c>
      <c r="H26">
        <v>0.803463</v>
      </c>
      <c r="I26">
        <v>0</v>
      </c>
      <c r="J26">
        <v>0</v>
      </c>
      <c r="K26">
        <v>0</v>
      </c>
      <c r="L26">
        <v>0</v>
      </c>
      <c r="M26">
        <v>262.066984</v>
      </c>
      <c r="N26">
        <v>30</v>
      </c>
      <c r="O26">
        <v>8.38984</v>
      </c>
      <c r="P26" s="81"/>
      <c r="Q26" s="55"/>
      <c r="R26" s="55">
        <f t="shared" si="0"/>
        <v>0</v>
      </c>
      <c r="S26" s="55"/>
      <c r="T26" s="55"/>
      <c r="U26" s="55"/>
      <c r="V26" s="55"/>
      <c r="W26" s="55"/>
      <c r="X26" s="55"/>
      <c r="Y26" s="55"/>
      <c r="Z26" s="76"/>
    </row>
    <row r="27" spans="1:26" ht="12.75">
      <c r="A27">
        <v>0</v>
      </c>
      <c r="B27">
        <v>5</v>
      </c>
      <c r="C27">
        <v>0</v>
      </c>
      <c r="D27"/>
      <c r="E27">
        <v>923</v>
      </c>
      <c r="F27">
        <v>2514</v>
      </c>
      <c r="G27">
        <v>21992000</v>
      </c>
      <c r="H27">
        <v>0.865367</v>
      </c>
      <c r="I27">
        <v>0</v>
      </c>
      <c r="J27">
        <v>0</v>
      </c>
      <c r="K27">
        <v>0</v>
      </c>
      <c r="L27">
        <v>0</v>
      </c>
      <c r="M27">
        <v>269.999998</v>
      </c>
      <c r="N27">
        <v>30</v>
      </c>
      <c r="O27">
        <v>5.498</v>
      </c>
      <c r="P27" s="81"/>
      <c r="Q27" s="55"/>
      <c r="R27" s="55">
        <f t="shared" si="0"/>
        <v>0</v>
      </c>
      <c r="S27" s="55"/>
      <c r="T27" s="55"/>
      <c r="U27" s="55"/>
      <c r="V27" s="55"/>
      <c r="W27" s="55"/>
      <c r="X27" s="55"/>
      <c r="Y27" s="55"/>
      <c r="Z27" s="76"/>
    </row>
    <row r="28" spans="1:26" ht="12.75">
      <c r="A28">
        <v>0</v>
      </c>
      <c r="B28">
        <v>6</v>
      </c>
      <c r="C28">
        <v>0</v>
      </c>
      <c r="D28"/>
      <c r="E28">
        <v>1369</v>
      </c>
      <c r="F28">
        <v>3929</v>
      </c>
      <c r="G28">
        <v>32653120</v>
      </c>
      <c r="H28">
        <v>0.945601</v>
      </c>
      <c r="I28">
        <v>0</v>
      </c>
      <c r="J28">
        <v>0</v>
      </c>
      <c r="K28">
        <v>0</v>
      </c>
      <c r="L28">
        <v>0</v>
      </c>
      <c r="M28">
        <v>269.999983</v>
      </c>
      <c r="N28">
        <v>30</v>
      </c>
      <c r="O28">
        <v>8.16328</v>
      </c>
      <c r="P28" s="81"/>
      <c r="Q28" s="55"/>
      <c r="R28" s="55">
        <f t="shared" si="0"/>
        <v>0</v>
      </c>
      <c r="S28" s="55"/>
      <c r="T28" s="55"/>
      <c r="U28" s="55"/>
      <c r="V28" s="55"/>
      <c r="W28" s="55"/>
      <c r="X28" s="55"/>
      <c r="Y28" s="55"/>
      <c r="Z28" s="76"/>
    </row>
    <row r="29" spans="1:26" ht="12.75">
      <c r="A29">
        <v>0</v>
      </c>
      <c r="B29">
        <v>11</v>
      </c>
      <c r="C29">
        <v>0</v>
      </c>
      <c r="D29"/>
      <c r="E29">
        <v>907</v>
      </c>
      <c r="F29">
        <v>1812</v>
      </c>
      <c r="G29">
        <v>21744000</v>
      </c>
      <c r="H29">
        <v>0.839418</v>
      </c>
      <c r="I29">
        <v>0</v>
      </c>
      <c r="J29">
        <v>0</v>
      </c>
      <c r="K29">
        <v>0</v>
      </c>
      <c r="L29">
        <v>0</v>
      </c>
      <c r="M29">
        <v>258.266282</v>
      </c>
      <c r="N29">
        <v>30</v>
      </c>
      <c r="O29">
        <v>5.436</v>
      </c>
      <c r="P29" s="81"/>
      <c r="Q29" s="55"/>
      <c r="R29" s="55">
        <f t="shared" si="0"/>
        <v>0</v>
      </c>
      <c r="S29" s="55"/>
      <c r="T29" s="55"/>
      <c r="U29" s="55"/>
      <c r="V29" s="55"/>
      <c r="W29" s="55"/>
      <c r="X29" s="55"/>
      <c r="Y29" s="55"/>
      <c r="Z29" s="76"/>
    </row>
    <row r="30" spans="1:26" ht="12.75">
      <c r="A30">
        <v>0</v>
      </c>
      <c r="B30">
        <v>12</v>
      </c>
      <c r="C30">
        <v>0</v>
      </c>
      <c r="D30"/>
      <c r="E30">
        <v>950</v>
      </c>
      <c r="F30">
        <v>1898</v>
      </c>
      <c r="G30">
        <v>22776000</v>
      </c>
      <c r="H30">
        <v>0.946481</v>
      </c>
      <c r="I30">
        <v>0</v>
      </c>
      <c r="J30">
        <v>0</v>
      </c>
      <c r="K30">
        <v>0</v>
      </c>
      <c r="L30">
        <v>0</v>
      </c>
      <c r="M30">
        <v>269.999996</v>
      </c>
      <c r="N30">
        <v>30</v>
      </c>
      <c r="O30">
        <v>5.694</v>
      </c>
      <c r="P30" s="81"/>
      <c r="Q30" s="55"/>
      <c r="R30" s="55">
        <f t="shared" si="0"/>
        <v>0</v>
      </c>
      <c r="S30" s="55"/>
      <c r="T30" s="55"/>
      <c r="U30" s="55"/>
      <c r="V30" s="55"/>
      <c r="W30" s="55"/>
      <c r="X30" s="55"/>
      <c r="Y30" s="55"/>
      <c r="Z30" s="76"/>
    </row>
    <row r="31" spans="1:26" ht="12.75">
      <c r="A31">
        <v>0</v>
      </c>
      <c r="B31">
        <v>13</v>
      </c>
      <c r="C31">
        <v>0</v>
      </c>
      <c r="D31"/>
      <c r="E31">
        <v>865</v>
      </c>
      <c r="F31">
        <v>1728</v>
      </c>
      <c r="G31">
        <v>20736000</v>
      </c>
      <c r="H31">
        <v>0.937577</v>
      </c>
      <c r="I31">
        <v>0</v>
      </c>
      <c r="J31">
        <v>0</v>
      </c>
      <c r="K31">
        <v>0</v>
      </c>
      <c r="L31">
        <v>0</v>
      </c>
      <c r="M31">
        <v>269.999992</v>
      </c>
      <c r="N31">
        <v>30</v>
      </c>
      <c r="O31">
        <v>5.184</v>
      </c>
      <c r="P31" s="81"/>
      <c r="Q31" s="55"/>
      <c r="R31" s="55">
        <f t="shared" si="0"/>
        <v>0</v>
      </c>
      <c r="S31" s="55"/>
      <c r="T31" s="55"/>
      <c r="U31" s="55"/>
      <c r="V31" s="55"/>
      <c r="W31" s="55"/>
      <c r="X31" s="55"/>
      <c r="Y31" s="55"/>
      <c r="Z31" s="76"/>
    </row>
    <row r="32" spans="1:26" ht="12.75">
      <c r="A32">
        <v>0</v>
      </c>
      <c r="B32">
        <v>14</v>
      </c>
      <c r="C32">
        <v>0</v>
      </c>
      <c r="D32"/>
      <c r="E32">
        <v>651</v>
      </c>
      <c r="F32">
        <v>1298</v>
      </c>
      <c r="G32">
        <v>15576000</v>
      </c>
      <c r="H32">
        <v>0.833759</v>
      </c>
      <c r="I32">
        <v>0</v>
      </c>
      <c r="J32">
        <v>0</v>
      </c>
      <c r="K32">
        <v>0</v>
      </c>
      <c r="L32">
        <v>0</v>
      </c>
      <c r="M32">
        <v>270.000012</v>
      </c>
      <c r="N32">
        <v>30</v>
      </c>
      <c r="O32">
        <v>3.894</v>
      </c>
      <c r="P32" s="81"/>
      <c r="Q32" s="55"/>
      <c r="R32" s="55">
        <f t="shared" si="0"/>
        <v>0</v>
      </c>
      <c r="S32" s="55"/>
      <c r="T32" s="55"/>
      <c r="U32" s="55"/>
      <c r="V32" s="55"/>
      <c r="W32" s="55"/>
      <c r="X32" s="55"/>
      <c r="Y32" s="55"/>
      <c r="Z32" s="76"/>
    </row>
    <row r="33" spans="1:26" ht="12.75">
      <c r="A33">
        <v>0</v>
      </c>
      <c r="B33">
        <v>15</v>
      </c>
      <c r="C33">
        <v>0</v>
      </c>
      <c r="D33"/>
      <c r="E33">
        <v>1442</v>
      </c>
      <c r="F33">
        <v>2875</v>
      </c>
      <c r="G33">
        <v>34500000</v>
      </c>
      <c r="H33">
        <v>0.791276</v>
      </c>
      <c r="I33">
        <v>0</v>
      </c>
      <c r="J33">
        <v>0</v>
      </c>
      <c r="K33">
        <v>0</v>
      </c>
      <c r="L33">
        <v>0</v>
      </c>
      <c r="M33">
        <v>251.263159</v>
      </c>
      <c r="N33">
        <v>30</v>
      </c>
      <c r="O33">
        <v>8.625</v>
      </c>
      <c r="P33" s="81"/>
      <c r="Q33" s="55"/>
      <c r="R33" s="88"/>
      <c r="S33" s="55">
        <v>0.0001</v>
      </c>
      <c r="T33" s="55"/>
      <c r="U33" s="55"/>
      <c r="V33" s="55"/>
      <c r="W33" s="55"/>
      <c r="X33" s="55"/>
      <c r="Y33" s="55"/>
      <c r="Z33" s="76"/>
    </row>
    <row r="34" spans="1:26" ht="12.75">
      <c r="A34">
        <v>0</v>
      </c>
      <c r="B34">
        <v>16</v>
      </c>
      <c r="C34">
        <v>0</v>
      </c>
      <c r="D34"/>
      <c r="E34">
        <v>756</v>
      </c>
      <c r="F34">
        <v>1509</v>
      </c>
      <c r="G34">
        <v>18108000</v>
      </c>
      <c r="H34">
        <v>0.856719</v>
      </c>
      <c r="I34">
        <v>0</v>
      </c>
      <c r="J34">
        <v>0</v>
      </c>
      <c r="K34">
        <v>0</v>
      </c>
      <c r="L34">
        <v>0</v>
      </c>
      <c r="M34">
        <v>270.000006</v>
      </c>
      <c r="N34">
        <v>30</v>
      </c>
      <c r="O34">
        <v>4.527</v>
      </c>
      <c r="P34" s="81"/>
      <c r="Q34" s="55"/>
      <c r="R34" s="88"/>
      <c r="S34" s="55">
        <v>0.0001</v>
      </c>
      <c r="T34" s="55"/>
      <c r="U34" s="55"/>
      <c r="V34" s="55"/>
      <c r="W34" s="55"/>
      <c r="X34" s="55"/>
      <c r="Y34" s="55"/>
      <c r="Z34" s="76"/>
    </row>
    <row r="35" spans="1:26" ht="12.75">
      <c r="A35">
        <v>0</v>
      </c>
      <c r="B35">
        <v>17</v>
      </c>
      <c r="C35">
        <v>0</v>
      </c>
      <c r="D35"/>
      <c r="E35">
        <v>1107</v>
      </c>
      <c r="F35">
        <v>2209</v>
      </c>
      <c r="G35">
        <v>26508000</v>
      </c>
      <c r="H35">
        <v>0.990004</v>
      </c>
      <c r="I35">
        <v>0</v>
      </c>
      <c r="J35">
        <v>0</v>
      </c>
      <c r="K35">
        <v>0</v>
      </c>
      <c r="L35">
        <v>0</v>
      </c>
      <c r="M35">
        <v>270.000014</v>
      </c>
      <c r="N35">
        <v>30</v>
      </c>
      <c r="O35">
        <v>6.627</v>
      </c>
      <c r="P35" s="81"/>
      <c r="Q35" s="55"/>
      <c r="R35" s="88"/>
      <c r="S35" s="103">
        <v>0.05</v>
      </c>
      <c r="T35" s="55"/>
      <c r="U35" s="55"/>
      <c r="V35" s="55"/>
      <c r="W35" s="55"/>
      <c r="X35" s="55"/>
      <c r="Y35" s="55"/>
      <c r="Z35" s="76"/>
    </row>
    <row r="36" spans="1:26" ht="12.75">
      <c r="A36">
        <v>0</v>
      </c>
      <c r="B36">
        <v>18</v>
      </c>
      <c r="C36">
        <v>0</v>
      </c>
      <c r="D36"/>
      <c r="E36">
        <v>961</v>
      </c>
      <c r="F36">
        <v>1913</v>
      </c>
      <c r="G36">
        <v>22956000</v>
      </c>
      <c r="H36">
        <v>1.024754</v>
      </c>
      <c r="I36">
        <v>0</v>
      </c>
      <c r="J36">
        <v>0</v>
      </c>
      <c r="K36">
        <v>0</v>
      </c>
      <c r="L36">
        <v>0</v>
      </c>
      <c r="M36">
        <v>270</v>
      </c>
      <c r="N36">
        <v>30</v>
      </c>
      <c r="O36">
        <v>5.739</v>
      </c>
      <c r="P36" s="81"/>
      <c r="Q36" s="55"/>
      <c r="R36" s="88"/>
      <c r="S36" s="103">
        <v>0.05</v>
      </c>
      <c r="T36" s="55"/>
      <c r="U36" s="55"/>
      <c r="V36" s="55"/>
      <c r="W36" s="55"/>
      <c r="X36" s="55"/>
      <c r="Y36" s="55"/>
      <c r="Z36" s="76"/>
    </row>
    <row r="37" spans="1:26" ht="12.75">
      <c r="A37">
        <v>0</v>
      </c>
      <c r="B37">
        <v>19</v>
      </c>
      <c r="C37">
        <v>0</v>
      </c>
      <c r="D37"/>
      <c r="E37">
        <v>929</v>
      </c>
      <c r="F37">
        <v>1856</v>
      </c>
      <c r="G37">
        <v>22272000</v>
      </c>
      <c r="H37">
        <v>0.897042</v>
      </c>
      <c r="I37">
        <v>0</v>
      </c>
      <c r="J37">
        <v>0</v>
      </c>
      <c r="K37">
        <v>0</v>
      </c>
      <c r="L37">
        <v>0</v>
      </c>
      <c r="M37">
        <v>269.999995</v>
      </c>
      <c r="N37">
        <v>30</v>
      </c>
      <c r="O37">
        <v>5.568</v>
      </c>
      <c r="P37" s="81"/>
      <c r="Q37" s="55"/>
      <c r="R37" s="88"/>
      <c r="S37" s="103">
        <v>0.05</v>
      </c>
      <c r="T37" s="55"/>
      <c r="U37" s="55"/>
      <c r="V37" s="55"/>
      <c r="W37" s="55"/>
      <c r="X37" s="55"/>
      <c r="Y37" s="55"/>
      <c r="Z37" s="76"/>
    </row>
    <row r="38" spans="1:26" ht="12.75">
      <c r="A38">
        <v>0</v>
      </c>
      <c r="B38">
        <v>20</v>
      </c>
      <c r="C38">
        <v>0</v>
      </c>
      <c r="D38"/>
      <c r="E38">
        <v>1311</v>
      </c>
      <c r="F38">
        <v>2620</v>
      </c>
      <c r="G38">
        <v>31440000</v>
      </c>
      <c r="H38">
        <v>0.982079</v>
      </c>
      <c r="I38">
        <v>0</v>
      </c>
      <c r="J38">
        <v>0</v>
      </c>
      <c r="K38">
        <v>0</v>
      </c>
      <c r="L38">
        <v>0</v>
      </c>
      <c r="M38">
        <v>232.166898</v>
      </c>
      <c r="N38">
        <v>30</v>
      </c>
      <c r="O38">
        <v>7.86</v>
      </c>
      <c r="P38" s="81"/>
      <c r="Q38" s="55"/>
      <c r="R38" s="88"/>
      <c r="S38" s="103">
        <v>0.05</v>
      </c>
      <c r="T38" s="55"/>
      <c r="U38" s="55"/>
      <c r="V38" s="55"/>
      <c r="W38" s="55"/>
      <c r="X38" s="55"/>
      <c r="Y38" s="55"/>
      <c r="Z38" s="76"/>
    </row>
    <row r="39" spans="1:26" ht="12.75">
      <c r="A39">
        <v>0</v>
      </c>
      <c r="B39">
        <v>21</v>
      </c>
      <c r="C39">
        <v>0</v>
      </c>
      <c r="D39"/>
      <c r="E39">
        <v>54</v>
      </c>
      <c r="F39">
        <v>2384</v>
      </c>
      <c r="G39">
        <v>762880</v>
      </c>
      <c r="H39">
        <v>0.582742</v>
      </c>
      <c r="I39">
        <v>0</v>
      </c>
      <c r="J39">
        <v>0</v>
      </c>
      <c r="K39">
        <v>0</v>
      </c>
      <c r="L39">
        <v>0</v>
      </c>
      <c r="M39">
        <v>270.000002</v>
      </c>
      <c r="N39">
        <v>0</v>
      </c>
      <c r="O39">
        <v>0.19072</v>
      </c>
      <c r="P39" s="81"/>
      <c r="Q39" s="55"/>
      <c r="R39" s="88"/>
      <c r="S39" s="103">
        <v>0.05</v>
      </c>
      <c r="T39" s="55"/>
      <c r="U39" s="55"/>
      <c r="V39" s="55"/>
      <c r="W39" s="55"/>
      <c r="X39" s="55"/>
      <c r="Y39" s="55"/>
      <c r="Z39" s="76"/>
    </row>
    <row r="40" spans="1:26" ht="12.75">
      <c r="A40">
        <v>0</v>
      </c>
      <c r="B40">
        <v>22</v>
      </c>
      <c r="C40">
        <v>0</v>
      </c>
      <c r="D40"/>
      <c r="E40">
        <v>44</v>
      </c>
      <c r="F40">
        <v>2028</v>
      </c>
      <c r="G40">
        <v>648960</v>
      </c>
      <c r="H40">
        <v>0.388821</v>
      </c>
      <c r="I40">
        <v>0</v>
      </c>
      <c r="J40">
        <v>0</v>
      </c>
      <c r="K40">
        <v>0</v>
      </c>
      <c r="L40">
        <v>0</v>
      </c>
      <c r="M40">
        <v>251.64631</v>
      </c>
      <c r="N40">
        <v>0</v>
      </c>
      <c r="O40">
        <v>0.16224</v>
      </c>
      <c r="P40" s="81"/>
      <c r="Q40" s="55"/>
      <c r="R40" s="88"/>
      <c r="S40" s="103">
        <v>0.05</v>
      </c>
      <c r="T40" s="55"/>
      <c r="U40" s="55"/>
      <c r="V40" s="55"/>
      <c r="W40" s="55"/>
      <c r="X40" s="55"/>
      <c r="Y40" s="55"/>
      <c r="Z40" s="76"/>
    </row>
    <row r="41" spans="1:26" ht="12.75">
      <c r="A41">
        <v>0</v>
      </c>
      <c r="B41">
        <v>23</v>
      </c>
      <c r="C41">
        <v>0</v>
      </c>
      <c r="D41"/>
      <c r="E41">
        <v>55</v>
      </c>
      <c r="F41">
        <v>2589</v>
      </c>
      <c r="G41">
        <v>828480</v>
      </c>
      <c r="H41">
        <v>0.39764</v>
      </c>
      <c r="I41">
        <v>0</v>
      </c>
      <c r="J41">
        <v>0</v>
      </c>
      <c r="K41">
        <v>0</v>
      </c>
      <c r="L41">
        <v>0</v>
      </c>
      <c r="M41">
        <v>269.999987</v>
      </c>
      <c r="N41">
        <v>0</v>
      </c>
      <c r="O41">
        <v>0.20712</v>
      </c>
      <c r="P41" s="81"/>
      <c r="Q41" s="55"/>
      <c r="R41" s="88"/>
      <c r="S41" s="55">
        <v>0.0001</v>
      </c>
      <c r="T41" s="55"/>
      <c r="U41" s="55"/>
      <c r="V41" s="55"/>
      <c r="W41" s="55"/>
      <c r="X41" s="55"/>
      <c r="Y41" s="55"/>
      <c r="Z41" s="76"/>
    </row>
    <row r="42" spans="1:26" ht="12.75">
      <c r="A42">
        <v>0</v>
      </c>
      <c r="B42">
        <v>24</v>
      </c>
      <c r="C42">
        <v>0</v>
      </c>
      <c r="D42"/>
      <c r="E42">
        <v>60</v>
      </c>
      <c r="F42">
        <v>3084</v>
      </c>
      <c r="G42">
        <v>986880</v>
      </c>
      <c r="H42">
        <v>0.291053</v>
      </c>
      <c r="I42">
        <v>0</v>
      </c>
      <c r="J42">
        <v>0</v>
      </c>
      <c r="K42">
        <v>0</v>
      </c>
      <c r="L42">
        <v>0</v>
      </c>
      <c r="M42">
        <v>258.930173</v>
      </c>
      <c r="N42">
        <v>0</v>
      </c>
      <c r="O42">
        <v>0.24672</v>
      </c>
      <c r="P42" s="81"/>
      <c r="Q42" s="55"/>
      <c r="R42" s="88"/>
      <c r="S42" s="55">
        <v>0.0001</v>
      </c>
      <c r="T42" s="55"/>
      <c r="U42" s="55"/>
      <c r="V42" s="55"/>
      <c r="W42" s="55"/>
      <c r="X42" s="55"/>
      <c r="Y42" s="55"/>
      <c r="Z42" s="76"/>
    </row>
    <row r="43" spans="1:26" ht="12.75">
      <c r="A43">
        <v>7</v>
      </c>
      <c r="B43">
        <v>0</v>
      </c>
      <c r="C43"/>
      <c r="D43">
        <v>13</v>
      </c>
      <c r="E43">
        <v>138</v>
      </c>
      <c r="F43">
        <v>966</v>
      </c>
      <c r="G43">
        <v>3956736</v>
      </c>
      <c r="H43">
        <v>0.061107</v>
      </c>
      <c r="I43">
        <v>0</v>
      </c>
      <c r="J43">
        <v>0</v>
      </c>
      <c r="K43">
        <v>0</v>
      </c>
      <c r="L43">
        <v>0</v>
      </c>
      <c r="M43">
        <v>270.000001</v>
      </c>
      <c r="N43">
        <v>1</v>
      </c>
      <c r="O43">
        <v>0.989184</v>
      </c>
      <c r="P43" s="81"/>
      <c r="Q43" s="55"/>
      <c r="R43" s="92">
        <f>(I43+K43)/F43</f>
        <v>0</v>
      </c>
      <c r="S43" s="55">
        <v>0.0001</v>
      </c>
      <c r="T43" s="55"/>
      <c r="U43" s="55"/>
      <c r="V43" s="55"/>
      <c r="W43" s="55"/>
      <c r="X43" s="55"/>
      <c r="Y43" s="55"/>
      <c r="Z43" s="76"/>
    </row>
    <row r="44" spans="1:26" ht="12.75">
      <c r="A44">
        <v>8</v>
      </c>
      <c r="B44">
        <v>0</v>
      </c>
      <c r="C44"/>
      <c r="D44">
        <v>13</v>
      </c>
      <c r="E44">
        <v>138</v>
      </c>
      <c r="F44">
        <v>966</v>
      </c>
      <c r="G44">
        <v>3956736</v>
      </c>
      <c r="H44">
        <v>0.061779</v>
      </c>
      <c r="I44">
        <v>0</v>
      </c>
      <c r="J44">
        <v>0</v>
      </c>
      <c r="K44">
        <v>0</v>
      </c>
      <c r="L44">
        <v>0</v>
      </c>
      <c r="M44">
        <v>266.340118</v>
      </c>
      <c r="N44">
        <v>1</v>
      </c>
      <c r="O44">
        <v>0.989184</v>
      </c>
      <c r="P44" s="81"/>
      <c r="Q44" s="55"/>
      <c r="R44" s="92">
        <f aca="true" t="shared" si="1" ref="R44:R60">(I44+K44)/F44</f>
        <v>0</v>
      </c>
      <c r="S44" s="55">
        <v>0.0001</v>
      </c>
      <c r="T44" s="55"/>
      <c r="U44" s="55"/>
      <c r="V44" s="55"/>
      <c r="W44" s="55"/>
      <c r="X44" s="55"/>
      <c r="Y44" s="55"/>
      <c r="Z44" s="76"/>
    </row>
    <row r="45" spans="1:26" ht="12.75">
      <c r="A45">
        <v>25</v>
      </c>
      <c r="B45">
        <v>0</v>
      </c>
      <c r="C45"/>
      <c r="D45">
        <v>15</v>
      </c>
      <c r="E45">
        <v>399</v>
      </c>
      <c r="F45">
        <v>399</v>
      </c>
      <c r="G45">
        <v>383040</v>
      </c>
      <c r="H45">
        <v>0.033269</v>
      </c>
      <c r="I45">
        <v>11</v>
      </c>
      <c r="J45">
        <v>10560</v>
      </c>
      <c r="K45">
        <v>0</v>
      </c>
      <c r="L45">
        <v>0</v>
      </c>
      <c r="M45">
        <v>270.000008</v>
      </c>
      <c r="N45">
        <v>0.096</v>
      </c>
      <c r="O45">
        <v>0.09576</v>
      </c>
      <c r="P45" s="81"/>
      <c r="Q45" s="55"/>
      <c r="R45" s="94">
        <f t="shared" si="1"/>
        <v>0.02756892230576441</v>
      </c>
      <c r="S45" s="103">
        <v>0.05</v>
      </c>
      <c r="T45" s="55"/>
      <c r="U45" s="55"/>
      <c r="V45" s="55"/>
      <c r="W45" s="55"/>
      <c r="X45" s="55"/>
      <c r="Y45" s="55"/>
      <c r="Z45" s="76"/>
    </row>
    <row r="46" spans="1:26" ht="12.75">
      <c r="A46">
        <v>26</v>
      </c>
      <c r="B46">
        <v>0</v>
      </c>
      <c r="C46"/>
      <c r="D46">
        <v>15</v>
      </c>
      <c r="E46">
        <v>399</v>
      </c>
      <c r="F46">
        <v>399</v>
      </c>
      <c r="G46">
        <v>383040</v>
      </c>
      <c r="H46">
        <v>0.033526</v>
      </c>
      <c r="I46">
        <v>8</v>
      </c>
      <c r="J46">
        <v>7680</v>
      </c>
      <c r="K46">
        <v>0</v>
      </c>
      <c r="L46">
        <v>0</v>
      </c>
      <c r="M46">
        <v>262.865756</v>
      </c>
      <c r="N46">
        <v>0.096</v>
      </c>
      <c r="O46">
        <v>0.09576</v>
      </c>
      <c r="P46" s="81"/>
      <c r="Q46" s="55"/>
      <c r="R46" s="94">
        <f t="shared" si="1"/>
        <v>0.020050125313283207</v>
      </c>
      <c r="S46" s="103">
        <v>0.05</v>
      </c>
      <c r="T46" s="55"/>
      <c r="U46" s="55"/>
      <c r="V46" s="55"/>
      <c r="W46" s="55"/>
      <c r="X46" s="55"/>
      <c r="Y46" s="55"/>
      <c r="Z46" s="76"/>
    </row>
    <row r="47" spans="1:26" ht="12.75">
      <c r="A47">
        <v>27</v>
      </c>
      <c r="B47">
        <v>0</v>
      </c>
      <c r="C47"/>
      <c r="D47">
        <v>15</v>
      </c>
      <c r="E47">
        <v>399</v>
      </c>
      <c r="F47">
        <v>399</v>
      </c>
      <c r="G47">
        <v>383040</v>
      </c>
      <c r="H47">
        <v>0.032225</v>
      </c>
      <c r="I47">
        <v>8</v>
      </c>
      <c r="J47">
        <v>7680</v>
      </c>
      <c r="K47">
        <v>0</v>
      </c>
      <c r="L47">
        <v>0</v>
      </c>
      <c r="M47">
        <v>270.000008</v>
      </c>
      <c r="N47">
        <v>0.096</v>
      </c>
      <c r="O47">
        <v>0.09576</v>
      </c>
      <c r="P47" s="81"/>
      <c r="Q47" s="55"/>
      <c r="R47" s="94">
        <f t="shared" si="1"/>
        <v>0.020050125313283207</v>
      </c>
      <c r="S47" s="103">
        <v>0.05</v>
      </c>
      <c r="T47" s="55"/>
      <c r="U47" s="55"/>
      <c r="V47" s="55"/>
      <c r="W47" s="55"/>
      <c r="X47" s="55"/>
      <c r="Y47" s="55"/>
      <c r="Z47" s="76"/>
    </row>
    <row r="48" spans="1:26" ht="12.75">
      <c r="A48">
        <v>28</v>
      </c>
      <c r="B48">
        <v>0</v>
      </c>
      <c r="C48"/>
      <c r="D48">
        <v>15</v>
      </c>
      <c r="E48">
        <v>399</v>
      </c>
      <c r="F48">
        <v>399</v>
      </c>
      <c r="G48">
        <v>383040</v>
      </c>
      <c r="H48">
        <v>0.032497</v>
      </c>
      <c r="I48">
        <v>8</v>
      </c>
      <c r="J48">
        <v>7680</v>
      </c>
      <c r="K48">
        <v>0</v>
      </c>
      <c r="L48">
        <v>0</v>
      </c>
      <c r="M48">
        <v>270.000008</v>
      </c>
      <c r="N48">
        <v>0.096</v>
      </c>
      <c r="O48">
        <v>0.09576</v>
      </c>
      <c r="P48" s="81"/>
      <c r="Q48" s="55"/>
      <c r="R48" s="94">
        <f t="shared" si="1"/>
        <v>0.020050125313283207</v>
      </c>
      <c r="S48" s="103">
        <v>0.05</v>
      </c>
      <c r="T48" s="55"/>
      <c r="U48" s="55"/>
      <c r="V48" s="55"/>
      <c r="W48" s="55"/>
      <c r="X48" s="55"/>
      <c r="Y48" s="55"/>
      <c r="Z48" s="76"/>
    </row>
    <row r="49" spans="1:26" ht="12.75">
      <c r="A49">
        <v>29</v>
      </c>
      <c r="B49">
        <v>0</v>
      </c>
      <c r="C49"/>
      <c r="D49">
        <v>15</v>
      </c>
      <c r="E49">
        <v>399</v>
      </c>
      <c r="F49">
        <v>399</v>
      </c>
      <c r="G49">
        <v>383040</v>
      </c>
      <c r="H49">
        <v>0.032769</v>
      </c>
      <c r="I49">
        <v>9</v>
      </c>
      <c r="J49">
        <v>8640</v>
      </c>
      <c r="K49">
        <v>0</v>
      </c>
      <c r="L49">
        <v>0</v>
      </c>
      <c r="M49">
        <v>270.000008</v>
      </c>
      <c r="N49">
        <v>0.096</v>
      </c>
      <c r="O49">
        <v>0.09576</v>
      </c>
      <c r="P49" s="81"/>
      <c r="Q49" s="55"/>
      <c r="R49" s="94">
        <f t="shared" si="1"/>
        <v>0.022556390977443608</v>
      </c>
      <c r="S49" s="103">
        <v>0.05</v>
      </c>
      <c r="T49" s="55"/>
      <c r="U49" s="55"/>
      <c r="V49" s="55"/>
      <c r="W49" s="55"/>
      <c r="X49" s="55"/>
      <c r="Y49" s="55"/>
      <c r="Z49" s="76"/>
    </row>
    <row r="50" spans="1:26" ht="13.5" thickBot="1">
      <c r="A50">
        <v>30</v>
      </c>
      <c r="B50">
        <v>0</v>
      </c>
      <c r="C50"/>
      <c r="D50">
        <v>15</v>
      </c>
      <c r="E50">
        <v>399</v>
      </c>
      <c r="F50">
        <v>399</v>
      </c>
      <c r="G50">
        <v>383040</v>
      </c>
      <c r="H50">
        <v>0.033041</v>
      </c>
      <c r="I50">
        <v>8</v>
      </c>
      <c r="J50">
        <v>7680</v>
      </c>
      <c r="K50">
        <v>0</v>
      </c>
      <c r="L50">
        <v>0</v>
      </c>
      <c r="M50">
        <v>270.000008</v>
      </c>
      <c r="N50">
        <v>0.096</v>
      </c>
      <c r="O50">
        <v>0.09576</v>
      </c>
      <c r="P50" s="104"/>
      <c r="Q50" s="59"/>
      <c r="R50" s="94">
        <f t="shared" si="1"/>
        <v>0.020050125313283207</v>
      </c>
      <c r="S50" s="105">
        <v>0.05</v>
      </c>
      <c r="T50" s="59"/>
      <c r="U50" s="59"/>
      <c r="V50" s="59"/>
      <c r="W50" s="59"/>
      <c r="X50" s="59"/>
      <c r="Y50" s="59"/>
      <c r="Z50" s="80"/>
    </row>
    <row r="51" spans="1:26" ht="12.75">
      <c r="A51">
        <v>0</v>
      </c>
      <c r="B51">
        <v>7</v>
      </c>
      <c r="C51"/>
      <c r="D51">
        <v>13</v>
      </c>
      <c r="E51">
        <v>138</v>
      </c>
      <c r="F51">
        <v>966</v>
      </c>
      <c r="G51">
        <v>3956736</v>
      </c>
      <c r="H51">
        <v>0.060824</v>
      </c>
      <c r="I51">
        <v>0</v>
      </c>
      <c r="J51">
        <v>0</v>
      </c>
      <c r="K51">
        <v>0</v>
      </c>
      <c r="L51">
        <v>0</v>
      </c>
      <c r="M51">
        <v>270.000001</v>
      </c>
      <c r="N51">
        <v>1</v>
      </c>
      <c r="O51">
        <v>0.989184</v>
      </c>
      <c r="P51" s="88"/>
      <c r="Q51" s="88"/>
      <c r="R51" s="92">
        <f t="shared" si="1"/>
        <v>0</v>
      </c>
      <c r="S51" s="250"/>
      <c r="T51" s="88"/>
      <c r="U51" s="88"/>
      <c r="V51" s="88"/>
      <c r="W51" s="88"/>
      <c r="X51" s="88"/>
      <c r="Y51" s="88"/>
      <c r="Z51" s="136"/>
    </row>
    <row r="52" spans="1:26" ht="12.75">
      <c r="A52">
        <v>0</v>
      </c>
      <c r="B52">
        <v>8</v>
      </c>
      <c r="C52"/>
      <c r="D52">
        <v>13</v>
      </c>
      <c r="E52">
        <v>138</v>
      </c>
      <c r="F52">
        <v>966</v>
      </c>
      <c r="G52">
        <v>3956736</v>
      </c>
      <c r="H52">
        <v>0.061486</v>
      </c>
      <c r="I52">
        <v>0</v>
      </c>
      <c r="J52">
        <v>0</v>
      </c>
      <c r="K52">
        <v>0</v>
      </c>
      <c r="L52">
        <v>0</v>
      </c>
      <c r="M52">
        <v>266.667219</v>
      </c>
      <c r="N52">
        <v>1</v>
      </c>
      <c r="O52">
        <v>0.989184</v>
      </c>
      <c r="P52" s="88"/>
      <c r="Q52" s="88"/>
      <c r="R52" s="92">
        <f t="shared" si="1"/>
        <v>0</v>
      </c>
      <c r="S52" s="250"/>
      <c r="T52" s="88"/>
      <c r="U52" s="88"/>
      <c r="V52" s="88"/>
      <c r="W52" s="88"/>
      <c r="X52" s="88"/>
      <c r="Y52" s="88"/>
      <c r="Z52" s="136"/>
    </row>
    <row r="53" spans="1:26" ht="12.75">
      <c r="A53">
        <v>0</v>
      </c>
      <c r="B53">
        <v>9</v>
      </c>
      <c r="C53"/>
      <c r="D53">
        <v>13</v>
      </c>
      <c r="E53">
        <v>271</v>
      </c>
      <c r="F53">
        <v>1897</v>
      </c>
      <c r="G53">
        <v>7770112</v>
      </c>
      <c r="H53">
        <v>0.136487</v>
      </c>
      <c r="I53">
        <v>0</v>
      </c>
      <c r="J53">
        <v>0</v>
      </c>
      <c r="K53">
        <v>0</v>
      </c>
      <c r="L53">
        <v>0</v>
      </c>
      <c r="M53">
        <v>269.068864</v>
      </c>
      <c r="N53">
        <v>2</v>
      </c>
      <c r="O53">
        <v>1.942528</v>
      </c>
      <c r="P53" s="88"/>
      <c r="Q53" s="88"/>
      <c r="R53" s="92">
        <f t="shared" si="1"/>
        <v>0</v>
      </c>
      <c r="S53" s="250"/>
      <c r="T53" s="88"/>
      <c r="U53" s="88"/>
      <c r="V53" s="88"/>
      <c r="W53" s="88"/>
      <c r="X53" s="88"/>
      <c r="Y53" s="88"/>
      <c r="Z53" s="136"/>
    </row>
    <row r="54" spans="1:26" ht="12.75">
      <c r="A54">
        <v>0</v>
      </c>
      <c r="B54">
        <v>10</v>
      </c>
      <c r="C54"/>
      <c r="D54">
        <v>13</v>
      </c>
      <c r="E54">
        <v>273</v>
      </c>
      <c r="F54">
        <v>1911</v>
      </c>
      <c r="G54">
        <v>7827456</v>
      </c>
      <c r="H54">
        <v>0.129005</v>
      </c>
      <c r="I54">
        <v>0</v>
      </c>
      <c r="J54">
        <v>0</v>
      </c>
      <c r="K54">
        <v>0</v>
      </c>
      <c r="L54">
        <v>0</v>
      </c>
      <c r="M54">
        <v>270.000011</v>
      </c>
      <c r="N54">
        <v>2</v>
      </c>
      <c r="O54">
        <v>1.956864</v>
      </c>
      <c r="P54" s="88"/>
      <c r="Q54" s="88"/>
      <c r="R54" s="92">
        <f t="shared" si="1"/>
        <v>0</v>
      </c>
      <c r="S54" s="250"/>
      <c r="T54" s="88"/>
      <c r="U54" s="88"/>
      <c r="V54" s="88"/>
      <c r="W54" s="88"/>
      <c r="X54" s="88"/>
      <c r="Y54" s="88"/>
      <c r="Z54" s="136"/>
    </row>
    <row r="55" spans="1:26" ht="13.5" thickBot="1">
      <c r="A55">
        <v>0</v>
      </c>
      <c r="B55">
        <v>25</v>
      </c>
      <c r="C55"/>
      <c r="D55">
        <v>15</v>
      </c>
      <c r="E55">
        <v>399</v>
      </c>
      <c r="F55">
        <v>399</v>
      </c>
      <c r="G55">
        <v>383040</v>
      </c>
      <c r="H55">
        <v>0.03251</v>
      </c>
      <c r="I55">
        <v>11</v>
      </c>
      <c r="J55">
        <v>10560</v>
      </c>
      <c r="K55">
        <v>0</v>
      </c>
      <c r="L55">
        <v>0</v>
      </c>
      <c r="M55">
        <v>269.999983</v>
      </c>
      <c r="N55">
        <v>0.096</v>
      </c>
      <c r="O55">
        <v>0.09576</v>
      </c>
      <c r="P55" s="88"/>
      <c r="Q55" s="88"/>
      <c r="R55" s="94">
        <f t="shared" si="1"/>
        <v>0.02756892230576441</v>
      </c>
      <c r="S55" s="105">
        <v>0.05</v>
      </c>
      <c r="T55" s="88"/>
      <c r="U55" s="88"/>
      <c r="V55" s="88"/>
      <c r="W55" s="88"/>
      <c r="X55" s="88"/>
      <c r="Y55" s="88"/>
      <c r="Z55" s="136"/>
    </row>
    <row r="56" spans="1:26" ht="13.5" thickBot="1">
      <c r="A56">
        <v>0</v>
      </c>
      <c r="B56">
        <v>28</v>
      </c>
      <c r="C56"/>
      <c r="D56">
        <v>15</v>
      </c>
      <c r="E56">
        <v>399</v>
      </c>
      <c r="F56">
        <v>399</v>
      </c>
      <c r="G56">
        <v>383040</v>
      </c>
      <c r="H56">
        <v>0.033292</v>
      </c>
      <c r="I56">
        <v>11</v>
      </c>
      <c r="J56">
        <v>10560</v>
      </c>
      <c r="K56">
        <v>0</v>
      </c>
      <c r="L56">
        <v>0</v>
      </c>
      <c r="M56">
        <v>270</v>
      </c>
      <c r="N56">
        <v>0.096</v>
      </c>
      <c r="O56">
        <v>0.09576</v>
      </c>
      <c r="P56" s="88"/>
      <c r="Q56" s="88"/>
      <c r="R56" s="94">
        <f t="shared" si="1"/>
        <v>0.02756892230576441</v>
      </c>
      <c r="S56" s="105">
        <v>0.05</v>
      </c>
      <c r="T56" s="88"/>
      <c r="U56" s="88"/>
      <c r="V56" s="88"/>
      <c r="W56" s="88"/>
      <c r="X56" s="88"/>
      <c r="Y56" s="88"/>
      <c r="Z56" s="136"/>
    </row>
    <row r="57" spans="1:26" ht="13.5" thickBot="1">
      <c r="A57">
        <v>0</v>
      </c>
      <c r="B57">
        <v>29</v>
      </c>
      <c r="C57"/>
      <c r="D57">
        <v>15</v>
      </c>
      <c r="E57">
        <v>399</v>
      </c>
      <c r="F57">
        <v>399</v>
      </c>
      <c r="G57">
        <v>383040</v>
      </c>
      <c r="H57">
        <v>0.033539</v>
      </c>
      <c r="I57">
        <v>12</v>
      </c>
      <c r="J57">
        <v>11520</v>
      </c>
      <c r="K57">
        <v>0</v>
      </c>
      <c r="L57">
        <v>0</v>
      </c>
      <c r="M57">
        <v>270</v>
      </c>
      <c r="N57">
        <v>0.096</v>
      </c>
      <c r="O57">
        <v>0.09576</v>
      </c>
      <c r="P57" s="88"/>
      <c r="Q57" s="88"/>
      <c r="R57" s="94">
        <f t="shared" si="1"/>
        <v>0.03007518796992481</v>
      </c>
      <c r="S57" s="105">
        <v>0.05</v>
      </c>
      <c r="T57" s="88"/>
      <c r="U57" s="88"/>
      <c r="V57" s="88"/>
      <c r="W57" s="88"/>
      <c r="X57" s="88"/>
      <c r="Y57" s="88"/>
      <c r="Z57" s="136"/>
    </row>
    <row r="58" spans="1:26" ht="13.5" thickBot="1">
      <c r="A58">
        <v>0</v>
      </c>
      <c r="B58">
        <v>30</v>
      </c>
      <c r="C58"/>
      <c r="D58">
        <v>15</v>
      </c>
      <c r="E58">
        <v>399</v>
      </c>
      <c r="F58">
        <v>399</v>
      </c>
      <c r="G58">
        <v>383040</v>
      </c>
      <c r="H58">
        <v>0.033817</v>
      </c>
      <c r="I58">
        <v>11</v>
      </c>
      <c r="J58">
        <v>10560</v>
      </c>
      <c r="K58">
        <v>0</v>
      </c>
      <c r="L58">
        <v>0</v>
      </c>
      <c r="M58">
        <v>270</v>
      </c>
      <c r="N58">
        <v>0.096</v>
      </c>
      <c r="O58">
        <v>0.09576</v>
      </c>
      <c r="P58" s="88"/>
      <c r="Q58" s="88"/>
      <c r="R58" s="94">
        <f t="shared" si="1"/>
        <v>0.02756892230576441</v>
      </c>
      <c r="S58" s="105">
        <v>0.05</v>
      </c>
      <c r="T58" s="88"/>
      <c r="U58" s="88"/>
      <c r="V58" s="88"/>
      <c r="W58" s="88"/>
      <c r="X58" s="88"/>
      <c r="Y58" s="88"/>
      <c r="Z58" s="136"/>
    </row>
    <row r="59" spans="1:26" ht="13.5" thickBot="1">
      <c r="A59">
        <v>0</v>
      </c>
      <c r="B59">
        <v>26</v>
      </c>
      <c r="C59"/>
      <c r="D59">
        <v>15</v>
      </c>
      <c r="E59">
        <v>399</v>
      </c>
      <c r="F59">
        <v>399</v>
      </c>
      <c r="G59">
        <v>383040</v>
      </c>
      <c r="H59">
        <v>0.032772</v>
      </c>
      <c r="I59">
        <v>10</v>
      </c>
      <c r="J59">
        <v>9600</v>
      </c>
      <c r="K59">
        <v>0</v>
      </c>
      <c r="L59">
        <v>0</v>
      </c>
      <c r="M59">
        <v>262.748963</v>
      </c>
      <c r="N59">
        <v>0.096</v>
      </c>
      <c r="O59">
        <v>0.09576</v>
      </c>
      <c r="P59" s="88"/>
      <c r="Q59" s="88"/>
      <c r="R59" s="94">
        <f t="shared" si="1"/>
        <v>0.02506265664160401</v>
      </c>
      <c r="S59" s="105">
        <v>0.05</v>
      </c>
      <c r="T59" s="88"/>
      <c r="U59" s="88"/>
      <c r="V59" s="88"/>
      <c r="W59" s="88"/>
      <c r="X59" s="88"/>
      <c r="Y59" s="88"/>
      <c r="Z59" s="136"/>
    </row>
    <row r="60" spans="1:26" ht="13.5" thickBot="1">
      <c r="A60">
        <v>0</v>
      </c>
      <c r="B60">
        <v>27</v>
      </c>
      <c r="C60"/>
      <c r="D60">
        <v>15</v>
      </c>
      <c r="E60">
        <v>399</v>
      </c>
      <c r="F60">
        <v>399</v>
      </c>
      <c r="G60">
        <v>383040</v>
      </c>
      <c r="H60">
        <v>0.033034</v>
      </c>
      <c r="I60">
        <v>11</v>
      </c>
      <c r="J60">
        <v>10560</v>
      </c>
      <c r="K60">
        <v>0</v>
      </c>
      <c r="L60">
        <v>0</v>
      </c>
      <c r="M60">
        <v>269.999987</v>
      </c>
      <c r="N60">
        <v>0.096</v>
      </c>
      <c r="O60">
        <v>0.09576</v>
      </c>
      <c r="P60" s="243"/>
      <c r="Q60" s="243"/>
      <c r="R60" s="106">
        <f t="shared" si="1"/>
        <v>0.02756892230576441</v>
      </c>
      <c r="S60" s="105">
        <v>0.05</v>
      </c>
      <c r="T60" s="243"/>
      <c r="U60" s="243"/>
      <c r="V60" s="243"/>
      <c r="W60" s="243"/>
      <c r="X60" s="243"/>
      <c r="Y60" s="243"/>
      <c r="Z60" s="244"/>
    </row>
    <row r="61" ht="13.5" thickBot="1"/>
    <row r="62" spans="1:19" ht="13.5" thickBot="1">
      <c r="A62" s="390" t="s">
        <v>145</v>
      </c>
      <c r="B62" s="391"/>
      <c r="C62" s="391"/>
      <c r="D62" s="391"/>
      <c r="E62" s="392"/>
      <c r="S62" s="48"/>
    </row>
    <row r="63" spans="1:19" ht="12.75">
      <c r="A63" s="46"/>
      <c r="B63" s="64" t="s">
        <v>146</v>
      </c>
      <c r="C63" s="64" t="s">
        <v>147</v>
      </c>
      <c r="D63" s="64" t="s">
        <v>148</v>
      </c>
      <c r="E63" s="65" t="s">
        <v>149</v>
      </c>
      <c r="S63" s="48"/>
    </row>
    <row r="64" spans="1:5" ht="12.75">
      <c r="A64" s="81" t="s">
        <v>150</v>
      </c>
      <c r="B64" s="55">
        <v>0.01</v>
      </c>
      <c r="C64" s="55">
        <v>0.01</v>
      </c>
      <c r="D64" s="55">
        <v>0.0022</v>
      </c>
      <c r="E64" s="76">
        <v>0.0022</v>
      </c>
    </row>
    <row r="65" spans="1:5" ht="12.75">
      <c r="A65" s="81" t="s">
        <v>151</v>
      </c>
      <c r="B65" s="55">
        <v>15</v>
      </c>
      <c r="C65" s="55">
        <v>7</v>
      </c>
      <c r="D65" s="55">
        <v>31</v>
      </c>
      <c r="E65" s="76">
        <v>31</v>
      </c>
    </row>
    <row r="66" spans="1:5" ht="12.75">
      <c r="A66" s="81" t="s">
        <v>152</v>
      </c>
      <c r="B66" s="55">
        <v>15</v>
      </c>
      <c r="C66" s="55">
        <v>15</v>
      </c>
      <c r="D66" s="55">
        <v>63</v>
      </c>
      <c r="E66" s="76">
        <v>63</v>
      </c>
    </row>
    <row r="67" spans="1:5" ht="12.75">
      <c r="A67" s="81" t="s">
        <v>153</v>
      </c>
      <c r="B67" s="55">
        <v>7</v>
      </c>
      <c r="C67" s="55">
        <v>4</v>
      </c>
      <c r="D67" s="55">
        <v>3</v>
      </c>
      <c r="E67" s="76">
        <v>2</v>
      </c>
    </row>
    <row r="68" spans="1:5" ht="13.5" thickBot="1">
      <c r="A68" s="82" t="s">
        <v>154</v>
      </c>
      <c r="B68" s="393" t="s">
        <v>155</v>
      </c>
      <c r="C68" s="393"/>
      <c r="D68" s="393"/>
      <c r="E68" s="394"/>
    </row>
    <row r="69" spans="1:5" ht="13.5" thickBot="1">
      <c r="A69" s="83" t="s">
        <v>156</v>
      </c>
      <c r="B69" s="393" t="s">
        <v>157</v>
      </c>
      <c r="C69" s="393"/>
      <c r="D69" s="393"/>
      <c r="E69" s="394"/>
    </row>
    <row r="70" spans="1:5" ht="13.5" thickBot="1">
      <c r="A70" s="84"/>
      <c r="B70" s="62"/>
      <c r="C70" s="62"/>
      <c r="D70" s="62"/>
      <c r="E70" s="62"/>
    </row>
    <row r="71" spans="1:17" ht="13.5" thickBot="1">
      <c r="A71" s="379" t="s">
        <v>159</v>
      </c>
      <c r="B71" s="380"/>
      <c r="C71" s="380"/>
      <c r="D71" s="380"/>
      <c r="E71" s="380"/>
      <c r="F71" s="380"/>
      <c r="G71" s="381"/>
      <c r="I71" s="384" t="s">
        <v>158</v>
      </c>
      <c r="J71" s="385"/>
      <c r="K71" s="385"/>
      <c r="L71" s="385"/>
      <c r="M71" s="385"/>
      <c r="N71" s="385"/>
      <c r="O71" s="385"/>
      <c r="P71" s="385"/>
      <c r="Q71" s="386"/>
    </row>
    <row r="72" spans="1:17" ht="13.5" customHeight="1">
      <c r="A72" s="352" t="s">
        <v>160</v>
      </c>
      <c r="B72" s="389"/>
      <c r="C72" s="387" t="s">
        <v>161</v>
      </c>
      <c r="D72" s="387"/>
      <c r="E72" s="387"/>
      <c r="F72" s="387"/>
      <c r="G72" s="388"/>
      <c r="I72" s="384" t="s">
        <v>317</v>
      </c>
      <c r="J72" s="396"/>
      <c r="K72" s="241" t="s">
        <v>318</v>
      </c>
      <c r="L72" s="241" t="s">
        <v>319</v>
      </c>
      <c r="M72" s="241" t="s">
        <v>320</v>
      </c>
      <c r="N72" s="241" t="s">
        <v>321</v>
      </c>
      <c r="O72" s="242" t="s">
        <v>323</v>
      </c>
      <c r="P72" s="247" t="s">
        <v>324</v>
      </c>
      <c r="Q72" s="248" t="s">
        <v>325</v>
      </c>
    </row>
    <row r="73" spans="1:17" ht="13.5" thickBot="1">
      <c r="A73" s="339" t="s">
        <v>165</v>
      </c>
      <c r="B73" s="395"/>
      <c r="C73" s="336" t="s">
        <v>166</v>
      </c>
      <c r="D73" s="336"/>
      <c r="E73" s="336"/>
      <c r="F73" s="336"/>
      <c r="G73" s="337"/>
      <c r="I73" s="397"/>
      <c r="J73" s="398"/>
      <c r="K73" s="239" t="s">
        <v>304</v>
      </c>
      <c r="L73" s="240">
        <v>0.15</v>
      </c>
      <c r="M73" s="240">
        <v>0.15</v>
      </c>
      <c r="N73" s="240">
        <v>0.05</v>
      </c>
      <c r="O73" s="134">
        <v>0.015</v>
      </c>
      <c r="P73" s="245">
        <v>32</v>
      </c>
      <c r="Q73" s="246">
        <v>10</v>
      </c>
    </row>
    <row r="74" spans="1:17" ht="12.75">
      <c r="A74" s="339" t="s">
        <v>168</v>
      </c>
      <c r="B74" s="395"/>
      <c r="C74" s="336" t="s">
        <v>169</v>
      </c>
      <c r="D74" s="336"/>
      <c r="E74" s="336"/>
      <c r="F74" s="336"/>
      <c r="G74" s="337"/>
      <c r="I74" s="384" t="s">
        <v>189</v>
      </c>
      <c r="J74" s="396"/>
      <c r="K74" s="241" t="s">
        <v>318</v>
      </c>
      <c r="L74" s="241" t="s">
        <v>319</v>
      </c>
      <c r="M74" s="241" t="s">
        <v>320</v>
      </c>
      <c r="N74" s="241" t="s">
        <v>321</v>
      </c>
      <c r="O74" s="242" t="s">
        <v>322</v>
      </c>
      <c r="P74" s="88"/>
      <c r="Q74" s="136"/>
    </row>
    <row r="75" spans="1:17" ht="13.5" thickBot="1">
      <c r="A75" s="339" t="s">
        <v>172</v>
      </c>
      <c r="B75" s="395"/>
      <c r="C75" s="336">
        <v>40</v>
      </c>
      <c r="D75" s="336"/>
      <c r="E75" s="336"/>
      <c r="F75" s="336"/>
      <c r="G75" s="337"/>
      <c r="I75" s="397"/>
      <c r="J75" s="398"/>
      <c r="K75" s="239" t="s">
        <v>304</v>
      </c>
      <c r="L75" s="240">
        <v>0.05</v>
      </c>
      <c r="M75" s="240">
        <v>0.05</v>
      </c>
      <c r="N75" s="240">
        <v>0.05</v>
      </c>
      <c r="O75" s="134">
        <v>0.01</v>
      </c>
      <c r="P75" s="243"/>
      <c r="Q75" s="244"/>
    </row>
    <row r="76" spans="1:7" ht="12.75">
      <c r="A76" s="347" t="s">
        <v>174</v>
      </c>
      <c r="B76" s="336"/>
      <c r="C76" s="336" t="s">
        <v>175</v>
      </c>
      <c r="D76" s="336"/>
      <c r="E76" s="336"/>
      <c r="F76" s="336"/>
      <c r="G76" s="337"/>
    </row>
    <row r="77" spans="1:7" ht="12.75">
      <c r="A77" s="347" t="s">
        <v>177</v>
      </c>
      <c r="B77" s="336"/>
      <c r="C77" s="336" t="s">
        <v>178</v>
      </c>
      <c r="D77" s="336"/>
      <c r="E77" s="336"/>
      <c r="F77" s="336"/>
      <c r="G77" s="337"/>
    </row>
    <row r="78" spans="1:7" ht="12.75">
      <c r="A78" s="347" t="s">
        <v>180</v>
      </c>
      <c r="B78" s="336"/>
      <c r="C78" s="336" t="s">
        <v>13</v>
      </c>
      <c r="D78" s="336"/>
      <c r="E78" s="336"/>
      <c r="F78" s="336"/>
      <c r="G78" s="337"/>
    </row>
    <row r="79" spans="1:7" ht="12.75">
      <c r="A79" s="339" t="s">
        <v>183</v>
      </c>
      <c r="B79" s="395"/>
      <c r="C79" s="336">
        <v>108</v>
      </c>
      <c r="D79" s="336"/>
      <c r="E79" s="336"/>
      <c r="F79" s="336"/>
      <c r="G79" s="337"/>
    </row>
    <row r="80" spans="1:7" ht="13.5" thickBot="1">
      <c r="A80" s="399" t="s">
        <v>186</v>
      </c>
      <c r="B80" s="400"/>
      <c r="C80" s="401" t="s">
        <v>200</v>
      </c>
      <c r="D80" s="393"/>
      <c r="E80" s="393"/>
      <c r="F80" s="393"/>
      <c r="G80" s="394"/>
    </row>
    <row r="81" ht="13.5" thickBot="1"/>
    <row r="82" spans="1:19" ht="13.5" thickBot="1">
      <c r="A82" s="390" t="s">
        <v>190</v>
      </c>
      <c r="B82" s="391"/>
      <c r="C82" s="391"/>
      <c r="D82" s="391"/>
      <c r="E82" s="391"/>
      <c r="F82" s="391"/>
      <c r="G82" s="391"/>
      <c r="H82" s="391"/>
      <c r="I82" s="391"/>
      <c r="J82" s="391"/>
      <c r="K82" s="391"/>
      <c r="L82" s="391"/>
      <c r="M82" s="391"/>
      <c r="N82" s="391"/>
      <c r="O82" s="391"/>
      <c r="P82" s="391"/>
      <c r="Q82" s="391"/>
      <c r="R82" s="391"/>
      <c r="S82" s="392"/>
    </row>
    <row r="83" spans="1:19" ht="12.75">
      <c r="A83" s="107" t="s">
        <v>122</v>
      </c>
      <c r="B83" s="85">
        <v>7</v>
      </c>
      <c r="C83" s="86">
        <v>8</v>
      </c>
      <c r="D83" s="86">
        <v>9</v>
      </c>
      <c r="E83" s="86">
        <v>10</v>
      </c>
      <c r="F83" s="86">
        <v>25</v>
      </c>
      <c r="G83" s="86">
        <v>26</v>
      </c>
      <c r="H83" s="86">
        <v>27</v>
      </c>
      <c r="I83" s="86">
        <v>28</v>
      </c>
      <c r="J83" s="86">
        <v>29</v>
      </c>
      <c r="K83" s="86">
        <v>30</v>
      </c>
      <c r="L83" s="86">
        <v>7</v>
      </c>
      <c r="M83" s="108">
        <v>8</v>
      </c>
      <c r="N83" s="109">
        <v>25</v>
      </c>
      <c r="O83" s="109">
        <v>26</v>
      </c>
      <c r="P83" s="109">
        <v>27</v>
      </c>
      <c r="Q83" s="120">
        <v>28</v>
      </c>
      <c r="R83" s="109">
        <v>29</v>
      </c>
      <c r="S83" s="110">
        <v>40</v>
      </c>
    </row>
    <row r="84" spans="1:19" ht="12.75">
      <c r="A84" s="99" t="s">
        <v>191</v>
      </c>
      <c r="B84" s="75">
        <v>0.0018</v>
      </c>
      <c r="C84" s="75">
        <v>0.0018</v>
      </c>
      <c r="D84" s="75">
        <v>0.0015</v>
      </c>
      <c r="E84" s="75">
        <v>0.0015</v>
      </c>
      <c r="F84" s="75">
        <v>0.0016</v>
      </c>
      <c r="G84" s="75">
        <v>0.0016</v>
      </c>
      <c r="H84" s="75">
        <v>0.0016</v>
      </c>
      <c r="I84" s="75">
        <v>0.0016</v>
      </c>
      <c r="J84" s="75">
        <v>0.0016</v>
      </c>
      <c r="K84" s="75">
        <v>0.0016</v>
      </c>
      <c r="L84" s="55">
        <v>0.0018</v>
      </c>
      <c r="M84" s="111">
        <v>0.0018</v>
      </c>
      <c r="N84" s="55">
        <v>0.0015</v>
      </c>
      <c r="O84" s="55">
        <v>0.0015</v>
      </c>
      <c r="P84" s="55">
        <v>0.0015</v>
      </c>
      <c r="Q84" s="111">
        <v>0.0015</v>
      </c>
      <c r="R84" s="51">
        <v>0.0015</v>
      </c>
      <c r="S84" s="91">
        <v>0.0015</v>
      </c>
    </row>
    <row r="85" spans="1:19" ht="12.75">
      <c r="A85" s="99" t="s">
        <v>192</v>
      </c>
      <c r="B85" s="75" t="s">
        <v>194</v>
      </c>
      <c r="C85" s="75" t="s">
        <v>194</v>
      </c>
      <c r="D85" s="75" t="s">
        <v>194</v>
      </c>
      <c r="E85" s="75" t="s">
        <v>194</v>
      </c>
      <c r="F85" s="75" t="s">
        <v>194</v>
      </c>
      <c r="G85" s="75" t="s">
        <v>194</v>
      </c>
      <c r="H85" s="75" t="s">
        <v>194</v>
      </c>
      <c r="I85" s="75" t="s">
        <v>194</v>
      </c>
      <c r="J85" s="75" t="s">
        <v>194</v>
      </c>
      <c r="K85" s="75" t="s">
        <v>194</v>
      </c>
      <c r="L85" s="75" t="s">
        <v>194</v>
      </c>
      <c r="M85" s="112" t="s">
        <v>194</v>
      </c>
      <c r="N85" s="55" t="s">
        <v>194</v>
      </c>
      <c r="O85" s="55" t="s">
        <v>194</v>
      </c>
      <c r="P85" s="55" t="s">
        <v>194</v>
      </c>
      <c r="Q85" s="111" t="s">
        <v>194</v>
      </c>
      <c r="R85" s="55" t="s">
        <v>194</v>
      </c>
      <c r="S85" s="76" t="s">
        <v>194</v>
      </c>
    </row>
    <row r="86" spans="1:19" ht="13.5" thickBot="1">
      <c r="A86" s="100" t="s">
        <v>193</v>
      </c>
      <c r="B86" s="79">
        <v>0.0001</v>
      </c>
      <c r="C86" s="59">
        <v>0.0001</v>
      </c>
      <c r="D86" s="59">
        <v>0.0001</v>
      </c>
      <c r="E86" s="59">
        <v>0.0001</v>
      </c>
      <c r="F86" s="59">
        <v>0.0001</v>
      </c>
      <c r="G86" s="59">
        <v>0.021</v>
      </c>
      <c r="H86" s="59">
        <v>0.0001</v>
      </c>
      <c r="I86" s="59">
        <v>0.0001</v>
      </c>
      <c r="J86" s="59">
        <v>0.0001</v>
      </c>
      <c r="K86" s="59">
        <v>0.0001</v>
      </c>
      <c r="L86" s="59">
        <v>0.005</v>
      </c>
      <c r="M86" s="113">
        <v>0.0001</v>
      </c>
      <c r="N86" s="59">
        <v>0.0001</v>
      </c>
      <c r="O86" s="59">
        <v>0.0001</v>
      </c>
      <c r="P86" s="59">
        <v>0.0001</v>
      </c>
      <c r="Q86" s="113">
        <v>0.021</v>
      </c>
      <c r="R86" s="59">
        <v>0.0001</v>
      </c>
      <c r="S86" s="121">
        <v>0.014</v>
      </c>
    </row>
    <row r="95" ht="12.75">
      <c r="A95" s="88"/>
    </row>
    <row r="96" spans="1:3" ht="12.75">
      <c r="A96" s="88"/>
      <c r="B96" s="88"/>
      <c r="C96" s="88"/>
    </row>
  </sheetData>
  <mergeCells count="44">
    <mergeCell ref="I72:J73"/>
    <mergeCell ref="I74:J75"/>
    <mergeCell ref="A1:A2"/>
    <mergeCell ref="B1:B2"/>
    <mergeCell ref="C1:C2"/>
    <mergeCell ref="D1:D2"/>
    <mergeCell ref="E1:E2"/>
    <mergeCell ref="G1:G2"/>
    <mergeCell ref="H1:H2"/>
    <mergeCell ref="B68:E68"/>
    <mergeCell ref="I71:Q71"/>
    <mergeCell ref="K1:K2"/>
    <mergeCell ref="L1:L2"/>
    <mergeCell ref="R1:S1"/>
    <mergeCell ref="V1:X1"/>
    <mergeCell ref="A62:E62"/>
    <mergeCell ref="M1:M2"/>
    <mergeCell ref="N1:N2"/>
    <mergeCell ref="O1:O2"/>
    <mergeCell ref="P1:Q1"/>
    <mergeCell ref="I1:I2"/>
    <mergeCell ref="J1:J2"/>
    <mergeCell ref="F1:F2"/>
    <mergeCell ref="A71:G71"/>
    <mergeCell ref="B69:E69"/>
    <mergeCell ref="A72:B72"/>
    <mergeCell ref="C72:G72"/>
    <mergeCell ref="A73:B73"/>
    <mergeCell ref="C73:G73"/>
    <mergeCell ref="A74:B74"/>
    <mergeCell ref="C74:G74"/>
    <mergeCell ref="A75:B75"/>
    <mergeCell ref="C75:G75"/>
    <mergeCell ref="A76:B76"/>
    <mergeCell ref="C76:G76"/>
    <mergeCell ref="A77:B77"/>
    <mergeCell ref="C77:G77"/>
    <mergeCell ref="A78:B78"/>
    <mergeCell ref="C78:G78"/>
    <mergeCell ref="A82:S82"/>
    <mergeCell ref="A79:B79"/>
    <mergeCell ref="C79:G79"/>
    <mergeCell ref="A80:B80"/>
    <mergeCell ref="C80:G8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5"/>
  </sheetPr>
  <dimension ref="A1:Z95"/>
  <sheetViews>
    <sheetView workbookViewId="0" topLeftCell="A1">
      <pane ySplit="2" topLeftCell="BM33" activePane="bottomLeft" state="frozen"/>
      <selection pane="topLeft" activeCell="J54" sqref="J54"/>
      <selection pane="bottomLeft" activeCell="Y3" sqref="Y3"/>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59" t="s">
        <v>109</v>
      </c>
      <c r="S1" s="361"/>
      <c r="T1" s="63"/>
      <c r="U1" s="63"/>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89" t="s">
        <v>138</v>
      </c>
      <c r="U2" s="89" t="s">
        <v>139</v>
      </c>
      <c r="V2" s="67" t="s">
        <v>140</v>
      </c>
      <c r="W2" s="67" t="s">
        <v>141</v>
      </c>
      <c r="X2" s="67" t="s">
        <v>142</v>
      </c>
      <c r="Y2" s="70" t="s">
        <v>119</v>
      </c>
      <c r="Z2" s="71" t="s">
        <v>143</v>
      </c>
    </row>
    <row r="3" spans="1:26" ht="12.75">
      <c r="A3">
        <v>0</v>
      </c>
      <c r="B3">
        <v>2</v>
      </c>
      <c r="C3">
        <v>0</v>
      </c>
      <c r="D3"/>
      <c r="E3">
        <v>2578</v>
      </c>
      <c r="F3">
        <v>5146</v>
      </c>
      <c r="G3">
        <v>61752000</v>
      </c>
      <c r="H3">
        <v>0.391096</v>
      </c>
      <c r="I3">
        <v>0</v>
      </c>
      <c r="J3">
        <v>0</v>
      </c>
      <c r="K3">
        <v>0</v>
      </c>
      <c r="L3">
        <v>0</v>
      </c>
      <c r="M3">
        <v>257.181118</v>
      </c>
      <c r="N3">
        <v>30</v>
      </c>
      <c r="O3">
        <v>15.438</v>
      </c>
      <c r="P3" s="114">
        <f>SUM(O3:O22)</f>
        <v>133.51252000000002</v>
      </c>
      <c r="Q3" s="64">
        <f>P3/SUM(N3:N22)</f>
        <v>0.4450417333333334</v>
      </c>
      <c r="R3" s="64">
        <f aca="true" t="shared" si="0" ref="R3:R30">(I3+K3)/F3</f>
        <v>0</v>
      </c>
      <c r="S3" s="64"/>
      <c r="T3" s="55" t="s">
        <v>198</v>
      </c>
      <c r="U3" s="55">
        <v>100</v>
      </c>
      <c r="V3" s="64">
        <f>SUM(O3:O61)</f>
        <v>178.11924000000016</v>
      </c>
      <c r="W3" s="64">
        <f>(SUM(G3:G61)-SUM(J3:J61)-SUM(L3:L61))/4000000</f>
        <v>178.09116</v>
      </c>
      <c r="X3" s="64">
        <f>SUM(O3:O61)</f>
        <v>178.11924000000016</v>
      </c>
      <c r="Y3">
        <v>259.173884</v>
      </c>
      <c r="Z3" s="65">
        <f>W3/Y3</f>
        <v>0.6871493271289634</v>
      </c>
    </row>
    <row r="4" spans="1:26" ht="12.75">
      <c r="A4">
        <v>0</v>
      </c>
      <c r="B4">
        <v>3</v>
      </c>
      <c r="C4">
        <v>0</v>
      </c>
      <c r="D4"/>
      <c r="E4">
        <v>2690</v>
      </c>
      <c r="F4">
        <v>5377</v>
      </c>
      <c r="G4">
        <v>64524000</v>
      </c>
      <c r="H4">
        <v>0.385621</v>
      </c>
      <c r="I4">
        <v>0</v>
      </c>
      <c r="J4">
        <v>0</v>
      </c>
      <c r="K4">
        <v>0</v>
      </c>
      <c r="L4">
        <v>0</v>
      </c>
      <c r="M4">
        <v>268.631978</v>
      </c>
      <c r="N4">
        <v>30</v>
      </c>
      <c r="O4">
        <v>16.131</v>
      </c>
      <c r="P4" s="75"/>
      <c r="Q4" s="55"/>
      <c r="R4" s="55">
        <f t="shared" si="0"/>
        <v>0</v>
      </c>
      <c r="S4" s="55"/>
      <c r="T4" s="55"/>
      <c r="U4" s="55"/>
      <c r="V4" s="55"/>
      <c r="W4" s="55"/>
      <c r="X4" s="55"/>
      <c r="Y4" s="55"/>
      <c r="Z4" s="76"/>
    </row>
    <row r="5" spans="1:26" ht="12.75">
      <c r="A5">
        <v>0</v>
      </c>
      <c r="B5">
        <v>4</v>
      </c>
      <c r="C5">
        <v>0</v>
      </c>
      <c r="D5"/>
      <c r="E5">
        <v>2033</v>
      </c>
      <c r="F5">
        <v>4061</v>
      </c>
      <c r="G5">
        <v>48732000</v>
      </c>
      <c r="H5">
        <v>0.414424</v>
      </c>
      <c r="I5">
        <v>0</v>
      </c>
      <c r="J5">
        <v>0</v>
      </c>
      <c r="K5">
        <v>0</v>
      </c>
      <c r="L5">
        <v>0</v>
      </c>
      <c r="M5">
        <v>269.999997</v>
      </c>
      <c r="N5">
        <v>30</v>
      </c>
      <c r="O5">
        <v>12.183</v>
      </c>
      <c r="P5" s="75"/>
      <c r="Q5" s="55"/>
      <c r="R5" s="55">
        <f t="shared" si="0"/>
        <v>0</v>
      </c>
      <c r="S5" s="55"/>
      <c r="T5" s="55"/>
      <c r="U5" s="55"/>
      <c r="V5" s="55"/>
      <c r="W5" s="55"/>
      <c r="X5" s="55"/>
      <c r="Y5" s="55"/>
      <c r="Z5" s="76"/>
    </row>
    <row r="6" spans="1:26" ht="12.75">
      <c r="A6">
        <v>0</v>
      </c>
      <c r="B6">
        <v>5</v>
      </c>
      <c r="C6">
        <v>0</v>
      </c>
      <c r="D6"/>
      <c r="E6">
        <v>2297</v>
      </c>
      <c r="F6">
        <v>4590</v>
      </c>
      <c r="G6">
        <v>55080000</v>
      </c>
      <c r="H6">
        <v>0.401894</v>
      </c>
      <c r="I6">
        <v>0</v>
      </c>
      <c r="J6">
        <v>0</v>
      </c>
      <c r="K6">
        <v>0</v>
      </c>
      <c r="L6">
        <v>0</v>
      </c>
      <c r="M6">
        <v>244.428427</v>
      </c>
      <c r="N6">
        <v>30</v>
      </c>
      <c r="O6">
        <v>13.77</v>
      </c>
      <c r="P6" s="75"/>
      <c r="Q6" s="55"/>
      <c r="R6" s="55">
        <f t="shared" si="0"/>
        <v>0</v>
      </c>
      <c r="S6" s="55"/>
      <c r="T6" s="55"/>
      <c r="U6" s="55"/>
      <c r="V6" s="55"/>
      <c r="W6" s="55"/>
      <c r="X6" s="55"/>
      <c r="Y6" s="55"/>
      <c r="Z6" s="76"/>
    </row>
    <row r="7" spans="1:26" ht="12.75">
      <c r="A7">
        <v>0</v>
      </c>
      <c r="B7">
        <v>6</v>
      </c>
      <c r="C7">
        <v>0</v>
      </c>
      <c r="D7"/>
      <c r="E7">
        <v>1906</v>
      </c>
      <c r="F7">
        <v>3807</v>
      </c>
      <c r="G7">
        <v>45684000</v>
      </c>
      <c r="H7">
        <v>0.374824</v>
      </c>
      <c r="I7">
        <v>0</v>
      </c>
      <c r="J7">
        <v>0</v>
      </c>
      <c r="K7">
        <v>0</v>
      </c>
      <c r="L7">
        <v>0</v>
      </c>
      <c r="M7">
        <v>264.179987</v>
      </c>
      <c r="N7">
        <v>30</v>
      </c>
      <c r="O7">
        <v>11.421</v>
      </c>
      <c r="P7" s="75"/>
      <c r="Q7" s="55"/>
      <c r="R7" s="55">
        <f t="shared" si="0"/>
        <v>0</v>
      </c>
      <c r="S7" s="56"/>
      <c r="T7" s="56"/>
      <c r="U7" s="56"/>
      <c r="V7" s="55"/>
      <c r="W7" s="55"/>
      <c r="X7" s="55"/>
      <c r="Y7" s="55"/>
      <c r="Z7" s="76"/>
    </row>
    <row r="8" spans="1:26" ht="12.75">
      <c r="A8">
        <v>0</v>
      </c>
      <c r="B8">
        <v>7</v>
      </c>
      <c r="C8">
        <v>0</v>
      </c>
      <c r="D8"/>
      <c r="E8">
        <v>2075</v>
      </c>
      <c r="F8">
        <v>4148</v>
      </c>
      <c r="G8">
        <v>49776000</v>
      </c>
      <c r="H8">
        <v>0.39187</v>
      </c>
      <c r="I8">
        <v>0</v>
      </c>
      <c r="J8">
        <v>0</v>
      </c>
      <c r="K8">
        <v>0</v>
      </c>
      <c r="L8">
        <v>0</v>
      </c>
      <c r="M8">
        <v>256.777027</v>
      </c>
      <c r="N8">
        <v>30</v>
      </c>
      <c r="O8">
        <v>12.444</v>
      </c>
      <c r="P8" s="75"/>
      <c r="Q8" s="55"/>
      <c r="R8" s="55">
        <f t="shared" si="0"/>
        <v>0</v>
      </c>
      <c r="S8" s="55"/>
      <c r="T8" s="55"/>
      <c r="U8" s="55"/>
      <c r="V8" s="55"/>
      <c r="W8" s="55"/>
      <c r="X8" s="55"/>
      <c r="Y8" s="55"/>
      <c r="Z8" s="76"/>
    </row>
    <row r="9" spans="1:26" ht="12.75">
      <c r="A9">
        <v>0</v>
      </c>
      <c r="B9">
        <v>8</v>
      </c>
      <c r="C9">
        <v>0</v>
      </c>
      <c r="D9"/>
      <c r="E9">
        <v>2060</v>
      </c>
      <c r="F9">
        <v>4107</v>
      </c>
      <c r="G9">
        <v>49284000</v>
      </c>
      <c r="H9">
        <v>0.401323</v>
      </c>
      <c r="I9">
        <v>0</v>
      </c>
      <c r="J9">
        <v>0</v>
      </c>
      <c r="K9">
        <v>0</v>
      </c>
      <c r="L9">
        <v>0</v>
      </c>
      <c r="M9">
        <v>265.833649</v>
      </c>
      <c r="N9">
        <v>30</v>
      </c>
      <c r="O9">
        <v>12.321</v>
      </c>
      <c r="P9" s="75"/>
      <c r="Q9" s="55"/>
      <c r="R9" s="55">
        <f t="shared" si="0"/>
        <v>0</v>
      </c>
      <c r="S9" s="55"/>
      <c r="T9" s="55"/>
      <c r="U9" s="55"/>
      <c r="V9" s="55"/>
      <c r="W9" s="55"/>
      <c r="X9" s="55"/>
      <c r="Y9" s="55"/>
      <c r="Z9" s="76"/>
    </row>
    <row r="10" spans="1:26" ht="12.75">
      <c r="A10">
        <v>0</v>
      </c>
      <c r="B10">
        <v>9</v>
      </c>
      <c r="C10">
        <v>0</v>
      </c>
      <c r="D10"/>
      <c r="E10">
        <v>1935</v>
      </c>
      <c r="F10">
        <v>3867</v>
      </c>
      <c r="G10">
        <v>46404000</v>
      </c>
      <c r="H10">
        <v>0.368639</v>
      </c>
      <c r="I10">
        <v>0</v>
      </c>
      <c r="J10">
        <v>0</v>
      </c>
      <c r="K10">
        <v>0</v>
      </c>
      <c r="L10">
        <v>0</v>
      </c>
      <c r="M10">
        <v>269.388885</v>
      </c>
      <c r="N10">
        <v>30</v>
      </c>
      <c r="O10">
        <v>11.601</v>
      </c>
      <c r="P10" s="75"/>
      <c r="Q10" s="55"/>
      <c r="R10" s="55">
        <f t="shared" si="0"/>
        <v>0</v>
      </c>
      <c r="S10" s="55"/>
      <c r="T10" s="55"/>
      <c r="U10" s="55"/>
      <c r="V10" s="55"/>
      <c r="W10" s="55"/>
      <c r="X10" s="55"/>
      <c r="Y10" s="55"/>
      <c r="Z10" s="76"/>
    </row>
    <row r="11" spans="1:26" ht="12.75">
      <c r="A11">
        <v>0</v>
      </c>
      <c r="B11">
        <v>10</v>
      </c>
      <c r="C11">
        <v>0</v>
      </c>
      <c r="D11"/>
      <c r="E11">
        <v>2115</v>
      </c>
      <c r="F11">
        <v>4225</v>
      </c>
      <c r="G11">
        <v>50700000</v>
      </c>
      <c r="H11">
        <v>0.399079</v>
      </c>
      <c r="I11">
        <v>0</v>
      </c>
      <c r="J11">
        <v>0</v>
      </c>
      <c r="K11">
        <v>0</v>
      </c>
      <c r="L11">
        <v>0</v>
      </c>
      <c r="M11">
        <v>265.740698</v>
      </c>
      <c r="N11">
        <v>30</v>
      </c>
      <c r="O11">
        <v>12.675</v>
      </c>
      <c r="P11" s="75"/>
      <c r="Q11" s="55"/>
      <c r="R11" s="55">
        <f t="shared" si="0"/>
        <v>0</v>
      </c>
      <c r="S11" s="55"/>
      <c r="T11" s="55"/>
      <c r="U11" s="55"/>
      <c r="V11" s="55"/>
      <c r="W11" s="55"/>
      <c r="X11" s="55"/>
      <c r="Y11" s="55"/>
      <c r="Z11" s="76"/>
    </row>
    <row r="12" spans="1:26" ht="12.75">
      <c r="A12">
        <v>0</v>
      </c>
      <c r="B12">
        <v>1</v>
      </c>
      <c r="C12">
        <v>0</v>
      </c>
      <c r="D12"/>
      <c r="E12">
        <v>2303</v>
      </c>
      <c r="F12">
        <v>4603</v>
      </c>
      <c r="G12">
        <v>55236000</v>
      </c>
      <c r="H12">
        <v>0.396822</v>
      </c>
      <c r="I12">
        <v>0</v>
      </c>
      <c r="J12">
        <v>0</v>
      </c>
      <c r="K12">
        <v>0</v>
      </c>
      <c r="L12">
        <v>0</v>
      </c>
      <c r="M12">
        <v>237.530258</v>
      </c>
      <c r="N12">
        <v>30</v>
      </c>
      <c r="O12">
        <v>13.809</v>
      </c>
      <c r="P12" s="75"/>
      <c r="Q12" s="55"/>
      <c r="R12" s="55">
        <f t="shared" si="0"/>
        <v>0</v>
      </c>
      <c r="S12" s="55"/>
      <c r="T12" s="55"/>
      <c r="U12" s="55"/>
      <c r="V12" s="55"/>
      <c r="W12" s="55"/>
      <c r="X12" s="55"/>
      <c r="Y12" s="55"/>
      <c r="Z12" s="76"/>
    </row>
    <row r="13" spans="1:26" ht="12.75">
      <c r="A13">
        <v>1</v>
      </c>
      <c r="B13">
        <v>0</v>
      </c>
      <c r="C13">
        <v>0</v>
      </c>
      <c r="D13"/>
      <c r="E13">
        <v>40</v>
      </c>
      <c r="F13">
        <v>2266</v>
      </c>
      <c r="G13">
        <v>725120</v>
      </c>
      <c r="H13">
        <v>0.209078</v>
      </c>
      <c r="I13">
        <v>0</v>
      </c>
      <c r="J13">
        <v>0</v>
      </c>
      <c r="K13">
        <v>0</v>
      </c>
      <c r="L13">
        <v>0</v>
      </c>
      <c r="M13">
        <v>240.10497</v>
      </c>
      <c r="N13">
        <v>0</v>
      </c>
      <c r="O13">
        <v>0.18128</v>
      </c>
      <c r="P13" s="75"/>
      <c r="Q13" s="55"/>
      <c r="R13" s="55">
        <f t="shared" si="0"/>
        <v>0</v>
      </c>
      <c r="S13" s="55"/>
      <c r="T13" s="55"/>
      <c r="U13" s="55"/>
      <c r="V13" s="55"/>
      <c r="W13" s="55"/>
      <c r="X13" s="55"/>
      <c r="Y13" s="55"/>
      <c r="Z13" s="76"/>
    </row>
    <row r="14" spans="1:26" ht="12.75">
      <c r="A14">
        <v>2</v>
      </c>
      <c r="B14">
        <v>0</v>
      </c>
      <c r="C14">
        <v>0</v>
      </c>
      <c r="D14"/>
      <c r="E14">
        <v>46</v>
      </c>
      <c r="F14">
        <v>2550</v>
      </c>
      <c r="G14">
        <v>816000</v>
      </c>
      <c r="H14">
        <v>0.220487</v>
      </c>
      <c r="I14">
        <v>0</v>
      </c>
      <c r="J14">
        <v>0</v>
      </c>
      <c r="K14">
        <v>0</v>
      </c>
      <c r="L14">
        <v>0</v>
      </c>
      <c r="M14">
        <v>257.274218</v>
      </c>
      <c r="N14">
        <v>0</v>
      </c>
      <c r="O14">
        <v>0.204</v>
      </c>
      <c r="P14" s="75"/>
      <c r="Q14" s="55"/>
      <c r="R14" s="55">
        <f t="shared" si="0"/>
        <v>0</v>
      </c>
      <c r="S14" s="55"/>
      <c r="T14" s="55"/>
      <c r="U14" s="55"/>
      <c r="V14" s="55"/>
      <c r="W14" s="55"/>
      <c r="X14" s="55"/>
      <c r="Y14" s="55"/>
      <c r="Z14" s="76"/>
    </row>
    <row r="15" spans="1:26" ht="12.75">
      <c r="A15">
        <v>3</v>
      </c>
      <c r="B15">
        <v>0</v>
      </c>
      <c r="C15">
        <v>0</v>
      </c>
      <c r="D15"/>
      <c r="E15">
        <v>41</v>
      </c>
      <c r="F15">
        <v>2652</v>
      </c>
      <c r="G15">
        <v>848640</v>
      </c>
      <c r="H15">
        <v>0.211472</v>
      </c>
      <c r="I15">
        <v>0</v>
      </c>
      <c r="J15">
        <v>0</v>
      </c>
      <c r="K15">
        <v>0</v>
      </c>
      <c r="L15">
        <v>0</v>
      </c>
      <c r="M15">
        <v>269.999996</v>
      </c>
      <c r="N15">
        <v>0</v>
      </c>
      <c r="O15">
        <v>0.21216</v>
      </c>
      <c r="P15" s="75"/>
      <c r="Q15" s="55"/>
      <c r="R15" s="55">
        <f t="shared" si="0"/>
        <v>0</v>
      </c>
      <c r="S15" s="55"/>
      <c r="T15" s="55"/>
      <c r="U15" s="55"/>
      <c r="V15" s="55"/>
      <c r="W15" s="55"/>
      <c r="X15" s="55"/>
      <c r="Y15" s="55"/>
      <c r="Z15" s="76"/>
    </row>
    <row r="16" spans="1:26" ht="12.75">
      <c r="A16">
        <v>4</v>
      </c>
      <c r="B16">
        <v>0</v>
      </c>
      <c r="C16">
        <v>0</v>
      </c>
      <c r="D16"/>
      <c r="E16">
        <v>36</v>
      </c>
      <c r="F16">
        <v>1990</v>
      </c>
      <c r="G16">
        <v>636800</v>
      </c>
      <c r="H16">
        <v>0.208867</v>
      </c>
      <c r="I16">
        <v>0</v>
      </c>
      <c r="J16">
        <v>0</v>
      </c>
      <c r="K16">
        <v>0</v>
      </c>
      <c r="L16">
        <v>0</v>
      </c>
      <c r="M16">
        <v>269.999986</v>
      </c>
      <c r="N16">
        <v>0</v>
      </c>
      <c r="O16">
        <v>0.1592</v>
      </c>
      <c r="P16" s="75"/>
      <c r="Q16" s="55"/>
      <c r="R16" s="55">
        <f t="shared" si="0"/>
        <v>0</v>
      </c>
      <c r="S16" s="55"/>
      <c r="T16" s="55"/>
      <c r="U16" s="55"/>
      <c r="V16" s="55"/>
      <c r="W16" s="55"/>
      <c r="X16" s="55"/>
      <c r="Y16" s="55"/>
      <c r="Z16" s="76"/>
    </row>
    <row r="17" spans="1:26" ht="12.75">
      <c r="A17">
        <v>5</v>
      </c>
      <c r="B17">
        <v>0</v>
      </c>
      <c r="C17">
        <v>0</v>
      </c>
      <c r="D17"/>
      <c r="E17">
        <v>36</v>
      </c>
      <c r="F17">
        <v>2237</v>
      </c>
      <c r="G17">
        <v>715840</v>
      </c>
      <c r="H17">
        <v>0.266775</v>
      </c>
      <c r="I17">
        <v>0</v>
      </c>
      <c r="J17">
        <v>0</v>
      </c>
      <c r="K17">
        <v>0</v>
      </c>
      <c r="L17">
        <v>0</v>
      </c>
      <c r="M17">
        <v>243.490572</v>
      </c>
      <c r="N17">
        <v>0</v>
      </c>
      <c r="O17">
        <v>0.17896</v>
      </c>
      <c r="P17" s="75"/>
      <c r="Q17" s="55"/>
      <c r="R17" s="55">
        <f t="shared" si="0"/>
        <v>0</v>
      </c>
      <c r="S17" s="55"/>
      <c r="T17" s="55"/>
      <c r="U17" s="55"/>
      <c r="V17" s="55"/>
      <c r="W17" s="55"/>
      <c r="X17" s="55"/>
      <c r="Y17" s="55"/>
      <c r="Z17" s="76"/>
    </row>
    <row r="18" spans="1:26" ht="12.75">
      <c r="A18">
        <v>6</v>
      </c>
      <c r="B18">
        <v>0</v>
      </c>
      <c r="C18">
        <v>0</v>
      </c>
      <c r="D18"/>
      <c r="E18">
        <v>34</v>
      </c>
      <c r="F18">
        <v>1828</v>
      </c>
      <c r="G18">
        <v>584960</v>
      </c>
      <c r="H18">
        <v>0.222654</v>
      </c>
      <c r="I18">
        <v>0</v>
      </c>
      <c r="J18">
        <v>0</v>
      </c>
      <c r="K18">
        <v>0</v>
      </c>
      <c r="L18">
        <v>0</v>
      </c>
      <c r="M18">
        <v>266.611929</v>
      </c>
      <c r="N18">
        <v>0</v>
      </c>
      <c r="O18">
        <v>0.14624</v>
      </c>
      <c r="P18" s="75"/>
      <c r="Q18" s="55"/>
      <c r="R18" s="55">
        <f t="shared" si="0"/>
        <v>0</v>
      </c>
      <c r="S18" s="55"/>
      <c r="T18" s="55"/>
      <c r="U18" s="55"/>
      <c r="V18" s="55"/>
      <c r="W18" s="55"/>
      <c r="X18" s="55"/>
      <c r="Y18" s="55"/>
      <c r="Z18" s="76"/>
    </row>
    <row r="19" spans="1:26" ht="12.75">
      <c r="A19">
        <v>7</v>
      </c>
      <c r="B19">
        <v>0</v>
      </c>
      <c r="C19">
        <v>0</v>
      </c>
      <c r="D19"/>
      <c r="E19">
        <v>37</v>
      </c>
      <c r="F19">
        <v>1997</v>
      </c>
      <c r="G19">
        <v>639040</v>
      </c>
      <c r="H19">
        <v>0.249607</v>
      </c>
      <c r="I19">
        <v>0</v>
      </c>
      <c r="J19">
        <v>0</v>
      </c>
      <c r="K19">
        <v>0</v>
      </c>
      <c r="L19">
        <v>0</v>
      </c>
      <c r="M19">
        <v>257.70961</v>
      </c>
      <c r="N19">
        <v>0</v>
      </c>
      <c r="O19">
        <v>0.15976</v>
      </c>
      <c r="P19" s="75"/>
      <c r="Q19" s="55"/>
      <c r="R19" s="55">
        <f t="shared" si="0"/>
        <v>0</v>
      </c>
      <c r="S19" s="55"/>
      <c r="T19" s="55"/>
      <c r="U19" s="55"/>
      <c r="V19" s="55"/>
      <c r="W19" s="55"/>
      <c r="X19" s="55"/>
      <c r="Y19" s="55"/>
      <c r="Z19" s="76"/>
    </row>
    <row r="20" spans="1:26" ht="12.75">
      <c r="A20">
        <v>8</v>
      </c>
      <c r="B20">
        <v>0</v>
      </c>
      <c r="C20">
        <v>0</v>
      </c>
      <c r="D20"/>
      <c r="E20">
        <v>39</v>
      </c>
      <c r="F20">
        <v>2014</v>
      </c>
      <c r="G20">
        <v>644480</v>
      </c>
      <c r="H20">
        <v>0.232428</v>
      </c>
      <c r="I20">
        <v>0</v>
      </c>
      <c r="J20">
        <v>0</v>
      </c>
      <c r="K20">
        <v>0</v>
      </c>
      <c r="L20">
        <v>0</v>
      </c>
      <c r="M20">
        <v>256.934895</v>
      </c>
      <c r="N20">
        <v>0</v>
      </c>
      <c r="O20">
        <v>0.16112</v>
      </c>
      <c r="P20" s="75"/>
      <c r="Q20" s="55"/>
      <c r="R20" s="55">
        <f t="shared" si="0"/>
        <v>0</v>
      </c>
      <c r="S20" s="55"/>
      <c r="T20" s="55"/>
      <c r="U20" s="55"/>
      <c r="V20" s="55"/>
      <c r="W20" s="55"/>
      <c r="X20" s="55"/>
      <c r="Y20" s="55"/>
      <c r="Z20" s="76"/>
    </row>
    <row r="21" spans="1:26" ht="12.75">
      <c r="A21">
        <v>9</v>
      </c>
      <c r="B21">
        <v>0</v>
      </c>
      <c r="C21">
        <v>0</v>
      </c>
      <c r="D21"/>
      <c r="E21">
        <v>33</v>
      </c>
      <c r="F21">
        <v>1893</v>
      </c>
      <c r="G21">
        <v>605760</v>
      </c>
      <c r="H21">
        <v>0.242977</v>
      </c>
      <c r="I21">
        <v>0</v>
      </c>
      <c r="J21">
        <v>0</v>
      </c>
      <c r="K21">
        <v>0</v>
      </c>
      <c r="L21">
        <v>0</v>
      </c>
      <c r="M21">
        <v>269.999994</v>
      </c>
      <c r="N21">
        <v>0</v>
      </c>
      <c r="O21">
        <v>0.15144</v>
      </c>
      <c r="P21" s="75"/>
      <c r="Q21" s="55"/>
      <c r="R21" s="115">
        <f t="shared" si="0"/>
        <v>0</v>
      </c>
      <c r="S21" s="55"/>
      <c r="T21" s="55"/>
      <c r="U21" s="55"/>
      <c r="V21" s="55"/>
      <c r="W21" s="55"/>
      <c r="X21" s="55"/>
      <c r="Y21" s="55"/>
      <c r="Z21" s="76"/>
    </row>
    <row r="22" spans="1:26" ht="12.75">
      <c r="A22">
        <v>10</v>
      </c>
      <c r="B22">
        <v>0</v>
      </c>
      <c r="C22">
        <v>0</v>
      </c>
      <c r="D22"/>
      <c r="E22">
        <v>41</v>
      </c>
      <c r="F22">
        <v>2067</v>
      </c>
      <c r="G22">
        <v>661440</v>
      </c>
      <c r="H22">
        <v>0.212181</v>
      </c>
      <c r="I22">
        <v>0</v>
      </c>
      <c r="J22">
        <v>0</v>
      </c>
      <c r="K22">
        <v>0</v>
      </c>
      <c r="L22">
        <v>0</v>
      </c>
      <c r="M22">
        <v>267.858351</v>
      </c>
      <c r="N22">
        <v>0</v>
      </c>
      <c r="O22">
        <v>0.16536</v>
      </c>
      <c r="P22" s="75"/>
      <c r="Q22" s="55"/>
      <c r="R22" s="116">
        <f t="shared" si="0"/>
        <v>0</v>
      </c>
      <c r="S22" s="55">
        <v>0.0001</v>
      </c>
      <c r="T22" s="55"/>
      <c r="U22" s="55"/>
      <c r="V22" s="55"/>
      <c r="W22" s="55"/>
      <c r="X22" s="55"/>
      <c r="Y22" s="55"/>
      <c r="Z22" s="76"/>
    </row>
    <row r="23" spans="1:26" ht="12.75">
      <c r="A23">
        <v>0</v>
      </c>
      <c r="B23">
        <v>11</v>
      </c>
      <c r="C23"/>
      <c r="D23">
        <v>5</v>
      </c>
      <c r="E23">
        <v>373</v>
      </c>
      <c r="F23">
        <v>1943</v>
      </c>
      <c r="G23">
        <v>7958528</v>
      </c>
      <c r="H23">
        <v>0.092586</v>
      </c>
      <c r="I23">
        <v>0</v>
      </c>
      <c r="J23">
        <v>0</v>
      </c>
      <c r="K23">
        <v>0</v>
      </c>
      <c r="L23">
        <v>0</v>
      </c>
      <c r="M23">
        <v>254.012633</v>
      </c>
      <c r="N23">
        <v>2</v>
      </c>
      <c r="O23">
        <v>1.989632</v>
      </c>
      <c r="P23" s="75"/>
      <c r="Q23" s="55"/>
      <c r="R23" s="116">
        <f t="shared" si="0"/>
        <v>0</v>
      </c>
      <c r="S23" s="55">
        <v>0.0001</v>
      </c>
      <c r="T23" s="55"/>
      <c r="U23" s="55"/>
      <c r="V23" s="55"/>
      <c r="W23" s="55"/>
      <c r="X23" s="55"/>
      <c r="Y23" s="55"/>
      <c r="Z23" s="76"/>
    </row>
    <row r="24" spans="1:26" ht="12.75">
      <c r="A24">
        <v>0</v>
      </c>
      <c r="B24">
        <v>12</v>
      </c>
      <c r="C24"/>
      <c r="D24">
        <v>5</v>
      </c>
      <c r="E24">
        <v>371</v>
      </c>
      <c r="F24">
        <v>1932</v>
      </c>
      <c r="G24">
        <v>7913472</v>
      </c>
      <c r="H24">
        <v>0.088601</v>
      </c>
      <c r="I24">
        <v>0</v>
      </c>
      <c r="J24">
        <v>0</v>
      </c>
      <c r="K24">
        <v>0</v>
      </c>
      <c r="L24">
        <v>0</v>
      </c>
      <c r="M24">
        <v>245.508854</v>
      </c>
      <c r="N24">
        <v>2</v>
      </c>
      <c r="O24">
        <v>1.978368</v>
      </c>
      <c r="P24" s="75"/>
      <c r="Q24" s="55"/>
      <c r="R24" s="116">
        <f t="shared" si="0"/>
        <v>0</v>
      </c>
      <c r="S24" s="55">
        <v>0.0001</v>
      </c>
      <c r="T24" s="55"/>
      <c r="U24" s="55"/>
      <c r="V24" s="55"/>
      <c r="W24" s="55"/>
      <c r="X24" s="55"/>
      <c r="Y24" s="55"/>
      <c r="Z24" s="76"/>
    </row>
    <row r="25" spans="1:26" ht="12.75">
      <c r="A25">
        <v>0</v>
      </c>
      <c r="B25">
        <v>13</v>
      </c>
      <c r="C25"/>
      <c r="D25">
        <v>5</v>
      </c>
      <c r="E25">
        <v>373</v>
      </c>
      <c r="F25">
        <v>1943</v>
      </c>
      <c r="G25">
        <v>7958528</v>
      </c>
      <c r="H25">
        <v>0.095978</v>
      </c>
      <c r="I25">
        <v>0</v>
      </c>
      <c r="J25">
        <v>0</v>
      </c>
      <c r="K25">
        <v>0</v>
      </c>
      <c r="L25">
        <v>0</v>
      </c>
      <c r="M25">
        <v>266.540228</v>
      </c>
      <c r="N25">
        <v>2</v>
      </c>
      <c r="O25">
        <v>1.989632</v>
      </c>
      <c r="P25" s="75"/>
      <c r="Q25" s="55"/>
      <c r="R25" s="116">
        <f t="shared" si="0"/>
        <v>0</v>
      </c>
      <c r="S25" s="55">
        <v>0.0001</v>
      </c>
      <c r="T25" s="55"/>
      <c r="U25" s="55"/>
      <c r="V25" s="55"/>
      <c r="W25" s="55"/>
      <c r="X25" s="55"/>
      <c r="Y25" s="55"/>
      <c r="Z25" s="76"/>
    </row>
    <row r="26" spans="1:26" ht="12.75">
      <c r="A26">
        <v>0</v>
      </c>
      <c r="B26">
        <v>14</v>
      </c>
      <c r="C26"/>
      <c r="D26">
        <v>5</v>
      </c>
      <c r="E26">
        <v>368</v>
      </c>
      <c r="F26">
        <v>1916</v>
      </c>
      <c r="G26">
        <v>7847936</v>
      </c>
      <c r="H26">
        <v>0.088029</v>
      </c>
      <c r="I26">
        <v>0</v>
      </c>
      <c r="J26">
        <v>0</v>
      </c>
      <c r="K26">
        <v>0</v>
      </c>
      <c r="L26">
        <v>0</v>
      </c>
      <c r="M26">
        <v>259.697279</v>
      </c>
      <c r="N26">
        <v>2</v>
      </c>
      <c r="O26">
        <v>1.961984</v>
      </c>
      <c r="P26" s="75"/>
      <c r="Q26" s="55"/>
      <c r="R26" s="116">
        <f t="shared" si="0"/>
        <v>0</v>
      </c>
      <c r="S26" s="55">
        <v>0.0001</v>
      </c>
      <c r="T26" s="55"/>
      <c r="U26" s="55"/>
      <c r="V26" s="55"/>
      <c r="W26" s="55"/>
      <c r="X26" s="55"/>
      <c r="Y26" s="55"/>
      <c r="Z26" s="76"/>
    </row>
    <row r="27" spans="1:26" ht="12.75">
      <c r="A27">
        <v>0</v>
      </c>
      <c r="B27">
        <v>15</v>
      </c>
      <c r="C27"/>
      <c r="D27">
        <v>5</v>
      </c>
      <c r="E27">
        <v>1114</v>
      </c>
      <c r="F27">
        <v>7798</v>
      </c>
      <c r="G27">
        <v>31940608</v>
      </c>
      <c r="H27">
        <v>0.08298</v>
      </c>
      <c r="I27">
        <v>0</v>
      </c>
      <c r="J27">
        <v>0</v>
      </c>
      <c r="K27">
        <v>0</v>
      </c>
      <c r="L27">
        <v>0</v>
      </c>
      <c r="M27">
        <v>263.003482</v>
      </c>
      <c r="N27">
        <v>8</v>
      </c>
      <c r="O27">
        <v>7.985152</v>
      </c>
      <c r="P27" s="75"/>
      <c r="Q27" s="55"/>
      <c r="R27" s="116">
        <f t="shared" si="0"/>
        <v>0</v>
      </c>
      <c r="S27" s="55">
        <v>0.0001</v>
      </c>
      <c r="T27" s="55"/>
      <c r="U27" s="55"/>
      <c r="V27" s="55"/>
      <c r="W27" s="55"/>
      <c r="X27" s="55"/>
      <c r="Y27" s="55"/>
      <c r="Z27" s="76"/>
    </row>
    <row r="28" spans="1:26" ht="12.75">
      <c r="A28">
        <v>0</v>
      </c>
      <c r="B28">
        <v>16</v>
      </c>
      <c r="C28"/>
      <c r="D28">
        <v>5</v>
      </c>
      <c r="E28">
        <v>1115</v>
      </c>
      <c r="F28">
        <v>7805</v>
      </c>
      <c r="G28">
        <v>31969280</v>
      </c>
      <c r="H28">
        <v>0.083459</v>
      </c>
      <c r="I28">
        <v>0</v>
      </c>
      <c r="J28">
        <v>0</v>
      </c>
      <c r="K28">
        <v>0</v>
      </c>
      <c r="L28">
        <v>0</v>
      </c>
      <c r="M28">
        <v>264.20074</v>
      </c>
      <c r="N28">
        <v>8</v>
      </c>
      <c r="O28">
        <v>7.99232</v>
      </c>
      <c r="P28" s="75"/>
      <c r="Q28" s="55"/>
      <c r="R28" s="116">
        <f t="shared" si="0"/>
        <v>0</v>
      </c>
      <c r="S28" s="55">
        <v>0.0001</v>
      </c>
      <c r="T28" s="55"/>
      <c r="U28" s="55"/>
      <c r="V28" s="55"/>
      <c r="W28" s="55"/>
      <c r="X28" s="55"/>
      <c r="Y28" s="55"/>
      <c r="Z28" s="76"/>
    </row>
    <row r="29" spans="1:26" ht="12.75">
      <c r="A29">
        <v>0</v>
      </c>
      <c r="B29">
        <v>17</v>
      </c>
      <c r="C29"/>
      <c r="D29">
        <v>5</v>
      </c>
      <c r="E29">
        <v>1109</v>
      </c>
      <c r="F29">
        <v>7763</v>
      </c>
      <c r="G29">
        <v>31797248</v>
      </c>
      <c r="H29">
        <v>0.090569</v>
      </c>
      <c r="I29">
        <v>0</v>
      </c>
      <c r="J29">
        <v>0</v>
      </c>
      <c r="K29">
        <v>0</v>
      </c>
      <c r="L29">
        <v>0</v>
      </c>
      <c r="M29">
        <v>269.403864</v>
      </c>
      <c r="N29">
        <v>8</v>
      </c>
      <c r="O29">
        <v>7.949312</v>
      </c>
      <c r="P29" s="75"/>
      <c r="Q29" s="55"/>
      <c r="R29" s="116">
        <f t="shared" si="0"/>
        <v>0</v>
      </c>
      <c r="S29" s="55">
        <v>0.0001</v>
      </c>
      <c r="T29" s="55"/>
      <c r="U29" s="55"/>
      <c r="V29" s="55"/>
      <c r="W29" s="55"/>
      <c r="X29" s="55"/>
      <c r="Y29" s="55"/>
      <c r="Z29" s="76"/>
    </row>
    <row r="30" spans="1:26" ht="12.75">
      <c r="A30">
        <v>0</v>
      </c>
      <c r="B30">
        <v>18</v>
      </c>
      <c r="C30"/>
      <c r="D30">
        <v>5</v>
      </c>
      <c r="E30">
        <v>829</v>
      </c>
      <c r="F30">
        <v>1658</v>
      </c>
      <c r="G30">
        <v>19896000</v>
      </c>
      <c r="H30">
        <v>0.089699</v>
      </c>
      <c r="I30">
        <v>0</v>
      </c>
      <c r="J30">
        <v>0</v>
      </c>
      <c r="K30">
        <v>0</v>
      </c>
      <c r="L30">
        <v>0</v>
      </c>
      <c r="M30">
        <v>242.896938</v>
      </c>
      <c r="N30">
        <v>5</v>
      </c>
      <c r="O30">
        <v>4.974</v>
      </c>
      <c r="P30" s="75"/>
      <c r="Q30" s="55"/>
      <c r="R30" s="116">
        <f t="shared" si="0"/>
        <v>0</v>
      </c>
      <c r="S30" s="55">
        <v>0.0001</v>
      </c>
      <c r="T30" s="55"/>
      <c r="U30" s="55"/>
      <c r="V30" s="55"/>
      <c r="W30" s="55"/>
      <c r="X30" s="55"/>
      <c r="Y30" s="55"/>
      <c r="Z30" s="76"/>
    </row>
    <row r="31" spans="1:26" ht="12.75">
      <c r="A31">
        <v>0</v>
      </c>
      <c r="B31">
        <v>24</v>
      </c>
      <c r="C31"/>
      <c r="D31">
        <v>7</v>
      </c>
      <c r="E31">
        <v>399</v>
      </c>
      <c r="F31">
        <v>399</v>
      </c>
      <c r="G31">
        <v>383040</v>
      </c>
      <c r="H31">
        <v>0.041121</v>
      </c>
      <c r="I31">
        <v>3</v>
      </c>
      <c r="J31">
        <v>2880</v>
      </c>
      <c r="K31">
        <v>0</v>
      </c>
      <c r="L31">
        <v>0</v>
      </c>
      <c r="M31">
        <v>258.496711</v>
      </c>
      <c r="N31">
        <v>0.096</v>
      </c>
      <c r="O31">
        <v>0.09576</v>
      </c>
      <c r="P31" s="75"/>
      <c r="Q31" s="55"/>
      <c r="R31" s="116">
        <f aca="true" t="shared" si="1" ref="R31:R61">(I31+K31)*100/F31</f>
        <v>0.7518796992481203</v>
      </c>
      <c r="S31" s="103">
        <v>0.05</v>
      </c>
      <c r="T31" s="103"/>
      <c r="U31" s="103"/>
      <c r="V31" s="55"/>
      <c r="W31" s="55"/>
      <c r="X31" s="55"/>
      <c r="Y31" s="55"/>
      <c r="Z31" s="76"/>
    </row>
    <row r="32" spans="1:26" ht="12.75">
      <c r="A32">
        <v>0</v>
      </c>
      <c r="B32">
        <v>25</v>
      </c>
      <c r="C32"/>
      <c r="D32">
        <v>7</v>
      </c>
      <c r="E32">
        <v>400</v>
      </c>
      <c r="F32">
        <v>400</v>
      </c>
      <c r="G32">
        <v>384000</v>
      </c>
      <c r="H32">
        <v>0.031846</v>
      </c>
      <c r="I32">
        <v>4</v>
      </c>
      <c r="J32">
        <v>3840</v>
      </c>
      <c r="K32">
        <v>0</v>
      </c>
      <c r="L32">
        <v>0</v>
      </c>
      <c r="M32">
        <v>265.900182</v>
      </c>
      <c r="N32">
        <v>0.096</v>
      </c>
      <c r="O32">
        <v>0.096</v>
      </c>
      <c r="P32" s="75"/>
      <c r="Q32" s="55"/>
      <c r="R32" s="101">
        <f t="shared" si="1"/>
        <v>1</v>
      </c>
      <c r="S32" s="103">
        <v>0.05</v>
      </c>
      <c r="T32" s="103"/>
      <c r="U32" s="103"/>
      <c r="V32" s="55"/>
      <c r="W32" s="55"/>
      <c r="X32" s="55"/>
      <c r="Y32" s="55"/>
      <c r="Z32" s="76"/>
    </row>
    <row r="33" spans="1:26" ht="12.75">
      <c r="A33">
        <v>0</v>
      </c>
      <c r="B33">
        <v>26</v>
      </c>
      <c r="C33"/>
      <c r="D33">
        <v>7</v>
      </c>
      <c r="E33">
        <v>400</v>
      </c>
      <c r="F33">
        <v>400</v>
      </c>
      <c r="G33">
        <v>384000</v>
      </c>
      <c r="H33">
        <v>0.039467</v>
      </c>
      <c r="I33">
        <v>2</v>
      </c>
      <c r="J33">
        <v>1920</v>
      </c>
      <c r="K33">
        <v>0</v>
      </c>
      <c r="L33">
        <v>0</v>
      </c>
      <c r="M33">
        <v>266.116874</v>
      </c>
      <c r="N33">
        <v>0.096</v>
      </c>
      <c r="O33">
        <v>0.096</v>
      </c>
      <c r="P33" s="75"/>
      <c r="Q33" s="55"/>
      <c r="R33" s="116">
        <f t="shared" si="1"/>
        <v>0.5</v>
      </c>
      <c r="S33" s="103">
        <v>0.05</v>
      </c>
      <c r="T33" s="103"/>
      <c r="U33" s="103"/>
      <c r="V33" s="55"/>
      <c r="W33" s="55"/>
      <c r="X33" s="55"/>
      <c r="Y33" s="55"/>
      <c r="Z33" s="76"/>
    </row>
    <row r="34" spans="1:26" ht="12.75">
      <c r="A34">
        <v>0</v>
      </c>
      <c r="B34">
        <v>27</v>
      </c>
      <c r="C34"/>
      <c r="D34">
        <v>7</v>
      </c>
      <c r="E34">
        <v>400</v>
      </c>
      <c r="F34">
        <v>400</v>
      </c>
      <c r="G34">
        <v>384000</v>
      </c>
      <c r="H34">
        <v>0.036168</v>
      </c>
      <c r="I34">
        <v>4</v>
      </c>
      <c r="J34">
        <v>3840</v>
      </c>
      <c r="K34">
        <v>0</v>
      </c>
      <c r="L34">
        <v>0</v>
      </c>
      <c r="M34">
        <v>266.364411</v>
      </c>
      <c r="N34">
        <v>0.096</v>
      </c>
      <c r="O34">
        <v>0.096</v>
      </c>
      <c r="P34" s="75"/>
      <c r="Q34" s="55"/>
      <c r="R34" s="101">
        <f t="shared" si="1"/>
        <v>1</v>
      </c>
      <c r="S34" s="103">
        <v>0.05</v>
      </c>
      <c r="T34" s="103"/>
      <c r="U34" s="103"/>
      <c r="V34" s="55"/>
      <c r="W34" s="55"/>
      <c r="X34" s="55"/>
      <c r="Y34" s="55"/>
      <c r="Z34" s="76"/>
    </row>
    <row r="35" spans="1:26" ht="12.75">
      <c r="A35">
        <v>0</v>
      </c>
      <c r="B35">
        <v>28</v>
      </c>
      <c r="C35"/>
      <c r="D35">
        <v>7</v>
      </c>
      <c r="E35">
        <v>399</v>
      </c>
      <c r="F35">
        <v>399</v>
      </c>
      <c r="G35">
        <v>383040</v>
      </c>
      <c r="H35">
        <v>0.039344</v>
      </c>
      <c r="I35">
        <v>4</v>
      </c>
      <c r="J35">
        <v>3840</v>
      </c>
      <c r="K35">
        <v>0</v>
      </c>
      <c r="L35">
        <v>0</v>
      </c>
      <c r="M35">
        <v>266.846024</v>
      </c>
      <c r="N35">
        <v>0.096</v>
      </c>
      <c r="O35">
        <v>0.09576</v>
      </c>
      <c r="P35" s="75"/>
      <c r="Q35" s="55"/>
      <c r="R35" s="116">
        <f t="shared" si="1"/>
        <v>1.0025062656641603</v>
      </c>
      <c r="S35" s="103">
        <v>0.05</v>
      </c>
      <c r="T35" s="103"/>
      <c r="U35" s="103"/>
      <c r="V35" s="55"/>
      <c r="W35" s="55"/>
      <c r="X35" s="55"/>
      <c r="Y35" s="55"/>
      <c r="Z35" s="76"/>
    </row>
    <row r="36" spans="1:26" ht="12.75">
      <c r="A36">
        <v>0</v>
      </c>
      <c r="B36">
        <v>29</v>
      </c>
      <c r="C36"/>
      <c r="D36">
        <v>7</v>
      </c>
      <c r="E36">
        <v>400</v>
      </c>
      <c r="F36">
        <v>400</v>
      </c>
      <c r="G36">
        <v>384000</v>
      </c>
      <c r="H36">
        <v>0.03369</v>
      </c>
      <c r="I36">
        <v>3</v>
      </c>
      <c r="J36">
        <v>2880</v>
      </c>
      <c r="K36">
        <v>0</v>
      </c>
      <c r="L36">
        <v>0</v>
      </c>
      <c r="M36">
        <v>258.597981</v>
      </c>
      <c r="N36">
        <v>0.096</v>
      </c>
      <c r="O36">
        <v>0.096</v>
      </c>
      <c r="P36" s="75"/>
      <c r="Q36" s="55"/>
      <c r="R36" s="116">
        <f t="shared" si="1"/>
        <v>0.75</v>
      </c>
      <c r="S36" s="103">
        <v>0.05</v>
      </c>
      <c r="T36" s="103"/>
      <c r="U36" s="103"/>
      <c r="V36" s="55"/>
      <c r="W36" s="55"/>
      <c r="X36" s="55"/>
      <c r="Y36" s="55"/>
      <c r="Z36" s="76"/>
    </row>
    <row r="37" spans="1:26" ht="12.75">
      <c r="A37">
        <v>0</v>
      </c>
      <c r="B37">
        <v>30</v>
      </c>
      <c r="C37"/>
      <c r="D37">
        <v>7</v>
      </c>
      <c r="E37">
        <v>400</v>
      </c>
      <c r="F37">
        <v>400</v>
      </c>
      <c r="G37">
        <v>384000</v>
      </c>
      <c r="H37">
        <v>0.040478</v>
      </c>
      <c r="I37">
        <v>6</v>
      </c>
      <c r="J37">
        <v>5760</v>
      </c>
      <c r="K37">
        <v>0</v>
      </c>
      <c r="L37">
        <v>0</v>
      </c>
      <c r="M37">
        <v>269.22692</v>
      </c>
      <c r="N37">
        <v>0.096</v>
      </c>
      <c r="O37">
        <v>0.096</v>
      </c>
      <c r="P37" s="75"/>
      <c r="Q37" s="55"/>
      <c r="R37" s="116">
        <f t="shared" si="1"/>
        <v>1.5</v>
      </c>
      <c r="S37" s="103">
        <v>0.05</v>
      </c>
      <c r="T37" s="103"/>
      <c r="U37" s="103"/>
      <c r="V37" s="55"/>
      <c r="W37" s="55"/>
      <c r="X37" s="55"/>
      <c r="Y37" s="55"/>
      <c r="Z37" s="76"/>
    </row>
    <row r="38" spans="1:26" ht="12.75">
      <c r="A38">
        <v>0</v>
      </c>
      <c r="B38">
        <v>31</v>
      </c>
      <c r="C38"/>
      <c r="D38">
        <v>7</v>
      </c>
      <c r="E38">
        <v>400</v>
      </c>
      <c r="F38">
        <v>400</v>
      </c>
      <c r="G38">
        <v>384000</v>
      </c>
      <c r="H38">
        <v>0.038588</v>
      </c>
      <c r="I38">
        <v>5</v>
      </c>
      <c r="J38">
        <v>4800</v>
      </c>
      <c r="K38">
        <v>0</v>
      </c>
      <c r="L38">
        <v>0</v>
      </c>
      <c r="M38">
        <v>245.537807</v>
      </c>
      <c r="N38">
        <v>0.096</v>
      </c>
      <c r="O38">
        <v>0.096</v>
      </c>
      <c r="P38" s="75"/>
      <c r="Q38" s="55"/>
      <c r="R38" s="116">
        <f t="shared" si="1"/>
        <v>1.25</v>
      </c>
      <c r="S38" s="103">
        <v>0.05</v>
      </c>
      <c r="T38" s="103"/>
      <c r="U38" s="103"/>
      <c r="V38" s="55"/>
      <c r="W38" s="55"/>
      <c r="X38" s="55"/>
      <c r="Y38" s="55"/>
      <c r="Z38" s="76"/>
    </row>
    <row r="39" spans="1:26" ht="12.75">
      <c r="A39">
        <v>0</v>
      </c>
      <c r="B39">
        <v>32</v>
      </c>
      <c r="C39"/>
      <c r="D39">
        <v>7</v>
      </c>
      <c r="E39">
        <v>400</v>
      </c>
      <c r="F39">
        <v>400</v>
      </c>
      <c r="G39">
        <v>384000</v>
      </c>
      <c r="H39">
        <v>0.033133</v>
      </c>
      <c r="I39">
        <v>2</v>
      </c>
      <c r="J39">
        <v>1920</v>
      </c>
      <c r="K39">
        <v>0</v>
      </c>
      <c r="L39">
        <v>0</v>
      </c>
      <c r="M39">
        <v>260.112768</v>
      </c>
      <c r="N39">
        <v>0.096</v>
      </c>
      <c r="O39">
        <v>0.096</v>
      </c>
      <c r="P39" s="75"/>
      <c r="Q39" s="55"/>
      <c r="R39" s="101">
        <f t="shared" si="1"/>
        <v>0.5</v>
      </c>
      <c r="S39" s="103">
        <v>0.05</v>
      </c>
      <c r="T39" s="103"/>
      <c r="U39" s="103"/>
      <c r="V39" s="55"/>
      <c r="W39" s="55"/>
      <c r="X39" s="55"/>
      <c r="Y39" s="55"/>
      <c r="Z39" s="76"/>
    </row>
    <row r="40" spans="1:26" ht="12.75">
      <c r="A40">
        <v>0</v>
      </c>
      <c r="B40">
        <v>33</v>
      </c>
      <c r="C40"/>
      <c r="D40">
        <v>7</v>
      </c>
      <c r="E40">
        <v>400</v>
      </c>
      <c r="F40">
        <v>400</v>
      </c>
      <c r="G40">
        <v>384000</v>
      </c>
      <c r="H40">
        <v>0.037496</v>
      </c>
      <c r="I40">
        <v>3</v>
      </c>
      <c r="J40">
        <v>2880</v>
      </c>
      <c r="K40">
        <v>0</v>
      </c>
      <c r="L40">
        <v>0</v>
      </c>
      <c r="M40">
        <v>269.999994</v>
      </c>
      <c r="N40">
        <v>0.096</v>
      </c>
      <c r="O40">
        <v>0.096</v>
      </c>
      <c r="P40" s="75"/>
      <c r="Q40" s="55"/>
      <c r="R40" s="116">
        <f t="shared" si="1"/>
        <v>0.75</v>
      </c>
      <c r="S40" s="103">
        <v>0.05</v>
      </c>
      <c r="T40" s="103"/>
      <c r="U40" s="103"/>
      <c r="V40" s="55"/>
      <c r="W40" s="55"/>
      <c r="X40" s="55"/>
      <c r="Y40" s="55"/>
      <c r="Z40" s="76"/>
    </row>
    <row r="41" spans="1:26" ht="12.75">
      <c r="A41">
        <v>0</v>
      </c>
      <c r="B41">
        <v>34</v>
      </c>
      <c r="C41"/>
      <c r="D41">
        <v>7</v>
      </c>
      <c r="E41">
        <v>399</v>
      </c>
      <c r="F41">
        <v>399</v>
      </c>
      <c r="G41">
        <v>383040</v>
      </c>
      <c r="H41">
        <v>0.030259</v>
      </c>
      <c r="I41">
        <v>1</v>
      </c>
      <c r="J41">
        <v>960</v>
      </c>
      <c r="K41">
        <v>0</v>
      </c>
      <c r="L41">
        <v>0</v>
      </c>
      <c r="M41">
        <v>197.677486</v>
      </c>
      <c r="N41">
        <v>0.096</v>
      </c>
      <c r="O41">
        <v>0.09576</v>
      </c>
      <c r="P41" s="75"/>
      <c r="Q41" s="55"/>
      <c r="R41" s="101">
        <f t="shared" si="1"/>
        <v>0.2506265664160401</v>
      </c>
      <c r="S41" s="103">
        <v>0.05</v>
      </c>
      <c r="T41" s="103"/>
      <c r="U41" s="103"/>
      <c r="V41" s="55"/>
      <c r="W41" s="55"/>
      <c r="X41" s="55"/>
      <c r="Y41" s="55"/>
      <c r="Z41" s="76"/>
    </row>
    <row r="42" spans="1:26" ht="12.75">
      <c r="A42">
        <v>20</v>
      </c>
      <c r="B42">
        <v>0</v>
      </c>
      <c r="C42"/>
      <c r="D42">
        <v>7</v>
      </c>
      <c r="E42">
        <v>399</v>
      </c>
      <c r="F42">
        <v>399</v>
      </c>
      <c r="G42">
        <v>383040</v>
      </c>
      <c r="H42">
        <v>0.043208</v>
      </c>
      <c r="I42">
        <v>6</v>
      </c>
      <c r="J42">
        <v>5760</v>
      </c>
      <c r="K42">
        <v>0</v>
      </c>
      <c r="L42">
        <v>0</v>
      </c>
      <c r="M42">
        <v>227.618757</v>
      </c>
      <c r="N42">
        <v>0.096</v>
      </c>
      <c r="O42">
        <v>0.09576</v>
      </c>
      <c r="P42" s="75"/>
      <c r="Q42" s="55"/>
      <c r="R42" s="101">
        <f t="shared" si="1"/>
        <v>1.5037593984962405</v>
      </c>
      <c r="S42" s="103">
        <v>0.05</v>
      </c>
      <c r="T42" s="103"/>
      <c r="U42" s="103"/>
      <c r="V42" s="55"/>
      <c r="W42" s="55"/>
      <c r="X42" s="55"/>
      <c r="Y42" s="55"/>
      <c r="Z42" s="76"/>
    </row>
    <row r="43" spans="1:26" ht="12.75">
      <c r="A43">
        <v>21</v>
      </c>
      <c r="B43">
        <v>0</v>
      </c>
      <c r="C43"/>
      <c r="D43">
        <v>7</v>
      </c>
      <c r="E43">
        <v>400</v>
      </c>
      <c r="F43">
        <v>400</v>
      </c>
      <c r="G43">
        <v>384000</v>
      </c>
      <c r="H43">
        <v>0.038842</v>
      </c>
      <c r="I43">
        <v>5</v>
      </c>
      <c r="J43">
        <v>4800</v>
      </c>
      <c r="K43">
        <v>0</v>
      </c>
      <c r="L43">
        <v>0</v>
      </c>
      <c r="M43">
        <v>253.003593</v>
      </c>
      <c r="N43">
        <v>0.096</v>
      </c>
      <c r="O43">
        <v>0.096</v>
      </c>
      <c r="P43" s="75"/>
      <c r="Q43" s="55"/>
      <c r="R43" s="116">
        <f t="shared" si="1"/>
        <v>1.25</v>
      </c>
      <c r="S43" s="103">
        <v>0.05</v>
      </c>
      <c r="T43" s="103"/>
      <c r="U43" s="103"/>
      <c r="V43" s="55"/>
      <c r="W43" s="55"/>
      <c r="X43" s="55"/>
      <c r="Y43" s="55"/>
      <c r="Z43" s="76"/>
    </row>
    <row r="44" spans="1:26" ht="12.75">
      <c r="A44">
        <v>22</v>
      </c>
      <c r="B44">
        <v>0</v>
      </c>
      <c r="C44"/>
      <c r="D44">
        <v>7</v>
      </c>
      <c r="E44">
        <v>400</v>
      </c>
      <c r="F44">
        <v>400</v>
      </c>
      <c r="G44">
        <v>384000</v>
      </c>
      <c r="H44">
        <v>0.042892</v>
      </c>
      <c r="I44">
        <v>8</v>
      </c>
      <c r="J44">
        <v>7680</v>
      </c>
      <c r="K44">
        <v>0</v>
      </c>
      <c r="L44">
        <v>0</v>
      </c>
      <c r="M44">
        <v>266.793766</v>
      </c>
      <c r="N44">
        <v>0.096</v>
      </c>
      <c r="O44">
        <v>0.096</v>
      </c>
      <c r="P44" s="75"/>
      <c r="Q44" s="55"/>
      <c r="R44" s="116">
        <f t="shared" si="1"/>
        <v>2</v>
      </c>
      <c r="S44" s="103">
        <v>0.05</v>
      </c>
      <c r="T44" s="103"/>
      <c r="U44" s="103"/>
      <c r="V44" s="55"/>
      <c r="W44" s="55"/>
      <c r="X44" s="55"/>
      <c r="Y44" s="55"/>
      <c r="Z44" s="76"/>
    </row>
    <row r="45" spans="1:26" ht="12.75">
      <c r="A45">
        <v>23</v>
      </c>
      <c r="B45">
        <v>0</v>
      </c>
      <c r="C45"/>
      <c r="D45">
        <v>7</v>
      </c>
      <c r="E45">
        <v>400</v>
      </c>
      <c r="F45">
        <v>400</v>
      </c>
      <c r="G45">
        <v>384000</v>
      </c>
      <c r="H45">
        <v>0.033195</v>
      </c>
      <c r="I45">
        <v>3</v>
      </c>
      <c r="J45">
        <v>2880</v>
      </c>
      <c r="K45">
        <v>0</v>
      </c>
      <c r="L45">
        <v>0</v>
      </c>
      <c r="M45">
        <v>224.03096</v>
      </c>
      <c r="N45">
        <v>0.096</v>
      </c>
      <c r="O45">
        <v>0.096</v>
      </c>
      <c r="P45" s="75"/>
      <c r="Q45" s="55"/>
      <c r="R45" s="116">
        <f t="shared" si="1"/>
        <v>0.75</v>
      </c>
      <c r="S45" s="103">
        <v>0.05</v>
      </c>
      <c r="T45" s="103"/>
      <c r="U45" s="103"/>
      <c r="V45" s="55"/>
      <c r="W45" s="55"/>
      <c r="X45" s="55"/>
      <c r="Y45" s="55"/>
      <c r="Z45" s="76"/>
    </row>
    <row r="46" spans="1:26" ht="12.75">
      <c r="A46">
        <v>24</v>
      </c>
      <c r="B46">
        <v>0</v>
      </c>
      <c r="C46"/>
      <c r="D46">
        <v>7</v>
      </c>
      <c r="E46">
        <v>399</v>
      </c>
      <c r="F46">
        <v>399</v>
      </c>
      <c r="G46">
        <v>383040</v>
      </c>
      <c r="H46">
        <v>0.039022</v>
      </c>
      <c r="I46">
        <v>2</v>
      </c>
      <c r="J46">
        <v>1920</v>
      </c>
      <c r="K46">
        <v>0</v>
      </c>
      <c r="L46">
        <v>0</v>
      </c>
      <c r="M46">
        <v>258.500395</v>
      </c>
      <c r="N46">
        <v>0.096</v>
      </c>
      <c r="O46">
        <v>0.09576</v>
      </c>
      <c r="P46" s="75"/>
      <c r="Q46" s="55"/>
      <c r="R46" s="116">
        <f t="shared" si="1"/>
        <v>0.5012531328320802</v>
      </c>
      <c r="S46" s="103">
        <v>0.05</v>
      </c>
      <c r="T46" s="103"/>
      <c r="U46" s="103"/>
      <c r="V46" s="55"/>
      <c r="W46" s="55"/>
      <c r="X46" s="55"/>
      <c r="Y46" s="55"/>
      <c r="Z46" s="76"/>
    </row>
    <row r="47" spans="1:26" ht="12.75">
      <c r="A47">
        <v>25</v>
      </c>
      <c r="B47">
        <v>0</v>
      </c>
      <c r="C47"/>
      <c r="D47">
        <v>7</v>
      </c>
      <c r="E47">
        <v>400</v>
      </c>
      <c r="F47">
        <v>400</v>
      </c>
      <c r="G47">
        <v>384000</v>
      </c>
      <c r="H47">
        <v>0.031823</v>
      </c>
      <c r="I47">
        <v>3</v>
      </c>
      <c r="J47">
        <v>2880</v>
      </c>
      <c r="K47">
        <v>0</v>
      </c>
      <c r="L47">
        <v>0</v>
      </c>
      <c r="M47">
        <v>265.957147</v>
      </c>
      <c r="N47">
        <v>0.096</v>
      </c>
      <c r="O47">
        <v>0.096</v>
      </c>
      <c r="P47" s="75"/>
      <c r="Q47" s="55"/>
      <c r="R47" s="101">
        <f t="shared" si="1"/>
        <v>0.75</v>
      </c>
      <c r="S47" s="103">
        <v>0.05</v>
      </c>
      <c r="T47" s="103"/>
      <c r="U47" s="103"/>
      <c r="V47" s="55"/>
      <c r="W47" s="55"/>
      <c r="X47" s="55"/>
      <c r="Y47" s="55"/>
      <c r="Z47" s="76"/>
    </row>
    <row r="48" spans="1:26" ht="12.75">
      <c r="A48">
        <v>26</v>
      </c>
      <c r="B48">
        <v>0</v>
      </c>
      <c r="C48"/>
      <c r="D48">
        <v>7</v>
      </c>
      <c r="E48">
        <v>400</v>
      </c>
      <c r="F48">
        <v>400</v>
      </c>
      <c r="G48">
        <v>384000</v>
      </c>
      <c r="H48">
        <v>0.039454</v>
      </c>
      <c r="I48">
        <v>2</v>
      </c>
      <c r="J48">
        <v>1920</v>
      </c>
      <c r="K48">
        <v>0</v>
      </c>
      <c r="L48">
        <v>0</v>
      </c>
      <c r="M48">
        <v>265.246837</v>
      </c>
      <c r="N48">
        <v>0.096</v>
      </c>
      <c r="O48">
        <v>0.096</v>
      </c>
      <c r="P48" s="75"/>
      <c r="Q48" s="55"/>
      <c r="R48" s="116">
        <f t="shared" si="1"/>
        <v>0.5</v>
      </c>
      <c r="S48" s="103">
        <v>0.05</v>
      </c>
      <c r="T48" s="103"/>
      <c r="U48" s="103"/>
      <c r="V48" s="55"/>
      <c r="W48" s="55"/>
      <c r="X48" s="55"/>
      <c r="Y48" s="55"/>
      <c r="Z48" s="76"/>
    </row>
    <row r="49" spans="1:26" ht="12.75">
      <c r="A49">
        <v>27</v>
      </c>
      <c r="B49">
        <v>0</v>
      </c>
      <c r="C49"/>
      <c r="D49">
        <v>7</v>
      </c>
      <c r="E49">
        <v>400</v>
      </c>
      <c r="F49">
        <v>400</v>
      </c>
      <c r="G49">
        <v>384000</v>
      </c>
      <c r="H49">
        <v>0.036165</v>
      </c>
      <c r="I49">
        <v>4</v>
      </c>
      <c r="J49">
        <v>3840</v>
      </c>
      <c r="K49">
        <v>0</v>
      </c>
      <c r="L49">
        <v>0</v>
      </c>
      <c r="M49">
        <v>266.207262</v>
      </c>
      <c r="N49">
        <v>0.096</v>
      </c>
      <c r="O49">
        <v>0.096</v>
      </c>
      <c r="P49" s="75"/>
      <c r="Q49" s="55"/>
      <c r="R49" s="101">
        <f t="shared" si="1"/>
        <v>1</v>
      </c>
      <c r="S49" s="103">
        <v>0.05</v>
      </c>
      <c r="T49" s="103"/>
      <c r="U49" s="103"/>
      <c r="V49" s="55"/>
      <c r="W49" s="55"/>
      <c r="X49" s="55"/>
      <c r="Y49" s="55"/>
      <c r="Z49" s="76"/>
    </row>
    <row r="50" spans="1:26" ht="12.75">
      <c r="A50">
        <v>28</v>
      </c>
      <c r="B50">
        <v>0</v>
      </c>
      <c r="C50"/>
      <c r="D50">
        <v>7</v>
      </c>
      <c r="E50">
        <v>400</v>
      </c>
      <c r="F50">
        <v>400</v>
      </c>
      <c r="G50">
        <v>384000</v>
      </c>
      <c r="H50">
        <v>0.039351</v>
      </c>
      <c r="I50">
        <v>4</v>
      </c>
      <c r="J50">
        <v>3840</v>
      </c>
      <c r="K50">
        <v>0</v>
      </c>
      <c r="L50">
        <v>0</v>
      </c>
      <c r="M50">
        <v>266.906705</v>
      </c>
      <c r="N50">
        <v>0.096</v>
      </c>
      <c r="O50">
        <v>0.096</v>
      </c>
      <c r="P50" s="75"/>
      <c r="Q50" s="55"/>
      <c r="R50" s="116">
        <f t="shared" si="1"/>
        <v>1</v>
      </c>
      <c r="S50" s="103">
        <v>0.05</v>
      </c>
      <c r="T50" s="103"/>
      <c r="U50" s="103"/>
      <c r="V50" s="55"/>
      <c r="W50" s="55"/>
      <c r="X50" s="55"/>
      <c r="Y50" s="55"/>
      <c r="Z50" s="76"/>
    </row>
    <row r="51" spans="1:26" ht="12.75">
      <c r="A51">
        <v>29</v>
      </c>
      <c r="B51">
        <v>0</v>
      </c>
      <c r="C51"/>
      <c r="D51">
        <v>7</v>
      </c>
      <c r="E51">
        <v>400</v>
      </c>
      <c r="F51">
        <v>400</v>
      </c>
      <c r="G51">
        <v>384000</v>
      </c>
      <c r="H51">
        <v>0.033767</v>
      </c>
      <c r="I51">
        <v>3</v>
      </c>
      <c r="J51">
        <v>2880</v>
      </c>
      <c r="K51">
        <v>0</v>
      </c>
      <c r="L51">
        <v>0</v>
      </c>
      <c r="M51">
        <v>258.482411</v>
      </c>
      <c r="N51">
        <v>0.096</v>
      </c>
      <c r="O51">
        <v>0.096</v>
      </c>
      <c r="P51" s="75"/>
      <c r="Q51" s="55"/>
      <c r="R51" s="116">
        <f t="shared" si="1"/>
        <v>0.75</v>
      </c>
      <c r="S51" s="103">
        <v>0.05</v>
      </c>
      <c r="T51" s="103"/>
      <c r="U51" s="103"/>
      <c r="V51" s="55"/>
      <c r="W51" s="55"/>
      <c r="X51" s="55"/>
      <c r="Y51" s="55"/>
      <c r="Z51" s="76"/>
    </row>
    <row r="52" spans="1:26" ht="12.75">
      <c r="A52">
        <v>30</v>
      </c>
      <c r="B52">
        <v>0</v>
      </c>
      <c r="C52"/>
      <c r="D52">
        <v>7</v>
      </c>
      <c r="E52">
        <v>400</v>
      </c>
      <c r="F52">
        <v>400</v>
      </c>
      <c r="G52">
        <v>384000</v>
      </c>
      <c r="H52">
        <v>0.040491</v>
      </c>
      <c r="I52">
        <v>6</v>
      </c>
      <c r="J52">
        <v>5760</v>
      </c>
      <c r="K52">
        <v>0</v>
      </c>
      <c r="L52">
        <v>0</v>
      </c>
      <c r="M52">
        <v>269.204608</v>
      </c>
      <c r="N52">
        <v>0.096</v>
      </c>
      <c r="O52">
        <v>0.096</v>
      </c>
      <c r="P52" s="75"/>
      <c r="Q52" s="55"/>
      <c r="R52" s="116">
        <f t="shared" si="1"/>
        <v>1.5</v>
      </c>
      <c r="S52" s="103">
        <v>0.05</v>
      </c>
      <c r="T52" s="103"/>
      <c r="U52" s="103"/>
      <c r="V52" s="55"/>
      <c r="W52" s="55"/>
      <c r="X52" s="55"/>
      <c r="Y52" s="55"/>
      <c r="Z52" s="76"/>
    </row>
    <row r="53" spans="1:26" ht="12.75">
      <c r="A53">
        <v>31</v>
      </c>
      <c r="B53">
        <v>0</v>
      </c>
      <c r="C53"/>
      <c r="D53">
        <v>7</v>
      </c>
      <c r="E53">
        <v>400</v>
      </c>
      <c r="F53">
        <v>400</v>
      </c>
      <c r="G53">
        <v>384000</v>
      </c>
      <c r="H53">
        <v>0.038615</v>
      </c>
      <c r="I53">
        <v>5</v>
      </c>
      <c r="J53">
        <v>4800</v>
      </c>
      <c r="K53">
        <v>0</v>
      </c>
      <c r="L53">
        <v>0</v>
      </c>
      <c r="M53">
        <v>245.47011</v>
      </c>
      <c r="N53">
        <v>0.096</v>
      </c>
      <c r="O53">
        <v>0.096</v>
      </c>
      <c r="P53" s="75"/>
      <c r="Q53" s="55"/>
      <c r="R53" s="116">
        <f t="shared" si="1"/>
        <v>1.25</v>
      </c>
      <c r="S53" s="103">
        <v>0.05</v>
      </c>
      <c r="T53" s="103"/>
      <c r="U53" s="103"/>
      <c r="V53" s="122"/>
      <c r="W53" s="55"/>
      <c r="X53" s="55"/>
      <c r="Y53" s="55"/>
      <c r="Z53" s="76"/>
    </row>
    <row r="54" spans="1:26" ht="12.75">
      <c r="A54">
        <v>32</v>
      </c>
      <c r="B54">
        <v>0</v>
      </c>
      <c r="C54"/>
      <c r="D54">
        <v>7</v>
      </c>
      <c r="E54">
        <v>400</v>
      </c>
      <c r="F54">
        <v>400</v>
      </c>
      <c r="G54">
        <v>384000</v>
      </c>
      <c r="H54">
        <v>0.033296</v>
      </c>
      <c r="I54">
        <v>2</v>
      </c>
      <c r="J54">
        <v>1920</v>
      </c>
      <c r="K54">
        <v>0</v>
      </c>
      <c r="L54">
        <v>0</v>
      </c>
      <c r="M54">
        <v>260.566182</v>
      </c>
      <c r="N54">
        <v>0.096</v>
      </c>
      <c r="O54">
        <v>0.096</v>
      </c>
      <c r="P54" s="75"/>
      <c r="Q54" s="55"/>
      <c r="R54" s="101">
        <f t="shared" si="1"/>
        <v>0.5</v>
      </c>
      <c r="S54" s="103">
        <v>0.05</v>
      </c>
      <c r="T54" s="103"/>
      <c r="U54" s="103"/>
      <c r="V54" s="55"/>
      <c r="W54" s="55"/>
      <c r="X54" s="55"/>
      <c r="Y54" s="55"/>
      <c r="Z54" s="76"/>
    </row>
    <row r="55" spans="1:26" ht="12.75">
      <c r="A55">
        <v>33</v>
      </c>
      <c r="B55">
        <v>0</v>
      </c>
      <c r="C55"/>
      <c r="D55">
        <v>7</v>
      </c>
      <c r="E55">
        <v>400</v>
      </c>
      <c r="F55">
        <v>400</v>
      </c>
      <c r="G55">
        <v>384000</v>
      </c>
      <c r="H55">
        <v>0.037543</v>
      </c>
      <c r="I55">
        <v>3</v>
      </c>
      <c r="J55">
        <v>2880</v>
      </c>
      <c r="K55">
        <v>0</v>
      </c>
      <c r="L55">
        <v>0</v>
      </c>
      <c r="M55">
        <v>269.99999</v>
      </c>
      <c r="N55">
        <v>0.096</v>
      </c>
      <c r="O55">
        <v>0.096</v>
      </c>
      <c r="P55" s="75"/>
      <c r="Q55" s="55"/>
      <c r="R55" s="116">
        <f t="shared" si="1"/>
        <v>0.75</v>
      </c>
      <c r="S55" s="103">
        <v>0.05</v>
      </c>
      <c r="T55" s="103"/>
      <c r="U55" s="103"/>
      <c r="V55" s="55"/>
      <c r="W55" s="55"/>
      <c r="X55" s="55"/>
      <c r="Y55" s="55"/>
      <c r="Z55" s="76"/>
    </row>
    <row r="56" spans="1:26" ht="12.75">
      <c r="A56">
        <v>34</v>
      </c>
      <c r="B56">
        <v>0</v>
      </c>
      <c r="C56"/>
      <c r="D56">
        <v>7</v>
      </c>
      <c r="E56">
        <v>399</v>
      </c>
      <c r="F56">
        <v>399</v>
      </c>
      <c r="G56">
        <v>383040</v>
      </c>
      <c r="H56">
        <v>0.030442</v>
      </c>
      <c r="I56">
        <v>1</v>
      </c>
      <c r="J56">
        <v>960</v>
      </c>
      <c r="K56">
        <v>0</v>
      </c>
      <c r="L56">
        <v>0</v>
      </c>
      <c r="M56">
        <v>199.565073</v>
      </c>
      <c r="N56">
        <v>0.096</v>
      </c>
      <c r="O56">
        <v>0.09576</v>
      </c>
      <c r="P56" s="75"/>
      <c r="Q56" s="55"/>
      <c r="R56" s="101">
        <f t="shared" si="1"/>
        <v>0.2506265664160401</v>
      </c>
      <c r="S56" s="103">
        <v>0.05</v>
      </c>
      <c r="T56" s="103"/>
      <c r="U56" s="103"/>
      <c r="V56" s="55"/>
      <c r="W56" s="55"/>
      <c r="X56" s="55"/>
      <c r="Y56" s="55"/>
      <c r="Z56" s="76"/>
    </row>
    <row r="57" spans="1:26" ht="12.75">
      <c r="A57">
        <v>0</v>
      </c>
      <c r="B57">
        <v>20</v>
      </c>
      <c r="C57"/>
      <c r="D57">
        <v>7</v>
      </c>
      <c r="E57">
        <v>399</v>
      </c>
      <c r="F57">
        <v>399</v>
      </c>
      <c r="G57">
        <v>383040</v>
      </c>
      <c r="H57">
        <v>0.043137</v>
      </c>
      <c r="I57">
        <v>6</v>
      </c>
      <c r="J57">
        <v>5760</v>
      </c>
      <c r="K57">
        <v>0</v>
      </c>
      <c r="L57">
        <v>0</v>
      </c>
      <c r="M57">
        <v>229.202797</v>
      </c>
      <c r="N57">
        <v>0.096</v>
      </c>
      <c r="O57">
        <v>0.09576</v>
      </c>
      <c r="P57" s="75"/>
      <c r="Q57" s="55"/>
      <c r="R57" s="101">
        <f t="shared" si="1"/>
        <v>1.5037593984962405</v>
      </c>
      <c r="S57" s="103">
        <v>0.05</v>
      </c>
      <c r="T57" s="103"/>
      <c r="U57" s="103"/>
      <c r="V57" s="55"/>
      <c r="W57" s="55"/>
      <c r="X57" s="55"/>
      <c r="Y57" s="55"/>
      <c r="Z57" s="76"/>
    </row>
    <row r="58" spans="1:26" ht="12.75">
      <c r="A58">
        <v>0</v>
      </c>
      <c r="B58">
        <v>21</v>
      </c>
      <c r="C58"/>
      <c r="D58">
        <v>7</v>
      </c>
      <c r="E58">
        <v>400</v>
      </c>
      <c r="F58">
        <v>400</v>
      </c>
      <c r="G58">
        <v>384000</v>
      </c>
      <c r="H58">
        <v>0.040865</v>
      </c>
      <c r="I58">
        <v>6</v>
      </c>
      <c r="J58">
        <v>5760</v>
      </c>
      <c r="K58">
        <v>0</v>
      </c>
      <c r="L58">
        <v>0</v>
      </c>
      <c r="M58">
        <v>254.046402</v>
      </c>
      <c r="N58">
        <v>0.096</v>
      </c>
      <c r="O58">
        <v>0.096</v>
      </c>
      <c r="P58" s="75"/>
      <c r="Q58" s="55"/>
      <c r="R58" s="116">
        <f t="shared" si="1"/>
        <v>1.5</v>
      </c>
      <c r="S58" s="103">
        <v>0.05</v>
      </c>
      <c r="T58" s="103"/>
      <c r="U58" s="103"/>
      <c r="V58" s="55"/>
      <c r="W58" s="55"/>
      <c r="X58" s="55"/>
      <c r="Y58" s="55"/>
      <c r="Z58" s="76"/>
    </row>
    <row r="59" spans="1:26" ht="12.75">
      <c r="A59">
        <v>0</v>
      </c>
      <c r="B59">
        <v>19</v>
      </c>
      <c r="C59"/>
      <c r="D59">
        <v>5</v>
      </c>
      <c r="E59">
        <v>818</v>
      </c>
      <c r="F59">
        <v>1636</v>
      </c>
      <c r="G59">
        <v>19632000</v>
      </c>
      <c r="H59">
        <v>0.110676</v>
      </c>
      <c r="I59">
        <v>0</v>
      </c>
      <c r="J59">
        <v>0</v>
      </c>
      <c r="K59">
        <v>0</v>
      </c>
      <c r="L59">
        <v>0</v>
      </c>
      <c r="M59">
        <v>245.9905</v>
      </c>
      <c r="N59">
        <v>5</v>
      </c>
      <c r="O59">
        <v>4.908</v>
      </c>
      <c r="P59" s="75"/>
      <c r="Q59" s="55"/>
      <c r="R59" s="116">
        <f t="shared" si="1"/>
        <v>0</v>
      </c>
      <c r="S59" s="93">
        <v>0.0001</v>
      </c>
      <c r="T59" s="93"/>
      <c r="U59" s="93"/>
      <c r="V59" s="55"/>
      <c r="W59" s="55"/>
      <c r="X59" s="55"/>
      <c r="Y59" s="55"/>
      <c r="Z59" s="76"/>
    </row>
    <row r="60" spans="1:26" ht="12.75">
      <c r="A60">
        <v>0</v>
      </c>
      <c r="B60">
        <v>22</v>
      </c>
      <c r="C60"/>
      <c r="D60">
        <v>7</v>
      </c>
      <c r="E60">
        <v>400</v>
      </c>
      <c r="F60">
        <v>400</v>
      </c>
      <c r="G60">
        <v>384000</v>
      </c>
      <c r="H60">
        <v>0.041297</v>
      </c>
      <c r="I60">
        <v>8</v>
      </c>
      <c r="J60">
        <v>7680</v>
      </c>
      <c r="K60">
        <v>0</v>
      </c>
      <c r="L60">
        <v>0</v>
      </c>
      <c r="M60">
        <v>265.482344</v>
      </c>
      <c r="N60">
        <v>0.096</v>
      </c>
      <c r="O60">
        <v>0.096</v>
      </c>
      <c r="P60" s="75"/>
      <c r="Q60" s="55"/>
      <c r="R60" s="116">
        <f t="shared" si="1"/>
        <v>2</v>
      </c>
      <c r="S60" s="103">
        <v>0.05</v>
      </c>
      <c r="T60" s="103"/>
      <c r="U60" s="103"/>
      <c r="V60" s="55"/>
      <c r="W60" s="55"/>
      <c r="X60" s="55"/>
      <c r="Y60" s="55"/>
      <c r="Z60" s="76"/>
    </row>
    <row r="61" spans="1:26" ht="13.5" thickBot="1">
      <c r="A61">
        <v>0</v>
      </c>
      <c r="B61">
        <v>23</v>
      </c>
      <c r="C61"/>
      <c r="D61">
        <v>7</v>
      </c>
      <c r="E61">
        <v>400</v>
      </c>
      <c r="F61">
        <v>400</v>
      </c>
      <c r="G61">
        <v>384000</v>
      </c>
      <c r="H61">
        <v>0.033322</v>
      </c>
      <c r="I61">
        <v>3</v>
      </c>
      <c r="J61">
        <v>2880</v>
      </c>
      <c r="K61">
        <v>0</v>
      </c>
      <c r="L61">
        <v>0</v>
      </c>
      <c r="M61">
        <v>224.074652</v>
      </c>
      <c r="N61">
        <v>0.096</v>
      </c>
      <c r="O61">
        <v>0.096</v>
      </c>
      <c r="P61" s="79"/>
      <c r="Q61" s="59"/>
      <c r="R61" s="116">
        <f t="shared" si="1"/>
        <v>0.75</v>
      </c>
      <c r="S61" s="105">
        <v>0.05</v>
      </c>
      <c r="T61" s="105"/>
      <c r="U61" s="105"/>
      <c r="V61" s="59"/>
      <c r="W61" s="59"/>
      <c r="X61" s="59"/>
      <c r="Y61" s="59"/>
      <c r="Z61" s="80"/>
    </row>
    <row r="62" ht="13.5" thickBot="1"/>
    <row r="63" spans="1:19" ht="13.5" thickBot="1">
      <c r="A63" s="390" t="s">
        <v>145</v>
      </c>
      <c r="B63" s="391"/>
      <c r="C63" s="391"/>
      <c r="D63" s="391"/>
      <c r="E63" s="392"/>
      <c r="S63" s="48"/>
    </row>
    <row r="64" spans="1:19" ht="12.75">
      <c r="A64" s="46"/>
      <c r="B64" s="64" t="s">
        <v>146</v>
      </c>
      <c r="C64" s="64" t="s">
        <v>147</v>
      </c>
      <c r="D64" s="64" t="s">
        <v>148</v>
      </c>
      <c r="E64" s="65" t="s">
        <v>149</v>
      </c>
      <c r="S64" s="48"/>
    </row>
    <row r="65" spans="1:5" ht="12.75">
      <c r="A65" s="81" t="s">
        <v>150</v>
      </c>
      <c r="B65" s="55">
        <v>0.004</v>
      </c>
      <c r="C65" s="55">
        <v>0.005</v>
      </c>
      <c r="D65" s="55">
        <v>0.005</v>
      </c>
      <c r="E65" s="76">
        <v>0.002</v>
      </c>
    </row>
    <row r="66" spans="1:5" ht="12.75">
      <c r="A66" s="81" t="s">
        <v>151</v>
      </c>
      <c r="B66" s="55">
        <v>7</v>
      </c>
      <c r="C66" s="55">
        <v>7</v>
      </c>
      <c r="D66" s="55">
        <v>7</v>
      </c>
      <c r="E66" s="76">
        <v>7</v>
      </c>
    </row>
    <row r="67" spans="1:5" ht="12.75">
      <c r="A67" s="81" t="s">
        <v>152</v>
      </c>
      <c r="B67" s="55">
        <v>15</v>
      </c>
      <c r="C67" s="55">
        <v>15</v>
      </c>
      <c r="D67" s="55">
        <v>15</v>
      </c>
      <c r="E67" s="76">
        <v>15</v>
      </c>
    </row>
    <row r="68" spans="1:5" ht="12.75">
      <c r="A68" s="81" t="s">
        <v>153</v>
      </c>
      <c r="B68" s="55">
        <v>7</v>
      </c>
      <c r="C68" s="55">
        <v>4</v>
      </c>
      <c r="D68" s="55">
        <v>3</v>
      </c>
      <c r="E68" s="76">
        <v>2</v>
      </c>
    </row>
    <row r="69" spans="1:5" ht="13.5" thickBot="1">
      <c r="A69" s="82" t="s">
        <v>154</v>
      </c>
      <c r="B69" s="393" t="s">
        <v>155</v>
      </c>
      <c r="C69" s="393"/>
      <c r="D69" s="393"/>
      <c r="E69" s="394"/>
    </row>
    <row r="70" spans="1:5" ht="13.5" thickBot="1">
      <c r="A70" s="83" t="s">
        <v>156</v>
      </c>
      <c r="B70" s="393" t="s">
        <v>157</v>
      </c>
      <c r="C70" s="393"/>
      <c r="D70" s="393"/>
      <c r="E70" s="394"/>
    </row>
    <row r="71" spans="1:5" ht="13.5" thickBot="1">
      <c r="A71" s="84"/>
      <c r="B71" s="62"/>
      <c r="C71" s="62"/>
      <c r="D71" s="62"/>
      <c r="E71" s="62"/>
    </row>
    <row r="72" spans="1:17" ht="13.5" thickBot="1">
      <c r="A72" s="379" t="s">
        <v>159</v>
      </c>
      <c r="B72" s="380"/>
      <c r="C72" s="380"/>
      <c r="D72" s="380"/>
      <c r="E72" s="380"/>
      <c r="F72" s="380"/>
      <c r="G72" s="381"/>
      <c r="I72" s="384" t="s">
        <v>158</v>
      </c>
      <c r="J72" s="385"/>
      <c r="K72" s="385"/>
      <c r="L72" s="385"/>
      <c r="M72" s="385"/>
      <c r="N72" s="385"/>
      <c r="O72" s="385"/>
      <c r="P72" s="385"/>
      <c r="Q72" s="386"/>
    </row>
    <row r="73" spans="1:17" ht="12.75">
      <c r="A73" s="352" t="s">
        <v>160</v>
      </c>
      <c r="B73" s="389"/>
      <c r="C73" s="387" t="s">
        <v>161</v>
      </c>
      <c r="D73" s="387"/>
      <c r="E73" s="387"/>
      <c r="F73" s="387"/>
      <c r="G73" s="388"/>
      <c r="I73" s="384" t="s">
        <v>317</v>
      </c>
      <c r="J73" s="396"/>
      <c r="K73" s="241" t="s">
        <v>318</v>
      </c>
      <c r="L73" s="241" t="s">
        <v>319</v>
      </c>
      <c r="M73" s="241" t="s">
        <v>320</v>
      </c>
      <c r="N73" s="241" t="s">
        <v>321</v>
      </c>
      <c r="O73" s="242" t="s">
        <v>323</v>
      </c>
      <c r="P73" s="247" t="s">
        <v>324</v>
      </c>
      <c r="Q73" s="248" t="s">
        <v>325</v>
      </c>
    </row>
    <row r="74" spans="1:17" ht="12.75" customHeight="1" thickBot="1">
      <c r="A74" s="339" t="s">
        <v>165</v>
      </c>
      <c r="B74" s="395"/>
      <c r="C74" s="336" t="s">
        <v>166</v>
      </c>
      <c r="D74" s="336"/>
      <c r="E74" s="336"/>
      <c r="F74" s="336"/>
      <c r="G74" s="337"/>
      <c r="I74" s="397"/>
      <c r="J74" s="398"/>
      <c r="K74" s="239" t="s">
        <v>304</v>
      </c>
      <c r="L74" s="240">
        <v>0.15</v>
      </c>
      <c r="M74" s="240">
        <v>0.15</v>
      </c>
      <c r="N74" s="240">
        <v>0.01</v>
      </c>
      <c r="O74" s="134">
        <v>0.01</v>
      </c>
      <c r="P74" s="245">
        <v>32</v>
      </c>
      <c r="Q74" s="246">
        <v>10</v>
      </c>
    </row>
    <row r="75" spans="1:17" ht="12.75">
      <c r="A75" s="339" t="s">
        <v>168</v>
      </c>
      <c r="B75" s="395"/>
      <c r="C75" s="336" t="s">
        <v>169</v>
      </c>
      <c r="D75" s="336"/>
      <c r="E75" s="336"/>
      <c r="F75" s="336"/>
      <c r="G75" s="337"/>
      <c r="I75" s="384" t="s">
        <v>189</v>
      </c>
      <c r="J75" s="396"/>
      <c r="K75" s="241" t="s">
        <v>318</v>
      </c>
      <c r="L75" s="241" t="s">
        <v>319</v>
      </c>
      <c r="M75" s="241" t="s">
        <v>320</v>
      </c>
      <c r="N75" s="241" t="s">
        <v>321</v>
      </c>
      <c r="O75" s="242" t="s">
        <v>322</v>
      </c>
      <c r="P75" s="88"/>
      <c r="Q75" s="136"/>
    </row>
    <row r="76" spans="1:17" ht="13.5" thickBot="1">
      <c r="A76" s="339" t="s">
        <v>172</v>
      </c>
      <c r="B76" s="395"/>
      <c r="C76" s="336">
        <v>40</v>
      </c>
      <c r="D76" s="336"/>
      <c r="E76" s="336"/>
      <c r="F76" s="336"/>
      <c r="G76" s="337"/>
      <c r="I76" s="397"/>
      <c r="J76" s="398"/>
      <c r="K76" s="239" t="s">
        <v>304</v>
      </c>
      <c r="L76" s="240">
        <v>0.05</v>
      </c>
      <c r="M76" s="240">
        <v>0.05</v>
      </c>
      <c r="N76" s="240">
        <v>0.01</v>
      </c>
      <c r="O76" s="134">
        <v>0</v>
      </c>
      <c r="P76" s="243"/>
      <c r="Q76" s="244"/>
    </row>
    <row r="77" spans="1:7" ht="12.75">
      <c r="A77" s="347" t="s">
        <v>174</v>
      </c>
      <c r="B77" s="336"/>
      <c r="C77" s="336" t="s">
        <v>175</v>
      </c>
      <c r="D77" s="336"/>
      <c r="E77" s="336"/>
      <c r="F77" s="336"/>
      <c r="G77" s="337"/>
    </row>
    <row r="78" spans="1:7" ht="12.75">
      <c r="A78" s="347" t="s">
        <v>177</v>
      </c>
      <c r="B78" s="336"/>
      <c r="C78" s="336" t="s">
        <v>178</v>
      </c>
      <c r="D78" s="336"/>
      <c r="E78" s="336"/>
      <c r="F78" s="336"/>
      <c r="G78" s="337"/>
    </row>
    <row r="79" spans="1:7" ht="12.75">
      <c r="A79" s="347" t="s">
        <v>180</v>
      </c>
      <c r="B79" s="336"/>
      <c r="C79" s="336" t="s">
        <v>199</v>
      </c>
      <c r="D79" s="336"/>
      <c r="E79" s="336"/>
      <c r="F79" s="336"/>
      <c r="G79" s="337"/>
    </row>
    <row r="80" spans="1:7" ht="12.75">
      <c r="A80" s="339" t="s">
        <v>183</v>
      </c>
      <c r="B80" s="395"/>
      <c r="C80" s="336">
        <v>108</v>
      </c>
      <c r="D80" s="336"/>
      <c r="E80" s="336"/>
      <c r="F80" s="336"/>
      <c r="G80" s="337"/>
    </row>
    <row r="81" spans="1:7" ht="13.5" thickBot="1">
      <c r="A81" s="399" t="s">
        <v>186</v>
      </c>
      <c r="B81" s="400"/>
      <c r="C81" s="393" t="s">
        <v>200</v>
      </c>
      <c r="D81" s="393"/>
      <c r="E81" s="393"/>
      <c r="F81" s="393"/>
      <c r="G81" s="394"/>
    </row>
    <row r="94" ht="12.75">
      <c r="A94" s="88"/>
    </row>
    <row r="95" spans="1:3" ht="12.75">
      <c r="A95" s="88"/>
      <c r="B95" s="88"/>
      <c r="C95" s="88"/>
    </row>
  </sheetData>
  <mergeCells count="43">
    <mergeCell ref="I72:Q72"/>
    <mergeCell ref="I73:J74"/>
    <mergeCell ref="I75:J76"/>
    <mergeCell ref="B69:E69"/>
    <mergeCell ref="B70:E70"/>
    <mergeCell ref="A72:G72"/>
    <mergeCell ref="A73:B73"/>
    <mergeCell ref="C73:G73"/>
    <mergeCell ref="A74:B74"/>
    <mergeCell ref="C74:G74"/>
    <mergeCell ref="R1:S1"/>
    <mergeCell ref="V1:X1"/>
    <mergeCell ref="A63:E63"/>
    <mergeCell ref="M1:M2"/>
    <mergeCell ref="N1:N2"/>
    <mergeCell ref="O1:O2"/>
    <mergeCell ref="P1:Q1"/>
    <mergeCell ref="I1:I2"/>
    <mergeCell ref="J1:J2"/>
    <mergeCell ref="K1:K2"/>
    <mergeCell ref="L1:L2"/>
    <mergeCell ref="E1:E2"/>
    <mergeCell ref="F1:F2"/>
    <mergeCell ref="G1:G2"/>
    <mergeCell ref="H1:H2"/>
    <mergeCell ref="A1:A2"/>
    <mergeCell ref="B1:B2"/>
    <mergeCell ref="C1:C2"/>
    <mergeCell ref="D1:D2"/>
    <mergeCell ref="A75:B75"/>
    <mergeCell ref="C75:G75"/>
    <mergeCell ref="A76:B76"/>
    <mergeCell ref="C76:G76"/>
    <mergeCell ref="A77:B77"/>
    <mergeCell ref="C77:G77"/>
    <mergeCell ref="A78:B78"/>
    <mergeCell ref="C78:G78"/>
    <mergeCell ref="A81:B81"/>
    <mergeCell ref="C81:G81"/>
    <mergeCell ref="A79:B79"/>
    <mergeCell ref="C79:G79"/>
    <mergeCell ref="A80:B80"/>
    <mergeCell ref="C80:G8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0"/>
  </sheetPr>
  <dimension ref="A1:Z97"/>
  <sheetViews>
    <sheetView workbookViewId="0" topLeftCell="B31">
      <selection activeCell="W4" sqref="W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59" t="s">
        <v>109</v>
      </c>
      <c r="S1" s="361"/>
      <c r="T1" s="63"/>
      <c r="U1" s="63"/>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89" t="s">
        <v>138</v>
      </c>
      <c r="U2" s="89" t="s">
        <v>139</v>
      </c>
      <c r="V2" s="67" t="s">
        <v>140</v>
      </c>
      <c r="W2" s="67" t="s">
        <v>141</v>
      </c>
      <c r="X2" s="67" t="s">
        <v>142</v>
      </c>
      <c r="Y2" s="70" t="s">
        <v>119</v>
      </c>
      <c r="Z2" s="71" t="s">
        <v>143</v>
      </c>
    </row>
    <row r="3" spans="1:26" ht="12.75">
      <c r="A3">
        <v>0</v>
      </c>
      <c r="B3">
        <v>2</v>
      </c>
      <c r="C3">
        <v>0</v>
      </c>
      <c r="D3"/>
      <c r="E3">
        <v>2528</v>
      </c>
      <c r="F3">
        <v>5039</v>
      </c>
      <c r="G3">
        <v>60468000</v>
      </c>
      <c r="H3">
        <v>0.377263</v>
      </c>
      <c r="I3">
        <v>0</v>
      </c>
      <c r="J3">
        <v>0</v>
      </c>
      <c r="K3">
        <v>0</v>
      </c>
      <c r="L3">
        <v>0</v>
      </c>
      <c r="M3">
        <v>253.554885</v>
      </c>
      <c r="N3">
        <v>30</v>
      </c>
      <c r="O3">
        <v>15.117</v>
      </c>
      <c r="P3" s="114">
        <f>SUM(O3:O22)</f>
        <v>159.36831999999995</v>
      </c>
      <c r="Q3" s="64">
        <f>P3/SUM(N3:N22)</f>
        <v>0.5312277333333332</v>
      </c>
      <c r="R3" s="64">
        <f aca="true" t="shared" si="0" ref="R3:R20">(I3+K3)/F3</f>
        <v>0</v>
      </c>
      <c r="S3" s="64"/>
      <c r="T3" s="55" t="s">
        <v>198</v>
      </c>
      <c r="U3" s="55">
        <v>100</v>
      </c>
      <c r="V3" s="64">
        <f>SUM(O3:O61)</f>
        <v>204.16908799999982</v>
      </c>
      <c r="W3" s="64">
        <f>(SUM(G3:G61)-SUM(J3:J61)-SUM(L3:L61))/4000000</f>
        <v>204.163568</v>
      </c>
      <c r="X3" s="64">
        <f>SUM(O3:O61)</f>
        <v>204.16908799999982</v>
      </c>
      <c r="Y3">
        <v>261.872356</v>
      </c>
      <c r="Z3" s="65">
        <f>W3/Y3</f>
        <v>0.7796300881792959</v>
      </c>
    </row>
    <row r="4" spans="1:26" ht="12.75">
      <c r="A4">
        <v>0</v>
      </c>
      <c r="B4">
        <v>3</v>
      </c>
      <c r="C4">
        <v>0</v>
      </c>
      <c r="D4"/>
      <c r="E4">
        <v>2731</v>
      </c>
      <c r="F4">
        <v>5462</v>
      </c>
      <c r="G4">
        <v>65544000</v>
      </c>
      <c r="H4">
        <v>0.358319</v>
      </c>
      <c r="I4">
        <v>0</v>
      </c>
      <c r="J4">
        <v>0</v>
      </c>
      <c r="K4">
        <v>0</v>
      </c>
      <c r="L4">
        <v>0</v>
      </c>
      <c r="M4">
        <v>270.000009</v>
      </c>
      <c r="N4">
        <v>30</v>
      </c>
      <c r="O4">
        <v>16.386</v>
      </c>
      <c r="P4" s="75"/>
      <c r="Q4" s="55"/>
      <c r="R4" s="55">
        <f t="shared" si="0"/>
        <v>0</v>
      </c>
      <c r="S4" s="55"/>
      <c r="T4" s="55"/>
      <c r="U4" s="55"/>
      <c r="V4" s="55"/>
      <c r="W4" s="55"/>
      <c r="X4" s="55"/>
      <c r="Y4" s="55"/>
      <c r="Z4" s="76"/>
    </row>
    <row r="5" spans="1:26" ht="12.75">
      <c r="A5">
        <v>0</v>
      </c>
      <c r="B5">
        <v>4</v>
      </c>
      <c r="C5">
        <v>0</v>
      </c>
      <c r="D5"/>
      <c r="E5">
        <v>2667</v>
      </c>
      <c r="F5">
        <v>5334</v>
      </c>
      <c r="G5">
        <v>64008000</v>
      </c>
      <c r="H5">
        <v>0.389538</v>
      </c>
      <c r="I5">
        <v>0</v>
      </c>
      <c r="J5">
        <v>0</v>
      </c>
      <c r="K5">
        <v>0</v>
      </c>
      <c r="L5">
        <v>0</v>
      </c>
      <c r="M5">
        <v>268.936863</v>
      </c>
      <c r="N5">
        <v>30</v>
      </c>
      <c r="O5">
        <v>16.002</v>
      </c>
      <c r="P5" s="75"/>
      <c r="Q5" s="55"/>
      <c r="R5" s="55">
        <f t="shared" si="0"/>
        <v>0</v>
      </c>
      <c r="S5" s="55"/>
      <c r="T5" s="55"/>
      <c r="U5" s="55"/>
      <c r="V5" s="55"/>
      <c r="W5" s="55"/>
      <c r="X5" s="55"/>
      <c r="Y5" s="55"/>
      <c r="Z5" s="76"/>
    </row>
    <row r="6" spans="1:26" ht="12.75">
      <c r="A6">
        <v>0</v>
      </c>
      <c r="B6">
        <v>5</v>
      </c>
      <c r="C6">
        <v>0</v>
      </c>
      <c r="D6"/>
      <c r="E6">
        <v>2683</v>
      </c>
      <c r="F6">
        <v>5366</v>
      </c>
      <c r="G6">
        <v>64392000</v>
      </c>
      <c r="H6">
        <v>0.391498</v>
      </c>
      <c r="I6">
        <v>0</v>
      </c>
      <c r="J6">
        <v>0</v>
      </c>
      <c r="K6">
        <v>0</v>
      </c>
      <c r="L6">
        <v>0</v>
      </c>
      <c r="M6">
        <v>245.328074</v>
      </c>
      <c r="N6">
        <v>30</v>
      </c>
      <c r="O6">
        <v>16.098</v>
      </c>
      <c r="P6" s="75"/>
      <c r="Q6" s="55"/>
      <c r="R6" s="55">
        <f t="shared" si="0"/>
        <v>0</v>
      </c>
      <c r="S6" s="55"/>
      <c r="T6" s="55"/>
      <c r="U6" s="55"/>
      <c r="V6" s="55"/>
      <c r="W6" s="55"/>
      <c r="X6" s="55"/>
      <c r="Y6" s="55"/>
      <c r="Z6" s="76"/>
    </row>
    <row r="7" spans="1:26" ht="12.75">
      <c r="A7">
        <v>0</v>
      </c>
      <c r="B7">
        <v>6</v>
      </c>
      <c r="C7">
        <v>0</v>
      </c>
      <c r="D7"/>
      <c r="E7">
        <v>2656</v>
      </c>
      <c r="F7">
        <v>5312</v>
      </c>
      <c r="G7">
        <v>63744000</v>
      </c>
      <c r="H7">
        <v>0.378681</v>
      </c>
      <c r="I7">
        <v>0</v>
      </c>
      <c r="J7">
        <v>0</v>
      </c>
      <c r="K7">
        <v>0</v>
      </c>
      <c r="L7">
        <v>0</v>
      </c>
      <c r="M7">
        <v>264.783429</v>
      </c>
      <c r="N7">
        <v>30</v>
      </c>
      <c r="O7">
        <v>15.936</v>
      </c>
      <c r="P7" s="75"/>
      <c r="Q7" s="55"/>
      <c r="R7" s="55">
        <f t="shared" si="0"/>
        <v>0</v>
      </c>
      <c r="S7" s="56"/>
      <c r="T7" s="56"/>
      <c r="U7" s="56"/>
      <c r="V7" s="55"/>
      <c r="W7" s="55"/>
      <c r="X7" s="55"/>
      <c r="Y7" s="55"/>
      <c r="Z7" s="76"/>
    </row>
    <row r="8" spans="1:26" ht="12.75">
      <c r="A8">
        <v>0</v>
      </c>
      <c r="B8">
        <v>7</v>
      </c>
      <c r="C8">
        <v>0</v>
      </c>
      <c r="D8"/>
      <c r="E8">
        <v>2426</v>
      </c>
      <c r="F8">
        <v>4850</v>
      </c>
      <c r="G8">
        <v>58200000</v>
      </c>
      <c r="H8">
        <v>0.391708</v>
      </c>
      <c r="I8">
        <v>0</v>
      </c>
      <c r="J8">
        <v>0</v>
      </c>
      <c r="K8">
        <v>0</v>
      </c>
      <c r="L8">
        <v>0</v>
      </c>
      <c r="M8">
        <v>260.451963</v>
      </c>
      <c r="N8">
        <v>30</v>
      </c>
      <c r="O8">
        <v>14.55</v>
      </c>
      <c r="P8" s="75"/>
      <c r="Q8" s="55"/>
      <c r="R8" s="55">
        <f t="shared" si="0"/>
        <v>0</v>
      </c>
      <c r="S8" s="55"/>
      <c r="T8" s="55"/>
      <c r="U8" s="55"/>
      <c r="V8" s="55"/>
      <c r="W8" s="55"/>
      <c r="X8" s="55"/>
      <c r="Y8" s="55"/>
      <c r="Z8" s="76"/>
    </row>
    <row r="9" spans="1:26" ht="12.75">
      <c r="A9">
        <v>0</v>
      </c>
      <c r="B9">
        <v>8</v>
      </c>
      <c r="C9">
        <v>0</v>
      </c>
      <c r="D9"/>
      <c r="E9">
        <v>2727</v>
      </c>
      <c r="F9">
        <v>5451</v>
      </c>
      <c r="G9">
        <v>65412000</v>
      </c>
      <c r="H9">
        <v>0.368747</v>
      </c>
      <c r="I9">
        <v>0</v>
      </c>
      <c r="J9">
        <v>0</v>
      </c>
      <c r="K9">
        <v>0</v>
      </c>
      <c r="L9">
        <v>0</v>
      </c>
      <c r="M9">
        <v>269.999992</v>
      </c>
      <c r="N9">
        <v>30</v>
      </c>
      <c r="O9">
        <v>16.353</v>
      </c>
      <c r="P9" s="75"/>
      <c r="Q9" s="55"/>
      <c r="R9" s="55">
        <f t="shared" si="0"/>
        <v>0</v>
      </c>
      <c r="S9" s="55"/>
      <c r="T9" s="55"/>
      <c r="U9" s="55"/>
      <c r="V9" s="55"/>
      <c r="W9" s="55"/>
      <c r="X9" s="55"/>
      <c r="Y9" s="55"/>
      <c r="Z9" s="76"/>
    </row>
    <row r="10" spans="1:26" ht="12.75">
      <c r="A10">
        <v>0</v>
      </c>
      <c r="B10">
        <v>9</v>
      </c>
      <c r="C10">
        <v>0</v>
      </c>
      <c r="D10"/>
      <c r="E10">
        <v>2731</v>
      </c>
      <c r="F10">
        <v>5462</v>
      </c>
      <c r="G10">
        <v>65544000</v>
      </c>
      <c r="H10">
        <v>0.360684</v>
      </c>
      <c r="I10">
        <v>0</v>
      </c>
      <c r="J10">
        <v>0</v>
      </c>
      <c r="K10">
        <v>0</v>
      </c>
      <c r="L10">
        <v>0</v>
      </c>
      <c r="M10">
        <v>270.000004</v>
      </c>
      <c r="N10">
        <v>30</v>
      </c>
      <c r="O10">
        <v>16.386</v>
      </c>
      <c r="P10" s="75"/>
      <c r="Q10" s="55"/>
      <c r="R10" s="55">
        <f t="shared" si="0"/>
        <v>0</v>
      </c>
      <c r="S10" s="55"/>
      <c r="T10" s="55"/>
      <c r="U10" s="55"/>
      <c r="V10" s="55"/>
      <c r="W10" s="55"/>
      <c r="X10" s="55"/>
      <c r="Y10" s="55"/>
      <c r="Z10" s="76"/>
    </row>
    <row r="11" spans="1:26" ht="12.75">
      <c r="A11">
        <v>0</v>
      </c>
      <c r="B11">
        <v>10</v>
      </c>
      <c r="C11">
        <v>0</v>
      </c>
      <c r="D11"/>
      <c r="E11">
        <v>2569</v>
      </c>
      <c r="F11">
        <v>5130</v>
      </c>
      <c r="G11">
        <v>61560000</v>
      </c>
      <c r="H11">
        <v>0.373918</v>
      </c>
      <c r="I11">
        <v>0</v>
      </c>
      <c r="J11">
        <v>0</v>
      </c>
      <c r="K11">
        <v>0</v>
      </c>
      <c r="L11">
        <v>0</v>
      </c>
      <c r="M11">
        <v>267.038257</v>
      </c>
      <c r="N11">
        <v>30</v>
      </c>
      <c r="O11">
        <v>15.39</v>
      </c>
      <c r="P11" s="75"/>
      <c r="Q11" s="55"/>
      <c r="R11" s="55">
        <f t="shared" si="0"/>
        <v>0</v>
      </c>
      <c r="S11" s="55"/>
      <c r="T11" s="55"/>
      <c r="U11" s="55"/>
      <c r="V11" s="55"/>
      <c r="W11" s="55"/>
      <c r="X11" s="55"/>
      <c r="Y11" s="55"/>
      <c r="Z11" s="76"/>
    </row>
    <row r="12" spans="1:26" ht="12.75">
      <c r="A12">
        <v>0</v>
      </c>
      <c r="B12">
        <v>1</v>
      </c>
      <c r="C12">
        <v>0</v>
      </c>
      <c r="D12"/>
      <c r="E12">
        <v>2510</v>
      </c>
      <c r="F12">
        <v>5018</v>
      </c>
      <c r="G12">
        <v>60216000</v>
      </c>
      <c r="H12">
        <v>0.392493</v>
      </c>
      <c r="I12">
        <v>0</v>
      </c>
      <c r="J12">
        <v>0</v>
      </c>
      <c r="K12">
        <v>0</v>
      </c>
      <c r="L12">
        <v>0</v>
      </c>
      <c r="M12">
        <v>242.51598</v>
      </c>
      <c r="N12">
        <v>30</v>
      </c>
      <c r="O12">
        <v>15.054</v>
      </c>
      <c r="P12" s="75"/>
      <c r="Q12" s="55"/>
      <c r="R12" s="55">
        <f t="shared" si="0"/>
        <v>0</v>
      </c>
      <c r="S12" s="55"/>
      <c r="T12" s="55"/>
      <c r="U12" s="55"/>
      <c r="V12" s="55"/>
      <c r="W12" s="55"/>
      <c r="X12" s="55"/>
      <c r="Y12" s="55"/>
      <c r="Z12" s="76"/>
    </row>
    <row r="13" spans="1:26" ht="12.75">
      <c r="A13">
        <v>1</v>
      </c>
      <c r="B13">
        <v>0</v>
      </c>
      <c r="C13">
        <v>0</v>
      </c>
      <c r="D13"/>
      <c r="E13">
        <v>67</v>
      </c>
      <c r="F13">
        <v>2557</v>
      </c>
      <c r="G13">
        <v>818240</v>
      </c>
      <c r="H13">
        <v>0.12119</v>
      </c>
      <c r="I13">
        <v>0</v>
      </c>
      <c r="J13">
        <v>0</v>
      </c>
      <c r="K13">
        <v>0</v>
      </c>
      <c r="L13">
        <v>0</v>
      </c>
      <c r="M13">
        <v>242.516242</v>
      </c>
      <c r="N13">
        <v>0</v>
      </c>
      <c r="O13">
        <v>0.20456</v>
      </c>
      <c r="P13" s="75"/>
      <c r="Q13" s="55"/>
      <c r="R13" s="55">
        <f t="shared" si="0"/>
        <v>0</v>
      </c>
      <c r="S13" s="55"/>
      <c r="T13" s="55"/>
      <c r="U13" s="55"/>
      <c r="V13" s="55"/>
      <c r="W13" s="55"/>
      <c r="X13" s="55"/>
      <c r="Y13" s="55"/>
      <c r="Z13" s="76"/>
    </row>
    <row r="14" spans="1:26" ht="12.75">
      <c r="A14">
        <v>2</v>
      </c>
      <c r="B14">
        <v>0</v>
      </c>
      <c r="C14">
        <v>0</v>
      </c>
      <c r="D14"/>
      <c r="E14">
        <v>78</v>
      </c>
      <c r="F14">
        <v>2524</v>
      </c>
      <c r="G14">
        <v>807680</v>
      </c>
      <c r="H14">
        <v>0.11428</v>
      </c>
      <c r="I14">
        <v>0</v>
      </c>
      <c r="J14">
        <v>0</v>
      </c>
      <c r="K14">
        <v>0</v>
      </c>
      <c r="L14">
        <v>0</v>
      </c>
      <c r="M14">
        <v>251.788885</v>
      </c>
      <c r="N14">
        <v>0</v>
      </c>
      <c r="O14">
        <v>0.20192</v>
      </c>
      <c r="P14" s="75"/>
      <c r="Q14" s="55"/>
      <c r="R14" s="55">
        <f t="shared" si="0"/>
        <v>0</v>
      </c>
      <c r="S14" s="55"/>
      <c r="T14" s="55"/>
      <c r="U14" s="55"/>
      <c r="V14" s="55"/>
      <c r="W14" s="55"/>
      <c r="X14" s="55"/>
      <c r="Y14" s="55"/>
      <c r="Z14" s="76"/>
    </row>
    <row r="15" spans="1:26" ht="12.75">
      <c r="A15">
        <v>3</v>
      </c>
      <c r="B15">
        <v>0</v>
      </c>
      <c r="C15">
        <v>0</v>
      </c>
      <c r="D15"/>
      <c r="E15">
        <v>67</v>
      </c>
      <c r="F15">
        <v>2730</v>
      </c>
      <c r="G15">
        <v>873600</v>
      </c>
      <c r="H15">
        <v>0.166813</v>
      </c>
      <c r="I15">
        <v>0</v>
      </c>
      <c r="J15">
        <v>0</v>
      </c>
      <c r="K15">
        <v>0</v>
      </c>
      <c r="L15">
        <v>0</v>
      </c>
      <c r="M15">
        <v>270.000012</v>
      </c>
      <c r="N15">
        <v>0</v>
      </c>
      <c r="O15">
        <v>0.2184</v>
      </c>
      <c r="P15" s="75"/>
      <c r="Q15" s="55"/>
      <c r="R15" s="55">
        <f t="shared" si="0"/>
        <v>0</v>
      </c>
      <c r="S15" s="55"/>
      <c r="T15" s="55"/>
      <c r="U15" s="55"/>
      <c r="V15" s="55"/>
      <c r="W15" s="55"/>
      <c r="X15" s="55"/>
      <c r="Y15" s="55"/>
      <c r="Z15" s="76"/>
    </row>
    <row r="16" spans="1:26" ht="12.75">
      <c r="A16">
        <v>4</v>
      </c>
      <c r="B16">
        <v>0</v>
      </c>
      <c r="C16">
        <v>0</v>
      </c>
      <c r="D16"/>
      <c r="E16">
        <v>67</v>
      </c>
      <c r="F16">
        <v>2666</v>
      </c>
      <c r="G16">
        <v>853120</v>
      </c>
      <c r="H16">
        <v>0.126485</v>
      </c>
      <c r="I16">
        <v>0</v>
      </c>
      <c r="J16">
        <v>0</v>
      </c>
      <c r="K16">
        <v>0</v>
      </c>
      <c r="L16">
        <v>0</v>
      </c>
      <c r="M16">
        <v>233.357128</v>
      </c>
      <c r="N16">
        <v>0</v>
      </c>
      <c r="O16">
        <v>0.21328</v>
      </c>
      <c r="P16" s="75"/>
      <c r="Q16" s="55"/>
      <c r="R16" s="55">
        <f t="shared" si="0"/>
        <v>0</v>
      </c>
      <c r="S16" s="55"/>
      <c r="T16" s="55"/>
      <c r="U16" s="55"/>
      <c r="V16" s="55"/>
      <c r="W16" s="55"/>
      <c r="X16" s="55"/>
      <c r="Y16" s="55"/>
      <c r="Z16" s="76"/>
    </row>
    <row r="17" spans="1:26" ht="12.75">
      <c r="A17">
        <v>5</v>
      </c>
      <c r="B17">
        <v>0</v>
      </c>
      <c r="C17">
        <v>0</v>
      </c>
      <c r="D17"/>
      <c r="E17">
        <v>70</v>
      </c>
      <c r="F17">
        <v>2683</v>
      </c>
      <c r="G17">
        <v>858560</v>
      </c>
      <c r="H17">
        <v>0.122472</v>
      </c>
      <c r="I17">
        <v>0</v>
      </c>
      <c r="J17">
        <v>0</v>
      </c>
      <c r="K17">
        <v>0</v>
      </c>
      <c r="L17">
        <v>0</v>
      </c>
      <c r="M17">
        <v>244.495975</v>
      </c>
      <c r="N17">
        <v>0</v>
      </c>
      <c r="O17">
        <v>0.21464</v>
      </c>
      <c r="P17" s="75"/>
      <c r="Q17" s="55"/>
      <c r="R17" s="55">
        <f t="shared" si="0"/>
        <v>0</v>
      </c>
      <c r="S17" s="55"/>
      <c r="T17" s="55"/>
      <c r="U17" s="55"/>
      <c r="V17" s="55"/>
      <c r="W17" s="55"/>
      <c r="X17" s="55"/>
      <c r="Y17" s="55"/>
      <c r="Z17" s="76"/>
    </row>
    <row r="18" spans="1:26" ht="12.75">
      <c r="A18">
        <v>6</v>
      </c>
      <c r="B18">
        <v>0</v>
      </c>
      <c r="C18">
        <v>0</v>
      </c>
      <c r="D18"/>
      <c r="E18">
        <v>67</v>
      </c>
      <c r="F18">
        <v>2653</v>
      </c>
      <c r="G18">
        <v>848960</v>
      </c>
      <c r="H18">
        <v>0.117605</v>
      </c>
      <c r="I18">
        <v>0</v>
      </c>
      <c r="J18">
        <v>0</v>
      </c>
      <c r="K18">
        <v>0</v>
      </c>
      <c r="L18">
        <v>0</v>
      </c>
      <c r="M18">
        <v>237.1208</v>
      </c>
      <c r="N18">
        <v>0</v>
      </c>
      <c r="O18">
        <v>0.21224</v>
      </c>
      <c r="P18" s="75"/>
      <c r="Q18" s="55"/>
      <c r="R18" s="55">
        <f t="shared" si="0"/>
        <v>0</v>
      </c>
      <c r="S18" s="55"/>
      <c r="T18" s="55"/>
      <c r="U18" s="55"/>
      <c r="V18" s="55"/>
      <c r="W18" s="55"/>
      <c r="X18" s="55"/>
      <c r="Y18" s="55"/>
      <c r="Z18" s="76"/>
    </row>
    <row r="19" spans="1:26" ht="12.75">
      <c r="A19">
        <v>7</v>
      </c>
      <c r="B19">
        <v>0</v>
      </c>
      <c r="C19">
        <v>0</v>
      </c>
      <c r="D19"/>
      <c r="E19">
        <v>59</v>
      </c>
      <c r="F19">
        <v>2384</v>
      </c>
      <c r="G19">
        <v>762880</v>
      </c>
      <c r="H19">
        <v>0.156301</v>
      </c>
      <c r="I19">
        <v>0</v>
      </c>
      <c r="J19">
        <v>0</v>
      </c>
      <c r="K19">
        <v>0</v>
      </c>
      <c r="L19">
        <v>0</v>
      </c>
      <c r="M19">
        <v>261.802581</v>
      </c>
      <c r="N19">
        <v>0</v>
      </c>
      <c r="O19">
        <v>0.19072</v>
      </c>
      <c r="P19" s="75"/>
      <c r="Q19" s="55"/>
      <c r="R19" s="55">
        <f t="shared" si="0"/>
        <v>0</v>
      </c>
      <c r="S19" s="55"/>
      <c r="T19" s="55"/>
      <c r="U19" s="55"/>
      <c r="V19" s="55"/>
      <c r="W19" s="55"/>
      <c r="X19" s="55"/>
      <c r="Y19" s="55"/>
      <c r="Z19" s="76"/>
    </row>
    <row r="20" spans="1:26" ht="12.75">
      <c r="A20">
        <v>8</v>
      </c>
      <c r="B20">
        <v>0</v>
      </c>
      <c r="C20">
        <v>0</v>
      </c>
      <c r="D20"/>
      <c r="E20">
        <v>67</v>
      </c>
      <c r="F20">
        <v>2747</v>
      </c>
      <c r="G20">
        <v>879040</v>
      </c>
      <c r="H20">
        <v>0.164024</v>
      </c>
      <c r="I20">
        <v>0</v>
      </c>
      <c r="J20">
        <v>0</v>
      </c>
      <c r="K20">
        <v>0</v>
      </c>
      <c r="L20">
        <v>0</v>
      </c>
      <c r="M20">
        <v>269.999997</v>
      </c>
      <c r="N20">
        <v>0</v>
      </c>
      <c r="O20">
        <v>0.21976</v>
      </c>
      <c r="P20" s="75"/>
      <c r="Q20" s="55"/>
      <c r="R20" s="55">
        <f t="shared" si="0"/>
        <v>0</v>
      </c>
      <c r="S20" s="55"/>
      <c r="T20" s="55"/>
      <c r="U20" s="55"/>
      <c r="V20" s="55"/>
      <c r="W20" s="55"/>
      <c r="X20" s="55"/>
      <c r="Y20" s="55"/>
      <c r="Z20" s="76"/>
    </row>
    <row r="21" spans="1:26" ht="12.75">
      <c r="A21">
        <v>9</v>
      </c>
      <c r="B21">
        <v>0</v>
      </c>
      <c r="C21">
        <v>0</v>
      </c>
      <c r="D21"/>
      <c r="E21">
        <v>67</v>
      </c>
      <c r="F21">
        <v>2733</v>
      </c>
      <c r="G21">
        <v>874560</v>
      </c>
      <c r="H21">
        <v>0.135836</v>
      </c>
      <c r="I21">
        <v>0</v>
      </c>
      <c r="J21">
        <v>0</v>
      </c>
      <c r="K21">
        <v>0</v>
      </c>
      <c r="L21">
        <v>0</v>
      </c>
      <c r="M21">
        <v>270.000014</v>
      </c>
      <c r="N21">
        <v>0</v>
      </c>
      <c r="O21">
        <v>0.21864</v>
      </c>
      <c r="P21" s="75"/>
      <c r="Q21" s="55"/>
      <c r="R21" s="115">
        <v>0</v>
      </c>
      <c r="S21" s="55"/>
      <c r="T21" s="55"/>
      <c r="U21" s="55"/>
      <c r="V21" s="55"/>
      <c r="W21" s="55"/>
      <c r="X21" s="55"/>
      <c r="Y21" s="55"/>
      <c r="Z21" s="76"/>
    </row>
    <row r="22" spans="1:26" ht="12.75">
      <c r="A22">
        <v>10</v>
      </c>
      <c r="B22">
        <v>0</v>
      </c>
      <c r="C22">
        <v>0</v>
      </c>
      <c r="D22"/>
      <c r="E22">
        <v>66</v>
      </c>
      <c r="F22">
        <v>2527</v>
      </c>
      <c r="G22">
        <v>808640</v>
      </c>
      <c r="H22">
        <v>0.168571</v>
      </c>
      <c r="I22">
        <v>0</v>
      </c>
      <c r="J22">
        <v>0</v>
      </c>
      <c r="K22">
        <v>0</v>
      </c>
      <c r="L22">
        <v>0</v>
      </c>
      <c r="M22">
        <v>264.96468</v>
      </c>
      <c r="N22">
        <v>0</v>
      </c>
      <c r="O22">
        <v>0.20216</v>
      </c>
      <c r="P22" s="75"/>
      <c r="Q22" s="55"/>
      <c r="R22" s="116">
        <f aca="true" t="shared" si="1" ref="R22:R30">(I22+K22)/F22</f>
        <v>0</v>
      </c>
      <c r="S22" s="55">
        <v>0.0001</v>
      </c>
      <c r="T22" s="55"/>
      <c r="U22" s="55"/>
      <c r="V22" s="55"/>
      <c r="W22" s="55"/>
      <c r="X22" s="55"/>
      <c r="Y22" s="55"/>
      <c r="Z22" s="76"/>
    </row>
    <row r="23" spans="1:26" ht="12.75">
      <c r="A23">
        <v>0</v>
      </c>
      <c r="B23">
        <v>11</v>
      </c>
      <c r="C23"/>
      <c r="D23">
        <v>15</v>
      </c>
      <c r="E23">
        <v>278</v>
      </c>
      <c r="F23">
        <v>1946</v>
      </c>
      <c r="G23">
        <v>7970816</v>
      </c>
      <c r="H23">
        <v>0.070132</v>
      </c>
      <c r="I23">
        <v>0</v>
      </c>
      <c r="J23">
        <v>0</v>
      </c>
      <c r="K23">
        <v>0</v>
      </c>
      <c r="L23">
        <v>0</v>
      </c>
      <c r="M23">
        <v>265.081039</v>
      </c>
      <c r="N23">
        <v>2</v>
      </c>
      <c r="O23">
        <v>1.992704</v>
      </c>
      <c r="P23" s="75"/>
      <c r="Q23" s="55"/>
      <c r="R23" s="116">
        <f t="shared" si="1"/>
        <v>0</v>
      </c>
      <c r="S23" s="55">
        <v>0.0001</v>
      </c>
      <c r="T23" s="55"/>
      <c r="U23" s="55"/>
      <c r="V23" s="55"/>
      <c r="W23" s="55"/>
      <c r="X23" s="55"/>
      <c r="Y23" s="55"/>
      <c r="Z23" s="76"/>
    </row>
    <row r="24" spans="1:26" ht="12.75">
      <c r="A24">
        <v>0</v>
      </c>
      <c r="B24">
        <v>12</v>
      </c>
      <c r="C24"/>
      <c r="D24">
        <v>15</v>
      </c>
      <c r="E24">
        <v>278</v>
      </c>
      <c r="F24">
        <v>1946</v>
      </c>
      <c r="G24">
        <v>7970816</v>
      </c>
      <c r="H24">
        <v>0.070715</v>
      </c>
      <c r="I24">
        <v>0</v>
      </c>
      <c r="J24">
        <v>0</v>
      </c>
      <c r="K24">
        <v>0</v>
      </c>
      <c r="L24">
        <v>0</v>
      </c>
      <c r="M24">
        <v>264.916232</v>
      </c>
      <c r="N24">
        <v>2</v>
      </c>
      <c r="O24">
        <v>1.992704</v>
      </c>
      <c r="P24" s="75"/>
      <c r="Q24" s="55"/>
      <c r="R24" s="116">
        <f t="shared" si="1"/>
        <v>0</v>
      </c>
      <c r="S24" s="55">
        <v>0.0001</v>
      </c>
      <c r="T24" s="55"/>
      <c r="U24" s="55"/>
      <c r="V24" s="55"/>
      <c r="W24" s="55"/>
      <c r="X24" s="55"/>
      <c r="Y24" s="55"/>
      <c r="Z24" s="76"/>
    </row>
    <row r="25" spans="1:26" ht="12.75">
      <c r="A25">
        <v>0</v>
      </c>
      <c r="B25">
        <v>13</v>
      </c>
      <c r="C25"/>
      <c r="D25">
        <v>15</v>
      </c>
      <c r="E25">
        <v>278</v>
      </c>
      <c r="F25">
        <v>1946</v>
      </c>
      <c r="G25">
        <v>7970816</v>
      </c>
      <c r="H25">
        <v>0.062313</v>
      </c>
      <c r="I25">
        <v>0</v>
      </c>
      <c r="J25">
        <v>0</v>
      </c>
      <c r="K25">
        <v>0</v>
      </c>
      <c r="L25">
        <v>0</v>
      </c>
      <c r="M25">
        <v>267.990495</v>
      </c>
      <c r="N25">
        <v>2</v>
      </c>
      <c r="O25">
        <v>1.992704</v>
      </c>
      <c r="P25" s="75"/>
      <c r="Q25" s="55"/>
      <c r="R25" s="116">
        <f t="shared" si="1"/>
        <v>0</v>
      </c>
      <c r="S25" s="55">
        <v>0.0001</v>
      </c>
      <c r="T25" s="55"/>
      <c r="U25" s="55"/>
      <c r="V25" s="55"/>
      <c r="W25" s="55"/>
      <c r="X25" s="55"/>
      <c r="Y25" s="55"/>
      <c r="Z25" s="76"/>
    </row>
    <row r="26" spans="1:26" ht="12.75">
      <c r="A26">
        <v>0</v>
      </c>
      <c r="B26">
        <v>14</v>
      </c>
      <c r="C26"/>
      <c r="D26">
        <v>15</v>
      </c>
      <c r="E26">
        <v>278</v>
      </c>
      <c r="F26">
        <v>1946</v>
      </c>
      <c r="G26">
        <v>7970816</v>
      </c>
      <c r="H26">
        <v>0.071311</v>
      </c>
      <c r="I26">
        <v>0</v>
      </c>
      <c r="J26">
        <v>0</v>
      </c>
      <c r="K26">
        <v>0</v>
      </c>
      <c r="L26">
        <v>0</v>
      </c>
      <c r="M26">
        <v>256.988837</v>
      </c>
      <c r="N26">
        <v>2</v>
      </c>
      <c r="O26">
        <v>1.992704</v>
      </c>
      <c r="P26" s="75"/>
      <c r="Q26" s="55"/>
      <c r="R26" s="116">
        <f t="shared" si="1"/>
        <v>0</v>
      </c>
      <c r="S26" s="55">
        <v>0.0001</v>
      </c>
      <c r="T26" s="55"/>
      <c r="U26" s="55"/>
      <c r="V26" s="55"/>
      <c r="W26" s="55"/>
      <c r="X26" s="55"/>
      <c r="Y26" s="55"/>
      <c r="Z26" s="76"/>
    </row>
    <row r="27" spans="1:26" ht="12.75">
      <c r="A27">
        <v>0</v>
      </c>
      <c r="B27">
        <v>15</v>
      </c>
      <c r="C27"/>
      <c r="D27">
        <v>15</v>
      </c>
      <c r="E27">
        <v>1114</v>
      </c>
      <c r="F27">
        <v>7798</v>
      </c>
      <c r="G27">
        <v>31940608</v>
      </c>
      <c r="H27">
        <v>0.03578</v>
      </c>
      <c r="I27">
        <v>0</v>
      </c>
      <c r="J27">
        <v>0</v>
      </c>
      <c r="K27">
        <v>0</v>
      </c>
      <c r="L27">
        <v>0</v>
      </c>
      <c r="M27">
        <v>269.999987</v>
      </c>
      <c r="N27">
        <v>8</v>
      </c>
      <c r="O27">
        <v>7.985152</v>
      </c>
      <c r="P27" s="75"/>
      <c r="Q27" s="55"/>
      <c r="R27" s="116">
        <f t="shared" si="1"/>
        <v>0</v>
      </c>
      <c r="S27" s="55">
        <v>0.0001</v>
      </c>
      <c r="T27" s="55"/>
      <c r="U27" s="55"/>
      <c r="V27" s="55"/>
      <c r="W27" s="55"/>
      <c r="X27" s="55"/>
      <c r="Y27" s="55"/>
      <c r="Z27" s="76"/>
    </row>
    <row r="28" spans="1:26" ht="12.75">
      <c r="A28">
        <v>0</v>
      </c>
      <c r="B28">
        <v>16</v>
      </c>
      <c r="C28"/>
      <c r="D28">
        <v>15</v>
      </c>
      <c r="E28">
        <v>1115</v>
      </c>
      <c r="F28">
        <v>7805</v>
      </c>
      <c r="G28">
        <v>31969280</v>
      </c>
      <c r="H28">
        <v>0.035723</v>
      </c>
      <c r="I28">
        <v>0</v>
      </c>
      <c r="J28">
        <v>0</v>
      </c>
      <c r="K28">
        <v>0</v>
      </c>
      <c r="L28">
        <v>0</v>
      </c>
      <c r="M28">
        <v>270.000008</v>
      </c>
      <c r="N28">
        <v>8</v>
      </c>
      <c r="O28">
        <v>7.99232</v>
      </c>
      <c r="P28" s="75"/>
      <c r="Q28" s="55"/>
      <c r="R28" s="116">
        <f t="shared" si="1"/>
        <v>0</v>
      </c>
      <c r="S28" s="55">
        <v>0.0001</v>
      </c>
      <c r="T28" s="55"/>
      <c r="U28" s="55"/>
      <c r="V28" s="55"/>
      <c r="W28" s="55"/>
      <c r="X28" s="55"/>
      <c r="Y28" s="55"/>
      <c r="Z28" s="76"/>
    </row>
    <row r="29" spans="1:26" ht="12.75">
      <c r="A29">
        <v>0</v>
      </c>
      <c r="B29">
        <v>17</v>
      </c>
      <c r="C29"/>
      <c r="D29">
        <v>15</v>
      </c>
      <c r="E29">
        <v>1115</v>
      </c>
      <c r="F29">
        <v>7805</v>
      </c>
      <c r="G29">
        <v>31969280</v>
      </c>
      <c r="H29">
        <v>0.036787</v>
      </c>
      <c r="I29">
        <v>0</v>
      </c>
      <c r="J29">
        <v>0</v>
      </c>
      <c r="K29">
        <v>0</v>
      </c>
      <c r="L29">
        <v>0</v>
      </c>
      <c r="M29">
        <v>270.000008</v>
      </c>
      <c r="N29">
        <v>8</v>
      </c>
      <c r="O29">
        <v>7.99232</v>
      </c>
      <c r="P29" s="75"/>
      <c r="Q29" s="55"/>
      <c r="R29" s="116">
        <f t="shared" si="1"/>
        <v>0</v>
      </c>
      <c r="S29" s="55">
        <v>0.0001</v>
      </c>
      <c r="T29" s="55"/>
      <c r="U29" s="55"/>
      <c r="V29" s="55"/>
      <c r="W29" s="55"/>
      <c r="X29" s="55"/>
      <c r="Y29" s="55"/>
      <c r="Z29" s="76"/>
    </row>
    <row r="30" spans="1:26" ht="12.75">
      <c r="A30">
        <v>0</v>
      </c>
      <c r="B30">
        <v>18</v>
      </c>
      <c r="C30"/>
      <c r="D30">
        <v>15</v>
      </c>
      <c r="E30">
        <v>833</v>
      </c>
      <c r="F30">
        <v>1666</v>
      </c>
      <c r="G30">
        <v>19992000</v>
      </c>
      <c r="H30">
        <v>0.036173</v>
      </c>
      <c r="I30">
        <v>0</v>
      </c>
      <c r="J30">
        <v>0</v>
      </c>
      <c r="K30">
        <v>0</v>
      </c>
      <c r="L30">
        <v>0</v>
      </c>
      <c r="M30">
        <v>270.000006</v>
      </c>
      <c r="N30">
        <v>5</v>
      </c>
      <c r="O30">
        <v>4.998</v>
      </c>
      <c r="P30" s="75"/>
      <c r="Q30" s="55"/>
      <c r="R30" s="116">
        <f t="shared" si="1"/>
        <v>0</v>
      </c>
      <c r="S30" s="55">
        <v>0.0001</v>
      </c>
      <c r="T30" s="55"/>
      <c r="U30" s="55"/>
      <c r="V30" s="55"/>
      <c r="W30" s="55"/>
      <c r="X30" s="55"/>
      <c r="Y30" s="55"/>
      <c r="Z30" s="76"/>
    </row>
    <row r="31" spans="1:26" ht="12.75">
      <c r="A31">
        <v>0</v>
      </c>
      <c r="B31">
        <v>24</v>
      </c>
      <c r="C31"/>
      <c r="D31">
        <v>13</v>
      </c>
      <c r="E31">
        <v>398</v>
      </c>
      <c r="F31">
        <v>398</v>
      </c>
      <c r="G31">
        <v>382080</v>
      </c>
      <c r="H31">
        <v>0.030034</v>
      </c>
      <c r="I31">
        <v>1</v>
      </c>
      <c r="J31">
        <v>960</v>
      </c>
      <c r="K31">
        <v>0</v>
      </c>
      <c r="L31">
        <v>0</v>
      </c>
      <c r="M31">
        <v>270</v>
      </c>
      <c r="N31">
        <v>0.096</v>
      </c>
      <c r="O31">
        <v>0.09552</v>
      </c>
      <c r="P31" s="75"/>
      <c r="Q31" s="55"/>
      <c r="R31" s="101">
        <f aca="true" t="shared" si="2" ref="R31:R61">(I31+K31)*100/F31</f>
        <v>0.25125628140703515</v>
      </c>
      <c r="S31" s="103">
        <v>0.05</v>
      </c>
      <c r="T31" s="103"/>
      <c r="U31" s="103"/>
      <c r="V31" s="55"/>
      <c r="W31" s="55"/>
      <c r="X31" s="55"/>
      <c r="Y31" s="55"/>
      <c r="Z31" s="76"/>
    </row>
    <row r="32" spans="1:26" ht="12.75">
      <c r="A32">
        <v>0</v>
      </c>
      <c r="B32">
        <v>25</v>
      </c>
      <c r="C32"/>
      <c r="D32">
        <v>13</v>
      </c>
      <c r="E32">
        <v>398</v>
      </c>
      <c r="F32">
        <v>398</v>
      </c>
      <c r="G32">
        <v>382080</v>
      </c>
      <c r="H32">
        <v>0.029644</v>
      </c>
      <c r="I32">
        <v>0</v>
      </c>
      <c r="J32">
        <v>0</v>
      </c>
      <c r="K32">
        <v>0</v>
      </c>
      <c r="L32">
        <v>0</v>
      </c>
      <c r="M32">
        <v>268.658806</v>
      </c>
      <c r="N32">
        <v>0.096</v>
      </c>
      <c r="O32">
        <v>0.09552</v>
      </c>
      <c r="P32" s="75"/>
      <c r="Q32" s="55"/>
      <c r="R32" s="101">
        <f t="shared" si="2"/>
        <v>0</v>
      </c>
      <c r="S32" s="103">
        <v>0.05</v>
      </c>
      <c r="T32" s="103"/>
      <c r="U32" s="103"/>
      <c r="V32" s="55"/>
      <c r="W32" s="55"/>
      <c r="X32" s="55"/>
      <c r="Y32" s="55"/>
      <c r="Z32" s="76"/>
    </row>
    <row r="33" spans="1:26" ht="12.75">
      <c r="A33">
        <v>0</v>
      </c>
      <c r="B33">
        <v>26</v>
      </c>
      <c r="C33"/>
      <c r="D33">
        <v>13</v>
      </c>
      <c r="E33">
        <v>398</v>
      </c>
      <c r="F33">
        <v>398</v>
      </c>
      <c r="G33">
        <v>382080</v>
      </c>
      <c r="H33">
        <v>0.029791</v>
      </c>
      <c r="I33">
        <v>0</v>
      </c>
      <c r="J33">
        <v>0</v>
      </c>
      <c r="K33">
        <v>0</v>
      </c>
      <c r="L33">
        <v>0</v>
      </c>
      <c r="M33">
        <v>268.658806</v>
      </c>
      <c r="N33">
        <v>0.096</v>
      </c>
      <c r="O33">
        <v>0.09552</v>
      </c>
      <c r="P33" s="75"/>
      <c r="Q33" s="55"/>
      <c r="R33" s="101">
        <f t="shared" si="2"/>
        <v>0</v>
      </c>
      <c r="S33" s="103">
        <v>0.05</v>
      </c>
      <c r="T33" s="103"/>
      <c r="U33" s="103"/>
      <c r="V33" s="55"/>
      <c r="W33" s="55"/>
      <c r="X33" s="55"/>
      <c r="Y33" s="55"/>
      <c r="Z33" s="76"/>
    </row>
    <row r="34" spans="1:26" ht="12.75">
      <c r="A34">
        <v>0</v>
      </c>
      <c r="B34">
        <v>27</v>
      </c>
      <c r="C34"/>
      <c r="D34">
        <v>13</v>
      </c>
      <c r="E34">
        <v>398</v>
      </c>
      <c r="F34">
        <v>398</v>
      </c>
      <c r="G34">
        <v>382080</v>
      </c>
      <c r="H34">
        <v>0.029938</v>
      </c>
      <c r="I34">
        <v>0</v>
      </c>
      <c r="J34">
        <v>0</v>
      </c>
      <c r="K34">
        <v>0</v>
      </c>
      <c r="L34">
        <v>0</v>
      </c>
      <c r="M34">
        <v>266.012433</v>
      </c>
      <c r="N34">
        <v>0.096</v>
      </c>
      <c r="O34">
        <v>0.09552</v>
      </c>
      <c r="P34" s="75"/>
      <c r="Q34" s="55"/>
      <c r="R34" s="101">
        <f t="shared" si="2"/>
        <v>0</v>
      </c>
      <c r="S34" s="103">
        <v>0.05</v>
      </c>
      <c r="T34" s="103"/>
      <c r="U34" s="103"/>
      <c r="V34" s="55"/>
      <c r="W34" s="55"/>
      <c r="X34" s="55"/>
      <c r="Y34" s="55"/>
      <c r="Z34" s="76"/>
    </row>
    <row r="35" spans="1:26" ht="12.75">
      <c r="A35">
        <v>0</v>
      </c>
      <c r="B35">
        <v>28</v>
      </c>
      <c r="C35"/>
      <c r="D35">
        <v>13</v>
      </c>
      <c r="E35">
        <v>398</v>
      </c>
      <c r="F35">
        <v>398</v>
      </c>
      <c r="G35">
        <v>382080</v>
      </c>
      <c r="H35">
        <v>0.029897</v>
      </c>
      <c r="I35">
        <v>0</v>
      </c>
      <c r="J35">
        <v>0</v>
      </c>
      <c r="K35">
        <v>0</v>
      </c>
      <c r="L35">
        <v>0</v>
      </c>
      <c r="M35">
        <v>269.104523</v>
      </c>
      <c r="N35">
        <v>0.096</v>
      </c>
      <c r="O35">
        <v>0.09552</v>
      </c>
      <c r="P35" s="75"/>
      <c r="Q35" s="55"/>
      <c r="R35" s="101">
        <f t="shared" si="2"/>
        <v>0</v>
      </c>
      <c r="S35" s="103">
        <v>0.05</v>
      </c>
      <c r="T35" s="103"/>
      <c r="U35" s="103"/>
      <c r="V35" s="55"/>
      <c r="W35" s="55"/>
      <c r="X35" s="55"/>
      <c r="Y35" s="55"/>
      <c r="Z35" s="76"/>
    </row>
    <row r="36" spans="1:26" ht="12.75">
      <c r="A36">
        <v>0</v>
      </c>
      <c r="B36">
        <v>29</v>
      </c>
      <c r="C36"/>
      <c r="D36">
        <v>13</v>
      </c>
      <c r="E36">
        <v>398</v>
      </c>
      <c r="F36">
        <v>398</v>
      </c>
      <c r="G36">
        <v>382080</v>
      </c>
      <c r="H36">
        <v>0.029581</v>
      </c>
      <c r="I36">
        <v>0</v>
      </c>
      <c r="J36">
        <v>0</v>
      </c>
      <c r="K36">
        <v>0</v>
      </c>
      <c r="L36">
        <v>0</v>
      </c>
      <c r="M36">
        <v>261.017587</v>
      </c>
      <c r="N36">
        <v>0.096</v>
      </c>
      <c r="O36">
        <v>0.09552</v>
      </c>
      <c r="P36" s="75"/>
      <c r="Q36" s="55"/>
      <c r="R36" s="101">
        <f t="shared" si="2"/>
        <v>0</v>
      </c>
      <c r="S36" s="103">
        <v>0.05</v>
      </c>
      <c r="T36" s="103"/>
      <c r="U36" s="103"/>
      <c r="V36" s="55"/>
      <c r="W36" s="55"/>
      <c r="X36" s="55"/>
      <c r="Y36" s="55"/>
      <c r="Z36" s="76"/>
    </row>
    <row r="37" spans="1:26" ht="12.75">
      <c r="A37">
        <v>0</v>
      </c>
      <c r="B37">
        <v>30</v>
      </c>
      <c r="C37"/>
      <c r="D37">
        <v>13</v>
      </c>
      <c r="E37">
        <v>398</v>
      </c>
      <c r="F37">
        <v>398</v>
      </c>
      <c r="G37">
        <v>382080</v>
      </c>
      <c r="H37">
        <v>0.029782</v>
      </c>
      <c r="I37">
        <v>0</v>
      </c>
      <c r="J37">
        <v>0</v>
      </c>
      <c r="K37">
        <v>0</v>
      </c>
      <c r="L37">
        <v>0</v>
      </c>
      <c r="M37">
        <v>268.214429</v>
      </c>
      <c r="N37">
        <v>0.096</v>
      </c>
      <c r="O37">
        <v>0.09552</v>
      </c>
      <c r="P37" s="75"/>
      <c r="Q37" s="55"/>
      <c r="R37" s="101">
        <f t="shared" si="2"/>
        <v>0</v>
      </c>
      <c r="S37" s="103">
        <v>0.05</v>
      </c>
      <c r="T37" s="103"/>
      <c r="U37" s="103"/>
      <c r="V37" s="55"/>
      <c r="W37" s="55"/>
      <c r="X37" s="55"/>
      <c r="Y37" s="55"/>
      <c r="Z37" s="76"/>
    </row>
    <row r="38" spans="1:26" ht="12.75">
      <c r="A38">
        <v>0</v>
      </c>
      <c r="B38">
        <v>31</v>
      </c>
      <c r="C38"/>
      <c r="D38">
        <v>13</v>
      </c>
      <c r="E38">
        <v>398</v>
      </c>
      <c r="F38">
        <v>398</v>
      </c>
      <c r="G38">
        <v>382080</v>
      </c>
      <c r="H38">
        <v>0.029556</v>
      </c>
      <c r="I38">
        <v>0</v>
      </c>
      <c r="J38">
        <v>0</v>
      </c>
      <c r="K38">
        <v>0</v>
      </c>
      <c r="L38">
        <v>0</v>
      </c>
      <c r="M38">
        <v>244.9183</v>
      </c>
      <c r="N38">
        <v>0.096</v>
      </c>
      <c r="O38">
        <v>0.09552</v>
      </c>
      <c r="P38" s="75"/>
      <c r="Q38" s="55"/>
      <c r="R38" s="101">
        <f t="shared" si="2"/>
        <v>0</v>
      </c>
      <c r="S38" s="103">
        <v>0.05</v>
      </c>
      <c r="T38" s="103"/>
      <c r="U38" s="103"/>
      <c r="V38" s="55"/>
      <c r="W38" s="55"/>
      <c r="X38" s="55"/>
      <c r="Y38" s="55"/>
      <c r="Z38" s="76"/>
    </row>
    <row r="39" spans="1:26" ht="12.75">
      <c r="A39">
        <v>0</v>
      </c>
      <c r="B39">
        <v>32</v>
      </c>
      <c r="C39"/>
      <c r="D39">
        <v>13</v>
      </c>
      <c r="E39">
        <v>398</v>
      </c>
      <c r="F39">
        <v>398</v>
      </c>
      <c r="G39">
        <v>382080</v>
      </c>
      <c r="H39">
        <v>0.029806</v>
      </c>
      <c r="I39">
        <v>0</v>
      </c>
      <c r="J39">
        <v>0</v>
      </c>
      <c r="K39">
        <v>0</v>
      </c>
      <c r="L39">
        <v>0</v>
      </c>
      <c r="M39">
        <v>267.32964</v>
      </c>
      <c r="N39">
        <v>0.096</v>
      </c>
      <c r="O39">
        <v>0.09552</v>
      </c>
      <c r="P39" s="75"/>
      <c r="Q39" s="55"/>
      <c r="R39" s="101">
        <f t="shared" si="2"/>
        <v>0</v>
      </c>
      <c r="S39" s="103">
        <v>0.05</v>
      </c>
      <c r="T39" s="103"/>
      <c r="U39" s="103"/>
      <c r="V39" s="55"/>
      <c r="W39" s="55"/>
      <c r="X39" s="55"/>
      <c r="Y39" s="55"/>
      <c r="Z39" s="76"/>
    </row>
    <row r="40" spans="1:26" ht="12.75">
      <c r="A40">
        <v>0</v>
      </c>
      <c r="B40">
        <v>33</v>
      </c>
      <c r="C40"/>
      <c r="D40">
        <v>13</v>
      </c>
      <c r="E40">
        <v>398</v>
      </c>
      <c r="F40">
        <v>398</v>
      </c>
      <c r="G40">
        <v>382080</v>
      </c>
      <c r="H40">
        <v>0.02989</v>
      </c>
      <c r="I40">
        <v>0</v>
      </c>
      <c r="J40">
        <v>0</v>
      </c>
      <c r="K40">
        <v>0</v>
      </c>
      <c r="L40">
        <v>0</v>
      </c>
      <c r="M40">
        <v>270</v>
      </c>
      <c r="N40">
        <v>0.096</v>
      </c>
      <c r="O40">
        <v>0.09552</v>
      </c>
      <c r="P40" s="75"/>
      <c r="Q40" s="55"/>
      <c r="R40" s="101">
        <f t="shared" si="2"/>
        <v>0</v>
      </c>
      <c r="S40" s="103">
        <v>0.05</v>
      </c>
      <c r="T40" s="103"/>
      <c r="U40" s="103"/>
      <c r="V40" s="55"/>
      <c r="W40" s="55"/>
      <c r="X40" s="55"/>
      <c r="Y40" s="55"/>
      <c r="Z40" s="76"/>
    </row>
    <row r="41" spans="1:26" ht="12.75">
      <c r="A41">
        <v>0</v>
      </c>
      <c r="B41">
        <v>34</v>
      </c>
      <c r="C41"/>
      <c r="D41">
        <v>13</v>
      </c>
      <c r="E41">
        <v>398</v>
      </c>
      <c r="F41">
        <v>398</v>
      </c>
      <c r="G41">
        <v>382080</v>
      </c>
      <c r="H41">
        <v>0.030105</v>
      </c>
      <c r="I41">
        <v>1</v>
      </c>
      <c r="J41">
        <v>960</v>
      </c>
      <c r="K41">
        <v>0</v>
      </c>
      <c r="L41">
        <v>0</v>
      </c>
      <c r="M41">
        <v>270.000004</v>
      </c>
      <c r="N41">
        <v>0.096</v>
      </c>
      <c r="O41">
        <v>0.09552</v>
      </c>
      <c r="P41" s="75"/>
      <c r="Q41" s="55"/>
      <c r="R41" s="101">
        <f t="shared" si="2"/>
        <v>0.25125628140703515</v>
      </c>
      <c r="S41" s="103">
        <v>0.05</v>
      </c>
      <c r="T41" s="103"/>
      <c r="U41" s="103"/>
      <c r="V41" s="55"/>
      <c r="W41" s="55"/>
      <c r="X41" s="55"/>
      <c r="Y41" s="55"/>
      <c r="Z41" s="76"/>
    </row>
    <row r="42" spans="1:26" ht="12.75">
      <c r="A42">
        <v>20</v>
      </c>
      <c r="B42">
        <v>0</v>
      </c>
      <c r="C42"/>
      <c r="D42">
        <v>13</v>
      </c>
      <c r="E42">
        <v>397</v>
      </c>
      <c r="F42">
        <v>397</v>
      </c>
      <c r="G42">
        <v>381120</v>
      </c>
      <c r="H42">
        <v>0.030748</v>
      </c>
      <c r="I42">
        <v>2</v>
      </c>
      <c r="J42">
        <v>1920</v>
      </c>
      <c r="K42">
        <v>0</v>
      </c>
      <c r="L42">
        <v>0</v>
      </c>
      <c r="M42">
        <v>242.038378</v>
      </c>
      <c r="N42">
        <v>0.096</v>
      </c>
      <c r="O42">
        <v>0.09528</v>
      </c>
      <c r="P42" s="75"/>
      <c r="Q42" s="55"/>
      <c r="R42" s="101">
        <f t="shared" si="2"/>
        <v>0.5037783375314862</v>
      </c>
      <c r="S42" s="103">
        <v>0.05</v>
      </c>
      <c r="T42" s="103"/>
      <c r="U42" s="103"/>
      <c r="V42" s="55"/>
      <c r="W42" s="55"/>
      <c r="X42" s="55"/>
      <c r="Y42" s="55"/>
      <c r="Z42" s="76"/>
    </row>
    <row r="43" spans="1:26" ht="12.75">
      <c r="A43">
        <v>21</v>
      </c>
      <c r="B43">
        <v>0</v>
      </c>
      <c r="C43"/>
      <c r="D43">
        <v>13</v>
      </c>
      <c r="E43">
        <v>397</v>
      </c>
      <c r="F43">
        <v>397</v>
      </c>
      <c r="G43">
        <v>381120</v>
      </c>
      <c r="H43">
        <v>0.030918</v>
      </c>
      <c r="I43">
        <v>3</v>
      </c>
      <c r="J43">
        <v>2880</v>
      </c>
      <c r="K43">
        <v>0</v>
      </c>
      <c r="L43">
        <v>0</v>
      </c>
      <c r="M43">
        <v>268.849602</v>
      </c>
      <c r="N43">
        <v>0.096</v>
      </c>
      <c r="O43">
        <v>0.09528</v>
      </c>
      <c r="P43" s="75"/>
      <c r="Q43" s="55"/>
      <c r="R43" s="101">
        <f t="shared" si="2"/>
        <v>0.7556675062972292</v>
      </c>
      <c r="S43" s="103">
        <v>0.05</v>
      </c>
      <c r="T43" s="103"/>
      <c r="U43" s="103"/>
      <c r="V43" s="55"/>
      <c r="W43" s="55"/>
      <c r="X43" s="55"/>
      <c r="Y43" s="55"/>
      <c r="Z43" s="76"/>
    </row>
    <row r="44" spans="1:26" ht="12.75">
      <c r="A44">
        <v>22</v>
      </c>
      <c r="B44">
        <v>0</v>
      </c>
      <c r="C44"/>
      <c r="D44">
        <v>13</v>
      </c>
      <c r="E44">
        <v>397</v>
      </c>
      <c r="F44">
        <v>397</v>
      </c>
      <c r="G44">
        <v>381120</v>
      </c>
      <c r="H44">
        <v>0.031087</v>
      </c>
      <c r="I44">
        <v>2</v>
      </c>
      <c r="J44">
        <v>1920</v>
      </c>
      <c r="K44">
        <v>0</v>
      </c>
      <c r="L44">
        <v>0</v>
      </c>
      <c r="M44">
        <v>269.589389</v>
      </c>
      <c r="N44">
        <v>0.096</v>
      </c>
      <c r="O44">
        <v>0.09528</v>
      </c>
      <c r="P44" s="75"/>
      <c r="Q44" s="55"/>
      <c r="R44" s="101">
        <f t="shared" si="2"/>
        <v>0.5037783375314862</v>
      </c>
      <c r="S44" s="103">
        <v>0.05</v>
      </c>
      <c r="T44" s="103"/>
      <c r="U44" s="103"/>
      <c r="V44" s="55"/>
      <c r="W44" s="55"/>
      <c r="X44" s="55"/>
      <c r="Y44" s="55"/>
      <c r="Z44" s="76"/>
    </row>
    <row r="45" spans="1:26" ht="12.75">
      <c r="A45">
        <v>23</v>
      </c>
      <c r="B45">
        <v>0</v>
      </c>
      <c r="C45"/>
      <c r="D45">
        <v>13</v>
      </c>
      <c r="E45">
        <v>398</v>
      </c>
      <c r="F45">
        <v>398</v>
      </c>
      <c r="G45">
        <v>382080</v>
      </c>
      <c r="H45">
        <v>0.029966</v>
      </c>
      <c r="I45">
        <v>0</v>
      </c>
      <c r="J45">
        <v>0</v>
      </c>
      <c r="K45">
        <v>0</v>
      </c>
      <c r="L45">
        <v>0</v>
      </c>
      <c r="M45">
        <v>270.000003</v>
      </c>
      <c r="N45">
        <v>0.096</v>
      </c>
      <c r="O45">
        <v>0.09552</v>
      </c>
      <c r="P45" s="75"/>
      <c r="Q45" s="55"/>
      <c r="R45" s="101">
        <f t="shared" si="2"/>
        <v>0</v>
      </c>
      <c r="S45" s="103">
        <v>0.05</v>
      </c>
      <c r="T45" s="103"/>
      <c r="U45" s="103"/>
      <c r="V45" s="55"/>
      <c r="W45" s="55"/>
      <c r="X45" s="55"/>
      <c r="Y45" s="55"/>
      <c r="Z45" s="76"/>
    </row>
    <row r="46" spans="1:26" ht="12.75">
      <c r="A46">
        <v>24</v>
      </c>
      <c r="B46">
        <v>0</v>
      </c>
      <c r="C46"/>
      <c r="D46">
        <v>13</v>
      </c>
      <c r="E46">
        <v>398</v>
      </c>
      <c r="F46">
        <v>398</v>
      </c>
      <c r="G46">
        <v>382080</v>
      </c>
      <c r="H46">
        <v>0.030127</v>
      </c>
      <c r="I46">
        <v>1</v>
      </c>
      <c r="J46">
        <v>960</v>
      </c>
      <c r="K46">
        <v>0</v>
      </c>
      <c r="L46">
        <v>0</v>
      </c>
      <c r="M46">
        <v>270.000003</v>
      </c>
      <c r="N46">
        <v>0.096</v>
      </c>
      <c r="O46">
        <v>0.09552</v>
      </c>
      <c r="P46" s="75"/>
      <c r="Q46" s="55"/>
      <c r="R46" s="101">
        <f t="shared" si="2"/>
        <v>0.25125628140703515</v>
      </c>
      <c r="S46" s="103">
        <v>0.05</v>
      </c>
      <c r="T46" s="103"/>
      <c r="U46" s="103"/>
      <c r="V46" s="55"/>
      <c r="W46" s="55"/>
      <c r="X46" s="55"/>
      <c r="Y46" s="55"/>
      <c r="Z46" s="76"/>
    </row>
    <row r="47" spans="1:26" ht="12.75">
      <c r="A47">
        <v>25</v>
      </c>
      <c r="B47">
        <v>0</v>
      </c>
      <c r="C47"/>
      <c r="D47">
        <v>13</v>
      </c>
      <c r="E47">
        <v>398</v>
      </c>
      <c r="F47">
        <v>398</v>
      </c>
      <c r="G47">
        <v>382080</v>
      </c>
      <c r="H47">
        <v>0.029763</v>
      </c>
      <c r="I47">
        <v>0</v>
      </c>
      <c r="J47">
        <v>0</v>
      </c>
      <c r="K47">
        <v>0</v>
      </c>
      <c r="L47">
        <v>0</v>
      </c>
      <c r="M47">
        <v>268.77246</v>
      </c>
      <c r="N47">
        <v>0.096</v>
      </c>
      <c r="O47">
        <v>0.09552</v>
      </c>
      <c r="P47" s="75"/>
      <c r="Q47" s="55"/>
      <c r="R47" s="101">
        <f t="shared" si="2"/>
        <v>0</v>
      </c>
      <c r="S47" s="103">
        <v>0.05</v>
      </c>
      <c r="T47" s="103"/>
      <c r="U47" s="103"/>
      <c r="V47" s="55"/>
      <c r="W47" s="55"/>
      <c r="X47" s="55"/>
      <c r="Y47" s="55"/>
      <c r="Z47" s="76"/>
    </row>
    <row r="48" spans="1:26" ht="12.75">
      <c r="A48">
        <v>26</v>
      </c>
      <c r="B48">
        <v>0</v>
      </c>
      <c r="C48"/>
      <c r="D48">
        <v>13</v>
      </c>
      <c r="E48">
        <v>398</v>
      </c>
      <c r="F48">
        <v>398</v>
      </c>
      <c r="G48">
        <v>382080</v>
      </c>
      <c r="H48">
        <v>0.02992</v>
      </c>
      <c r="I48">
        <v>0</v>
      </c>
      <c r="J48">
        <v>0</v>
      </c>
      <c r="K48">
        <v>0</v>
      </c>
      <c r="L48">
        <v>0</v>
      </c>
      <c r="M48">
        <v>268.77246</v>
      </c>
      <c r="N48">
        <v>0.096</v>
      </c>
      <c r="O48">
        <v>0.09552</v>
      </c>
      <c r="P48" s="75"/>
      <c r="Q48" s="55"/>
      <c r="R48" s="101">
        <f t="shared" si="2"/>
        <v>0</v>
      </c>
      <c r="S48" s="103">
        <v>0.05</v>
      </c>
      <c r="T48" s="103"/>
      <c r="U48" s="103"/>
      <c r="V48" s="55"/>
      <c r="W48" s="55"/>
      <c r="X48" s="55"/>
      <c r="Y48" s="55"/>
      <c r="Z48" s="76"/>
    </row>
    <row r="49" spans="1:26" ht="12.75">
      <c r="A49">
        <v>27</v>
      </c>
      <c r="B49">
        <v>0</v>
      </c>
      <c r="C49"/>
      <c r="D49">
        <v>13</v>
      </c>
      <c r="E49">
        <v>398</v>
      </c>
      <c r="F49">
        <v>398</v>
      </c>
      <c r="G49">
        <v>382080</v>
      </c>
      <c r="H49">
        <v>0.03002</v>
      </c>
      <c r="I49">
        <v>1</v>
      </c>
      <c r="J49">
        <v>960</v>
      </c>
      <c r="K49">
        <v>0</v>
      </c>
      <c r="L49">
        <v>0</v>
      </c>
      <c r="M49">
        <v>266.317347</v>
      </c>
      <c r="N49">
        <v>0.096</v>
      </c>
      <c r="O49">
        <v>0.09552</v>
      </c>
      <c r="P49" s="75"/>
      <c r="Q49" s="55"/>
      <c r="R49" s="101">
        <f t="shared" si="2"/>
        <v>0.25125628140703515</v>
      </c>
      <c r="S49" s="103">
        <v>0.05</v>
      </c>
      <c r="T49" s="103"/>
      <c r="U49" s="103"/>
      <c r="V49" s="55"/>
      <c r="W49" s="55"/>
      <c r="X49" s="55"/>
      <c r="Y49" s="55"/>
      <c r="Z49" s="76"/>
    </row>
    <row r="50" spans="1:26" ht="12.75">
      <c r="A50">
        <v>28</v>
      </c>
      <c r="B50">
        <v>0</v>
      </c>
      <c r="C50"/>
      <c r="D50">
        <v>13</v>
      </c>
      <c r="E50">
        <v>398</v>
      </c>
      <c r="F50">
        <v>398</v>
      </c>
      <c r="G50">
        <v>382080</v>
      </c>
      <c r="H50">
        <v>0.029519</v>
      </c>
      <c r="I50">
        <v>0</v>
      </c>
      <c r="J50">
        <v>0</v>
      </c>
      <c r="K50">
        <v>0</v>
      </c>
      <c r="L50">
        <v>0</v>
      </c>
      <c r="M50">
        <v>269.181641</v>
      </c>
      <c r="N50">
        <v>0.096</v>
      </c>
      <c r="O50">
        <v>0.09552</v>
      </c>
      <c r="P50" s="75"/>
      <c r="Q50" s="55"/>
      <c r="R50" s="101">
        <f t="shared" si="2"/>
        <v>0</v>
      </c>
      <c r="S50" s="103">
        <v>0.05</v>
      </c>
      <c r="T50" s="103"/>
      <c r="U50" s="103"/>
      <c r="V50" s="55"/>
      <c r="W50" s="55"/>
      <c r="X50" s="55"/>
      <c r="Y50" s="55"/>
      <c r="Z50" s="76"/>
    </row>
    <row r="51" spans="1:26" ht="12.75">
      <c r="A51">
        <v>29</v>
      </c>
      <c r="B51">
        <v>0</v>
      </c>
      <c r="C51"/>
      <c r="D51">
        <v>13</v>
      </c>
      <c r="E51">
        <v>398</v>
      </c>
      <c r="F51">
        <v>398</v>
      </c>
      <c r="G51">
        <v>382080</v>
      </c>
      <c r="H51">
        <v>0.02972</v>
      </c>
      <c r="I51">
        <v>0</v>
      </c>
      <c r="J51">
        <v>0</v>
      </c>
      <c r="K51">
        <v>0</v>
      </c>
      <c r="L51">
        <v>0</v>
      </c>
      <c r="M51">
        <v>261.562127</v>
      </c>
      <c r="N51">
        <v>0.096</v>
      </c>
      <c r="O51">
        <v>0.09552</v>
      </c>
      <c r="P51" s="75"/>
      <c r="Q51" s="55"/>
      <c r="R51" s="101">
        <f t="shared" si="2"/>
        <v>0</v>
      </c>
      <c r="S51" s="103">
        <v>0.05</v>
      </c>
      <c r="T51" s="103"/>
      <c r="U51" s="103"/>
      <c r="V51" s="55"/>
      <c r="W51" s="55"/>
      <c r="X51" s="55"/>
      <c r="Y51" s="55"/>
      <c r="Z51" s="76"/>
    </row>
    <row r="52" spans="1:26" ht="12.75">
      <c r="A52">
        <v>30</v>
      </c>
      <c r="B52">
        <v>0</v>
      </c>
      <c r="C52"/>
      <c r="D52">
        <v>13</v>
      </c>
      <c r="E52">
        <v>398</v>
      </c>
      <c r="F52">
        <v>398</v>
      </c>
      <c r="G52">
        <v>382080</v>
      </c>
      <c r="H52">
        <v>0.029606</v>
      </c>
      <c r="I52">
        <v>0</v>
      </c>
      <c r="J52">
        <v>0</v>
      </c>
      <c r="K52">
        <v>0</v>
      </c>
      <c r="L52">
        <v>0</v>
      </c>
      <c r="M52">
        <v>268.363279</v>
      </c>
      <c r="N52">
        <v>0.096</v>
      </c>
      <c r="O52">
        <v>0.09552</v>
      </c>
      <c r="P52" s="75"/>
      <c r="Q52" s="55"/>
      <c r="R52" s="101">
        <f t="shared" si="2"/>
        <v>0</v>
      </c>
      <c r="S52" s="103">
        <v>0.05</v>
      </c>
      <c r="T52" s="103"/>
      <c r="U52" s="103"/>
      <c r="V52" s="55"/>
      <c r="W52" s="55"/>
      <c r="X52" s="55"/>
      <c r="Y52" s="55"/>
      <c r="Z52" s="76"/>
    </row>
    <row r="53" spans="1:26" ht="12.75">
      <c r="A53">
        <v>31</v>
      </c>
      <c r="B53">
        <v>0</v>
      </c>
      <c r="C53"/>
      <c r="D53">
        <v>13</v>
      </c>
      <c r="E53">
        <v>398</v>
      </c>
      <c r="F53">
        <v>398</v>
      </c>
      <c r="G53">
        <v>382080</v>
      </c>
      <c r="H53">
        <v>0.029705</v>
      </c>
      <c r="I53">
        <v>0</v>
      </c>
      <c r="J53">
        <v>0</v>
      </c>
      <c r="K53">
        <v>0</v>
      </c>
      <c r="L53">
        <v>0</v>
      </c>
      <c r="M53">
        <v>245.101638</v>
      </c>
      <c r="N53">
        <v>0.096</v>
      </c>
      <c r="O53">
        <v>0.09552</v>
      </c>
      <c r="P53" s="75"/>
      <c r="Q53" s="55"/>
      <c r="R53" s="101">
        <f t="shared" si="2"/>
        <v>0</v>
      </c>
      <c r="S53" s="103">
        <v>0.05</v>
      </c>
      <c r="T53" s="103"/>
      <c r="U53" s="103"/>
      <c r="V53" s="55"/>
      <c r="W53" s="55"/>
      <c r="X53" s="55"/>
      <c r="Y53" s="55"/>
      <c r="Z53" s="76"/>
    </row>
    <row r="54" spans="1:26" ht="12.75">
      <c r="A54">
        <v>32</v>
      </c>
      <c r="B54">
        <v>0</v>
      </c>
      <c r="C54"/>
      <c r="D54">
        <v>13</v>
      </c>
      <c r="E54">
        <v>398</v>
      </c>
      <c r="F54">
        <v>398</v>
      </c>
      <c r="G54">
        <v>382080</v>
      </c>
      <c r="H54">
        <v>0.029799</v>
      </c>
      <c r="I54">
        <v>0</v>
      </c>
      <c r="J54">
        <v>0</v>
      </c>
      <c r="K54">
        <v>0</v>
      </c>
      <c r="L54">
        <v>0</v>
      </c>
      <c r="M54">
        <v>267.54489</v>
      </c>
      <c r="N54">
        <v>0.096</v>
      </c>
      <c r="O54">
        <v>0.09552</v>
      </c>
      <c r="P54" s="75"/>
      <c r="Q54" s="55"/>
      <c r="R54" s="101">
        <f t="shared" si="2"/>
        <v>0</v>
      </c>
      <c r="S54" s="103">
        <v>0.05</v>
      </c>
      <c r="T54" s="103"/>
      <c r="U54" s="103"/>
      <c r="V54" s="55"/>
      <c r="W54" s="55"/>
      <c r="X54" s="55"/>
      <c r="Y54" s="55"/>
      <c r="Z54" s="76"/>
    </row>
    <row r="55" spans="1:26" ht="12.75">
      <c r="A55">
        <v>33</v>
      </c>
      <c r="B55">
        <v>0</v>
      </c>
      <c r="C55"/>
      <c r="D55">
        <v>13</v>
      </c>
      <c r="E55">
        <v>398</v>
      </c>
      <c r="F55">
        <v>398</v>
      </c>
      <c r="G55">
        <v>382080</v>
      </c>
      <c r="H55">
        <v>0.030037</v>
      </c>
      <c r="I55">
        <v>2</v>
      </c>
      <c r="J55">
        <v>1920</v>
      </c>
      <c r="K55">
        <v>0</v>
      </c>
      <c r="L55">
        <v>0</v>
      </c>
      <c r="M55">
        <v>270.000003</v>
      </c>
      <c r="N55">
        <v>0.096</v>
      </c>
      <c r="O55">
        <v>0.09552</v>
      </c>
      <c r="P55" s="75"/>
      <c r="Q55" s="55"/>
      <c r="R55" s="101">
        <f t="shared" si="2"/>
        <v>0.5025125628140703</v>
      </c>
      <c r="S55" s="103">
        <v>0.05</v>
      </c>
      <c r="T55" s="103"/>
      <c r="U55" s="103"/>
      <c r="V55" s="55"/>
      <c r="W55" s="55"/>
      <c r="X55" s="55"/>
      <c r="Y55" s="55"/>
      <c r="Z55" s="76"/>
    </row>
    <row r="56" spans="1:26" ht="12.75">
      <c r="A56">
        <v>34</v>
      </c>
      <c r="B56">
        <v>0</v>
      </c>
      <c r="C56"/>
      <c r="D56">
        <v>13</v>
      </c>
      <c r="E56">
        <v>398</v>
      </c>
      <c r="F56">
        <v>398</v>
      </c>
      <c r="G56">
        <v>382080</v>
      </c>
      <c r="H56">
        <v>0.030309</v>
      </c>
      <c r="I56">
        <v>2</v>
      </c>
      <c r="J56">
        <v>1920</v>
      </c>
      <c r="K56">
        <v>0</v>
      </c>
      <c r="L56">
        <v>0</v>
      </c>
      <c r="M56">
        <v>270.000003</v>
      </c>
      <c r="N56">
        <v>0.096</v>
      </c>
      <c r="O56">
        <v>0.09552</v>
      </c>
      <c r="P56" s="75"/>
      <c r="Q56" s="55"/>
      <c r="R56" s="101">
        <f t="shared" si="2"/>
        <v>0.5025125628140703</v>
      </c>
      <c r="S56" s="103">
        <v>0.05</v>
      </c>
      <c r="T56" s="103"/>
      <c r="U56" s="103"/>
      <c r="V56" s="55"/>
      <c r="W56" s="55"/>
      <c r="X56" s="55"/>
      <c r="Y56" s="55"/>
      <c r="Z56" s="76"/>
    </row>
    <row r="57" spans="1:26" ht="12.75">
      <c r="A57">
        <v>0</v>
      </c>
      <c r="B57">
        <v>20</v>
      </c>
      <c r="C57"/>
      <c r="D57">
        <v>13</v>
      </c>
      <c r="E57">
        <v>397</v>
      </c>
      <c r="F57">
        <v>397</v>
      </c>
      <c r="G57">
        <v>381120</v>
      </c>
      <c r="H57">
        <v>0.030671</v>
      </c>
      <c r="I57">
        <v>2</v>
      </c>
      <c r="J57">
        <v>1920</v>
      </c>
      <c r="K57">
        <v>0</v>
      </c>
      <c r="L57">
        <v>0</v>
      </c>
      <c r="M57">
        <v>242.101679</v>
      </c>
      <c r="N57">
        <v>0.096</v>
      </c>
      <c r="O57">
        <v>0.09528</v>
      </c>
      <c r="P57" s="75"/>
      <c r="Q57" s="55"/>
      <c r="R57" s="101">
        <f t="shared" si="2"/>
        <v>0.5037783375314862</v>
      </c>
      <c r="S57" s="103">
        <v>0.05</v>
      </c>
      <c r="T57" s="103"/>
      <c r="U57" s="103"/>
      <c r="V57" s="55"/>
      <c r="W57" s="55"/>
      <c r="X57" s="55"/>
      <c r="Y57" s="55"/>
      <c r="Z57" s="76"/>
    </row>
    <row r="58" spans="1:26" ht="12.75">
      <c r="A58">
        <v>0</v>
      </c>
      <c r="B58">
        <v>21</v>
      </c>
      <c r="C58"/>
      <c r="D58">
        <v>13</v>
      </c>
      <c r="E58">
        <v>397</v>
      </c>
      <c r="F58">
        <v>397</v>
      </c>
      <c r="G58">
        <v>381120</v>
      </c>
      <c r="H58">
        <v>0.03083</v>
      </c>
      <c r="I58">
        <v>3</v>
      </c>
      <c r="J58">
        <v>2880</v>
      </c>
      <c r="K58">
        <v>0</v>
      </c>
      <c r="L58">
        <v>0</v>
      </c>
      <c r="M58">
        <v>268.759488</v>
      </c>
      <c r="N58">
        <v>0.096</v>
      </c>
      <c r="O58">
        <v>0.09528</v>
      </c>
      <c r="P58" s="75"/>
      <c r="Q58" s="55"/>
      <c r="R58" s="101">
        <f t="shared" si="2"/>
        <v>0.7556675062972292</v>
      </c>
      <c r="S58" s="103">
        <v>0.05</v>
      </c>
      <c r="T58" s="103"/>
      <c r="U58" s="103"/>
      <c r="V58" s="55"/>
      <c r="W58" s="55"/>
      <c r="X58" s="55"/>
      <c r="Y58" s="55"/>
      <c r="Z58" s="76"/>
    </row>
    <row r="59" spans="1:26" ht="12.75">
      <c r="A59">
        <v>0</v>
      </c>
      <c r="B59">
        <v>19</v>
      </c>
      <c r="C59"/>
      <c r="D59">
        <v>15</v>
      </c>
      <c r="E59">
        <v>833</v>
      </c>
      <c r="F59">
        <v>1666</v>
      </c>
      <c r="G59">
        <v>19992000</v>
      </c>
      <c r="H59">
        <v>0.036172</v>
      </c>
      <c r="I59">
        <v>0</v>
      </c>
      <c r="J59">
        <v>0</v>
      </c>
      <c r="K59">
        <v>0</v>
      </c>
      <c r="L59">
        <v>0</v>
      </c>
      <c r="M59">
        <v>269.999992</v>
      </c>
      <c r="N59">
        <v>5</v>
      </c>
      <c r="O59">
        <v>4.998</v>
      </c>
      <c r="P59" s="75"/>
      <c r="Q59" s="55"/>
      <c r="R59" s="116">
        <f t="shared" si="2"/>
        <v>0</v>
      </c>
      <c r="S59" s="93">
        <v>0.0001</v>
      </c>
      <c r="T59" s="93"/>
      <c r="U59" s="93"/>
      <c r="V59" s="55"/>
      <c r="W59" s="55"/>
      <c r="X59" s="55"/>
      <c r="Y59" s="55"/>
      <c r="Z59" s="76"/>
    </row>
    <row r="60" spans="1:26" ht="12.75">
      <c r="A60">
        <v>0</v>
      </c>
      <c r="B60">
        <v>22</v>
      </c>
      <c r="C60"/>
      <c r="D60">
        <v>13</v>
      </c>
      <c r="E60">
        <v>397</v>
      </c>
      <c r="F60">
        <v>397</v>
      </c>
      <c r="G60">
        <v>381120</v>
      </c>
      <c r="H60">
        <v>0.030879</v>
      </c>
      <c r="I60">
        <v>3</v>
      </c>
      <c r="J60">
        <v>2880</v>
      </c>
      <c r="K60">
        <v>0</v>
      </c>
      <c r="L60">
        <v>0</v>
      </c>
      <c r="M60">
        <v>269.552257</v>
      </c>
      <c r="N60">
        <v>0.096</v>
      </c>
      <c r="O60">
        <v>0.09528</v>
      </c>
      <c r="P60" s="75"/>
      <c r="Q60" s="55"/>
      <c r="R60" s="101">
        <f t="shared" si="2"/>
        <v>0.7556675062972292</v>
      </c>
      <c r="S60" s="103">
        <v>0.05</v>
      </c>
      <c r="T60" s="103"/>
      <c r="U60" s="103"/>
      <c r="V60" s="55"/>
      <c r="W60" s="55"/>
      <c r="X60" s="55"/>
      <c r="Y60" s="55"/>
      <c r="Z60" s="76"/>
    </row>
    <row r="61" spans="1:26" ht="13.5" thickBot="1">
      <c r="A61">
        <v>0</v>
      </c>
      <c r="B61">
        <v>23</v>
      </c>
      <c r="C61"/>
      <c r="D61">
        <v>13</v>
      </c>
      <c r="E61">
        <v>398</v>
      </c>
      <c r="F61">
        <v>398</v>
      </c>
      <c r="G61">
        <v>382080</v>
      </c>
      <c r="H61">
        <v>0.029887</v>
      </c>
      <c r="I61">
        <v>0</v>
      </c>
      <c r="J61">
        <v>0</v>
      </c>
      <c r="K61">
        <v>0</v>
      </c>
      <c r="L61">
        <v>0</v>
      </c>
      <c r="M61">
        <v>270</v>
      </c>
      <c r="N61">
        <v>0.096</v>
      </c>
      <c r="O61">
        <v>0.09552</v>
      </c>
      <c r="P61" s="79"/>
      <c r="Q61" s="59"/>
      <c r="R61" s="101">
        <f t="shared" si="2"/>
        <v>0</v>
      </c>
      <c r="S61" s="105">
        <v>0.05</v>
      </c>
      <c r="T61" s="105"/>
      <c r="U61" s="105"/>
      <c r="V61" s="59"/>
      <c r="W61" s="59"/>
      <c r="X61" s="59"/>
      <c r="Y61" s="59"/>
      <c r="Z61" s="80"/>
    </row>
    <row r="62" ht="13.5" thickBot="1"/>
    <row r="63" spans="1:19" ht="13.5" thickBot="1">
      <c r="A63" s="390" t="s">
        <v>145</v>
      </c>
      <c r="B63" s="391"/>
      <c r="C63" s="391"/>
      <c r="D63" s="391"/>
      <c r="E63" s="392"/>
      <c r="S63" s="48"/>
    </row>
    <row r="64" spans="1:19" ht="12.75">
      <c r="A64" s="46"/>
      <c r="B64" s="64" t="s">
        <v>146</v>
      </c>
      <c r="C64" s="64" t="s">
        <v>147</v>
      </c>
      <c r="D64" s="64" t="s">
        <v>148</v>
      </c>
      <c r="E64" s="65" t="s">
        <v>149</v>
      </c>
      <c r="S64" s="48"/>
    </row>
    <row r="65" spans="1:5" ht="12.75">
      <c r="A65" s="81" t="s">
        <v>150</v>
      </c>
      <c r="B65" s="55">
        <v>0.004</v>
      </c>
      <c r="C65" s="55">
        <v>0.035</v>
      </c>
      <c r="D65" s="55">
        <v>0.002</v>
      </c>
      <c r="E65" s="76">
        <v>0.0018</v>
      </c>
    </row>
    <row r="66" spans="1:5" ht="12.75">
      <c r="A66" s="81" t="s">
        <v>151</v>
      </c>
      <c r="B66" s="55">
        <v>15</v>
      </c>
      <c r="C66" s="55">
        <v>7</v>
      </c>
      <c r="D66" s="55">
        <v>7</v>
      </c>
      <c r="E66" s="76">
        <v>7</v>
      </c>
    </row>
    <row r="67" spans="1:5" ht="12.75">
      <c r="A67" s="81" t="s">
        <v>152</v>
      </c>
      <c r="B67" s="55">
        <v>31</v>
      </c>
      <c r="C67" s="55">
        <v>15</v>
      </c>
      <c r="D67" s="55">
        <v>7</v>
      </c>
      <c r="E67" s="76">
        <v>7</v>
      </c>
    </row>
    <row r="68" spans="1:5" ht="12.75">
      <c r="A68" s="81" t="s">
        <v>153</v>
      </c>
      <c r="B68" s="55">
        <v>7</v>
      </c>
      <c r="C68" s="55">
        <v>4</v>
      </c>
      <c r="D68" s="55">
        <v>3</v>
      </c>
      <c r="E68" s="76">
        <v>2</v>
      </c>
    </row>
    <row r="69" spans="1:5" ht="13.5" thickBot="1">
      <c r="A69" s="82" t="s">
        <v>154</v>
      </c>
      <c r="B69" s="393" t="s">
        <v>155</v>
      </c>
      <c r="C69" s="393"/>
      <c r="D69" s="393"/>
      <c r="E69" s="394"/>
    </row>
    <row r="70" spans="1:5" ht="13.5" thickBot="1">
      <c r="A70" s="83" t="s">
        <v>156</v>
      </c>
      <c r="B70" s="393" t="s">
        <v>157</v>
      </c>
      <c r="C70" s="393"/>
      <c r="D70" s="393"/>
      <c r="E70" s="394"/>
    </row>
    <row r="71" spans="1:5" ht="13.5" thickBot="1">
      <c r="A71" s="84"/>
      <c r="B71" s="62"/>
      <c r="C71" s="62"/>
      <c r="D71" s="62"/>
      <c r="E71" s="62"/>
    </row>
    <row r="72" spans="1:17" ht="13.5" thickBot="1">
      <c r="A72" s="379" t="s">
        <v>159</v>
      </c>
      <c r="B72" s="380"/>
      <c r="C72" s="380"/>
      <c r="D72" s="380"/>
      <c r="E72" s="380"/>
      <c r="F72" s="380"/>
      <c r="G72" s="381"/>
      <c r="I72" s="384" t="s">
        <v>158</v>
      </c>
      <c r="J72" s="385"/>
      <c r="K72" s="385"/>
      <c r="L72" s="385"/>
      <c r="M72" s="385"/>
      <c r="N72" s="385"/>
      <c r="O72" s="385"/>
      <c r="P72" s="385"/>
      <c r="Q72" s="386"/>
    </row>
    <row r="73" spans="1:17" ht="12.75" customHeight="1">
      <c r="A73" s="352" t="s">
        <v>160</v>
      </c>
      <c r="B73" s="389"/>
      <c r="C73" s="387" t="s">
        <v>161</v>
      </c>
      <c r="D73" s="387"/>
      <c r="E73" s="387"/>
      <c r="F73" s="387"/>
      <c r="G73" s="388"/>
      <c r="I73" s="384" t="s">
        <v>317</v>
      </c>
      <c r="J73" s="396"/>
      <c r="K73" s="241" t="s">
        <v>318</v>
      </c>
      <c r="L73" s="241" t="s">
        <v>319</v>
      </c>
      <c r="M73" s="241" t="s">
        <v>320</v>
      </c>
      <c r="N73" s="241" t="s">
        <v>321</v>
      </c>
      <c r="O73" s="242" t="s">
        <v>323</v>
      </c>
      <c r="P73" s="247" t="s">
        <v>324</v>
      </c>
      <c r="Q73" s="248" t="s">
        <v>325</v>
      </c>
    </row>
    <row r="74" spans="1:17" ht="13.5" thickBot="1">
      <c r="A74" s="339" t="s">
        <v>165</v>
      </c>
      <c r="B74" s="395"/>
      <c r="C74" s="336" t="s">
        <v>166</v>
      </c>
      <c r="D74" s="336"/>
      <c r="E74" s="336"/>
      <c r="F74" s="336"/>
      <c r="G74" s="337"/>
      <c r="I74" s="397"/>
      <c r="J74" s="398"/>
      <c r="K74" s="239" t="s">
        <v>304</v>
      </c>
      <c r="L74" s="240">
        <v>0.15</v>
      </c>
      <c r="M74" s="240">
        <v>0.15</v>
      </c>
      <c r="N74" s="240">
        <v>0.05</v>
      </c>
      <c r="O74" s="134">
        <v>0</v>
      </c>
      <c r="P74" s="245">
        <v>32</v>
      </c>
      <c r="Q74" s="246">
        <v>10</v>
      </c>
    </row>
    <row r="75" spans="1:17" ht="12.75">
      <c r="A75" s="339" t="s">
        <v>168</v>
      </c>
      <c r="B75" s="395"/>
      <c r="C75" s="336" t="s">
        <v>169</v>
      </c>
      <c r="D75" s="336"/>
      <c r="E75" s="336"/>
      <c r="F75" s="336"/>
      <c r="G75" s="337"/>
      <c r="I75" s="384" t="s">
        <v>189</v>
      </c>
      <c r="J75" s="396"/>
      <c r="K75" s="241" t="s">
        <v>318</v>
      </c>
      <c r="L75" s="241" t="s">
        <v>319</v>
      </c>
      <c r="M75" s="241" t="s">
        <v>320</v>
      </c>
      <c r="N75" s="241" t="s">
        <v>321</v>
      </c>
      <c r="O75" s="242" t="s">
        <v>322</v>
      </c>
      <c r="P75" s="88"/>
      <c r="Q75" s="136"/>
    </row>
    <row r="76" spans="1:17" ht="13.5" thickBot="1">
      <c r="A76" s="339" t="s">
        <v>172</v>
      </c>
      <c r="B76" s="395"/>
      <c r="C76" s="336">
        <v>40</v>
      </c>
      <c r="D76" s="336"/>
      <c r="E76" s="336"/>
      <c r="F76" s="336"/>
      <c r="G76" s="337"/>
      <c r="I76" s="397"/>
      <c r="J76" s="398"/>
      <c r="K76" s="239" t="s">
        <v>304</v>
      </c>
      <c r="L76" s="240">
        <v>0.05</v>
      </c>
      <c r="M76" s="240">
        <v>0.05</v>
      </c>
      <c r="N76" s="240">
        <v>0.05</v>
      </c>
      <c r="O76" s="134">
        <v>0</v>
      </c>
      <c r="P76" s="243"/>
      <c r="Q76" s="244"/>
    </row>
    <row r="77" spans="1:7" ht="12.75">
      <c r="A77" s="347" t="s">
        <v>174</v>
      </c>
      <c r="B77" s="336"/>
      <c r="C77" s="336" t="s">
        <v>175</v>
      </c>
      <c r="D77" s="336"/>
      <c r="E77" s="336"/>
      <c r="F77" s="336"/>
      <c r="G77" s="337"/>
    </row>
    <row r="78" spans="1:7" ht="12.75">
      <c r="A78" s="347" t="s">
        <v>177</v>
      </c>
      <c r="B78" s="336"/>
      <c r="C78" s="336" t="s">
        <v>178</v>
      </c>
      <c r="D78" s="336"/>
      <c r="E78" s="336"/>
      <c r="F78" s="336"/>
      <c r="G78" s="337"/>
    </row>
    <row r="79" spans="1:7" ht="12.75">
      <c r="A79" s="347" t="s">
        <v>180</v>
      </c>
      <c r="B79" s="336"/>
      <c r="C79" s="336" t="s">
        <v>199</v>
      </c>
      <c r="D79" s="336"/>
      <c r="E79" s="336"/>
      <c r="F79" s="336"/>
      <c r="G79" s="337"/>
    </row>
    <row r="80" spans="1:7" ht="12.75">
      <c r="A80" s="339" t="s">
        <v>183</v>
      </c>
      <c r="B80" s="395"/>
      <c r="C80" s="336">
        <v>108</v>
      </c>
      <c r="D80" s="336"/>
      <c r="E80" s="336"/>
      <c r="F80" s="336"/>
      <c r="G80" s="337"/>
    </row>
    <row r="81" spans="1:7" ht="13.5" thickBot="1">
      <c r="A81" s="399" t="s">
        <v>186</v>
      </c>
      <c r="B81" s="400"/>
      <c r="C81" s="393" t="s">
        <v>200</v>
      </c>
      <c r="D81" s="393"/>
      <c r="E81" s="393"/>
      <c r="F81" s="393"/>
      <c r="G81" s="394"/>
    </row>
    <row r="82" ht="13.5" thickBot="1"/>
    <row r="83" spans="1:25" ht="13.5" thickBot="1">
      <c r="A83" s="390" t="s">
        <v>190</v>
      </c>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2"/>
    </row>
    <row r="84" spans="1:25" ht="12.75">
      <c r="A84" s="107" t="s">
        <v>122</v>
      </c>
      <c r="B84" s="85">
        <v>11</v>
      </c>
      <c r="C84" s="86">
        <v>12</v>
      </c>
      <c r="D84" s="86">
        <v>13</v>
      </c>
      <c r="E84" s="86">
        <v>14</v>
      </c>
      <c r="F84" s="86">
        <v>15</v>
      </c>
      <c r="G84" s="86">
        <v>16</v>
      </c>
      <c r="H84" s="86">
        <v>17</v>
      </c>
      <c r="I84" s="86">
        <v>18</v>
      </c>
      <c r="J84" s="86">
        <v>19</v>
      </c>
      <c r="K84" s="86">
        <v>20</v>
      </c>
      <c r="L84" s="86">
        <v>21</v>
      </c>
      <c r="M84" s="108">
        <v>22</v>
      </c>
      <c r="N84" s="109">
        <v>23</v>
      </c>
      <c r="O84" s="109">
        <v>24</v>
      </c>
      <c r="P84" s="109">
        <v>25</v>
      </c>
      <c r="Q84" s="110">
        <v>26</v>
      </c>
      <c r="R84" s="117">
        <v>27</v>
      </c>
      <c r="S84" s="84">
        <v>28</v>
      </c>
      <c r="T84" s="84">
        <v>29</v>
      </c>
      <c r="U84" s="84">
        <v>30</v>
      </c>
      <c r="V84" s="84">
        <v>31</v>
      </c>
      <c r="W84" s="84">
        <v>32</v>
      </c>
      <c r="X84" s="84">
        <v>33</v>
      </c>
      <c r="Y84" s="118">
        <v>34</v>
      </c>
    </row>
    <row r="85" spans="1:25" ht="12.75">
      <c r="A85" s="99" t="s">
        <v>191</v>
      </c>
      <c r="B85" s="75">
        <v>0.002</v>
      </c>
      <c r="C85" s="75">
        <v>0.002</v>
      </c>
      <c r="D85" s="75">
        <v>0.002</v>
      </c>
      <c r="E85" s="75">
        <v>0.002</v>
      </c>
      <c r="F85" s="75">
        <v>0.003</v>
      </c>
      <c r="G85" s="75">
        <v>0.003</v>
      </c>
      <c r="H85" s="75">
        <v>0.003</v>
      </c>
      <c r="I85" s="75">
        <v>0.003</v>
      </c>
      <c r="J85" s="75">
        <v>0.003</v>
      </c>
      <c r="K85" s="55">
        <v>0.0015</v>
      </c>
      <c r="L85" s="55">
        <v>0.0015</v>
      </c>
      <c r="M85" s="55">
        <v>0.0015</v>
      </c>
      <c r="N85" s="55">
        <v>0.0015</v>
      </c>
      <c r="O85" s="55">
        <v>0.0015</v>
      </c>
      <c r="P85" s="55">
        <v>0.0015</v>
      </c>
      <c r="Q85" s="55">
        <v>0.0015</v>
      </c>
      <c r="R85" s="55">
        <v>0.0015</v>
      </c>
      <c r="S85" s="55">
        <v>0.0015</v>
      </c>
      <c r="T85" s="55">
        <v>0.0015</v>
      </c>
      <c r="U85" s="55">
        <v>0.0015</v>
      </c>
      <c r="V85" s="55">
        <v>0.0015</v>
      </c>
      <c r="W85" s="55">
        <v>0.0015</v>
      </c>
      <c r="X85" s="55">
        <v>0.0015</v>
      </c>
      <c r="Y85" s="76">
        <v>0.0015</v>
      </c>
    </row>
    <row r="86" spans="1:25" ht="12.75">
      <c r="A86" s="99" t="s">
        <v>192</v>
      </c>
      <c r="B86" s="75" t="s">
        <v>194</v>
      </c>
      <c r="C86" s="75" t="s">
        <v>194</v>
      </c>
      <c r="D86" s="75" t="s">
        <v>194</v>
      </c>
      <c r="E86" s="75" t="s">
        <v>194</v>
      </c>
      <c r="F86" s="75" t="s">
        <v>194</v>
      </c>
      <c r="G86" s="75" t="s">
        <v>194</v>
      </c>
      <c r="H86" s="75" t="s">
        <v>194</v>
      </c>
      <c r="I86" s="75" t="s">
        <v>194</v>
      </c>
      <c r="J86" s="75" t="s">
        <v>194</v>
      </c>
      <c r="K86" s="75" t="s">
        <v>194</v>
      </c>
      <c r="L86" s="75" t="s">
        <v>194</v>
      </c>
      <c r="M86" s="112" t="s">
        <v>194</v>
      </c>
      <c r="N86" s="55" t="s">
        <v>194</v>
      </c>
      <c r="O86" s="55" t="s">
        <v>194</v>
      </c>
      <c r="P86" s="55" t="s">
        <v>194</v>
      </c>
      <c r="Q86" s="76" t="s">
        <v>194</v>
      </c>
      <c r="R86" s="55" t="s">
        <v>194</v>
      </c>
      <c r="S86" s="76" t="s">
        <v>194</v>
      </c>
      <c r="T86" s="55" t="s">
        <v>194</v>
      </c>
      <c r="U86" s="76" t="s">
        <v>194</v>
      </c>
      <c r="V86" s="55" t="s">
        <v>194</v>
      </c>
      <c r="W86" s="76" t="s">
        <v>194</v>
      </c>
      <c r="X86" s="55" t="s">
        <v>194</v>
      </c>
      <c r="Y86" s="76" t="s">
        <v>194</v>
      </c>
    </row>
    <row r="87" spans="1:25" ht="13.5" thickBot="1">
      <c r="A87" s="100" t="s">
        <v>193</v>
      </c>
      <c r="B87" s="79">
        <v>0.0001</v>
      </c>
      <c r="C87" s="59">
        <v>0.0001</v>
      </c>
      <c r="D87" s="59">
        <v>0.0001</v>
      </c>
      <c r="E87" s="59">
        <v>0.0001</v>
      </c>
      <c r="F87" s="59">
        <v>0.0001</v>
      </c>
      <c r="G87" s="59">
        <v>0.021</v>
      </c>
      <c r="H87" s="59">
        <v>0.0001</v>
      </c>
      <c r="I87" s="59">
        <v>0.0001</v>
      </c>
      <c r="J87" s="59">
        <v>0.0001</v>
      </c>
      <c r="K87" s="59">
        <v>0.0001</v>
      </c>
      <c r="L87" s="59">
        <v>0.005</v>
      </c>
      <c r="M87" s="113">
        <v>0.0001</v>
      </c>
      <c r="N87" s="59">
        <v>0.0001</v>
      </c>
      <c r="O87" s="59">
        <v>0.0001</v>
      </c>
      <c r="P87" s="59">
        <v>0.0001</v>
      </c>
      <c r="Q87" s="59">
        <v>0.0001</v>
      </c>
      <c r="R87" s="59">
        <v>0.0001</v>
      </c>
      <c r="S87" s="59">
        <v>0.0001</v>
      </c>
      <c r="T87" s="59">
        <v>0.0001</v>
      </c>
      <c r="U87" s="59">
        <v>0.0001</v>
      </c>
      <c r="V87" s="59">
        <v>0.0001</v>
      </c>
      <c r="W87" s="59">
        <v>0.0001</v>
      </c>
      <c r="X87" s="59">
        <v>0.0001</v>
      </c>
      <c r="Y87" s="119">
        <v>0.018</v>
      </c>
    </row>
    <row r="96" ht="12.75">
      <c r="A96" s="88"/>
    </row>
    <row r="97" spans="1:3" ht="12.75">
      <c r="A97" s="88"/>
      <c r="B97" s="88"/>
      <c r="C97" s="88"/>
    </row>
  </sheetData>
  <mergeCells count="44">
    <mergeCell ref="I72:Q72"/>
    <mergeCell ref="I73:J74"/>
    <mergeCell ref="I75:J76"/>
    <mergeCell ref="B69:E69"/>
    <mergeCell ref="B70:E70"/>
    <mergeCell ref="A72:G72"/>
    <mergeCell ref="A73:B73"/>
    <mergeCell ref="C73:G73"/>
    <mergeCell ref="A74:B74"/>
    <mergeCell ref="C74:G74"/>
    <mergeCell ref="R1:S1"/>
    <mergeCell ref="V1:X1"/>
    <mergeCell ref="A63:E63"/>
    <mergeCell ref="M1:M2"/>
    <mergeCell ref="N1:N2"/>
    <mergeCell ref="O1:O2"/>
    <mergeCell ref="P1:Q1"/>
    <mergeCell ref="I1:I2"/>
    <mergeCell ref="J1:J2"/>
    <mergeCell ref="K1:K2"/>
    <mergeCell ref="L1:L2"/>
    <mergeCell ref="E1:E2"/>
    <mergeCell ref="F1:F2"/>
    <mergeCell ref="G1:G2"/>
    <mergeCell ref="H1:H2"/>
    <mergeCell ref="A1:A2"/>
    <mergeCell ref="B1:B2"/>
    <mergeCell ref="C1:C2"/>
    <mergeCell ref="D1:D2"/>
    <mergeCell ref="A75:B75"/>
    <mergeCell ref="C75:G75"/>
    <mergeCell ref="A76:B76"/>
    <mergeCell ref="C76:G76"/>
    <mergeCell ref="A77:B77"/>
    <mergeCell ref="C77:G77"/>
    <mergeCell ref="A78:B78"/>
    <mergeCell ref="C78:G78"/>
    <mergeCell ref="A81:B81"/>
    <mergeCell ref="C81:G81"/>
    <mergeCell ref="A83:Y83"/>
    <mergeCell ref="A79:B79"/>
    <mergeCell ref="C79:G79"/>
    <mergeCell ref="A80:B80"/>
    <mergeCell ref="C80:G8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5"/>
  </sheetPr>
  <dimension ref="A1:N42"/>
  <sheetViews>
    <sheetView workbookViewId="0" topLeftCell="A4">
      <selection activeCell="M37" sqref="M37"/>
    </sheetView>
  </sheetViews>
  <sheetFormatPr defaultColWidth="9.140625" defaultRowHeight="12.75"/>
  <cols>
    <col min="1" max="1" width="19.00390625" style="61" customWidth="1"/>
    <col min="2" max="2" width="13.140625" style="61" customWidth="1"/>
    <col min="3" max="3" width="16.421875" style="61" bestFit="1" customWidth="1"/>
    <col min="4" max="4" width="26.8515625" style="61" customWidth="1"/>
    <col min="5" max="6" width="9.140625" style="61" customWidth="1"/>
    <col min="7" max="7" width="10.140625" style="61" bestFit="1" customWidth="1"/>
    <col min="8" max="8" width="12.00390625" style="61" bestFit="1" customWidth="1"/>
    <col min="9" max="9" width="12.00390625" style="61" customWidth="1"/>
    <col min="10" max="16384" width="9.140625" style="61" customWidth="1"/>
  </cols>
  <sheetData>
    <row r="1" spans="1:14" ht="38.25">
      <c r="A1" s="125"/>
      <c r="B1" s="123" t="s">
        <v>202</v>
      </c>
      <c r="C1" s="123" t="s">
        <v>203</v>
      </c>
      <c r="D1" s="123" t="s">
        <v>204</v>
      </c>
      <c r="E1" s="123" t="s">
        <v>205</v>
      </c>
      <c r="F1" s="123" t="s">
        <v>206</v>
      </c>
      <c r="G1" s="123" t="s">
        <v>127</v>
      </c>
      <c r="H1" s="123" t="s">
        <v>207</v>
      </c>
      <c r="I1" s="310" t="s">
        <v>328</v>
      </c>
      <c r="J1" s="373" t="s">
        <v>65</v>
      </c>
      <c r="K1" s="373"/>
      <c r="L1" s="373"/>
      <c r="M1" s="373"/>
      <c r="N1" s="372"/>
    </row>
    <row r="2" spans="1:14" ht="13.5" thickBot="1">
      <c r="A2" s="308"/>
      <c r="B2" s="55"/>
      <c r="C2" s="55"/>
      <c r="D2" s="55"/>
      <c r="E2" s="55"/>
      <c r="F2" s="55"/>
      <c r="G2" s="55"/>
      <c r="H2" s="55"/>
      <c r="I2" s="55"/>
      <c r="J2" s="55" t="s">
        <v>208</v>
      </c>
      <c r="K2" s="55" t="s">
        <v>209</v>
      </c>
      <c r="L2" s="55" t="s">
        <v>210</v>
      </c>
      <c r="M2" s="55" t="s">
        <v>211</v>
      </c>
      <c r="N2" s="76" t="s">
        <v>212</v>
      </c>
    </row>
    <row r="3" spans="1:14" ht="12.75">
      <c r="A3" s="307" t="s">
        <v>201</v>
      </c>
      <c r="B3" s="55">
        <v>0</v>
      </c>
      <c r="C3" s="55">
        <v>1</v>
      </c>
      <c r="D3" s="55">
        <v>7</v>
      </c>
      <c r="E3" s="311">
        <v>20829</v>
      </c>
      <c r="F3" s="311">
        <v>41658</v>
      </c>
      <c r="G3" s="311">
        <v>499896000</v>
      </c>
      <c r="H3" s="311">
        <v>134.855832</v>
      </c>
      <c r="I3" s="311">
        <v>100</v>
      </c>
      <c r="J3" s="311">
        <v>99.9792</v>
      </c>
      <c r="K3" s="55">
        <f>J3</f>
        <v>99.9792</v>
      </c>
      <c r="L3" s="55"/>
      <c r="M3" s="55"/>
      <c r="N3" s="76"/>
    </row>
    <row r="4" spans="1:14" ht="12.75">
      <c r="A4" s="309" t="s">
        <v>201</v>
      </c>
      <c r="B4" s="55">
        <v>0</v>
      </c>
      <c r="C4" s="55">
        <v>1</v>
      </c>
      <c r="D4" s="55">
        <v>7</v>
      </c>
      <c r="E4" s="311">
        <v>28756</v>
      </c>
      <c r="F4" s="311">
        <v>57512</v>
      </c>
      <c r="G4" s="311">
        <v>690144000</v>
      </c>
      <c r="H4" s="311">
        <v>143.939751</v>
      </c>
      <c r="I4" s="311">
        <v>200</v>
      </c>
      <c r="J4" s="311">
        <v>138.0288</v>
      </c>
      <c r="K4" s="55">
        <f>J4</f>
        <v>138.0288</v>
      </c>
      <c r="L4" s="55"/>
      <c r="M4" s="55"/>
      <c r="N4" s="76"/>
    </row>
    <row r="5" spans="1:14" ht="12.75">
      <c r="A5" s="124" t="s">
        <v>213</v>
      </c>
      <c r="B5" s="51">
        <v>0</v>
      </c>
      <c r="C5" s="51">
        <v>1</v>
      </c>
      <c r="D5" s="51">
        <v>7</v>
      </c>
      <c r="E5" s="311">
        <v>9421</v>
      </c>
      <c r="F5" s="311">
        <v>18842</v>
      </c>
      <c r="G5" s="311">
        <v>226104000</v>
      </c>
      <c r="H5" s="311">
        <v>54.000002</v>
      </c>
      <c r="I5" s="311">
        <v>100</v>
      </c>
      <c r="J5" s="311">
        <v>45.2208</v>
      </c>
      <c r="K5" s="51"/>
      <c r="L5" s="51">
        <f>J5</f>
        <v>45.2208</v>
      </c>
      <c r="M5" s="51"/>
      <c r="N5" s="91"/>
    </row>
    <row r="6" spans="1:14" ht="12.75">
      <c r="A6" s="347" t="s">
        <v>214</v>
      </c>
      <c r="B6" s="55" t="s">
        <v>215</v>
      </c>
      <c r="C6" s="55" t="s">
        <v>216</v>
      </c>
      <c r="D6" s="55">
        <v>7</v>
      </c>
      <c r="E6" s="311">
        <v>24809</v>
      </c>
      <c r="F6" s="311">
        <v>24809</v>
      </c>
      <c r="G6" s="311">
        <v>297708000</v>
      </c>
      <c r="H6" s="311">
        <v>129.793395</v>
      </c>
      <c r="I6" s="311">
        <v>100</v>
      </c>
      <c r="J6" s="311">
        <v>59.5416</v>
      </c>
      <c r="K6" s="55"/>
      <c r="L6" s="55"/>
      <c r="M6" s="55">
        <f>G6/5000000</f>
        <v>59.5416</v>
      </c>
      <c r="N6" s="76"/>
    </row>
    <row r="7" spans="1:14" ht="13.5" thickBot="1">
      <c r="A7" s="403"/>
      <c r="B7" s="59" t="s">
        <v>217</v>
      </c>
      <c r="C7" s="59" t="s">
        <v>216</v>
      </c>
      <c r="D7" s="59">
        <v>7</v>
      </c>
      <c r="E7" s="312">
        <v>4821</v>
      </c>
      <c r="F7" s="312">
        <v>4821</v>
      </c>
      <c r="G7" s="312">
        <v>116723344</v>
      </c>
      <c r="H7" s="312">
        <v>54.000004</v>
      </c>
      <c r="I7" s="312">
        <v>100</v>
      </c>
      <c r="J7" s="312">
        <v>23.344669</v>
      </c>
      <c r="K7" s="59"/>
      <c r="L7" s="59"/>
      <c r="M7" s="59"/>
      <c r="N7" s="80">
        <f>J7</f>
        <v>23.344669</v>
      </c>
    </row>
    <row r="8" ht="12.75">
      <c r="J8" s="88"/>
    </row>
    <row r="9" ht="12.75">
      <c r="J9" s="88"/>
    </row>
    <row r="10" ht="13.5" thickBot="1">
      <c r="J10" s="88"/>
    </row>
    <row r="11" spans="1:10" ht="13.5" thickBot="1">
      <c r="A11" s="125" t="s">
        <v>218</v>
      </c>
      <c r="B11" s="126"/>
      <c r="F11" s="125" t="s">
        <v>218</v>
      </c>
      <c r="G11" s="127"/>
      <c r="H11" s="126"/>
      <c r="I11" s="88"/>
      <c r="J11" s="88"/>
    </row>
    <row r="12" spans="1:10" ht="12.75">
      <c r="A12" s="81" t="s">
        <v>219</v>
      </c>
      <c r="B12" s="76" t="s">
        <v>220</v>
      </c>
      <c r="F12" s="128"/>
      <c r="G12" s="46"/>
      <c r="H12" s="65" t="s">
        <v>149</v>
      </c>
      <c r="I12" s="88"/>
      <c r="J12" s="88"/>
    </row>
    <row r="13" spans="1:9" ht="12.75">
      <c r="A13" s="81" t="s">
        <v>221</v>
      </c>
      <c r="B13" s="76" t="s">
        <v>169</v>
      </c>
      <c r="F13" s="129"/>
      <c r="G13" s="81" t="s">
        <v>150</v>
      </c>
      <c r="H13" s="76">
        <v>0.03</v>
      </c>
      <c r="I13" s="88"/>
    </row>
    <row r="14" spans="1:9" ht="12.75">
      <c r="A14" s="81" t="s">
        <v>222</v>
      </c>
      <c r="B14" s="76" t="s">
        <v>223</v>
      </c>
      <c r="F14" s="129" t="s">
        <v>224</v>
      </c>
      <c r="G14" s="81" t="s">
        <v>151</v>
      </c>
      <c r="H14" s="76">
        <v>3</v>
      </c>
      <c r="I14" s="88"/>
    </row>
    <row r="15" spans="1:9" ht="12.75">
      <c r="A15" s="81" t="s">
        <v>225</v>
      </c>
      <c r="B15" s="76" t="s">
        <v>175</v>
      </c>
      <c r="F15" s="129"/>
      <c r="G15" s="81" t="s">
        <v>152</v>
      </c>
      <c r="H15" s="76">
        <v>7</v>
      </c>
      <c r="I15" s="88"/>
    </row>
    <row r="16" spans="1:9" ht="12.75">
      <c r="A16" s="81" t="s">
        <v>226</v>
      </c>
      <c r="B16" s="76" t="s">
        <v>178</v>
      </c>
      <c r="F16" s="129"/>
      <c r="G16" s="81" t="s">
        <v>153</v>
      </c>
      <c r="H16" s="76">
        <v>2</v>
      </c>
      <c r="I16" s="88"/>
    </row>
    <row r="17" spans="1:9" ht="12.75">
      <c r="A17" s="131" t="s">
        <v>228</v>
      </c>
      <c r="B17" s="132" t="s">
        <v>166</v>
      </c>
      <c r="F17" s="129"/>
      <c r="G17" s="82" t="s">
        <v>154</v>
      </c>
      <c r="H17" s="130" t="s">
        <v>227</v>
      </c>
      <c r="I17" s="102"/>
    </row>
    <row r="18" spans="1:9" ht="13.5" thickBot="1">
      <c r="A18" s="104" t="s">
        <v>230</v>
      </c>
      <c r="B18" s="80">
        <v>52</v>
      </c>
      <c r="F18" s="133"/>
      <c r="G18" s="83" t="s">
        <v>229</v>
      </c>
      <c r="H18" s="134" t="s">
        <v>227</v>
      </c>
      <c r="I18" s="102"/>
    </row>
    <row r="21" spans="1:8" ht="13.5" thickBot="1">
      <c r="A21" s="58" t="s">
        <v>231</v>
      </c>
      <c r="B21" s="58"/>
      <c r="C21" s="58"/>
      <c r="D21" s="58"/>
      <c r="E21" s="58"/>
      <c r="F21" s="48"/>
      <c r="G21" s="48"/>
      <c r="H21" s="48"/>
    </row>
    <row r="22" spans="1:9" ht="13.5" thickBot="1">
      <c r="A22" s="128" t="s">
        <v>232</v>
      </c>
      <c r="B22" s="127" t="s">
        <v>233</v>
      </c>
      <c r="C22" s="126" t="s">
        <v>234</v>
      </c>
      <c r="F22" s="125" t="s">
        <v>232</v>
      </c>
      <c r="G22" s="127"/>
      <c r="H22" s="126"/>
      <c r="I22" s="48"/>
    </row>
    <row r="23" spans="1:9" ht="12.75">
      <c r="A23" s="99" t="s">
        <v>219</v>
      </c>
      <c r="B23" s="404" t="s">
        <v>220</v>
      </c>
      <c r="C23" s="405"/>
      <c r="F23" s="128"/>
      <c r="G23" s="46"/>
      <c r="H23" s="65" t="s">
        <v>149</v>
      </c>
      <c r="I23" s="88"/>
    </row>
    <row r="24" spans="1:9" ht="12.75">
      <c r="A24" s="99" t="s">
        <v>221</v>
      </c>
      <c r="B24" s="135" t="s">
        <v>169</v>
      </c>
      <c r="C24" s="136" t="s">
        <v>235</v>
      </c>
      <c r="F24" s="129"/>
      <c r="G24" s="81" t="s">
        <v>150</v>
      </c>
      <c r="H24" s="76">
        <v>0.03</v>
      </c>
      <c r="I24" s="88"/>
    </row>
    <row r="25" spans="1:9" ht="12.75">
      <c r="A25" s="99" t="s">
        <v>222</v>
      </c>
      <c r="B25" s="135" t="s">
        <v>223</v>
      </c>
      <c r="C25" s="76" t="s">
        <v>223</v>
      </c>
      <c r="F25" s="129" t="s">
        <v>224</v>
      </c>
      <c r="G25" s="81" t="s">
        <v>151</v>
      </c>
      <c r="H25" s="76">
        <v>3</v>
      </c>
      <c r="I25" s="88"/>
    </row>
    <row r="26" spans="1:9" ht="12.75">
      <c r="A26" s="99" t="s">
        <v>225</v>
      </c>
      <c r="B26" s="135" t="s">
        <v>175</v>
      </c>
      <c r="C26" s="76" t="s">
        <v>175</v>
      </c>
      <c r="F26" s="129"/>
      <c r="G26" s="81" t="s">
        <v>152</v>
      </c>
      <c r="H26" s="76">
        <v>7</v>
      </c>
      <c r="I26" s="88"/>
    </row>
    <row r="27" spans="1:9" ht="12.75">
      <c r="A27" s="99" t="s">
        <v>226</v>
      </c>
      <c r="B27" s="135" t="s">
        <v>178</v>
      </c>
      <c r="C27" s="76" t="s">
        <v>178</v>
      </c>
      <c r="F27" s="129"/>
      <c r="G27" s="81" t="s">
        <v>153</v>
      </c>
      <c r="H27" s="76">
        <v>2</v>
      </c>
      <c r="I27" s="88"/>
    </row>
    <row r="28" spans="1:9" ht="12.75">
      <c r="A28" s="137" t="s">
        <v>228</v>
      </c>
      <c r="B28" s="138" t="s">
        <v>166</v>
      </c>
      <c r="C28" s="132" t="s">
        <v>236</v>
      </c>
      <c r="F28" s="129"/>
      <c r="G28" s="82" t="s">
        <v>154</v>
      </c>
      <c r="H28" s="130" t="s">
        <v>227</v>
      </c>
      <c r="I28" s="88"/>
    </row>
    <row r="29" spans="1:9" ht="13.5" thickBot="1">
      <c r="A29" s="100" t="s">
        <v>230</v>
      </c>
      <c r="B29" s="139">
        <v>52</v>
      </c>
      <c r="C29" s="80">
        <v>48</v>
      </c>
      <c r="F29" s="133"/>
      <c r="G29" s="83" t="s">
        <v>229</v>
      </c>
      <c r="H29" s="134" t="s">
        <v>227</v>
      </c>
      <c r="I29" s="102"/>
    </row>
    <row r="30" ht="12.75">
      <c r="I30" s="102"/>
    </row>
    <row r="32" spans="1:5" ht="13.5" thickBot="1">
      <c r="A32" s="58" t="s">
        <v>231</v>
      </c>
      <c r="B32" s="58"/>
      <c r="C32" s="58"/>
      <c r="D32" s="58"/>
      <c r="E32" s="58"/>
    </row>
    <row r="33" spans="1:8" ht="13.5" thickBot="1">
      <c r="A33" s="125" t="s">
        <v>237</v>
      </c>
      <c r="B33" s="127" t="s">
        <v>238</v>
      </c>
      <c r="C33" s="127" t="s">
        <v>215</v>
      </c>
      <c r="D33" s="126" t="s">
        <v>239</v>
      </c>
      <c r="F33" s="125" t="s">
        <v>237</v>
      </c>
      <c r="G33" s="127"/>
      <c r="H33" s="126"/>
    </row>
    <row r="34" spans="1:8" ht="12.75">
      <c r="A34" s="140" t="s">
        <v>219</v>
      </c>
      <c r="B34" s="98" t="s">
        <v>220</v>
      </c>
      <c r="C34" s="98" t="s">
        <v>220</v>
      </c>
      <c r="D34" s="126"/>
      <c r="F34" s="128"/>
      <c r="G34" s="46"/>
      <c r="H34" s="65" t="s">
        <v>149</v>
      </c>
    </row>
    <row r="35" spans="1:9" ht="12.75">
      <c r="A35" s="140" t="s">
        <v>221</v>
      </c>
      <c r="B35" s="99" t="s">
        <v>169</v>
      </c>
      <c r="C35" s="99" t="s">
        <v>169</v>
      </c>
      <c r="D35" s="136" t="s">
        <v>235</v>
      </c>
      <c r="F35" s="129"/>
      <c r="G35" s="81" t="s">
        <v>150</v>
      </c>
      <c r="H35" s="76">
        <v>0.03</v>
      </c>
      <c r="I35" s="88"/>
    </row>
    <row r="36" spans="1:9" ht="12.75">
      <c r="A36" s="140" t="s">
        <v>222</v>
      </c>
      <c r="B36" s="99" t="s">
        <v>223</v>
      </c>
      <c r="C36" s="99" t="s">
        <v>223</v>
      </c>
      <c r="D36" s="76" t="s">
        <v>223</v>
      </c>
      <c r="F36" s="129" t="s">
        <v>240</v>
      </c>
      <c r="G36" s="81" t="s">
        <v>151</v>
      </c>
      <c r="H36" s="76">
        <v>3</v>
      </c>
      <c r="I36" s="88"/>
    </row>
    <row r="37" spans="1:9" ht="12.75">
      <c r="A37" s="140" t="s">
        <v>225</v>
      </c>
      <c r="B37" s="99" t="s">
        <v>175</v>
      </c>
      <c r="C37" s="99" t="s">
        <v>175</v>
      </c>
      <c r="D37" s="76" t="s">
        <v>175</v>
      </c>
      <c r="F37" s="129" t="s">
        <v>241</v>
      </c>
      <c r="G37" s="81" t="s">
        <v>152</v>
      </c>
      <c r="H37" s="76">
        <v>7</v>
      </c>
      <c r="I37" s="88"/>
    </row>
    <row r="38" spans="1:9" ht="12.75">
      <c r="A38" s="140" t="s">
        <v>226</v>
      </c>
      <c r="B38" s="99" t="s">
        <v>178</v>
      </c>
      <c r="C38" s="99" t="s">
        <v>178</v>
      </c>
      <c r="D38" s="76" t="s">
        <v>178</v>
      </c>
      <c r="F38" s="129" t="s">
        <v>242</v>
      </c>
      <c r="G38" s="81" t="s">
        <v>153</v>
      </c>
      <c r="H38" s="76">
        <v>2</v>
      </c>
      <c r="I38" s="88"/>
    </row>
    <row r="39" spans="1:9" ht="12.75">
      <c r="A39" s="141" t="s">
        <v>228</v>
      </c>
      <c r="B39" s="137" t="s">
        <v>166</v>
      </c>
      <c r="C39" s="137" t="s">
        <v>166</v>
      </c>
      <c r="D39" s="132" t="s">
        <v>236</v>
      </c>
      <c r="F39" s="129"/>
      <c r="G39" s="82" t="s">
        <v>154</v>
      </c>
      <c r="H39" s="130" t="s">
        <v>227</v>
      </c>
      <c r="I39" s="88"/>
    </row>
    <row r="40" spans="1:9" ht="13.5" thickBot="1">
      <c r="A40" s="142" t="s">
        <v>230</v>
      </c>
      <c r="B40" s="100">
        <v>52</v>
      </c>
      <c r="C40" s="100">
        <v>52</v>
      </c>
      <c r="D40" s="80">
        <v>48</v>
      </c>
      <c r="F40" s="133"/>
      <c r="G40" s="83" t="s">
        <v>229</v>
      </c>
      <c r="H40" s="134" t="s">
        <v>227</v>
      </c>
      <c r="I40" s="88"/>
    </row>
    <row r="41" ht="12.75">
      <c r="I41" s="102"/>
    </row>
    <row r="42" ht="12.75">
      <c r="I42" s="102"/>
    </row>
  </sheetData>
  <mergeCells count="3">
    <mergeCell ref="J1:N1"/>
    <mergeCell ref="A6:A7"/>
    <mergeCell ref="B23:C23"/>
  </mergeCells>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sheetPr>
    <tabColor indexed="51"/>
  </sheetPr>
  <dimension ref="A1:T50"/>
  <sheetViews>
    <sheetView zoomScale="85" zoomScaleNormal="85" workbookViewId="0" topLeftCell="A13">
      <selection activeCell="A1" sqref="A1"/>
    </sheetView>
  </sheetViews>
  <sheetFormatPr defaultColWidth="9.140625" defaultRowHeight="12.75"/>
  <cols>
    <col min="1" max="13" width="9.140625" style="210" customWidth="1"/>
    <col min="14" max="14" width="15.57421875" style="210" customWidth="1"/>
    <col min="15" max="16384" width="9.140625" style="210" customWidth="1"/>
  </cols>
  <sheetData>
    <row r="1" spans="16:20" ht="13.5" thickBot="1">
      <c r="P1" s="210" t="s">
        <v>243</v>
      </c>
      <c r="Q1" s="210" t="s">
        <v>244</v>
      </c>
      <c r="R1" s="210" t="s">
        <v>245</v>
      </c>
      <c r="T1" s="238"/>
    </row>
    <row r="2" spans="1:20" ht="13.5" thickBot="1">
      <c r="A2" s="426" t="s">
        <v>158</v>
      </c>
      <c r="B2" s="427"/>
      <c r="C2" s="427"/>
      <c r="D2" s="427"/>
      <c r="E2" s="427"/>
      <c r="F2" s="427"/>
      <c r="G2" s="428"/>
      <c r="I2" s="423" t="s">
        <v>145</v>
      </c>
      <c r="J2" s="424"/>
      <c r="K2" s="424"/>
      <c r="L2" s="424"/>
      <c r="M2" s="425"/>
      <c r="O2">
        <v>3</v>
      </c>
      <c r="P2" s="210">
        <v>251.394854</v>
      </c>
      <c r="Q2" s="210">
        <v>251.5236</v>
      </c>
      <c r="R2">
        <v>279.699903</v>
      </c>
      <c r="S2"/>
      <c r="T2"/>
    </row>
    <row r="3" spans="1:20" ht="12.75">
      <c r="A3" s="211" t="s">
        <v>38</v>
      </c>
      <c r="B3" s="212"/>
      <c r="C3" s="212"/>
      <c r="D3" s="212"/>
      <c r="E3" s="212"/>
      <c r="F3" s="212"/>
      <c r="G3" s="213"/>
      <c r="I3" s="214"/>
      <c r="J3" s="215" t="s">
        <v>146</v>
      </c>
      <c r="K3" s="215"/>
      <c r="L3" s="215"/>
      <c r="M3" s="216"/>
      <c r="O3">
        <v>5</v>
      </c>
      <c r="P3" s="210">
        <v>251.455699</v>
      </c>
      <c r="Q3" s="210">
        <v>251.495499</v>
      </c>
      <c r="R3">
        <v>279.195257</v>
      </c>
      <c r="S3"/>
      <c r="T3"/>
    </row>
    <row r="4" spans="1:20" ht="12.75">
      <c r="A4" s="429" t="s">
        <v>162</v>
      </c>
      <c r="B4" s="212"/>
      <c r="C4" s="212" t="s">
        <v>163</v>
      </c>
      <c r="D4" s="212" t="s">
        <v>164</v>
      </c>
      <c r="E4" s="212"/>
      <c r="F4" s="212"/>
      <c r="G4" s="213"/>
      <c r="I4" s="211" t="s">
        <v>150</v>
      </c>
      <c r="J4" s="212">
        <v>0.005</v>
      </c>
      <c r="K4" s="212"/>
      <c r="L4" s="212"/>
      <c r="M4" s="213"/>
      <c r="O4">
        <v>7</v>
      </c>
      <c r="P4" s="210">
        <v>247.447685</v>
      </c>
      <c r="Q4" s="210">
        <v>251.502524</v>
      </c>
      <c r="R4">
        <v>275.258169</v>
      </c>
      <c r="S4"/>
      <c r="T4"/>
    </row>
    <row r="5" spans="1:20" ht="12.75">
      <c r="A5" s="430"/>
      <c r="B5" s="217" t="s">
        <v>167</v>
      </c>
      <c r="C5" s="212">
        <v>1</v>
      </c>
      <c r="D5" s="212">
        <v>64</v>
      </c>
      <c r="E5" s="212"/>
      <c r="F5" s="212"/>
      <c r="G5" s="213"/>
      <c r="I5" s="211" t="s">
        <v>151</v>
      </c>
      <c r="J5" s="212">
        <v>15</v>
      </c>
      <c r="K5" s="212"/>
      <c r="L5" s="212"/>
      <c r="M5" s="213"/>
      <c r="O5">
        <v>9</v>
      </c>
      <c r="P5" s="210">
        <v>231.00608</v>
      </c>
      <c r="Q5" s="210">
        <v>251.392514</v>
      </c>
      <c r="R5">
        <v>264.320878</v>
      </c>
      <c r="S5"/>
      <c r="T5"/>
    </row>
    <row r="6" spans="1:20" ht="12.75">
      <c r="A6" s="211" t="s">
        <v>170</v>
      </c>
      <c r="B6" s="412" t="s">
        <v>246</v>
      </c>
      <c r="C6" s="412"/>
      <c r="D6" s="412"/>
      <c r="E6" s="412"/>
      <c r="F6" s="412"/>
      <c r="G6" s="413"/>
      <c r="I6" s="211" t="s">
        <v>152</v>
      </c>
      <c r="J6" s="212">
        <v>1023</v>
      </c>
      <c r="K6" s="212"/>
      <c r="L6" s="212"/>
      <c r="M6" s="213"/>
      <c r="O6">
        <v>11</v>
      </c>
      <c r="P6" s="210">
        <v>214.821565</v>
      </c>
      <c r="Q6" s="210">
        <v>249.615861</v>
      </c>
      <c r="R6">
        <v>235.471604</v>
      </c>
      <c r="S6"/>
      <c r="T6"/>
    </row>
    <row r="7" spans="1:20" ht="12.75">
      <c r="A7" s="211" t="s">
        <v>150</v>
      </c>
      <c r="B7" s="412" t="s">
        <v>173</v>
      </c>
      <c r="C7" s="412"/>
      <c r="D7" s="412"/>
      <c r="E7" s="412"/>
      <c r="F7" s="412"/>
      <c r="G7" s="413"/>
      <c r="I7" s="211" t="s">
        <v>153</v>
      </c>
      <c r="J7" s="212">
        <v>7</v>
      </c>
      <c r="K7" s="212"/>
      <c r="L7" s="212"/>
      <c r="M7" s="213"/>
      <c r="O7">
        <v>13</v>
      </c>
      <c r="P7" s="210">
        <v>185.37803</v>
      </c>
      <c r="Q7" s="210">
        <v>238.356526</v>
      </c>
      <c r="R7">
        <v>215.241365</v>
      </c>
      <c r="S7"/>
      <c r="T7"/>
    </row>
    <row r="8" spans="1:20" ht="13.5" thickBot="1">
      <c r="A8" s="211" t="s">
        <v>176</v>
      </c>
      <c r="B8" s="412" t="s">
        <v>171</v>
      </c>
      <c r="C8" s="412"/>
      <c r="D8" s="412"/>
      <c r="E8" s="412"/>
      <c r="F8" s="412"/>
      <c r="G8" s="413"/>
      <c r="I8" s="218" t="s">
        <v>154</v>
      </c>
      <c r="J8" s="414" t="s">
        <v>247</v>
      </c>
      <c r="K8" s="414"/>
      <c r="L8" s="414"/>
      <c r="M8" s="415"/>
      <c r="O8">
        <v>15</v>
      </c>
      <c r="P8" s="210">
        <v>170.391137</v>
      </c>
      <c r="Q8" s="210">
        <v>226.394497</v>
      </c>
      <c r="R8">
        <v>186.02877</v>
      </c>
      <c r="S8"/>
      <c r="T8"/>
    </row>
    <row r="9" spans="1:20" ht="13.5" thickBot="1">
      <c r="A9" s="219" t="s">
        <v>179</v>
      </c>
      <c r="B9" s="414" t="s">
        <v>171</v>
      </c>
      <c r="C9" s="414"/>
      <c r="D9" s="414"/>
      <c r="E9" s="414"/>
      <c r="F9" s="414"/>
      <c r="G9" s="415"/>
      <c r="I9" s="219" t="s">
        <v>229</v>
      </c>
      <c r="J9" s="414" t="s">
        <v>247</v>
      </c>
      <c r="K9" s="414"/>
      <c r="L9" s="414"/>
      <c r="M9" s="415"/>
      <c r="O9">
        <v>17</v>
      </c>
      <c r="P9" s="210">
        <v>145.228065</v>
      </c>
      <c r="Q9" s="210">
        <v>215.257803</v>
      </c>
      <c r="R9">
        <v>167.091868</v>
      </c>
      <c r="S9"/>
      <c r="T9"/>
    </row>
    <row r="10" spans="1:20" ht="12.75">
      <c r="A10" s="220" t="s">
        <v>184</v>
      </c>
      <c r="B10" s="416" t="s">
        <v>185</v>
      </c>
      <c r="C10" s="417"/>
      <c r="D10" s="417"/>
      <c r="E10" s="417"/>
      <c r="F10" s="417"/>
      <c r="G10" s="417"/>
      <c r="O10">
        <v>19</v>
      </c>
      <c r="P10" s="210">
        <v>134.511731</v>
      </c>
      <c r="Q10" s="210">
        <v>204.353385</v>
      </c>
      <c r="R10">
        <v>147.650924</v>
      </c>
      <c r="S10"/>
      <c r="T10"/>
    </row>
    <row r="11" spans="15:20" ht="13.5" thickBot="1">
      <c r="O11">
        <v>21</v>
      </c>
      <c r="P11" s="210">
        <v>122.300306</v>
      </c>
      <c r="Q11" s="210">
        <v>180.104596</v>
      </c>
      <c r="R11">
        <v>134.694855</v>
      </c>
      <c r="S11"/>
      <c r="T11"/>
    </row>
    <row r="12" spans="1:20" ht="12.75" customHeight="1" thickBot="1">
      <c r="A12" s="406" t="s">
        <v>248</v>
      </c>
      <c r="B12" s="407"/>
      <c r="C12" s="408"/>
      <c r="E12" s="418" t="s">
        <v>159</v>
      </c>
      <c r="F12" s="419"/>
      <c r="G12" s="419"/>
      <c r="H12" s="419"/>
      <c r="I12" s="419"/>
      <c r="J12" s="419"/>
      <c r="K12" s="420"/>
      <c r="O12">
        <v>23</v>
      </c>
      <c r="P12" s="210">
        <v>114.529308</v>
      </c>
      <c r="Q12" s="210">
        <v>158.914426</v>
      </c>
      <c r="R12">
        <v>125.802307</v>
      </c>
      <c r="S12"/>
      <c r="T12"/>
    </row>
    <row r="13" spans="1:20" ht="13.5" thickBot="1">
      <c r="A13" s="409"/>
      <c r="B13" s="410"/>
      <c r="C13" s="411"/>
      <c r="E13" s="421" t="s">
        <v>160</v>
      </c>
      <c r="F13" s="422"/>
      <c r="G13" s="412" t="s">
        <v>161</v>
      </c>
      <c r="H13" s="412"/>
      <c r="I13" s="412"/>
      <c r="J13" s="412"/>
      <c r="K13" s="413"/>
      <c r="M13" s="423" t="s">
        <v>249</v>
      </c>
      <c r="N13" s="425"/>
      <c r="O13">
        <v>25</v>
      </c>
      <c r="P13" s="210">
        <v>104.64367</v>
      </c>
      <c r="Q13" s="210">
        <v>138.646688</v>
      </c>
      <c r="R13">
        <v>119.086454</v>
      </c>
      <c r="S13"/>
      <c r="T13"/>
    </row>
    <row r="14" spans="1:20" ht="12.75">
      <c r="A14" s="211" t="s">
        <v>250</v>
      </c>
      <c r="B14" s="212" t="s">
        <v>251</v>
      </c>
      <c r="C14" s="213" t="s">
        <v>252</v>
      </c>
      <c r="E14" s="421" t="s">
        <v>165</v>
      </c>
      <c r="F14" s="422"/>
      <c r="G14" s="412" t="s">
        <v>166</v>
      </c>
      <c r="H14" s="412"/>
      <c r="I14" s="212"/>
      <c r="J14" s="212"/>
      <c r="K14" s="213"/>
      <c r="M14" s="221" t="s">
        <v>253</v>
      </c>
      <c r="N14" s="222" t="s">
        <v>247</v>
      </c>
      <c r="O14">
        <v>27</v>
      </c>
      <c r="P14" s="210">
        <v>98.380956</v>
      </c>
      <c r="Q14" s="210">
        <v>123.910666</v>
      </c>
      <c r="R14">
        <v>110.447168</v>
      </c>
      <c r="S14"/>
      <c r="T14"/>
    </row>
    <row r="15" spans="1:20" ht="12.75">
      <c r="A15" s="211" t="s">
        <v>241</v>
      </c>
      <c r="B15" s="212" t="s">
        <v>240</v>
      </c>
      <c r="C15" s="213">
        <v>0</v>
      </c>
      <c r="E15" s="421" t="s">
        <v>168</v>
      </c>
      <c r="F15" s="422"/>
      <c r="G15" s="212" t="s">
        <v>169</v>
      </c>
      <c r="H15" s="212"/>
      <c r="I15" s="212"/>
      <c r="J15" s="212"/>
      <c r="K15" s="213"/>
      <c r="M15" s="223" t="s">
        <v>254</v>
      </c>
      <c r="N15" s="224" t="s">
        <v>255</v>
      </c>
      <c r="O15">
        <v>29</v>
      </c>
      <c r="P15" s="210">
        <v>93.418562</v>
      </c>
      <c r="Q15" s="210">
        <v>116.983237</v>
      </c>
      <c r="R15">
        <v>105.331807</v>
      </c>
      <c r="S15"/>
      <c r="T15"/>
    </row>
    <row r="16" spans="5:20" ht="12.75">
      <c r="E16" s="421" t="s">
        <v>172</v>
      </c>
      <c r="F16" s="422"/>
      <c r="G16" s="212">
        <v>40</v>
      </c>
      <c r="H16" s="212"/>
      <c r="I16" s="212"/>
      <c r="J16" s="212"/>
      <c r="K16" s="213"/>
      <c r="M16" s="223" t="s">
        <v>256</v>
      </c>
      <c r="N16" s="224" t="s">
        <v>257</v>
      </c>
      <c r="O16">
        <v>31</v>
      </c>
      <c r="P16" s="210">
        <v>87.115374</v>
      </c>
      <c r="Q16" s="210">
        <v>111.379962</v>
      </c>
      <c r="R16">
        <v>93.456718</v>
      </c>
      <c r="S16"/>
      <c r="T16"/>
    </row>
    <row r="17" spans="5:20" ht="12.75">
      <c r="E17" s="211" t="s">
        <v>174</v>
      </c>
      <c r="F17" s="212"/>
      <c r="G17" s="212" t="s">
        <v>175</v>
      </c>
      <c r="H17" s="212"/>
      <c r="I17" s="212"/>
      <c r="J17" s="212"/>
      <c r="K17" s="213"/>
      <c r="M17" s="223" t="s">
        <v>258</v>
      </c>
      <c r="N17" s="224" t="s">
        <v>259</v>
      </c>
      <c r="O17">
        <v>33</v>
      </c>
      <c r="P17" s="210">
        <v>80.671628</v>
      </c>
      <c r="Q17" s="210">
        <v>108.270288</v>
      </c>
      <c r="R17">
        <v>87.405782</v>
      </c>
      <c r="S17"/>
      <c r="T17"/>
    </row>
    <row r="18" spans="5:20" ht="12.75">
      <c r="E18" s="211" t="s">
        <v>177</v>
      </c>
      <c r="F18" s="212"/>
      <c r="G18" s="212" t="s">
        <v>178</v>
      </c>
      <c r="H18" s="212"/>
      <c r="I18" s="212"/>
      <c r="J18" s="212"/>
      <c r="K18" s="213"/>
      <c r="M18" s="223" t="s">
        <v>260</v>
      </c>
      <c r="N18" s="224" t="s">
        <v>261</v>
      </c>
      <c r="O18">
        <v>35</v>
      </c>
      <c r="P18" s="210">
        <v>70.725616</v>
      </c>
      <c r="Q18" s="210">
        <v>104.73553</v>
      </c>
      <c r="R18">
        <v>80.488429</v>
      </c>
      <c r="S18"/>
      <c r="T18"/>
    </row>
    <row r="19" spans="5:20" ht="12.75">
      <c r="E19" s="211" t="s">
        <v>180</v>
      </c>
      <c r="F19" s="212"/>
      <c r="G19" s="212" t="s">
        <v>262</v>
      </c>
      <c r="H19" s="212"/>
      <c r="I19" s="212"/>
      <c r="J19" s="212"/>
      <c r="K19" s="213"/>
      <c r="M19" s="223" t="s">
        <v>263</v>
      </c>
      <c r="N19" s="224" t="s">
        <v>264</v>
      </c>
      <c r="O19">
        <v>37</v>
      </c>
      <c r="P19" s="210">
        <v>66.173721</v>
      </c>
      <c r="Q19" s="210">
        <v>101.014392</v>
      </c>
      <c r="R19">
        <v>70.85856</v>
      </c>
      <c r="S19"/>
      <c r="T19"/>
    </row>
    <row r="20" spans="5:20" ht="13.5" thickBot="1">
      <c r="E20" s="219" t="s">
        <v>183</v>
      </c>
      <c r="F20" s="225"/>
      <c r="G20" s="225">
        <v>108</v>
      </c>
      <c r="H20" s="225"/>
      <c r="I20" s="225"/>
      <c r="J20" s="225"/>
      <c r="K20" s="226"/>
      <c r="M20" s="223" t="s">
        <v>265</v>
      </c>
      <c r="N20" s="224" t="s">
        <v>266</v>
      </c>
      <c r="O20">
        <v>39</v>
      </c>
      <c r="P20" s="210">
        <v>60.467157</v>
      </c>
      <c r="Q20" s="210">
        <v>98.256731</v>
      </c>
      <c r="R20">
        <v>67.918683</v>
      </c>
      <c r="S20"/>
      <c r="T20"/>
    </row>
    <row r="21" spans="5:20" ht="12.75">
      <c r="E21" s="227"/>
      <c r="F21" s="227"/>
      <c r="G21" s="228"/>
      <c r="H21" s="228"/>
      <c r="I21" s="228"/>
      <c r="J21" s="228"/>
      <c r="K21" s="227"/>
      <c r="M21" s="223" t="s">
        <v>267</v>
      </c>
      <c r="N21" s="236" t="s">
        <v>315</v>
      </c>
      <c r="O21">
        <v>41</v>
      </c>
      <c r="P21" s="210">
        <v>57.169293</v>
      </c>
      <c r="Q21" s="210">
        <v>89.506871</v>
      </c>
      <c r="R21">
        <v>61.413086</v>
      </c>
      <c r="S21"/>
      <c r="T21"/>
    </row>
    <row r="22" spans="13:20" ht="12.75">
      <c r="M22" s="223" t="s">
        <v>268</v>
      </c>
      <c r="N22" s="224" t="s">
        <v>269</v>
      </c>
      <c r="O22">
        <v>43</v>
      </c>
      <c r="P22" s="210">
        <v>51.899708</v>
      </c>
      <c r="Q22" s="210">
        <v>82.514481</v>
      </c>
      <c r="R22">
        <v>55.680932</v>
      </c>
      <c r="S22"/>
      <c r="T22"/>
    </row>
    <row r="23" spans="13:20" ht="12.75">
      <c r="M23" s="223" t="s">
        <v>270</v>
      </c>
      <c r="N23" s="224" t="s">
        <v>271</v>
      </c>
      <c r="O23">
        <v>45</v>
      </c>
      <c r="P23" s="210">
        <v>48.527092</v>
      </c>
      <c r="Q23" s="210">
        <v>76.505065</v>
      </c>
      <c r="R23">
        <v>52.288318</v>
      </c>
      <c r="S23"/>
      <c r="T23"/>
    </row>
    <row r="24" spans="13:20" ht="12.75">
      <c r="M24" s="223" t="s">
        <v>272</v>
      </c>
      <c r="N24" s="224" t="s">
        <v>273</v>
      </c>
      <c r="O24">
        <v>47</v>
      </c>
      <c r="P24" s="210">
        <v>45.68958</v>
      </c>
      <c r="Q24" s="210">
        <v>70.817336</v>
      </c>
      <c r="R24">
        <v>50.043391</v>
      </c>
      <c r="S24"/>
      <c r="T24"/>
    </row>
    <row r="25" spans="13:20" ht="12.75">
      <c r="M25" s="223" t="s">
        <v>274</v>
      </c>
      <c r="N25" s="224" t="s">
        <v>275</v>
      </c>
      <c r="O25">
        <v>49</v>
      </c>
      <c r="P25" s="210">
        <v>41.806351</v>
      </c>
      <c r="Q25" s="210">
        <v>64.186944</v>
      </c>
      <c r="R25">
        <v>46.990749</v>
      </c>
      <c r="S25"/>
      <c r="T25"/>
    </row>
    <row r="26" spans="13:20" ht="12.75">
      <c r="M26" s="223" t="s">
        <v>276</v>
      </c>
      <c r="N26" s="224" t="s">
        <v>277</v>
      </c>
      <c r="O26">
        <v>51</v>
      </c>
      <c r="P26" s="210">
        <v>38.158469</v>
      </c>
      <c r="Q26" s="210">
        <v>60.335334</v>
      </c>
      <c r="R26">
        <v>42.52783</v>
      </c>
      <c r="S26"/>
      <c r="T26"/>
    </row>
    <row r="27" spans="13:20" ht="12.75">
      <c r="M27" s="223" t="s">
        <v>278</v>
      </c>
      <c r="N27" s="224" t="s">
        <v>279</v>
      </c>
      <c r="O27">
        <v>53</v>
      </c>
      <c r="P27" s="210">
        <v>36.767912</v>
      </c>
      <c r="Q27" s="210">
        <v>55.208639</v>
      </c>
      <c r="R27">
        <v>40.735311</v>
      </c>
      <c r="S27"/>
      <c r="T27"/>
    </row>
    <row r="28" spans="4:20" ht="12.75" customHeight="1">
      <c r="D28" s="431"/>
      <c r="E28" s="431"/>
      <c r="F28" s="431"/>
      <c r="G28" s="431"/>
      <c r="H28" s="431"/>
      <c r="I28" s="431"/>
      <c r="M28" s="223" t="s">
        <v>280</v>
      </c>
      <c r="N28" s="224" t="s">
        <v>281</v>
      </c>
      <c r="O28">
        <v>55</v>
      </c>
      <c r="P28" s="210">
        <v>34.422247</v>
      </c>
      <c r="Q28" s="210">
        <v>52.721723</v>
      </c>
      <c r="R28">
        <v>36.369435</v>
      </c>
      <c r="S28"/>
      <c r="T28"/>
    </row>
    <row r="29" spans="4:20" ht="13.5" customHeight="1" thickBot="1">
      <c r="D29" s="431"/>
      <c r="E29" s="431"/>
      <c r="F29" s="431"/>
      <c r="G29" s="431"/>
      <c r="H29" s="431"/>
      <c r="I29" s="431"/>
      <c r="M29" s="229" t="s">
        <v>282</v>
      </c>
      <c r="N29" s="237" t="s">
        <v>316</v>
      </c>
      <c r="O29">
        <v>57</v>
      </c>
      <c r="P29" s="210">
        <v>32.476217</v>
      </c>
      <c r="Q29" s="210">
        <v>47.806648</v>
      </c>
      <c r="R29">
        <v>34.971812</v>
      </c>
      <c r="S29"/>
      <c r="T29"/>
    </row>
    <row r="30" spans="4:20" ht="12.75" customHeight="1">
      <c r="D30" s="431"/>
      <c r="E30" s="431"/>
      <c r="F30" s="431"/>
      <c r="G30" s="431"/>
      <c r="H30" s="431"/>
      <c r="I30" s="431"/>
      <c r="O30">
        <v>59</v>
      </c>
      <c r="P30" s="210">
        <v>30.837999</v>
      </c>
      <c r="Q30" s="210">
        <v>48.932265</v>
      </c>
      <c r="R30">
        <v>32.825577</v>
      </c>
      <c r="S30"/>
      <c r="T30"/>
    </row>
    <row r="31" spans="4:20" ht="12.75" customHeight="1">
      <c r="D31" s="431"/>
      <c r="E31" s="431"/>
      <c r="F31" s="431"/>
      <c r="G31" s="431"/>
      <c r="H31" s="431"/>
      <c r="I31" s="431"/>
      <c r="O31">
        <v>61</v>
      </c>
      <c r="P31" s="210">
        <v>27.860758</v>
      </c>
      <c r="Q31" s="210">
        <v>45.84333</v>
      </c>
      <c r="R31">
        <v>30.717048</v>
      </c>
      <c r="S31"/>
      <c r="T31"/>
    </row>
    <row r="32" spans="4:20" ht="12.75" customHeight="1">
      <c r="D32" s="431"/>
      <c r="E32" s="431"/>
      <c r="F32" s="431"/>
      <c r="G32" s="431"/>
      <c r="H32" s="431"/>
      <c r="I32" s="431"/>
      <c r="O32">
        <v>63</v>
      </c>
      <c r="P32" s="210">
        <v>26.384056</v>
      </c>
      <c r="Q32" s="210">
        <v>42.939397</v>
      </c>
      <c r="R32">
        <v>27.619812</v>
      </c>
      <c r="S32"/>
      <c r="T32"/>
    </row>
    <row r="33" spans="4:20" ht="12.75" customHeight="1">
      <c r="D33" s="431"/>
      <c r="E33" s="431"/>
      <c r="F33" s="431"/>
      <c r="G33" s="431"/>
      <c r="H33" s="431"/>
      <c r="I33" s="431"/>
      <c r="O33">
        <v>65</v>
      </c>
      <c r="P33" s="210">
        <v>24.133558</v>
      </c>
      <c r="Q33" s="210">
        <v>39.377092</v>
      </c>
      <c r="R33">
        <v>26.294442</v>
      </c>
      <c r="S33"/>
      <c r="T33"/>
    </row>
    <row r="34" spans="4:20" ht="12.75" customHeight="1">
      <c r="D34" s="431"/>
      <c r="E34" s="431"/>
      <c r="F34" s="431"/>
      <c r="G34" s="431"/>
      <c r="H34" s="431"/>
      <c r="I34" s="431"/>
      <c r="O34">
        <v>67</v>
      </c>
      <c r="P34" s="210">
        <v>21.828427</v>
      </c>
      <c r="Q34" s="210">
        <v>37.251725</v>
      </c>
      <c r="R34">
        <v>25.818556</v>
      </c>
      <c r="S34"/>
      <c r="T34"/>
    </row>
    <row r="35" spans="4:20" ht="12.75" customHeight="1">
      <c r="D35" s="431"/>
      <c r="E35" s="431"/>
      <c r="F35" s="431"/>
      <c r="G35" s="431"/>
      <c r="H35" s="431"/>
      <c r="I35" s="431"/>
      <c r="O35">
        <v>69</v>
      </c>
      <c r="P35" s="210">
        <v>20.652683</v>
      </c>
      <c r="Q35" s="210">
        <v>35.551714</v>
      </c>
      <c r="R35">
        <v>22.464718</v>
      </c>
      <c r="S35"/>
      <c r="T35"/>
    </row>
    <row r="36" spans="4:20" ht="12.75" customHeight="1">
      <c r="D36" s="431"/>
      <c r="E36" s="431"/>
      <c r="F36" s="431"/>
      <c r="G36" s="431"/>
      <c r="H36" s="431"/>
      <c r="I36" s="431"/>
      <c r="O36">
        <v>71</v>
      </c>
      <c r="P36" s="210">
        <v>17.799942</v>
      </c>
      <c r="Q36" s="210">
        <v>35.832454</v>
      </c>
      <c r="R36">
        <v>21.511313</v>
      </c>
      <c r="S36"/>
      <c r="T36"/>
    </row>
    <row r="37" spans="4:20" ht="12.75" customHeight="1">
      <c r="D37" s="431"/>
      <c r="E37" s="431"/>
      <c r="F37" s="431"/>
      <c r="G37" s="431"/>
      <c r="H37" s="431"/>
      <c r="I37" s="431"/>
      <c r="O37">
        <v>73</v>
      </c>
      <c r="P37" s="210">
        <v>17.805055</v>
      </c>
      <c r="Q37" s="210">
        <v>30.044254</v>
      </c>
      <c r="R37">
        <v>20.3424</v>
      </c>
      <c r="S37"/>
      <c r="T37"/>
    </row>
    <row r="38" spans="15:20" ht="12.75">
      <c r="O38">
        <v>75</v>
      </c>
      <c r="P38" s="210">
        <v>16.407939</v>
      </c>
      <c r="Q38" s="210">
        <v>28.965684</v>
      </c>
      <c r="R38">
        <v>18.683931</v>
      </c>
      <c r="S38"/>
      <c r="T38"/>
    </row>
    <row r="39" spans="15:20" ht="12.75">
      <c r="O39">
        <v>77</v>
      </c>
      <c r="P39" s="210">
        <v>15.296952</v>
      </c>
      <c r="Q39" s="210">
        <v>27.504112</v>
      </c>
      <c r="R39">
        <v>16.957601</v>
      </c>
      <c r="S39"/>
      <c r="T39"/>
    </row>
    <row r="40" spans="15:20" ht="12.75">
      <c r="O40">
        <v>79</v>
      </c>
      <c r="P40" s="210">
        <v>14.490224</v>
      </c>
      <c r="Q40" s="210">
        <v>24.495644</v>
      </c>
      <c r="R40">
        <v>15.663925</v>
      </c>
      <c r="S40"/>
      <c r="T40"/>
    </row>
    <row r="41" spans="15:20" ht="12.75">
      <c r="O41">
        <v>81</v>
      </c>
      <c r="P41" s="210">
        <v>13.128061</v>
      </c>
      <c r="Q41" s="210">
        <v>24.434237</v>
      </c>
      <c r="R41">
        <v>14.529753</v>
      </c>
      <c r="S41"/>
      <c r="T41"/>
    </row>
    <row r="42" spans="15:20" ht="12.75">
      <c r="O42">
        <v>83</v>
      </c>
      <c r="P42" s="210">
        <v>12.315192</v>
      </c>
      <c r="Q42" s="210">
        <v>20.752588</v>
      </c>
      <c r="R42">
        <v>13.528781</v>
      </c>
      <c r="S42"/>
      <c r="T42"/>
    </row>
    <row r="43" spans="15:20" ht="12.75">
      <c r="O43">
        <v>85</v>
      </c>
      <c r="P43" s="210">
        <v>10.871823</v>
      </c>
      <c r="Q43" s="210">
        <v>23.991256</v>
      </c>
      <c r="R43">
        <v>11.926665</v>
      </c>
      <c r="S43"/>
      <c r="T43"/>
    </row>
    <row r="44" spans="15:20" ht="12.75">
      <c r="O44">
        <v>87</v>
      </c>
      <c r="P44" s="210">
        <v>10.056409</v>
      </c>
      <c r="Q44" s="210">
        <v>21.340143</v>
      </c>
      <c r="R44">
        <v>10.823124</v>
      </c>
      <c r="S44"/>
      <c r="T44"/>
    </row>
    <row r="45" spans="15:20" ht="12.75">
      <c r="O45">
        <v>89</v>
      </c>
      <c r="P45" s="210">
        <v>9.05609</v>
      </c>
      <c r="Q45" s="210">
        <v>21.491484</v>
      </c>
      <c r="R45">
        <v>9.869829</v>
      </c>
      <c r="S45"/>
      <c r="T45"/>
    </row>
    <row r="46" spans="15:20" ht="12.75">
      <c r="O46">
        <v>91</v>
      </c>
      <c r="P46" s="210">
        <v>8.131893</v>
      </c>
      <c r="Q46" s="210">
        <v>22.356482</v>
      </c>
      <c r="R46">
        <v>8.691573</v>
      </c>
      <c r="S46"/>
      <c r="T46"/>
    </row>
    <row r="47" spans="15:20" ht="12.75">
      <c r="O47">
        <v>93</v>
      </c>
      <c r="P47" s="210">
        <v>7.738285</v>
      </c>
      <c r="Q47" s="210">
        <v>21.069621</v>
      </c>
      <c r="R47">
        <v>8.083932</v>
      </c>
      <c r="S47"/>
      <c r="T47"/>
    </row>
    <row r="48" spans="15:20" ht="12.75">
      <c r="O48">
        <v>95</v>
      </c>
      <c r="P48" s="210">
        <v>6.459316</v>
      </c>
      <c r="Q48" s="210">
        <v>20.296815</v>
      </c>
      <c r="R48">
        <v>7.17359</v>
      </c>
      <c r="S48"/>
      <c r="T48"/>
    </row>
    <row r="49" spans="15:20" ht="12.75">
      <c r="O49">
        <v>97</v>
      </c>
      <c r="P49" s="210">
        <v>5.947242</v>
      </c>
      <c r="Q49" s="210">
        <v>18.942604</v>
      </c>
      <c r="R49">
        <v>6.594005</v>
      </c>
      <c r="S49"/>
      <c r="T49"/>
    </row>
    <row r="50" spans="15:20" ht="12.75">
      <c r="O50">
        <v>99</v>
      </c>
      <c r="P50" s="210">
        <v>5.26774</v>
      </c>
      <c r="Q50" s="210">
        <v>17.727023</v>
      </c>
      <c r="R50">
        <v>5.441548</v>
      </c>
      <c r="S50"/>
      <c r="T50"/>
    </row>
  </sheetData>
  <mergeCells count="20">
    <mergeCell ref="M13:N13"/>
    <mergeCell ref="D28:I37"/>
    <mergeCell ref="E14:F14"/>
    <mergeCell ref="G14:H14"/>
    <mergeCell ref="E15:F15"/>
    <mergeCell ref="E16:F16"/>
    <mergeCell ref="I2:M2"/>
    <mergeCell ref="J8:M8"/>
    <mergeCell ref="J9:M9"/>
    <mergeCell ref="A2:G2"/>
    <mergeCell ref="A4:A5"/>
    <mergeCell ref="B6:G6"/>
    <mergeCell ref="B7:G7"/>
    <mergeCell ref="A12:C13"/>
    <mergeCell ref="B8:G8"/>
    <mergeCell ref="B9:G9"/>
    <mergeCell ref="B10:G10"/>
    <mergeCell ref="E12:K12"/>
    <mergeCell ref="E13:F13"/>
    <mergeCell ref="G13:K13"/>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tabColor indexed="14"/>
  </sheetPr>
  <dimension ref="A1:AE50"/>
  <sheetViews>
    <sheetView workbookViewId="0" topLeftCell="C26">
      <selection activeCell="M39" sqref="M39"/>
    </sheetView>
  </sheetViews>
  <sheetFormatPr defaultColWidth="9.140625" defaultRowHeight="12.75"/>
  <cols>
    <col min="1" max="15" width="9.140625" style="210" customWidth="1"/>
    <col min="16" max="16" width="15.57421875" style="210" bestFit="1" customWidth="1"/>
    <col min="17" max="16384" width="9.140625" style="210" customWidth="1"/>
  </cols>
  <sheetData>
    <row r="1" spans="17:31" ht="13.5" thickBot="1">
      <c r="Q1" s="210" t="s">
        <v>309</v>
      </c>
      <c r="R1" s="210" t="s">
        <v>243</v>
      </c>
      <c r="S1" s="210" t="s">
        <v>244</v>
      </c>
      <c r="T1" s="210" t="s">
        <v>245</v>
      </c>
      <c r="AD1" s="238"/>
      <c r="AE1" s="238"/>
    </row>
    <row r="2" spans="1:24" ht="13.5" thickBot="1">
      <c r="A2" s="426" t="s">
        <v>158</v>
      </c>
      <c r="B2" s="427"/>
      <c r="C2" s="427"/>
      <c r="D2" s="427"/>
      <c r="E2" s="427"/>
      <c r="F2" s="427"/>
      <c r="G2" s="428"/>
      <c r="I2" s="423" t="s">
        <v>145</v>
      </c>
      <c r="J2" s="424"/>
      <c r="K2" s="424"/>
      <c r="L2" s="424"/>
      <c r="M2" s="425"/>
      <c r="N2" s="230"/>
      <c r="O2" s="423" t="s">
        <v>249</v>
      </c>
      <c r="P2" s="425"/>
      <c r="Q2">
        <v>3</v>
      </c>
      <c r="R2">
        <v>120.402866</v>
      </c>
      <c r="S2">
        <v>120.491238</v>
      </c>
      <c r="T2" s="210">
        <v>134.122376</v>
      </c>
      <c r="W2"/>
      <c r="X2"/>
    </row>
    <row r="3" spans="1:24" ht="12.75">
      <c r="A3" s="211" t="s">
        <v>38</v>
      </c>
      <c r="B3" s="212"/>
      <c r="C3" s="212"/>
      <c r="D3" s="212"/>
      <c r="E3" s="212"/>
      <c r="F3" s="212"/>
      <c r="G3" s="213"/>
      <c r="I3" s="214"/>
      <c r="J3" s="215" t="s">
        <v>146</v>
      </c>
      <c r="K3" s="215"/>
      <c r="L3" s="215"/>
      <c r="M3" s="216"/>
      <c r="N3" s="228"/>
      <c r="O3" s="221" t="s">
        <v>253</v>
      </c>
      <c r="P3" s="222" t="s">
        <v>247</v>
      </c>
      <c r="Q3">
        <v>5</v>
      </c>
      <c r="R3">
        <v>120.326072</v>
      </c>
      <c r="S3">
        <v>120.476687</v>
      </c>
      <c r="T3" s="210">
        <v>133.893998</v>
      </c>
      <c r="W3"/>
      <c r="X3"/>
    </row>
    <row r="4" spans="1:24" ht="12.75">
      <c r="A4" s="421" t="s">
        <v>162</v>
      </c>
      <c r="B4" s="212"/>
      <c r="C4" s="212" t="s">
        <v>163</v>
      </c>
      <c r="D4" s="212" t="s">
        <v>164</v>
      </c>
      <c r="E4" s="212"/>
      <c r="F4" s="212"/>
      <c r="G4" s="213"/>
      <c r="I4" s="211" t="s">
        <v>150</v>
      </c>
      <c r="J4" s="212">
        <v>0.005</v>
      </c>
      <c r="K4" s="212"/>
      <c r="L4" s="212"/>
      <c r="M4" s="213"/>
      <c r="N4" s="228"/>
      <c r="O4" s="223" t="s">
        <v>254</v>
      </c>
      <c r="P4" s="224" t="s">
        <v>255</v>
      </c>
      <c r="Q4">
        <v>7</v>
      </c>
      <c r="R4">
        <v>117.925968</v>
      </c>
      <c r="S4">
        <v>120.438411</v>
      </c>
      <c r="T4" s="210">
        <v>131.785497</v>
      </c>
      <c r="W4"/>
      <c r="X4"/>
    </row>
    <row r="5" spans="1:24" ht="12.75">
      <c r="A5" s="421"/>
      <c r="B5" s="217" t="s">
        <v>167</v>
      </c>
      <c r="C5" s="212">
        <v>1</v>
      </c>
      <c r="D5" s="212">
        <v>64</v>
      </c>
      <c r="E5" s="212"/>
      <c r="F5" s="212"/>
      <c r="G5" s="213"/>
      <c r="I5" s="211" t="s">
        <v>151</v>
      </c>
      <c r="J5" s="212">
        <v>15</v>
      </c>
      <c r="K5" s="212"/>
      <c r="L5" s="212"/>
      <c r="M5" s="213"/>
      <c r="N5" s="228"/>
      <c r="O5" s="223" t="s">
        <v>256</v>
      </c>
      <c r="P5" s="224" t="s">
        <v>257</v>
      </c>
      <c r="Q5">
        <v>9</v>
      </c>
      <c r="R5">
        <v>111.725351</v>
      </c>
      <c r="S5">
        <v>120.182181</v>
      </c>
      <c r="T5" s="210">
        <v>125.905638</v>
      </c>
      <c r="W5"/>
      <c r="X5"/>
    </row>
    <row r="6" spans="1:24" ht="12.75">
      <c r="A6" s="211" t="s">
        <v>170</v>
      </c>
      <c r="B6" s="412" t="s">
        <v>246</v>
      </c>
      <c r="C6" s="412"/>
      <c r="D6" s="412"/>
      <c r="E6" s="412"/>
      <c r="F6" s="412"/>
      <c r="G6" s="413"/>
      <c r="I6" s="211" t="s">
        <v>152</v>
      </c>
      <c r="J6" s="212">
        <v>1023</v>
      </c>
      <c r="K6" s="212"/>
      <c r="L6" s="212"/>
      <c r="M6" s="213"/>
      <c r="N6" s="228"/>
      <c r="O6" s="223" t="s">
        <v>258</v>
      </c>
      <c r="P6" s="224" t="s">
        <v>259</v>
      </c>
      <c r="Q6">
        <v>11</v>
      </c>
      <c r="R6">
        <v>105.813551</v>
      </c>
      <c r="S6">
        <v>111.21116</v>
      </c>
      <c r="T6" s="210">
        <v>118.051509</v>
      </c>
      <c r="W6"/>
      <c r="X6"/>
    </row>
    <row r="7" spans="1:24" ht="12.75">
      <c r="A7" s="211" t="s">
        <v>150</v>
      </c>
      <c r="B7" s="412" t="s">
        <v>173</v>
      </c>
      <c r="C7" s="412"/>
      <c r="D7" s="412"/>
      <c r="E7" s="412"/>
      <c r="F7" s="412"/>
      <c r="G7" s="413"/>
      <c r="I7" s="211" t="s">
        <v>153</v>
      </c>
      <c r="J7" s="212">
        <v>7</v>
      </c>
      <c r="K7" s="212"/>
      <c r="L7" s="212"/>
      <c r="M7" s="213"/>
      <c r="N7" s="228"/>
      <c r="O7" s="223" t="s">
        <v>260</v>
      </c>
      <c r="P7" s="224" t="s">
        <v>261</v>
      </c>
      <c r="Q7">
        <v>13</v>
      </c>
      <c r="R7">
        <v>98.799986</v>
      </c>
      <c r="S7">
        <v>103.593956</v>
      </c>
      <c r="T7" s="210">
        <v>105.736649</v>
      </c>
      <c r="W7"/>
      <c r="X7"/>
    </row>
    <row r="8" spans="1:24" ht="13.5" thickBot="1">
      <c r="A8" s="211" t="s">
        <v>176</v>
      </c>
      <c r="B8" s="412" t="s">
        <v>171</v>
      </c>
      <c r="C8" s="412"/>
      <c r="D8" s="412"/>
      <c r="E8" s="412"/>
      <c r="F8" s="412"/>
      <c r="G8" s="413"/>
      <c r="I8" s="218" t="s">
        <v>154</v>
      </c>
      <c r="J8" s="414" t="s">
        <v>247</v>
      </c>
      <c r="K8" s="414"/>
      <c r="L8" s="414"/>
      <c r="M8" s="415"/>
      <c r="N8" s="230"/>
      <c r="O8" s="223" t="s">
        <v>263</v>
      </c>
      <c r="P8" s="224" t="s">
        <v>264</v>
      </c>
      <c r="Q8">
        <v>15</v>
      </c>
      <c r="R8">
        <v>85.481706</v>
      </c>
      <c r="S8">
        <v>95.002976</v>
      </c>
      <c r="T8" s="210">
        <v>97.876093</v>
      </c>
      <c r="W8"/>
      <c r="X8"/>
    </row>
    <row r="9" spans="1:24" ht="13.5" thickBot="1">
      <c r="A9" s="218" t="s">
        <v>179</v>
      </c>
      <c r="B9" s="412" t="s">
        <v>171</v>
      </c>
      <c r="C9" s="412"/>
      <c r="D9" s="412"/>
      <c r="E9" s="412"/>
      <c r="F9" s="412"/>
      <c r="G9" s="413"/>
      <c r="I9" s="219" t="s">
        <v>229</v>
      </c>
      <c r="J9" s="414" t="s">
        <v>247</v>
      </c>
      <c r="K9" s="414"/>
      <c r="L9" s="414"/>
      <c r="M9" s="415"/>
      <c r="N9" s="230"/>
      <c r="O9" s="223" t="s">
        <v>265</v>
      </c>
      <c r="P9" s="224" t="s">
        <v>266</v>
      </c>
      <c r="Q9">
        <v>17</v>
      </c>
      <c r="R9">
        <v>79.161159</v>
      </c>
      <c r="S9">
        <v>84.277718</v>
      </c>
      <c r="T9" s="210">
        <v>88.65696</v>
      </c>
      <c r="W9"/>
      <c r="X9"/>
    </row>
    <row r="10" spans="1:24" ht="13.5" thickBot="1">
      <c r="A10" s="219" t="s">
        <v>184</v>
      </c>
      <c r="B10" s="414" t="s">
        <v>185</v>
      </c>
      <c r="C10" s="414"/>
      <c r="D10" s="414"/>
      <c r="E10" s="414"/>
      <c r="F10" s="414"/>
      <c r="G10" s="415"/>
      <c r="O10" s="223" t="s">
        <v>267</v>
      </c>
      <c r="P10" s="236" t="s">
        <v>315</v>
      </c>
      <c r="Q10">
        <v>19</v>
      </c>
      <c r="R10">
        <v>70.334605</v>
      </c>
      <c r="S10">
        <v>75.15229</v>
      </c>
      <c r="T10" s="210">
        <v>82.152927</v>
      </c>
      <c r="W10"/>
      <c r="X10"/>
    </row>
    <row r="11" spans="15:24" ht="13.5" thickBot="1">
      <c r="O11" s="223" t="s">
        <v>268</v>
      </c>
      <c r="P11" s="224" t="s">
        <v>269</v>
      </c>
      <c r="Q11">
        <v>21</v>
      </c>
      <c r="R11">
        <v>66.202923</v>
      </c>
      <c r="S11">
        <v>65.529021</v>
      </c>
      <c r="T11" s="210">
        <v>72.866605</v>
      </c>
      <c r="W11"/>
      <c r="X11"/>
    </row>
    <row r="12" spans="1:24" ht="12.75" customHeight="1">
      <c r="A12" s="406" t="s">
        <v>248</v>
      </c>
      <c r="B12" s="407"/>
      <c r="C12" s="408"/>
      <c r="E12" s="418" t="s">
        <v>159</v>
      </c>
      <c r="F12" s="419"/>
      <c r="G12" s="419"/>
      <c r="H12" s="419"/>
      <c r="I12" s="419"/>
      <c r="J12" s="419"/>
      <c r="K12" s="420"/>
      <c r="O12" s="223" t="s">
        <v>270</v>
      </c>
      <c r="P12" s="224" t="s">
        <v>271</v>
      </c>
      <c r="Q12">
        <v>23</v>
      </c>
      <c r="R12">
        <v>60.875721</v>
      </c>
      <c r="S12">
        <v>62.877277</v>
      </c>
      <c r="T12" s="210">
        <v>66.851481</v>
      </c>
      <c r="W12"/>
      <c r="X12"/>
    </row>
    <row r="13" spans="1:24" ht="12.75">
      <c r="A13" s="409"/>
      <c r="B13" s="410"/>
      <c r="C13" s="411"/>
      <c r="E13" s="421" t="s">
        <v>160</v>
      </c>
      <c r="F13" s="422"/>
      <c r="G13" s="412" t="s">
        <v>161</v>
      </c>
      <c r="H13" s="412"/>
      <c r="I13" s="412"/>
      <c r="J13" s="412"/>
      <c r="K13" s="413"/>
      <c r="O13" s="223" t="s">
        <v>272</v>
      </c>
      <c r="P13" s="224" t="s">
        <v>273</v>
      </c>
      <c r="Q13">
        <v>25</v>
      </c>
      <c r="R13">
        <v>56.67169</v>
      </c>
      <c r="S13">
        <v>60.563191</v>
      </c>
      <c r="T13" s="210">
        <v>61.937693</v>
      </c>
      <c r="W13"/>
      <c r="X13"/>
    </row>
    <row r="14" spans="1:24" ht="12.75">
      <c r="A14" s="211" t="s">
        <v>250</v>
      </c>
      <c r="B14" s="212" t="s">
        <v>251</v>
      </c>
      <c r="C14" s="213" t="s">
        <v>252</v>
      </c>
      <c r="E14" s="421" t="s">
        <v>165</v>
      </c>
      <c r="F14" s="422"/>
      <c r="G14" s="412" t="s">
        <v>166</v>
      </c>
      <c r="H14" s="412"/>
      <c r="I14" s="212"/>
      <c r="J14" s="212"/>
      <c r="K14" s="213"/>
      <c r="O14" s="223" t="s">
        <v>274</v>
      </c>
      <c r="P14" s="224" t="s">
        <v>275</v>
      </c>
      <c r="Q14">
        <v>27</v>
      </c>
      <c r="R14">
        <v>52.557544</v>
      </c>
      <c r="S14">
        <v>58.56133</v>
      </c>
      <c r="T14" s="210">
        <v>58.193389</v>
      </c>
      <c r="W14"/>
      <c r="X14"/>
    </row>
    <row r="15" spans="1:24" ht="12.75">
      <c r="A15" s="211" t="s">
        <v>241</v>
      </c>
      <c r="B15" s="212" t="s">
        <v>240</v>
      </c>
      <c r="C15" s="213">
        <v>0</v>
      </c>
      <c r="E15" s="421" t="s">
        <v>168</v>
      </c>
      <c r="F15" s="422"/>
      <c r="G15" s="212" t="s">
        <v>169</v>
      </c>
      <c r="H15" s="212"/>
      <c r="I15" s="212"/>
      <c r="J15" s="212"/>
      <c r="K15" s="213"/>
      <c r="O15" s="223" t="s">
        <v>276</v>
      </c>
      <c r="P15" s="224" t="s">
        <v>277</v>
      </c>
      <c r="Q15">
        <v>29</v>
      </c>
      <c r="R15">
        <v>48.572819</v>
      </c>
      <c r="S15">
        <v>57.465878</v>
      </c>
      <c r="T15" s="210">
        <v>55.227441</v>
      </c>
      <c r="W15"/>
      <c r="X15"/>
    </row>
    <row r="16" spans="5:24" ht="12.75">
      <c r="E16" s="421" t="s">
        <v>172</v>
      </c>
      <c r="F16" s="422"/>
      <c r="G16" s="212">
        <v>20</v>
      </c>
      <c r="H16" s="212"/>
      <c r="I16" s="212"/>
      <c r="J16" s="212"/>
      <c r="K16" s="213"/>
      <c r="O16" s="223" t="s">
        <v>278</v>
      </c>
      <c r="P16" s="224" t="s">
        <v>279</v>
      </c>
      <c r="Q16">
        <v>31</v>
      </c>
      <c r="R16">
        <v>46.378846</v>
      </c>
      <c r="S16">
        <v>55.735655</v>
      </c>
      <c r="T16" s="210">
        <v>51.072151</v>
      </c>
      <c r="W16"/>
      <c r="X16"/>
    </row>
    <row r="17" spans="5:24" ht="12.75">
      <c r="E17" s="211" t="s">
        <v>174</v>
      </c>
      <c r="F17" s="212"/>
      <c r="G17" s="212" t="s">
        <v>283</v>
      </c>
      <c r="H17" s="212"/>
      <c r="I17" s="212"/>
      <c r="J17" s="212"/>
      <c r="K17" s="213"/>
      <c r="O17" s="223" t="s">
        <v>280</v>
      </c>
      <c r="P17" s="224" t="s">
        <v>281</v>
      </c>
      <c r="Q17">
        <v>33</v>
      </c>
      <c r="R17">
        <v>43.175424</v>
      </c>
      <c r="S17">
        <v>54.192791</v>
      </c>
      <c r="T17" s="210">
        <v>47.496472</v>
      </c>
      <c r="W17"/>
      <c r="X17"/>
    </row>
    <row r="18" spans="5:24" ht="13.5" thickBot="1">
      <c r="E18" s="211" t="s">
        <v>177</v>
      </c>
      <c r="F18" s="212"/>
      <c r="G18" s="212" t="s">
        <v>178</v>
      </c>
      <c r="H18" s="212"/>
      <c r="I18" s="212"/>
      <c r="J18" s="212"/>
      <c r="K18" s="213"/>
      <c r="O18" s="229" t="s">
        <v>282</v>
      </c>
      <c r="P18" s="237" t="s">
        <v>316</v>
      </c>
      <c r="Q18">
        <v>35</v>
      </c>
      <c r="R18">
        <v>40.514186</v>
      </c>
      <c r="S18">
        <v>52.659476</v>
      </c>
      <c r="T18" s="210">
        <v>45.590327</v>
      </c>
      <c r="W18"/>
      <c r="X18"/>
    </row>
    <row r="19" spans="5:24" ht="12.75">
      <c r="E19" s="211" t="s">
        <v>180</v>
      </c>
      <c r="F19" s="212"/>
      <c r="G19" s="212" t="s">
        <v>262</v>
      </c>
      <c r="H19" s="212"/>
      <c r="I19" s="212"/>
      <c r="J19" s="212"/>
      <c r="K19" s="213"/>
      <c r="Q19">
        <v>37</v>
      </c>
      <c r="R19">
        <v>38.476078</v>
      </c>
      <c r="S19">
        <v>50.71687</v>
      </c>
      <c r="T19" s="210">
        <v>42.121981</v>
      </c>
      <c r="W19"/>
      <c r="X19"/>
    </row>
    <row r="20" spans="5:24" ht="13.5" thickBot="1">
      <c r="E20" s="219" t="s">
        <v>183</v>
      </c>
      <c r="F20" s="225"/>
      <c r="G20" s="225">
        <v>52</v>
      </c>
      <c r="H20" s="225"/>
      <c r="I20" s="225"/>
      <c r="J20" s="225"/>
      <c r="K20" s="226"/>
      <c r="Q20">
        <v>39</v>
      </c>
      <c r="R20">
        <v>34.902337</v>
      </c>
      <c r="S20">
        <v>49.181099</v>
      </c>
      <c r="T20" s="210">
        <v>39.196422</v>
      </c>
      <c r="W20"/>
      <c r="X20"/>
    </row>
    <row r="21" spans="5:24" ht="12.75">
      <c r="E21" s="227"/>
      <c r="F21" s="227"/>
      <c r="G21" s="228"/>
      <c r="H21" s="228"/>
      <c r="I21" s="228"/>
      <c r="J21" s="228"/>
      <c r="K21" s="227"/>
      <c r="Q21">
        <v>41</v>
      </c>
      <c r="R21">
        <v>32.706364</v>
      </c>
      <c r="S21">
        <v>46.664345</v>
      </c>
      <c r="T21" s="210">
        <v>34.979759</v>
      </c>
      <c r="W21"/>
      <c r="X21"/>
    </row>
    <row r="22" spans="17:24" ht="12.75">
      <c r="Q22">
        <v>43</v>
      </c>
      <c r="R22">
        <v>30.186886</v>
      </c>
      <c r="S22">
        <v>44.246545</v>
      </c>
      <c r="T22" s="210">
        <v>33.519237</v>
      </c>
      <c r="W22"/>
      <c r="X22"/>
    </row>
    <row r="23" spans="17:24" ht="12.75">
      <c r="Q23">
        <v>45</v>
      </c>
      <c r="R23">
        <v>28.190043</v>
      </c>
      <c r="S23">
        <v>42.098706</v>
      </c>
      <c r="T23" s="210">
        <v>31.297802</v>
      </c>
      <c r="W23"/>
      <c r="X23"/>
    </row>
    <row r="24" spans="17:24" ht="12.75">
      <c r="Q24">
        <v>47</v>
      </c>
      <c r="R24">
        <v>25.40991</v>
      </c>
      <c r="S24">
        <v>39.499473</v>
      </c>
      <c r="T24" s="210">
        <v>28.444407</v>
      </c>
      <c r="W24"/>
      <c r="X24"/>
    </row>
    <row r="25" spans="17:24" ht="12.75">
      <c r="Q25">
        <v>49</v>
      </c>
      <c r="R25">
        <v>24.204988</v>
      </c>
      <c r="S25">
        <v>37.119222</v>
      </c>
      <c r="T25" s="210">
        <v>27.002743</v>
      </c>
      <c r="W25"/>
      <c r="X25"/>
    </row>
    <row r="26" spans="17:24" ht="12.75">
      <c r="Q26">
        <v>51</v>
      </c>
      <c r="R26">
        <v>23.096868</v>
      </c>
      <c r="S26">
        <v>35.705978</v>
      </c>
      <c r="T26" s="210">
        <v>24.294326</v>
      </c>
      <c r="W26"/>
      <c r="X26"/>
    </row>
    <row r="27" spans="17:24" ht="12.75">
      <c r="Q27">
        <v>53</v>
      </c>
      <c r="R27">
        <v>21.071377</v>
      </c>
      <c r="S27">
        <v>32.601575</v>
      </c>
      <c r="T27" s="210">
        <v>23.154527</v>
      </c>
      <c r="W27"/>
      <c r="X27"/>
    </row>
    <row r="28" spans="17:24" ht="12.75">
      <c r="Q28">
        <v>55</v>
      </c>
      <c r="R28">
        <v>20.165276</v>
      </c>
      <c r="S28">
        <v>30.394164</v>
      </c>
      <c r="T28" s="210">
        <v>21.960072</v>
      </c>
      <c r="W28"/>
      <c r="X28"/>
    </row>
    <row r="29" spans="17:24" ht="12.75">
      <c r="Q29">
        <v>57</v>
      </c>
      <c r="R29">
        <v>18.738013</v>
      </c>
      <c r="S29">
        <v>28.948075</v>
      </c>
      <c r="T29" s="210">
        <v>21.020506</v>
      </c>
      <c r="W29"/>
      <c r="X29"/>
    </row>
    <row r="30" spans="17:24" ht="12.75">
      <c r="Q30">
        <v>59</v>
      </c>
      <c r="R30">
        <v>17.623377</v>
      </c>
      <c r="S30">
        <v>27.834002</v>
      </c>
      <c r="T30" s="210">
        <v>19.713108</v>
      </c>
      <c r="W30"/>
      <c r="X30"/>
    </row>
    <row r="31" spans="17:24" ht="12.75">
      <c r="Q31">
        <v>61</v>
      </c>
      <c r="R31">
        <v>16.567262</v>
      </c>
      <c r="S31">
        <v>25.960259</v>
      </c>
      <c r="T31" s="210">
        <v>18.017436</v>
      </c>
      <c r="W31"/>
      <c r="X31"/>
    </row>
    <row r="32" spans="17:24" ht="12.75">
      <c r="Q32">
        <v>63</v>
      </c>
      <c r="R32">
        <v>15.516926</v>
      </c>
      <c r="S32">
        <v>24.859987</v>
      </c>
      <c r="T32" s="210">
        <v>17.010695</v>
      </c>
      <c r="W32"/>
      <c r="X32"/>
    </row>
    <row r="33" spans="17:24" ht="12.75">
      <c r="Q33">
        <v>65</v>
      </c>
      <c r="R33">
        <v>14.388698</v>
      </c>
      <c r="S33">
        <v>23.955631</v>
      </c>
      <c r="T33" s="210">
        <v>15.725278</v>
      </c>
      <c r="W33"/>
      <c r="X33"/>
    </row>
    <row r="34" spans="17:24" ht="12.75">
      <c r="Q34">
        <v>67</v>
      </c>
      <c r="R34">
        <v>13.431089</v>
      </c>
      <c r="S34">
        <v>22.030934</v>
      </c>
      <c r="T34" s="210">
        <v>15.029352</v>
      </c>
      <c r="W34"/>
      <c r="X34"/>
    </row>
    <row r="35" spans="17:24" ht="12.75">
      <c r="Q35">
        <v>69</v>
      </c>
      <c r="R35">
        <v>12.74694</v>
      </c>
      <c r="S35">
        <v>21.838579</v>
      </c>
      <c r="T35" s="210">
        <v>13.46931</v>
      </c>
      <c r="W35"/>
      <c r="X35"/>
    </row>
    <row r="36" spans="17:24" ht="12.75">
      <c r="Q36">
        <v>71</v>
      </c>
      <c r="R36">
        <v>11.689014</v>
      </c>
      <c r="S36">
        <v>21.155085</v>
      </c>
      <c r="T36" s="210">
        <v>12.886866</v>
      </c>
      <c r="W36"/>
      <c r="X36"/>
    </row>
    <row r="37" spans="17:24" ht="12.75">
      <c r="Q37">
        <v>73</v>
      </c>
      <c r="R37">
        <v>10.620313</v>
      </c>
      <c r="S37">
        <v>19.507636</v>
      </c>
      <c r="T37" s="210">
        <v>11.938477</v>
      </c>
      <c r="W37"/>
      <c r="X37"/>
    </row>
    <row r="38" spans="17:24" ht="12.75">
      <c r="Q38">
        <v>75</v>
      </c>
      <c r="R38">
        <v>9.796643</v>
      </c>
      <c r="S38">
        <v>18.701619</v>
      </c>
      <c r="T38" s="210">
        <v>10.973379</v>
      </c>
      <c r="W38"/>
      <c r="X38"/>
    </row>
    <row r="39" spans="17:24" ht="12.75">
      <c r="Q39">
        <v>77</v>
      </c>
      <c r="R39">
        <v>9.249503</v>
      </c>
      <c r="S39">
        <v>17.780882</v>
      </c>
      <c r="T39" s="210">
        <v>9.849973</v>
      </c>
      <c r="W39"/>
      <c r="X39"/>
    </row>
    <row r="40" spans="17:24" ht="12.75">
      <c r="Q40">
        <v>79</v>
      </c>
      <c r="R40">
        <v>8.230744</v>
      </c>
      <c r="S40">
        <v>17.337443</v>
      </c>
      <c r="T40" s="210">
        <v>9.146033</v>
      </c>
      <c r="W40"/>
      <c r="X40"/>
    </row>
    <row r="41" spans="17:24" ht="12.75">
      <c r="Q41">
        <v>81</v>
      </c>
      <c r="R41">
        <v>7.818178</v>
      </c>
      <c r="S41">
        <v>15.597535</v>
      </c>
      <c r="T41" s="210">
        <v>8.400022</v>
      </c>
      <c r="W41"/>
      <c r="X41"/>
    </row>
    <row r="42" spans="17:24" ht="12.75">
      <c r="Q42">
        <v>83</v>
      </c>
      <c r="R42">
        <v>7.133099</v>
      </c>
      <c r="S42">
        <v>15.146674</v>
      </c>
      <c r="T42" s="210">
        <v>7.691048</v>
      </c>
      <c r="W42"/>
      <c r="X42"/>
    </row>
    <row r="43" spans="17:24" ht="12.75">
      <c r="Q43">
        <v>85</v>
      </c>
      <c r="R43">
        <v>6.422865</v>
      </c>
      <c r="S43">
        <v>14.501859</v>
      </c>
      <c r="T43" s="210">
        <v>6.772746</v>
      </c>
      <c r="W43"/>
      <c r="X43"/>
    </row>
    <row r="44" spans="17:24" ht="12.75">
      <c r="Q44">
        <v>87</v>
      </c>
      <c r="R44">
        <v>6.00977</v>
      </c>
      <c r="S44">
        <v>13.509223</v>
      </c>
      <c r="T44" s="210">
        <v>6.147245</v>
      </c>
      <c r="W44"/>
      <c r="X44"/>
    </row>
    <row r="45" spans="17:24" ht="12.75">
      <c r="Q45">
        <v>89</v>
      </c>
      <c r="R45">
        <v>5.128312</v>
      </c>
      <c r="S45">
        <v>13.108975</v>
      </c>
      <c r="T45" s="210">
        <v>5.725077</v>
      </c>
      <c r="W45"/>
      <c r="X45"/>
    </row>
    <row r="46" spans="17:24" ht="12.75">
      <c r="Q46">
        <v>91</v>
      </c>
      <c r="R46">
        <v>4.75879</v>
      </c>
      <c r="S46">
        <v>12.05312</v>
      </c>
      <c r="T46" s="210">
        <v>4.992724</v>
      </c>
      <c r="W46"/>
      <c r="X46"/>
    </row>
    <row r="47" spans="17:24" ht="12.75">
      <c r="Q47">
        <v>93</v>
      </c>
      <c r="R47">
        <v>4.293471</v>
      </c>
      <c r="S47">
        <v>11.454651</v>
      </c>
      <c r="T47" s="210">
        <v>4.362567</v>
      </c>
      <c r="W47"/>
      <c r="X47"/>
    </row>
    <row r="48" spans="17:24" ht="12.75">
      <c r="Q48">
        <v>95</v>
      </c>
      <c r="R48">
        <v>3.743852</v>
      </c>
      <c r="S48">
        <v>10.814028</v>
      </c>
      <c r="T48" s="210">
        <v>4.004696</v>
      </c>
      <c r="W48"/>
      <c r="X48"/>
    </row>
    <row r="49" spans="17:24" ht="12.75">
      <c r="Q49">
        <v>97</v>
      </c>
      <c r="R49">
        <v>3.352495</v>
      </c>
      <c r="S49">
        <v>10.067652</v>
      </c>
      <c r="T49" s="210">
        <v>3.461167</v>
      </c>
      <c r="W49"/>
      <c r="X49"/>
    </row>
    <row r="50" spans="17:24" ht="12.75">
      <c r="Q50">
        <v>99</v>
      </c>
      <c r="R50">
        <v>3.127389</v>
      </c>
      <c r="S50">
        <v>9.655097</v>
      </c>
      <c r="T50" s="210">
        <v>3.172008</v>
      </c>
      <c r="W50"/>
      <c r="X50"/>
    </row>
  </sheetData>
  <mergeCells count="19">
    <mergeCell ref="E16:F16"/>
    <mergeCell ref="B7:G7"/>
    <mergeCell ref="E14:F14"/>
    <mergeCell ref="G14:H14"/>
    <mergeCell ref="E15:F15"/>
    <mergeCell ref="A12:C13"/>
    <mergeCell ref="E12:K12"/>
    <mergeCell ref="E13:F13"/>
    <mergeCell ref="G13:K13"/>
    <mergeCell ref="O2:P2"/>
    <mergeCell ref="B8:G8"/>
    <mergeCell ref="B9:G9"/>
    <mergeCell ref="B10:G10"/>
    <mergeCell ref="I2:M2"/>
    <mergeCell ref="J8:M8"/>
    <mergeCell ref="J9:M9"/>
    <mergeCell ref="A2:G2"/>
    <mergeCell ref="A4:A5"/>
    <mergeCell ref="B6:G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6" sqref="A6"/>
    </sheetView>
  </sheetViews>
  <sheetFormatPr defaultColWidth="9.140625" defaultRowHeight="12.75"/>
  <cols>
    <col min="1" max="1" width="30.7109375" style="16" bestFit="1" customWidth="1"/>
    <col min="2" max="2" width="23.00390625" style="16" customWidth="1"/>
    <col min="3" max="3" width="32.421875" style="16" customWidth="1"/>
    <col min="4" max="4" width="37.7109375" style="16" customWidth="1"/>
    <col min="5" max="5" width="22.00390625" style="16" bestFit="1" customWidth="1"/>
    <col min="6" max="6" width="69.28125" style="16" bestFit="1" customWidth="1"/>
    <col min="7" max="16384" width="9.140625" style="16" customWidth="1"/>
  </cols>
  <sheetData>
    <row r="1" spans="1:6" s="18" customFormat="1" ht="15.75">
      <c r="A1" s="17" t="s">
        <v>22</v>
      </c>
      <c r="B1" s="20"/>
      <c r="C1" s="17"/>
      <c r="D1" s="17"/>
      <c r="E1" s="17"/>
      <c r="F1" s="17"/>
    </row>
    <row r="2" spans="1:6" s="19" customFormat="1" ht="15.75">
      <c r="A2" s="14" t="s">
        <v>23</v>
      </c>
      <c r="B2" s="14" t="s">
        <v>24</v>
      </c>
      <c r="C2" s="14" t="s">
        <v>25</v>
      </c>
      <c r="D2" s="14" t="s">
        <v>26</v>
      </c>
      <c r="E2" s="14"/>
      <c r="F2" s="14"/>
    </row>
    <row r="3" spans="1:6" ht="15">
      <c r="A3" s="15">
        <v>0</v>
      </c>
      <c r="B3" s="43" t="s">
        <v>27</v>
      </c>
      <c r="C3" s="15" t="s">
        <v>28</v>
      </c>
      <c r="D3" s="15" t="s">
        <v>29</v>
      </c>
      <c r="E3" s="15"/>
      <c r="F3" s="15"/>
    </row>
    <row r="4" spans="1:5" ht="15">
      <c r="A4" s="15">
        <v>1</v>
      </c>
      <c r="B4" s="43" t="s">
        <v>30</v>
      </c>
      <c r="C4" s="15" t="s">
        <v>28</v>
      </c>
      <c r="D4" s="15" t="s">
        <v>31</v>
      </c>
      <c r="E4" s="15"/>
    </row>
    <row r="5" spans="1:5" ht="15">
      <c r="A5" s="15">
        <v>2</v>
      </c>
      <c r="B5" s="43" t="s">
        <v>32</v>
      </c>
      <c r="C5" s="15" t="s">
        <v>28</v>
      </c>
      <c r="D5" s="15" t="s">
        <v>33</v>
      </c>
      <c r="E5" s="15"/>
    </row>
    <row r="6" spans="1:5" ht="15">
      <c r="A6" s="15">
        <v>3</v>
      </c>
      <c r="B6" s="42">
        <v>38351</v>
      </c>
      <c r="C6" s="15" t="s">
        <v>34</v>
      </c>
      <c r="D6" s="15" t="s">
        <v>35</v>
      </c>
      <c r="E6" s="15"/>
    </row>
    <row r="7" spans="1:5" ht="15">
      <c r="A7" s="15">
        <v>4</v>
      </c>
      <c r="B7" s="42" t="s">
        <v>311</v>
      </c>
      <c r="C7" s="15" t="s">
        <v>28</v>
      </c>
      <c r="D7" s="15" t="s">
        <v>312</v>
      </c>
      <c r="E7" s="15"/>
    </row>
    <row r="8" spans="1:5" ht="15">
      <c r="A8" s="15">
        <v>5</v>
      </c>
      <c r="B8" s="42" t="s">
        <v>332</v>
      </c>
      <c r="C8" s="15" t="s">
        <v>28</v>
      </c>
      <c r="D8" s="15" t="s">
        <v>333</v>
      </c>
      <c r="E8" s="15"/>
    </row>
    <row r="9" spans="1:5" ht="15">
      <c r="A9" s="15">
        <v>5</v>
      </c>
      <c r="B9" s="42">
        <v>38541</v>
      </c>
      <c r="C9" s="15" t="s">
        <v>327</v>
      </c>
      <c r="D9" s="15" t="s">
        <v>330</v>
      </c>
      <c r="E9" s="15"/>
    </row>
    <row r="11" spans="1:2" s="21" customFormat="1" ht="13.5" thickBot="1">
      <c r="A11" s="18" t="s">
        <v>37</v>
      </c>
      <c r="B11" s="18"/>
    </row>
    <row r="12" spans="1:6" ht="13.5" thickBot="1">
      <c r="A12" s="167" t="s">
        <v>38</v>
      </c>
      <c r="B12" s="168" t="s">
        <v>39</v>
      </c>
      <c r="C12" s="168" t="s">
        <v>40</v>
      </c>
      <c r="D12" s="168" t="s">
        <v>41</v>
      </c>
      <c r="E12" s="169" t="s">
        <v>42</v>
      </c>
      <c r="F12" s="19" t="s">
        <v>43</v>
      </c>
    </row>
    <row r="13" spans="1:5" s="22" customFormat="1" ht="12.75" hidden="1">
      <c r="A13" s="143" t="s">
        <v>44</v>
      </c>
      <c r="B13" s="156" t="s">
        <v>45</v>
      </c>
      <c r="C13" s="170" t="s">
        <v>46</v>
      </c>
      <c r="D13" s="191" t="s">
        <v>47</v>
      </c>
      <c r="E13" s="180" t="s">
        <v>306</v>
      </c>
    </row>
    <row r="14" spans="1:5" s="22" customFormat="1" ht="12.75">
      <c r="A14" s="144" t="s">
        <v>295</v>
      </c>
      <c r="B14" s="157" t="s">
        <v>45</v>
      </c>
      <c r="C14" s="171" t="s">
        <v>46</v>
      </c>
      <c r="D14" s="192" t="s">
        <v>47</v>
      </c>
      <c r="E14" s="181" t="s">
        <v>48</v>
      </c>
    </row>
    <row r="15" spans="1:5" s="22" customFormat="1" ht="12.75" hidden="1">
      <c r="A15" s="145" t="s">
        <v>49</v>
      </c>
      <c r="B15" s="158" t="s">
        <v>45</v>
      </c>
      <c r="C15" s="172" t="s">
        <v>50</v>
      </c>
      <c r="D15" s="193" t="s">
        <v>47</v>
      </c>
      <c r="E15" s="182" t="s">
        <v>306</v>
      </c>
    </row>
    <row r="16" spans="1:5" s="22" customFormat="1" ht="12.75">
      <c r="A16" s="144" t="s">
        <v>284</v>
      </c>
      <c r="B16" s="157" t="s">
        <v>45</v>
      </c>
      <c r="C16" s="171" t="s">
        <v>50</v>
      </c>
      <c r="D16" s="192" t="s">
        <v>47</v>
      </c>
      <c r="E16" s="181" t="s">
        <v>48</v>
      </c>
    </row>
    <row r="17" spans="1:5" s="22" customFormat="1" ht="12.75">
      <c r="A17" s="146"/>
      <c r="B17" s="159"/>
      <c r="C17" s="173"/>
      <c r="D17" s="159"/>
      <c r="E17" s="183"/>
    </row>
    <row r="18" spans="1:5" s="22" customFormat="1" ht="12.75" hidden="1">
      <c r="A18" s="147" t="s">
        <v>51</v>
      </c>
      <c r="B18" s="158" t="s">
        <v>45</v>
      </c>
      <c r="C18" s="172" t="s">
        <v>46</v>
      </c>
      <c r="D18" s="193" t="s">
        <v>47</v>
      </c>
      <c r="E18" s="182" t="s">
        <v>306</v>
      </c>
    </row>
    <row r="19" spans="1:5" s="22" customFormat="1" ht="12.75">
      <c r="A19" s="144" t="s">
        <v>285</v>
      </c>
      <c r="B19" s="157" t="s">
        <v>45</v>
      </c>
      <c r="C19" s="171" t="s">
        <v>46</v>
      </c>
      <c r="D19" s="192" t="s">
        <v>47</v>
      </c>
      <c r="E19" s="181" t="s">
        <v>48</v>
      </c>
    </row>
    <row r="20" spans="1:5" s="22" customFormat="1" ht="12.75" hidden="1">
      <c r="A20" s="147" t="s">
        <v>52</v>
      </c>
      <c r="B20" s="158" t="s">
        <v>45</v>
      </c>
      <c r="C20" s="172" t="s">
        <v>50</v>
      </c>
      <c r="D20" s="193" t="s">
        <v>47</v>
      </c>
      <c r="E20" s="182" t="s">
        <v>306</v>
      </c>
    </row>
    <row r="21" spans="1:5" s="22" customFormat="1" ht="12.75">
      <c r="A21" s="144" t="s">
        <v>286</v>
      </c>
      <c r="B21" s="157" t="s">
        <v>45</v>
      </c>
      <c r="C21" s="171" t="s">
        <v>50</v>
      </c>
      <c r="D21" s="192" t="s">
        <v>47</v>
      </c>
      <c r="E21" s="181" t="s">
        <v>48</v>
      </c>
    </row>
    <row r="22" spans="1:5" s="22" customFormat="1" ht="12.75">
      <c r="A22" s="148"/>
      <c r="B22" s="159"/>
      <c r="C22" s="173"/>
      <c r="D22" s="36"/>
      <c r="E22" s="40"/>
    </row>
    <row r="23" spans="1:5" s="22" customFormat="1" ht="12.75" hidden="1">
      <c r="A23" s="147" t="s">
        <v>53</v>
      </c>
      <c r="B23" s="158" t="s">
        <v>45</v>
      </c>
      <c r="C23" s="172" t="s">
        <v>46</v>
      </c>
      <c r="D23" s="193" t="s">
        <v>47</v>
      </c>
      <c r="E23" s="182" t="s">
        <v>306</v>
      </c>
    </row>
    <row r="24" spans="1:5" s="22" customFormat="1" ht="12.75">
      <c r="A24" s="144" t="s">
        <v>287</v>
      </c>
      <c r="B24" s="157" t="s">
        <v>45</v>
      </c>
      <c r="C24" s="171" t="s">
        <v>46</v>
      </c>
      <c r="D24" s="192" t="s">
        <v>47</v>
      </c>
      <c r="E24" s="181" t="s">
        <v>48</v>
      </c>
    </row>
    <row r="25" spans="1:5" s="22" customFormat="1" ht="12.75" hidden="1">
      <c r="A25" s="147" t="s">
        <v>54</v>
      </c>
      <c r="B25" s="158" t="s">
        <v>45</v>
      </c>
      <c r="C25" s="172" t="s">
        <v>50</v>
      </c>
      <c r="D25" s="193" t="s">
        <v>47</v>
      </c>
      <c r="E25" s="182" t="s">
        <v>306</v>
      </c>
    </row>
    <row r="26" spans="1:5" s="22" customFormat="1" ht="13.5" thickBot="1">
      <c r="A26" s="149" t="s">
        <v>288</v>
      </c>
      <c r="B26" s="160" t="s">
        <v>45</v>
      </c>
      <c r="C26" s="174" t="s">
        <v>50</v>
      </c>
      <c r="D26" s="194" t="s">
        <v>47</v>
      </c>
      <c r="E26" s="184" t="s">
        <v>48</v>
      </c>
    </row>
    <row r="27" spans="1:5" s="22" customFormat="1" ht="12.75">
      <c r="A27" s="23"/>
      <c r="B27" s="161"/>
      <c r="D27" s="39"/>
      <c r="E27" s="16"/>
    </row>
    <row r="28" spans="1:4" ht="12.75">
      <c r="A28" s="23"/>
      <c r="B28" s="39"/>
      <c r="D28" s="39"/>
    </row>
    <row r="29" spans="1:5" s="22" customFormat="1" ht="12.75" hidden="1">
      <c r="A29" s="150" t="s">
        <v>55</v>
      </c>
      <c r="B29" s="162" t="s">
        <v>56</v>
      </c>
      <c r="C29" s="175" t="s">
        <v>46</v>
      </c>
      <c r="D29" s="195" t="s">
        <v>47</v>
      </c>
      <c r="E29" s="185" t="s">
        <v>306</v>
      </c>
    </row>
    <row r="30" spans="1:5" s="22" customFormat="1" ht="12.75">
      <c r="A30" s="151" t="s">
        <v>289</v>
      </c>
      <c r="B30" s="163" t="s">
        <v>56</v>
      </c>
      <c r="C30" s="176" t="s">
        <v>46</v>
      </c>
      <c r="D30" s="196" t="s">
        <v>47</v>
      </c>
      <c r="E30" s="186" t="s">
        <v>48</v>
      </c>
    </row>
    <row r="31" spans="1:5" s="22" customFormat="1" ht="12.75" hidden="1">
      <c r="A31" s="152" t="s">
        <v>57</v>
      </c>
      <c r="B31" s="164" t="s">
        <v>56</v>
      </c>
      <c r="C31" s="177" t="s">
        <v>50</v>
      </c>
      <c r="D31" s="197" t="s">
        <v>47</v>
      </c>
      <c r="E31" s="187" t="s">
        <v>306</v>
      </c>
    </row>
    <row r="32" spans="1:5" s="22" customFormat="1" ht="12.75">
      <c r="A32" s="151" t="s">
        <v>290</v>
      </c>
      <c r="B32" s="163" t="s">
        <v>56</v>
      </c>
      <c r="C32" s="176" t="s">
        <v>50</v>
      </c>
      <c r="D32" s="196" t="s">
        <v>47</v>
      </c>
      <c r="E32" s="186" t="s">
        <v>48</v>
      </c>
    </row>
    <row r="33" spans="1:5" s="24" customFormat="1" ht="12.75">
      <c r="A33" s="153"/>
      <c r="B33" s="165"/>
      <c r="C33" s="178"/>
      <c r="D33" s="165"/>
      <c r="E33" s="188"/>
    </row>
    <row r="34" spans="1:5" s="22" customFormat="1" ht="12.75" hidden="1">
      <c r="A34" s="152" t="s">
        <v>58</v>
      </c>
      <c r="B34" s="164" t="s">
        <v>56</v>
      </c>
      <c r="C34" s="177" t="s">
        <v>46</v>
      </c>
      <c r="D34" s="197" t="s">
        <v>47</v>
      </c>
      <c r="E34" s="187" t="s">
        <v>306</v>
      </c>
    </row>
    <row r="35" spans="1:5" s="22" customFormat="1" ht="12.75">
      <c r="A35" s="151" t="s">
        <v>291</v>
      </c>
      <c r="B35" s="163" t="s">
        <v>56</v>
      </c>
      <c r="C35" s="176" t="s">
        <v>46</v>
      </c>
      <c r="D35" s="196" t="s">
        <v>47</v>
      </c>
      <c r="E35" s="186" t="s">
        <v>48</v>
      </c>
    </row>
    <row r="36" spans="1:5" s="22" customFormat="1" ht="12.75" hidden="1">
      <c r="A36" s="152" t="s">
        <v>59</v>
      </c>
      <c r="B36" s="164" t="s">
        <v>56</v>
      </c>
      <c r="C36" s="177" t="s">
        <v>50</v>
      </c>
      <c r="D36" s="197" t="s">
        <v>47</v>
      </c>
      <c r="E36" s="187" t="s">
        <v>306</v>
      </c>
    </row>
    <row r="37" spans="1:5" s="22" customFormat="1" ht="12.75">
      <c r="A37" s="151" t="s">
        <v>292</v>
      </c>
      <c r="B37" s="163" t="s">
        <v>56</v>
      </c>
      <c r="C37" s="176" t="s">
        <v>50</v>
      </c>
      <c r="D37" s="196" t="s">
        <v>47</v>
      </c>
      <c r="E37" s="186" t="s">
        <v>48</v>
      </c>
    </row>
    <row r="38" spans="1:5" s="24" customFormat="1" ht="12.75">
      <c r="A38" s="154"/>
      <c r="B38" s="165"/>
      <c r="C38" s="178"/>
      <c r="D38" s="198"/>
      <c r="E38" s="189"/>
    </row>
    <row r="39" spans="1:5" s="22" customFormat="1" ht="12.75" hidden="1">
      <c r="A39" s="152" t="s">
        <v>60</v>
      </c>
      <c r="B39" s="164" t="s">
        <v>56</v>
      </c>
      <c r="C39" s="177" t="s">
        <v>46</v>
      </c>
      <c r="D39" s="197" t="s">
        <v>47</v>
      </c>
      <c r="E39" s="187" t="s">
        <v>306</v>
      </c>
    </row>
    <row r="40" spans="1:5" s="22" customFormat="1" ht="12.75">
      <c r="A40" s="151" t="s">
        <v>293</v>
      </c>
      <c r="B40" s="163" t="s">
        <v>56</v>
      </c>
      <c r="C40" s="176" t="s">
        <v>46</v>
      </c>
      <c r="D40" s="196" t="s">
        <v>47</v>
      </c>
      <c r="E40" s="186" t="s">
        <v>48</v>
      </c>
    </row>
    <row r="41" spans="1:5" s="22" customFormat="1" ht="12.75" hidden="1">
      <c r="A41" s="152" t="s">
        <v>61</v>
      </c>
      <c r="B41" s="164" t="s">
        <v>56</v>
      </c>
      <c r="C41" s="177" t="s">
        <v>50</v>
      </c>
      <c r="D41" s="197" t="s">
        <v>47</v>
      </c>
      <c r="E41" s="187" t="s">
        <v>306</v>
      </c>
    </row>
    <row r="42" spans="1:5" s="22" customFormat="1" ht="13.5" thickBot="1">
      <c r="A42" s="155" t="s">
        <v>294</v>
      </c>
      <c r="B42" s="166" t="s">
        <v>56</v>
      </c>
      <c r="C42" s="179" t="s">
        <v>50</v>
      </c>
      <c r="D42" s="199" t="s">
        <v>47</v>
      </c>
      <c r="E42" s="190" t="s">
        <v>48</v>
      </c>
    </row>
    <row r="43" ht="12.75">
      <c r="A43" s="23"/>
    </row>
    <row r="44" ht="12.75">
      <c r="A44" s="23"/>
    </row>
    <row r="45" ht="13.5" thickBot="1">
      <c r="A45" s="23"/>
    </row>
    <row r="46" spans="1:5" ht="12.75">
      <c r="A46" s="200" t="s">
        <v>62</v>
      </c>
      <c r="B46" s="35" t="s">
        <v>63</v>
      </c>
      <c r="C46" s="202" t="s">
        <v>64</v>
      </c>
      <c r="D46" s="35" t="s">
        <v>65</v>
      </c>
      <c r="E46" s="204" t="s">
        <v>306</v>
      </c>
    </row>
    <row r="47" spans="1:5" ht="12.75">
      <c r="A47" s="148" t="s">
        <v>66</v>
      </c>
      <c r="B47" s="36" t="s">
        <v>56</v>
      </c>
      <c r="C47" s="38" t="s">
        <v>46</v>
      </c>
      <c r="D47" s="36" t="s">
        <v>67</v>
      </c>
      <c r="E47" s="40" t="s">
        <v>306</v>
      </c>
    </row>
    <row r="48" spans="1:5" ht="12.75">
      <c r="A48" s="148" t="s">
        <v>68</v>
      </c>
      <c r="B48" s="36" t="s">
        <v>45</v>
      </c>
      <c r="C48" s="38" t="s">
        <v>46</v>
      </c>
      <c r="D48" s="36" t="s">
        <v>69</v>
      </c>
      <c r="E48" s="40" t="s">
        <v>306</v>
      </c>
    </row>
    <row r="49" spans="1:5" ht="13.5" thickBot="1">
      <c r="A49" s="201" t="s">
        <v>70</v>
      </c>
      <c r="B49" s="37" t="s">
        <v>71</v>
      </c>
      <c r="C49" s="203" t="s">
        <v>46</v>
      </c>
      <c r="D49" s="37" t="s">
        <v>72</v>
      </c>
      <c r="E49" s="41" t="s">
        <v>306</v>
      </c>
    </row>
    <row r="51" ht="12.75">
      <c r="A51" s="45" t="s">
        <v>36</v>
      </c>
    </row>
  </sheetData>
  <hyperlinks>
    <hyperlink ref="A46" location="'ss#17,#18,#19, CC15'!A1" display="ss#17,#18,#19"/>
    <hyperlink ref="A47" location="'ss#16 CC27 2X2X40'!A1" display="ss#16 CC27 2x2x40"/>
    <hyperlink ref="A48" location="'ss#16 CC28 2X2X20'!A1" display="ss#16 CC28 2x2x20"/>
    <hyperlink ref="A49" location="'CC27 vs. CC28'!A1" display="CC27 vs CC28"/>
    <hyperlink ref="A13" location="'ss#1 EDCA 2x2x20'!A1" display="ss#1 EDCA 2x2x20"/>
    <hyperlink ref="A14" location="'ss#1 EDCA 2x2x20 +'!A1" display="ss#1 EDCA 2x2x20 +"/>
    <hyperlink ref="A19" location="'ss#4 EDCA 2x2x20 +'!A1" display="ss#4 EDCA 2x2x20 +"/>
    <hyperlink ref="A18" location="'ss#4 EDCA 2x2x20'!A1" display="ss#4 EDCA 2x2x20"/>
    <hyperlink ref="A21" location="'ss#4 HCCA 2x2x20 +'!A1" display="ss#4 HCCA 2x2x20 +"/>
    <hyperlink ref="A20" location="'ss#4 HCCA 2x2x20'!A1" display="ss#4 HCCA 2x2x20"/>
    <hyperlink ref="A24" location="'ss#6 EDCA 2x2x20 +'!A1" display="ss#6 EDCA 2x2x20 +"/>
    <hyperlink ref="A23" location="'ss#6 EDCA 2x2x20'!A1" display="ss#6 EDCA 2x2x20"/>
    <hyperlink ref="A26" location="'ss#6 HCCA 2x2x20 +'!A1" display="ss#6 HCCA 2x2x20 +"/>
    <hyperlink ref="A25" location="'ss#6 HCCA 2x2x20'!A1" display="ss#6 HCCA 2x2x20"/>
    <hyperlink ref="A29" location="'ss#1 EDCA 2x2x40'!A1" display="ss#1 EDCA 2x2x40"/>
    <hyperlink ref="A30" location="'ss#1 EDCA 2x2x40 +'!A1" display="ss#1 EDCA 2x2x40 +"/>
    <hyperlink ref="A35" location="'ss#4 EDCA 2x2x40 +'!A1" display="ss#4 EDCA 2x2x40 +"/>
    <hyperlink ref="A34" location="'ss#4 EDCA 2x2x40'!A1" display="ss#4 EDCA 2x2x40"/>
    <hyperlink ref="A37" location="'ss#4 HCCA 2x2x40 +'!A1" display="ss#4 HCCA 2x2x40 +"/>
    <hyperlink ref="A36" location="'ss#4 HCCA 2x2x40'!A1" display="ss#4 HCCA 2x2x40"/>
    <hyperlink ref="A40" location="'ss#6 EDCA 2x2x40 +'!A1" display="ss#6 EDCA 2x2x40 +"/>
    <hyperlink ref="A39" location="'ss#6 EDCA 2x2x40'!A1" display="ss#6 EDCA 2x2x40"/>
    <hyperlink ref="A42" location="'ss#6 HCCA 2x2x40 +'!A1" display="ss#6 HCCA 2x2x40 +"/>
    <hyperlink ref="A41" location="'ss#6 HCCA 2x2x40'!A1" display="ss#6 HCCA 2x2x40"/>
    <hyperlink ref="A31" location="'ss#1 HCCA 2x2x40'!A1" display="ss#1 HCCA 2x2x40"/>
    <hyperlink ref="A32" location="'ss#1 HCCA 2x2x40 +'!A1" display="ss#1 HCCA 2x2x40 +"/>
    <hyperlink ref="A51" location="References!A1" display="References"/>
    <hyperlink ref="A16" location="'ss#1 HCCA 2x2x20 +'!A1" display="ss#1 HCCA 2x2x20 +"/>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1"/>
  </sheetPr>
  <dimension ref="A1:A1"/>
  <sheetViews>
    <sheetView zoomScale="70" zoomScaleNormal="70" workbookViewId="0" topLeftCell="A46">
      <selection activeCell="M39" sqref="M39"/>
    </sheetView>
  </sheetViews>
  <sheetFormatPr defaultColWidth="9.140625" defaultRowHeight="12.75"/>
  <cols>
    <col min="1" max="16384" width="9.140625" style="210" customWidth="1"/>
  </cols>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51"/>
  <dimension ref="A1:B31"/>
  <sheetViews>
    <sheetView workbookViewId="0" topLeftCell="A1">
      <selection activeCell="A1" sqref="A1"/>
    </sheetView>
  </sheetViews>
  <sheetFormatPr defaultColWidth="9.140625" defaultRowHeight="12.75"/>
  <sheetData>
    <row r="1" ht="15.75">
      <c r="A1" s="10" t="s">
        <v>11</v>
      </c>
    </row>
    <row r="2" spans="1:2" ht="15.75">
      <c r="A2" t="s">
        <v>17</v>
      </c>
      <c r="B2" s="2" t="s">
        <v>18</v>
      </c>
    </row>
    <row r="3" spans="1:2" ht="15.75">
      <c r="A3" t="s">
        <v>19</v>
      </c>
      <c r="B3" s="2" t="s">
        <v>20</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L38"/>
  <sheetViews>
    <sheetView workbookViewId="0" topLeftCell="A1">
      <selection activeCell="F30" sqref="F30"/>
    </sheetView>
  </sheetViews>
  <sheetFormatPr defaultColWidth="9.140625" defaultRowHeight="12.75"/>
  <cols>
    <col min="1" max="1" width="27.7109375" style="16" bestFit="1" customWidth="1"/>
    <col min="2" max="2" width="23.00390625" style="16" customWidth="1"/>
    <col min="3" max="3" width="25.140625" style="16" bestFit="1" customWidth="1"/>
    <col min="4" max="4" width="14.57421875" style="16" bestFit="1" customWidth="1"/>
    <col min="5" max="16384" width="9.140625" style="16" customWidth="1"/>
  </cols>
  <sheetData>
    <row r="1" spans="1:3" ht="13.5" thickBot="1">
      <c r="A1" s="25"/>
      <c r="B1" s="25"/>
      <c r="C1" s="25"/>
    </row>
    <row r="2" spans="1:12" ht="13.5" thickBot="1">
      <c r="A2" s="341" t="s">
        <v>73</v>
      </c>
      <c r="B2" s="342"/>
      <c r="C2" s="343"/>
      <c r="E2" s="349" t="s">
        <v>158</v>
      </c>
      <c r="F2" s="350"/>
      <c r="G2" s="350"/>
      <c r="H2" s="350"/>
      <c r="I2" s="350"/>
      <c r="J2" s="350"/>
      <c r="K2" s="350"/>
      <c r="L2" s="351"/>
    </row>
    <row r="3" spans="1:12" ht="13.5" thickBot="1">
      <c r="A3" s="26" t="s">
        <v>74</v>
      </c>
      <c r="B3" s="27" t="s">
        <v>75</v>
      </c>
      <c r="C3" s="28"/>
      <c r="E3" s="333" t="s">
        <v>38</v>
      </c>
      <c r="F3" s="334"/>
      <c r="G3" s="72"/>
      <c r="H3" s="73"/>
      <c r="I3" s="73"/>
      <c r="J3" s="73"/>
      <c r="K3" s="73"/>
      <c r="L3" s="74"/>
    </row>
    <row r="4" spans="1:12" ht="12.75">
      <c r="A4" s="26" t="s">
        <v>76</v>
      </c>
      <c r="B4" s="27">
        <v>655350</v>
      </c>
      <c r="C4" s="28"/>
      <c r="E4" s="352" t="s">
        <v>162</v>
      </c>
      <c r="F4" s="353"/>
      <c r="G4" s="362" t="s">
        <v>167</v>
      </c>
      <c r="H4" s="363"/>
      <c r="I4" s="359" t="s">
        <v>163</v>
      </c>
      <c r="J4" s="361"/>
      <c r="K4" s="359" t="s">
        <v>164</v>
      </c>
      <c r="L4" s="360"/>
    </row>
    <row r="5" spans="1:12" ht="12.75">
      <c r="A5" s="26" t="s">
        <v>77</v>
      </c>
      <c r="B5" s="27" t="s">
        <v>78</v>
      </c>
      <c r="C5" s="28"/>
      <c r="E5" s="339"/>
      <c r="F5" s="340"/>
      <c r="G5" s="364"/>
      <c r="H5" s="365"/>
      <c r="I5" s="357">
        <v>1</v>
      </c>
      <c r="J5" s="335"/>
      <c r="K5" s="357">
        <v>64</v>
      </c>
      <c r="L5" s="358"/>
    </row>
    <row r="6" spans="1:12" ht="12.75">
      <c r="A6" s="26" t="s">
        <v>79</v>
      </c>
      <c r="B6" s="27">
        <v>0</v>
      </c>
      <c r="C6" s="28"/>
      <c r="E6" s="347" t="s">
        <v>170</v>
      </c>
      <c r="F6" s="337"/>
      <c r="G6" s="335" t="s">
        <v>171</v>
      </c>
      <c r="H6" s="336"/>
      <c r="I6" s="336"/>
      <c r="J6" s="336"/>
      <c r="K6" s="336"/>
      <c r="L6" s="337"/>
    </row>
    <row r="7" spans="1:12" ht="12.75">
      <c r="A7" s="26" t="s">
        <v>80</v>
      </c>
      <c r="B7" s="27" t="s">
        <v>81</v>
      </c>
      <c r="C7" s="28"/>
      <c r="E7" s="347" t="s">
        <v>150</v>
      </c>
      <c r="F7" s="337"/>
      <c r="G7" s="338" t="s">
        <v>305</v>
      </c>
      <c r="H7" s="336"/>
      <c r="I7" s="336"/>
      <c r="J7" s="336"/>
      <c r="K7" s="336"/>
      <c r="L7" s="337"/>
    </row>
    <row r="8" spans="1:12" ht="12.75">
      <c r="A8" s="26" t="s">
        <v>82</v>
      </c>
      <c r="B8" s="27">
        <v>0.2</v>
      </c>
      <c r="C8" s="28"/>
      <c r="E8" s="347" t="s">
        <v>176</v>
      </c>
      <c r="F8" s="337"/>
      <c r="G8" s="335" t="s">
        <v>171</v>
      </c>
      <c r="H8" s="336"/>
      <c r="I8" s="336"/>
      <c r="J8" s="336"/>
      <c r="K8" s="336"/>
      <c r="L8" s="337"/>
    </row>
    <row r="9" spans="1:12" ht="12.75">
      <c r="A9" s="26" t="s">
        <v>83</v>
      </c>
      <c r="B9" s="27">
        <v>3</v>
      </c>
      <c r="C9" s="28"/>
      <c r="E9" s="339" t="s">
        <v>182</v>
      </c>
      <c r="F9" s="340"/>
      <c r="G9" s="335" t="s">
        <v>167</v>
      </c>
      <c r="H9" s="336"/>
      <c r="I9" s="336"/>
      <c r="J9" s="336"/>
      <c r="K9" s="336"/>
      <c r="L9" s="337"/>
    </row>
    <row r="10" spans="1:12" ht="12.75">
      <c r="A10" s="26" t="s">
        <v>84</v>
      </c>
      <c r="B10" s="27" t="s">
        <v>85</v>
      </c>
      <c r="C10" s="28"/>
      <c r="E10" s="339" t="s">
        <v>184</v>
      </c>
      <c r="F10" s="340"/>
      <c r="G10" s="335" t="s">
        <v>185</v>
      </c>
      <c r="H10" s="336"/>
      <c r="I10" s="336"/>
      <c r="J10" s="336"/>
      <c r="K10" s="336"/>
      <c r="L10" s="337"/>
    </row>
    <row r="11" spans="1:12" ht="12.75">
      <c r="A11" s="26" t="s">
        <v>86</v>
      </c>
      <c r="B11" s="231" t="s">
        <v>310</v>
      </c>
      <c r="C11" s="28"/>
      <c r="E11" s="348" t="s">
        <v>302</v>
      </c>
      <c r="F11" s="340"/>
      <c r="G11" s="335" t="s">
        <v>188</v>
      </c>
      <c r="H11" s="336"/>
      <c r="I11" s="336"/>
      <c r="J11" s="336"/>
      <c r="K11" s="336"/>
      <c r="L11" s="337"/>
    </row>
    <row r="12" spans="1:12" ht="12.75">
      <c r="A12" s="26" t="s">
        <v>88</v>
      </c>
      <c r="B12" s="27" t="s">
        <v>87</v>
      </c>
      <c r="C12" s="28"/>
      <c r="E12" s="366" t="s">
        <v>303</v>
      </c>
      <c r="F12" s="367"/>
      <c r="G12" s="368" t="s">
        <v>304</v>
      </c>
      <c r="H12" s="369"/>
      <c r="I12" s="369"/>
      <c r="J12" s="369"/>
      <c r="K12" s="369"/>
      <c r="L12" s="358"/>
    </row>
    <row r="13" spans="1:12" ht="13.5" thickBot="1">
      <c r="A13" s="26" t="s">
        <v>89</v>
      </c>
      <c r="B13" s="44" t="s">
        <v>87</v>
      </c>
      <c r="C13" s="28"/>
      <c r="E13" s="347" t="s">
        <v>189</v>
      </c>
      <c r="F13" s="337"/>
      <c r="G13" s="338" t="s">
        <v>304</v>
      </c>
      <c r="H13" s="336"/>
      <c r="I13" s="336"/>
      <c r="J13" s="336"/>
      <c r="K13" s="336"/>
      <c r="L13" s="337"/>
    </row>
    <row r="14" spans="1:12" ht="13.5" thickBot="1">
      <c r="A14" s="26" t="s">
        <v>90</v>
      </c>
      <c r="B14" s="44" t="s">
        <v>91</v>
      </c>
      <c r="C14" s="28"/>
      <c r="E14" s="354" t="s">
        <v>314</v>
      </c>
      <c r="F14" s="355"/>
      <c r="G14" s="355"/>
      <c r="H14" s="355"/>
      <c r="I14" s="355"/>
      <c r="J14" s="355"/>
      <c r="K14" s="355"/>
      <c r="L14" s="356"/>
    </row>
    <row r="15" spans="1:3" ht="12.75">
      <c r="A15" s="26" t="s">
        <v>92</v>
      </c>
      <c r="B15" s="44" t="s">
        <v>93</v>
      </c>
      <c r="C15" s="28"/>
    </row>
    <row r="16" spans="1:3" ht="12.75">
      <c r="A16" s="26" t="s">
        <v>94</v>
      </c>
      <c r="B16" s="232" t="s">
        <v>310</v>
      </c>
      <c r="C16" s="28"/>
    </row>
    <row r="17" spans="1:3" ht="12.75">
      <c r="A17" s="344"/>
      <c r="B17" s="27" t="s">
        <v>95</v>
      </c>
      <c r="C17" s="28">
        <v>6</v>
      </c>
    </row>
    <row r="18" spans="1:3" ht="12.75">
      <c r="A18" s="345"/>
      <c r="B18" s="27" t="s">
        <v>96</v>
      </c>
      <c r="C18" s="28" t="s">
        <v>97</v>
      </c>
    </row>
    <row r="19" spans="1:3" ht="13.5" thickBot="1">
      <c r="A19" s="346"/>
      <c r="B19" s="29" t="s">
        <v>98</v>
      </c>
      <c r="C19" s="30" t="s">
        <v>97</v>
      </c>
    </row>
    <row r="20" spans="1:3" ht="12.75">
      <c r="A20" s="234" t="s">
        <v>313</v>
      </c>
      <c r="B20" s="235" t="s">
        <v>87</v>
      </c>
      <c r="C20" s="233"/>
    </row>
    <row r="21" spans="1:3" ht="12.75">
      <c r="A21" s="31" t="s">
        <v>99</v>
      </c>
      <c r="B21" s="32">
        <v>3</v>
      </c>
      <c r="C21" s="33"/>
    </row>
    <row r="22" spans="1:3" ht="12.75">
      <c r="A22" s="26" t="s">
        <v>100</v>
      </c>
      <c r="B22" s="27">
        <v>1</v>
      </c>
      <c r="C22" s="28"/>
    </row>
    <row r="23" spans="1:3" ht="12.75">
      <c r="A23" s="26" t="s">
        <v>101</v>
      </c>
      <c r="B23" s="27">
        <v>64</v>
      </c>
      <c r="C23" s="28"/>
    </row>
    <row r="24" spans="1:3" ht="12.75">
      <c r="A24" s="26" t="s">
        <v>102</v>
      </c>
      <c r="B24" s="27">
        <v>0.125</v>
      </c>
      <c r="C24" s="28"/>
    </row>
    <row r="25" spans="1:3" ht="12.75">
      <c r="A25" s="26" t="s">
        <v>103</v>
      </c>
      <c r="B25" s="27">
        <v>0.25</v>
      </c>
      <c r="C25" s="28"/>
    </row>
    <row r="26" spans="1:3" ht="12.75">
      <c r="A26" s="26" t="s">
        <v>104</v>
      </c>
      <c r="B26" s="27">
        <v>4</v>
      </c>
      <c r="C26" s="28"/>
    </row>
    <row r="27" spans="1:3" ht="12.75">
      <c r="A27" s="26" t="s">
        <v>105</v>
      </c>
      <c r="B27" s="27">
        <v>0.5</v>
      </c>
      <c r="C27" s="28"/>
    </row>
    <row r="28" spans="1:3" ht="13.5" thickBot="1">
      <c r="A28" s="34" t="s">
        <v>106</v>
      </c>
      <c r="B28" s="29">
        <v>1</v>
      </c>
      <c r="C28" s="30"/>
    </row>
    <row r="29" ht="13.5" thickBot="1"/>
    <row r="30" spans="1:3" ht="13.5" thickBot="1">
      <c r="A30" s="314" t="s">
        <v>296</v>
      </c>
      <c r="B30" s="315"/>
      <c r="C30" s="313"/>
    </row>
    <row r="31" spans="1:3" ht="12.75">
      <c r="A31" s="324" t="s">
        <v>297</v>
      </c>
      <c r="B31" s="325"/>
      <c r="C31" s="326"/>
    </row>
    <row r="32" spans="1:3" ht="12.75">
      <c r="A32" s="327" t="s">
        <v>298</v>
      </c>
      <c r="B32" s="328"/>
      <c r="C32" s="329"/>
    </row>
    <row r="33" spans="1:3" ht="13.5" thickBot="1">
      <c r="A33" s="330" t="s">
        <v>299</v>
      </c>
      <c r="B33" s="331"/>
      <c r="C33" s="332"/>
    </row>
    <row r="34" ht="13.5" thickBot="1"/>
    <row r="35" spans="1:3" ht="13.5" thickBot="1">
      <c r="A35" s="314" t="s">
        <v>300</v>
      </c>
      <c r="B35" s="315"/>
      <c r="C35" s="313"/>
    </row>
    <row r="36" spans="1:3" ht="12.75" customHeight="1">
      <c r="A36" s="318" t="s">
        <v>301</v>
      </c>
      <c r="B36" s="319"/>
      <c r="C36" s="320"/>
    </row>
    <row r="37" spans="1:3" ht="12.75">
      <c r="A37" s="318"/>
      <c r="B37" s="319"/>
      <c r="C37" s="320"/>
    </row>
    <row r="38" spans="1:3" ht="13.5" thickBot="1">
      <c r="A38" s="321"/>
      <c r="B38" s="322"/>
      <c r="C38" s="323"/>
    </row>
  </sheetData>
  <mergeCells count="33">
    <mergeCell ref="G6:L6"/>
    <mergeCell ref="E14:L14"/>
    <mergeCell ref="K5:L5"/>
    <mergeCell ref="K4:L4"/>
    <mergeCell ref="I5:J5"/>
    <mergeCell ref="I4:J4"/>
    <mergeCell ref="G4:H5"/>
    <mergeCell ref="E12:F12"/>
    <mergeCell ref="G12:L12"/>
    <mergeCell ref="A2:C2"/>
    <mergeCell ref="A17:A19"/>
    <mergeCell ref="A30:C30"/>
    <mergeCell ref="E7:F7"/>
    <mergeCell ref="E8:F8"/>
    <mergeCell ref="E13:F13"/>
    <mergeCell ref="E11:F11"/>
    <mergeCell ref="E2:L2"/>
    <mergeCell ref="E6:F6"/>
    <mergeCell ref="E4:F5"/>
    <mergeCell ref="E3:F3"/>
    <mergeCell ref="G9:L9"/>
    <mergeCell ref="A35:C35"/>
    <mergeCell ref="G13:L13"/>
    <mergeCell ref="G11:L11"/>
    <mergeCell ref="E9:F9"/>
    <mergeCell ref="G10:L10"/>
    <mergeCell ref="G7:L7"/>
    <mergeCell ref="G8:L8"/>
    <mergeCell ref="E10:F10"/>
    <mergeCell ref="A36:C38"/>
    <mergeCell ref="A31:C31"/>
    <mergeCell ref="A32:C32"/>
    <mergeCell ref="A33:C3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B9" sqref="B9:H9"/>
    </sheetView>
  </sheetViews>
  <sheetFormatPr defaultColWidth="9.140625" defaultRowHeight="12.75"/>
  <cols>
    <col min="1" max="1" width="20.57421875" style="61" bestFit="1" customWidth="1"/>
    <col min="2" max="2" width="12.8515625" style="61" customWidth="1"/>
    <col min="3" max="3" width="12.00390625" style="61" customWidth="1"/>
    <col min="4" max="4" width="7.8515625" style="61" customWidth="1"/>
    <col min="5" max="6" width="7.7109375" style="61" bestFit="1" customWidth="1"/>
    <col min="7" max="7" width="8.57421875" style="61" customWidth="1"/>
    <col min="8" max="8" width="7.7109375" style="61" bestFit="1" customWidth="1"/>
    <col min="9" max="9" width="10.00390625" style="61" customWidth="1"/>
    <col min="10" max="10" width="9.00390625" style="61" customWidth="1"/>
    <col min="11" max="12" width="9.140625" style="48" customWidth="1"/>
    <col min="13" max="13" width="14.28125" style="48" bestFit="1" customWidth="1"/>
    <col min="14" max="14" width="19.8515625" style="48" bestFit="1" customWidth="1"/>
    <col min="15" max="16384" width="9.140625" style="48" customWidth="1"/>
  </cols>
  <sheetData>
    <row r="1" spans="1:10" ht="12.75">
      <c r="A1" s="253" t="s">
        <v>107</v>
      </c>
      <c r="B1" s="371" t="s">
        <v>108</v>
      </c>
      <c r="C1" s="372"/>
      <c r="D1" s="361" t="s">
        <v>109</v>
      </c>
      <c r="E1" s="359"/>
      <c r="F1" s="371" t="s">
        <v>110</v>
      </c>
      <c r="G1" s="373"/>
      <c r="H1" s="372"/>
      <c r="I1" s="361" t="s">
        <v>111</v>
      </c>
      <c r="J1" s="372"/>
    </row>
    <row r="2" spans="1:10" ht="26.25" customHeight="1" thickBot="1">
      <c r="A2" s="270"/>
      <c r="B2" s="271" t="s">
        <v>112</v>
      </c>
      <c r="C2" s="272" t="s">
        <v>113</v>
      </c>
      <c r="D2" s="273" t="s">
        <v>114</v>
      </c>
      <c r="E2" s="274" t="s">
        <v>115</v>
      </c>
      <c r="F2" s="271" t="s">
        <v>116</v>
      </c>
      <c r="G2" s="275" t="s">
        <v>117</v>
      </c>
      <c r="H2" s="272" t="s">
        <v>118</v>
      </c>
      <c r="I2" s="273" t="s">
        <v>119</v>
      </c>
      <c r="J2" s="272" t="s">
        <v>120</v>
      </c>
    </row>
    <row r="3" spans="1:11" ht="12.75" hidden="1">
      <c r="A3" s="276" t="s">
        <v>44</v>
      </c>
      <c r="B3" s="277" t="e">
        <f>#REF!</f>
        <v>#REF!</v>
      </c>
      <c r="C3" s="278" t="e">
        <f>#REF!</f>
        <v>#REF!</v>
      </c>
      <c r="D3" s="279" t="e">
        <f>#REF!</f>
        <v>#REF!</v>
      </c>
      <c r="E3" s="117" t="e">
        <f>#REF!</f>
        <v>#REF!</v>
      </c>
      <c r="F3" s="277" t="e">
        <f>#REF!</f>
        <v>#REF!</v>
      </c>
      <c r="G3" s="280" t="e">
        <f>#REF!</f>
        <v>#REF!</v>
      </c>
      <c r="H3" s="278" t="e">
        <f>#REF!</f>
        <v>#REF!</v>
      </c>
      <c r="I3" s="279" t="e">
        <f>#REF!</f>
        <v>#REF!</v>
      </c>
      <c r="J3" s="278" t="e">
        <f>#REF!</f>
        <v>#REF!</v>
      </c>
      <c r="K3" s="209"/>
    </row>
    <row r="4" spans="1:10" ht="12.75">
      <c r="A4" s="288" t="s">
        <v>295</v>
      </c>
      <c r="B4" s="289">
        <f>'ss#1 EDCA 2x2x20 +'!P3</f>
        <v>47.2532</v>
      </c>
      <c r="C4" s="50">
        <f>'ss#1 EDCA 2x2x20 +'!Q3</f>
        <v>0.236266</v>
      </c>
      <c r="D4" s="290" t="str">
        <f>'ss#1 EDCA 2x2x20 +'!T3</f>
        <v>17/17</v>
      </c>
      <c r="E4" s="291">
        <f>'ss#1 EDCA 2x2x20 +'!U3</f>
        <v>100</v>
      </c>
      <c r="F4" s="292">
        <f>'ss#1 EDCA 2x2x20 +'!V3</f>
        <v>99.62490399999996</v>
      </c>
      <c r="G4" s="293">
        <f>'ss#1 EDCA 2x2x20 +'!W3</f>
        <v>99.624904</v>
      </c>
      <c r="H4" s="294">
        <f>'ss#1 EDCA 2x2x20 +'!X3</f>
        <v>99.62490399999996</v>
      </c>
      <c r="I4" s="290">
        <f>'ss#1 EDCA 2x2x20 +'!Y3</f>
        <v>137.24358</v>
      </c>
      <c r="J4" s="294">
        <f>'ss#1 EDCA 2x2x20 +'!Z3</f>
        <v>0.7258984646130624</v>
      </c>
    </row>
    <row r="5" spans="1:10" ht="12.75" hidden="1">
      <c r="A5" s="145" t="s">
        <v>49</v>
      </c>
      <c r="B5" s="262" t="e">
        <f>#REF!</f>
        <v>#REF!</v>
      </c>
      <c r="C5" s="263" t="e">
        <f>#REF!</f>
        <v>#REF!</v>
      </c>
      <c r="D5" s="259" t="e">
        <f>#REF!</f>
        <v>#REF!</v>
      </c>
      <c r="E5" s="255" t="e">
        <f>#REF!</f>
        <v>#REF!</v>
      </c>
      <c r="F5" s="267" t="e">
        <f>#REF!</f>
        <v>#REF!</v>
      </c>
      <c r="G5" s="205" t="e">
        <f>#REF!</f>
        <v>#REF!</v>
      </c>
      <c r="H5" s="206" t="e">
        <f>#REF!</f>
        <v>#REF!</v>
      </c>
      <c r="I5" s="259" t="e">
        <f>#REF!</f>
        <v>#REF!</v>
      </c>
      <c r="J5" s="206" t="e">
        <f>#REF!</f>
        <v>#REF!</v>
      </c>
    </row>
    <row r="6" spans="1:10" ht="12.75">
      <c r="A6" s="144" t="s">
        <v>284</v>
      </c>
      <c r="B6" s="262">
        <f>'ss#1 HCCA 2x2x20 +'!P3</f>
        <v>54.200320000000005</v>
      </c>
      <c r="C6" s="263">
        <f>'ss#1 HCCA 2x2x20 +'!Q3</f>
        <v>0.2710016</v>
      </c>
      <c r="D6" s="259" t="str">
        <f>'ss#1 HCCA 2x2x20 +'!T3</f>
        <v>17/17</v>
      </c>
      <c r="E6" s="255">
        <f>'ss#1 HCCA 2x2x20 +'!U3</f>
        <v>100</v>
      </c>
      <c r="F6" s="267">
        <f>'ss#1 HCCA 2x2x20 +'!V3</f>
        <v>106.5155</v>
      </c>
      <c r="G6" s="205">
        <f>'ss#1 HCCA 2x2x20 +'!W3</f>
        <v>106.49894</v>
      </c>
      <c r="H6" s="206">
        <f>'ss#1 HCCA 2x2x20 +'!X3</f>
        <v>106.5155</v>
      </c>
      <c r="I6" s="259">
        <f>'ss#1 HCCA 2x2x20 +'!Y3</f>
        <v>135.38042</v>
      </c>
      <c r="J6" s="206">
        <f>'ss#1 HCCA 2x2x20 +'!Z3</f>
        <v>0.7866642753804428</v>
      </c>
    </row>
    <row r="7" spans="1:10" ht="12.75">
      <c r="A7" s="146"/>
      <c r="B7" s="82"/>
      <c r="C7" s="91"/>
      <c r="D7" s="258"/>
      <c r="E7" s="254"/>
      <c r="F7" s="266"/>
      <c r="G7" s="52"/>
      <c r="H7" s="53"/>
      <c r="I7" s="258"/>
      <c r="J7" s="53"/>
    </row>
    <row r="8" spans="1:10" ht="12.75" hidden="1">
      <c r="A8" s="147" t="s">
        <v>51</v>
      </c>
      <c r="B8" s="82" t="e">
        <f>#REF!</f>
        <v>#REF!</v>
      </c>
      <c r="C8" s="91" t="e">
        <f>#REF!</f>
        <v>#REF!</v>
      </c>
      <c r="D8" s="258" t="e">
        <f>#REF!</f>
        <v>#REF!</v>
      </c>
      <c r="E8" s="254" t="e">
        <f>#REF!</f>
        <v>#REF!</v>
      </c>
      <c r="F8" s="266" t="e">
        <f>#REF!</f>
        <v>#REF!</v>
      </c>
      <c r="G8" s="52" t="e">
        <f>#REF!</f>
        <v>#REF!</v>
      </c>
      <c r="H8" s="53" t="e">
        <f>#REF!</f>
        <v>#REF!</v>
      </c>
      <c r="I8" s="258" t="e">
        <f>#REF!</f>
        <v>#REF!</v>
      </c>
      <c r="J8" s="53" t="e">
        <f>#REF!</f>
        <v>#REF!</v>
      </c>
    </row>
    <row r="9" spans="1:11" ht="12.75">
      <c r="A9" s="144" t="s">
        <v>285</v>
      </c>
      <c r="B9" s="82">
        <f>'ss#4 EDCA 2x2x20 +'!P3</f>
        <v>93.77131999999997</v>
      </c>
      <c r="C9" s="91">
        <f>'ss#4 EDCA 2x2x20 +'!Q3</f>
        <v>0.10419035555555553</v>
      </c>
      <c r="D9" s="258" t="str">
        <f>'ss#4 EDCA 2x2x20 +'!T3</f>
        <v>18/18</v>
      </c>
      <c r="E9" s="254">
        <f>'ss#4 EDCA 2x2x20 +'!U3</f>
        <v>100</v>
      </c>
      <c r="F9" s="266">
        <f>'ss#4 EDCA 2x2x20 +'!V3</f>
        <v>102.90053600000002</v>
      </c>
      <c r="G9" s="52">
        <f>'ss#4 EDCA 2x2x20 +'!W3</f>
        <v>102.892136</v>
      </c>
      <c r="H9" s="53">
        <f>'ss#4 EDCA 2x2x20 +'!X3</f>
        <v>102.90053600000002</v>
      </c>
      <c r="I9" s="258">
        <f>'ss#4 EDCA 2x2x20 +'!Y3</f>
        <v>129.219714</v>
      </c>
      <c r="J9" s="53">
        <f>'ss#4 EDCA 2x2x20 +'!Z3</f>
        <v>0.7962572645842567</v>
      </c>
      <c r="K9" s="54"/>
    </row>
    <row r="10" spans="1:10" ht="12.75" hidden="1">
      <c r="A10" s="147" t="s">
        <v>52</v>
      </c>
      <c r="B10" s="262" t="e">
        <f>#REF!</f>
        <v>#REF!</v>
      </c>
      <c r="C10" s="263" t="e">
        <f>#REF!</f>
        <v>#REF!</v>
      </c>
      <c r="D10" s="259" t="e">
        <f>#REF!</f>
        <v>#REF!</v>
      </c>
      <c r="E10" s="255" t="e">
        <f>#REF!</f>
        <v>#REF!</v>
      </c>
      <c r="F10" s="267" t="e">
        <f>#REF!</f>
        <v>#REF!</v>
      </c>
      <c r="G10" s="205" t="e">
        <f>#REF!</f>
        <v>#REF!</v>
      </c>
      <c r="H10" s="206" t="e">
        <f>#REF!</f>
        <v>#REF!</v>
      </c>
      <c r="I10" s="259" t="e">
        <f>#REF!</f>
        <v>#REF!</v>
      </c>
      <c r="J10" s="206" t="e">
        <f>#REF!</f>
        <v>#REF!</v>
      </c>
    </row>
    <row r="11" spans="1:11" ht="12.75">
      <c r="A11" s="144" t="s">
        <v>286</v>
      </c>
      <c r="B11" s="262">
        <f>'ss#4 HCCA 2x2x20 +'!P3</f>
        <v>101.27396</v>
      </c>
      <c r="C11" s="263">
        <f>'ss#4 HCCA 2x2x20 +'!Q3</f>
        <v>0.22454228599808437</v>
      </c>
      <c r="D11" s="259" t="str">
        <f>'ss#4 HCCA 2x2x20 +'!T3</f>
        <v>18/18</v>
      </c>
      <c r="E11" s="255">
        <f>'ss#4 HCCA 2x2x20 +'!U3</f>
        <v>100</v>
      </c>
      <c r="F11" s="267">
        <f>'ss#4 HCCA 2x2x20 +'!V3</f>
        <v>110.3480079999999</v>
      </c>
      <c r="G11" s="205">
        <f>'ss#4 HCCA 2x2x20 +'!W3</f>
        <v>110.318008</v>
      </c>
      <c r="H11" s="206">
        <f>'ss#4 HCCA 2x2x20 +'!X3</f>
        <v>110.3480079999999</v>
      </c>
      <c r="I11" s="259">
        <f>'ss#4 HCCA 2x2x20 +'!Y3</f>
        <v>129.624594</v>
      </c>
      <c r="J11" s="206">
        <f>'ss#4 HCCA 2x2x20 +'!Z3</f>
        <v>0.8510576935731811</v>
      </c>
      <c r="K11" s="54"/>
    </row>
    <row r="12" spans="1:10" ht="12.75">
      <c r="A12" s="148"/>
      <c r="B12" s="82"/>
      <c r="C12" s="91"/>
      <c r="D12" s="258"/>
      <c r="E12" s="254"/>
      <c r="F12" s="266"/>
      <c r="G12" s="52"/>
      <c r="H12" s="53"/>
      <c r="I12" s="258"/>
      <c r="J12" s="53"/>
    </row>
    <row r="13" spans="1:10" ht="12.75" hidden="1">
      <c r="A13" s="147" t="s">
        <v>53</v>
      </c>
      <c r="B13" s="82" t="e">
        <f>#REF!</f>
        <v>#REF!</v>
      </c>
      <c r="C13" s="91" t="e">
        <f>#REF!</f>
        <v>#REF!</v>
      </c>
      <c r="D13" s="258" t="e">
        <f>#REF!</f>
        <v>#REF!</v>
      </c>
      <c r="E13" s="254" t="e">
        <f>#REF!</f>
        <v>#REF!</v>
      </c>
      <c r="F13" s="266" t="e">
        <f>#REF!</f>
        <v>#REF!</v>
      </c>
      <c r="G13" s="52" t="e">
        <f>#REF!</f>
        <v>#REF!</v>
      </c>
      <c r="H13" s="53" t="e">
        <f>#REF!</f>
        <v>#REF!</v>
      </c>
      <c r="I13" s="258" t="e">
        <f>#REF!</f>
        <v>#REF!</v>
      </c>
      <c r="J13" s="53" t="e">
        <f>#REF!</f>
        <v>#REF!</v>
      </c>
    </row>
    <row r="14" spans="1:10" ht="12.75">
      <c r="A14" s="144" t="s">
        <v>287</v>
      </c>
      <c r="B14" s="82">
        <f>'ss#6 EDCA 2x2x20 +'!P3</f>
        <v>46.19852</v>
      </c>
      <c r="C14" s="91">
        <f>'ss#6 EDCA 2x2x20 +'!Q3</f>
        <v>0.15399506666666668</v>
      </c>
      <c r="D14" s="258" t="str">
        <f>'ss#6 EDCA 2x2x20 +'!T3</f>
        <v>39/39</v>
      </c>
      <c r="E14" s="254">
        <f>'ss#6 EDCA 2x2x20 +'!U3</f>
        <v>100</v>
      </c>
      <c r="F14" s="266">
        <f>'ss#6 EDCA 2x2x20 +'!V3</f>
        <v>90.84106400000007</v>
      </c>
      <c r="G14" s="52">
        <f>'ss#6 EDCA 2x2x20 +'!W3</f>
        <v>90.796424</v>
      </c>
      <c r="H14" s="53">
        <f>'ss#6 EDCA 2x2x20 +'!X3</f>
        <v>90.84106400000007</v>
      </c>
      <c r="I14" s="258">
        <f>'ss#6 EDCA 2x2x20 +'!Y3</f>
        <v>128.473695</v>
      </c>
      <c r="J14" s="53">
        <f>'ss#6 EDCA 2x2x20 +'!Z3</f>
        <v>0.7067316309381466</v>
      </c>
    </row>
    <row r="15" spans="1:10" ht="12.75" hidden="1">
      <c r="A15" s="147" t="s">
        <v>54</v>
      </c>
      <c r="B15" s="262" t="e">
        <f>#REF!</f>
        <v>#REF!</v>
      </c>
      <c r="C15" s="263" t="e">
        <f>#REF!</f>
        <v>#REF!</v>
      </c>
      <c r="D15" s="259" t="e">
        <f>#REF!</f>
        <v>#REF!</v>
      </c>
      <c r="E15" s="255" t="e">
        <f>#REF!</f>
        <v>#REF!</v>
      </c>
      <c r="F15" s="267" t="e">
        <f>#REF!</f>
        <v>#REF!</v>
      </c>
      <c r="G15" s="205" t="e">
        <f>#REF!</f>
        <v>#REF!</v>
      </c>
      <c r="H15" s="206" t="e">
        <f>#REF!</f>
        <v>#REF!</v>
      </c>
      <c r="I15" s="259" t="e">
        <f>#REF!</f>
        <v>#REF!</v>
      </c>
      <c r="J15" s="206" t="e">
        <f>#REF!</f>
        <v>#REF!</v>
      </c>
    </row>
    <row r="16" spans="1:10" ht="13.5" thickBot="1">
      <c r="A16" s="149" t="s">
        <v>288</v>
      </c>
      <c r="B16" s="264">
        <f>'ss#6 HCCA 2x2x20 +'!P3</f>
        <v>55.320040000000006</v>
      </c>
      <c r="C16" s="265">
        <f>'ss#6 HCCA 2x2x20 +'!Q3</f>
        <v>0.18440013333333335</v>
      </c>
      <c r="D16" s="261" t="str">
        <f>'ss#6 HCCA 2x2x20 +'!T3</f>
        <v>39/39</v>
      </c>
      <c r="E16" s="257">
        <f>'ss#6 HCCA 2x2x20 +'!U3</f>
        <v>100</v>
      </c>
      <c r="F16" s="269">
        <f>'ss#6 HCCA 2x2x20 +'!V3</f>
        <v>99.97159199999999</v>
      </c>
      <c r="G16" s="207">
        <f>'ss#6 HCCA 2x2x20 +'!W3</f>
        <v>99.969912</v>
      </c>
      <c r="H16" s="208">
        <f>'ss#6 HCCA 2x2x20 +'!X3</f>
        <v>99.97159199999999</v>
      </c>
      <c r="I16" s="261">
        <f>'ss#6 HCCA 2x2x20 +'!Y3</f>
        <v>128.601541</v>
      </c>
      <c r="J16" s="208">
        <f>'ss#6 HCCA 2x2x20 +'!Z3</f>
        <v>0.7773616958446866</v>
      </c>
    </row>
    <row r="17" spans="1:10" ht="12.75">
      <c r="A17" s="281"/>
      <c r="B17" s="282"/>
      <c r="C17" s="87"/>
      <c r="D17" s="283"/>
      <c r="E17" s="284"/>
      <c r="F17" s="285"/>
      <c r="G17" s="286"/>
      <c r="H17" s="287"/>
      <c r="I17" s="283"/>
      <c r="J17" s="287"/>
    </row>
    <row r="18" spans="1:10" ht="13.5" thickBot="1">
      <c r="A18" s="148"/>
      <c r="B18" s="81"/>
      <c r="C18" s="76"/>
      <c r="D18" s="260"/>
      <c r="E18" s="256"/>
      <c r="F18" s="268"/>
      <c r="G18" s="56"/>
      <c r="H18" s="57"/>
      <c r="I18" s="260"/>
      <c r="J18" s="57"/>
    </row>
    <row r="19" spans="1:10" ht="12.75" hidden="1">
      <c r="A19" s="295" t="s">
        <v>55</v>
      </c>
      <c r="B19" s="131" t="e">
        <f>#REF!</f>
        <v>#REF!</v>
      </c>
      <c r="C19" s="132" t="e">
        <f>#REF!</f>
        <v>#REF!</v>
      </c>
      <c r="D19" s="296" t="e">
        <f>#REF!</f>
        <v>#REF!</v>
      </c>
      <c r="E19" s="297" t="e">
        <f>#REF!</f>
        <v>#REF!</v>
      </c>
      <c r="F19" s="298" t="e">
        <f>#REF!</f>
        <v>#REF!</v>
      </c>
      <c r="G19" s="299" t="e">
        <f>#REF!</f>
        <v>#REF!</v>
      </c>
      <c r="H19" s="300" t="e">
        <f>#REF!</f>
        <v>#REF!</v>
      </c>
      <c r="I19" s="296" t="e">
        <f>#REF!</f>
        <v>#REF!</v>
      </c>
      <c r="J19" s="300" t="e">
        <f>#REF!</f>
        <v>#REF!</v>
      </c>
    </row>
    <row r="20" spans="1:10" ht="12.75">
      <c r="A20" s="301" t="s">
        <v>289</v>
      </c>
      <c r="B20" s="46">
        <f>'ss#1 EDCA 2x2x40 +'!P3</f>
        <v>127.81044000000001</v>
      </c>
      <c r="C20" s="65">
        <f>'ss#1 EDCA 2x2x40 +'!Q3</f>
        <v>0.6390522000000001</v>
      </c>
      <c r="D20" s="302" t="str">
        <f>'ss#1 EDCA 2x2x40 +'!T3</f>
        <v>17/17</v>
      </c>
      <c r="E20" s="303">
        <f>'ss#1 EDCA 2x2x40 +'!U3</f>
        <v>100</v>
      </c>
      <c r="F20" s="304">
        <f>'ss#1 EDCA 2x2x40 +'!V3</f>
        <v>180.0363</v>
      </c>
      <c r="G20" s="305">
        <f>'ss#1 EDCA 2x2x40 +'!W3</f>
        <v>180.0363</v>
      </c>
      <c r="H20" s="306">
        <f>'ss#1 EDCA 2x2x40 +'!X3</f>
        <v>180.0363</v>
      </c>
      <c r="I20" s="302">
        <f>'ss#1 EDCA 2x2x40 +'!Y3</f>
        <v>274.161517</v>
      </c>
      <c r="J20" s="306">
        <f>'ss#1 EDCA 2x2x40 +'!Z3</f>
        <v>0.6566796900237462</v>
      </c>
    </row>
    <row r="21" spans="1:10" ht="12.75" hidden="1">
      <c r="A21" s="152" t="s">
        <v>57</v>
      </c>
      <c r="B21" s="262" t="e">
        <f>#REF!</f>
        <v>#REF!</v>
      </c>
      <c r="C21" s="263" t="e">
        <f>#REF!</f>
        <v>#REF!</v>
      </c>
      <c r="D21" s="259" t="e">
        <f>#REF!</f>
        <v>#REF!</v>
      </c>
      <c r="E21" s="255" t="e">
        <f>#REF!</f>
        <v>#REF!</v>
      </c>
      <c r="F21" s="267" t="e">
        <f>#REF!</f>
        <v>#REF!</v>
      </c>
      <c r="G21" s="205" t="e">
        <f>#REF!</f>
        <v>#REF!</v>
      </c>
      <c r="H21" s="206" t="e">
        <f>#REF!</f>
        <v>#REF!</v>
      </c>
      <c r="I21" s="259" t="e">
        <f>#REF!</f>
        <v>#REF!</v>
      </c>
      <c r="J21" s="206" t="e">
        <f>#REF!</f>
        <v>#REF!</v>
      </c>
    </row>
    <row r="22" spans="1:10" ht="12.75">
      <c r="A22" s="151" t="s">
        <v>290</v>
      </c>
      <c r="B22" s="262">
        <f>'ss#1 HCCA 2x2x40 +'!P3</f>
        <v>139.21983999999998</v>
      </c>
      <c r="C22" s="263">
        <f>'ss#1 HCCA 2x2x40 +'!Q3</f>
        <v>0.6960991999999999</v>
      </c>
      <c r="D22" s="259" t="str">
        <f>'ss#1 HCCA 2x2x40 +'!T3</f>
        <v>17/17</v>
      </c>
      <c r="E22" s="255">
        <f>'ss#1 HCCA 2x2x40 +'!U3</f>
        <v>100</v>
      </c>
      <c r="F22" s="267">
        <f>'ss#1 HCCA 2x2x40 +'!V3</f>
        <v>191.64297600000006</v>
      </c>
      <c r="G22" s="205">
        <f>'ss#1 HCCA 2x2x40 +'!W3</f>
        <v>191.639376</v>
      </c>
      <c r="H22" s="206">
        <f>'ss#1 HCCA 2x2x40 +'!X3</f>
        <v>191.64297600000006</v>
      </c>
      <c r="I22" s="259">
        <f>'ss#1 HCCA 2x2x40 +'!Y3</f>
        <v>261.868891</v>
      </c>
      <c r="J22" s="206">
        <f>'ss#1 HCCA 2x2x40 +'!Z3</f>
        <v>0.7318142115628389</v>
      </c>
    </row>
    <row r="23" spans="1:10" ht="12.75">
      <c r="A23" s="153"/>
      <c r="B23" s="81"/>
      <c r="C23" s="76"/>
      <c r="D23" s="260"/>
      <c r="E23" s="256"/>
      <c r="F23" s="268"/>
      <c r="G23" s="56"/>
      <c r="H23" s="57"/>
      <c r="I23" s="260"/>
      <c r="J23" s="57"/>
    </row>
    <row r="24" spans="1:10" ht="12.75" hidden="1">
      <c r="A24" s="152" t="s">
        <v>58</v>
      </c>
      <c r="B24" s="81" t="e">
        <f>#REF!</f>
        <v>#REF!</v>
      </c>
      <c r="C24" s="76" t="e">
        <f>#REF!</f>
        <v>#REF!</v>
      </c>
      <c r="D24" s="260" t="e">
        <f>#REF!</f>
        <v>#REF!</v>
      </c>
      <c r="E24" s="256" t="e">
        <f>#REF!</f>
        <v>#REF!</v>
      </c>
      <c r="F24" s="268" t="e">
        <f>#REF!</f>
        <v>#REF!</v>
      </c>
      <c r="G24" s="56" t="e">
        <f>#REF!</f>
        <v>#REF!</v>
      </c>
      <c r="H24" s="57" t="e">
        <f>#REF!</f>
        <v>#REF!</v>
      </c>
      <c r="I24" s="260" t="e">
        <f>#REF!</f>
        <v>#REF!</v>
      </c>
      <c r="J24" s="57" t="e">
        <f>#REF!</f>
        <v>#REF!</v>
      </c>
    </row>
    <row r="25" spans="1:10" ht="12.75">
      <c r="A25" s="151" t="s">
        <v>291</v>
      </c>
      <c r="B25" s="81">
        <f>'ss#4 EDCA 2x2x40 +'!P3</f>
        <v>209.98795999999996</v>
      </c>
      <c r="C25" s="76">
        <f>'ss#4 EDCA 2x2x40 +'!Q3</f>
        <v>0.2692153333333333</v>
      </c>
      <c r="D25" s="260" t="str">
        <f>'ss#4 EDCA 2x2x40 +'!T3</f>
        <v>18/18</v>
      </c>
      <c r="E25" s="256">
        <f>'ss#4 EDCA 2x2x40 +'!U3</f>
        <v>100</v>
      </c>
      <c r="F25" s="268">
        <f>'ss#4 EDCA 2x2x40 +'!V3</f>
        <v>219.09192800000005</v>
      </c>
      <c r="G25" s="56">
        <f>'ss#4 EDCA 2x2x40 +'!W3</f>
        <v>219.084008</v>
      </c>
      <c r="H25" s="57">
        <f>'ss#4 EDCA 2x2x40 +'!X3</f>
        <v>219.09192800000005</v>
      </c>
      <c r="I25" s="260">
        <f>'ss#4 EDCA 2x2x40 +'!Y3</f>
        <v>266.153513</v>
      </c>
      <c r="J25" s="57">
        <f>'ss#4 EDCA 2x2x40 +'!Z3</f>
        <v>0.823149037300139</v>
      </c>
    </row>
    <row r="26" spans="1:10" ht="12.75" hidden="1">
      <c r="A26" s="152" t="s">
        <v>59</v>
      </c>
      <c r="B26" s="262" t="e">
        <f>#REF!</f>
        <v>#REF!</v>
      </c>
      <c r="C26" s="263" t="e">
        <f>#REF!</f>
        <v>#REF!</v>
      </c>
      <c r="D26" s="259" t="e">
        <f>#REF!</f>
        <v>#REF!</v>
      </c>
      <c r="E26" s="255" t="e">
        <f>#REF!</f>
        <v>#REF!</v>
      </c>
      <c r="F26" s="267" t="e">
        <f>#REF!</f>
        <v>#REF!</v>
      </c>
      <c r="G26" s="205" t="e">
        <f>#REF!</f>
        <v>#REF!</v>
      </c>
      <c r="H26" s="206" t="e">
        <f>#REF!</f>
        <v>#REF!</v>
      </c>
      <c r="I26" s="259" t="e">
        <f>#REF!</f>
        <v>#REF!</v>
      </c>
      <c r="J26" s="206" t="e">
        <f>#REF!</f>
        <v>#REF!</v>
      </c>
    </row>
    <row r="27" spans="1:10" ht="12.75">
      <c r="A27" s="151" t="s">
        <v>292</v>
      </c>
      <c r="B27" s="262">
        <f>'ss#4 HCCA 2x2x40 +'!P3</f>
        <v>216.89744000000005</v>
      </c>
      <c r="C27" s="263">
        <f>'ss#4 HCCA 2x2x40 +'!Q3</f>
        <v>0.2780736410256411</v>
      </c>
      <c r="D27" s="259" t="str">
        <f>'ss#4 HCCA 2x2x40 +'!T3</f>
        <v>18/18</v>
      </c>
      <c r="E27" s="255">
        <f>'ss#4 HCCA 2x2x40 +'!U3</f>
        <v>100</v>
      </c>
      <c r="F27" s="267">
        <f>'ss#4 HCCA 2x2x40 +'!V3</f>
        <v>225.90268800000018</v>
      </c>
      <c r="G27" s="205">
        <f>'ss#4 HCCA 2x2x40 +'!W3</f>
        <v>225.874368</v>
      </c>
      <c r="H27" s="206">
        <f>'ss#4 HCCA 2x2x40 +'!X3</f>
        <v>225.90268800000018</v>
      </c>
      <c r="I27" s="259">
        <f>'ss#4 HCCA 2x2x40 +'!Y3</f>
        <v>265.536495</v>
      </c>
      <c r="J27" s="206">
        <f>'ss#4 HCCA 2x2x40 +'!Z3</f>
        <v>0.8506339891245458</v>
      </c>
    </row>
    <row r="28" spans="1:10" ht="12.75">
      <c r="A28" s="154"/>
      <c r="B28" s="81"/>
      <c r="C28" s="76"/>
      <c r="D28" s="260"/>
      <c r="E28" s="256"/>
      <c r="F28" s="268"/>
      <c r="G28" s="56"/>
      <c r="H28" s="57"/>
      <c r="I28" s="260"/>
      <c r="J28" s="57"/>
    </row>
    <row r="29" spans="1:10" ht="12.75" hidden="1">
      <c r="A29" s="152" t="s">
        <v>60</v>
      </c>
      <c r="B29" s="81" t="e">
        <f>#REF!</f>
        <v>#REF!</v>
      </c>
      <c r="C29" s="76" t="e">
        <f>#REF!</f>
        <v>#REF!</v>
      </c>
      <c r="D29" s="260" t="e">
        <f>#REF!</f>
        <v>#REF!</v>
      </c>
      <c r="E29" s="256" t="e">
        <f>#REF!</f>
        <v>#REF!</v>
      </c>
      <c r="F29" s="268" t="e">
        <f>#REF!</f>
        <v>#REF!</v>
      </c>
      <c r="G29" s="56" t="e">
        <f>#REF!</f>
        <v>#REF!</v>
      </c>
      <c r="H29" s="57" t="e">
        <f>#REF!</f>
        <v>#REF!</v>
      </c>
      <c r="I29" s="260" t="e">
        <f>#REF!</f>
        <v>#REF!</v>
      </c>
      <c r="J29" s="57" t="e">
        <f>#REF!</f>
        <v>#REF!</v>
      </c>
    </row>
    <row r="30" spans="1:10" ht="12.75">
      <c r="A30" s="151" t="s">
        <v>293</v>
      </c>
      <c r="B30" s="81">
        <f>'ss#6 EDCA 2x2x40 +'!P3</f>
        <v>133.51252000000002</v>
      </c>
      <c r="C30" s="76">
        <f>'ss#6 EDCA 2x2x40 +'!Q3</f>
        <v>0.4450417333333334</v>
      </c>
      <c r="D30" s="260" t="str">
        <f>'ss#6 EDCA 2x2x40 +'!T3</f>
        <v>39/39</v>
      </c>
      <c r="E30" s="256">
        <f>'ss#6 EDCA 2x2x40 +'!U3</f>
        <v>100</v>
      </c>
      <c r="F30" s="268">
        <f>'ss#6 EDCA 2x2x40 +'!V3</f>
        <v>178.11924000000016</v>
      </c>
      <c r="G30" s="56">
        <f>'ss#6 EDCA 2x2x40 +'!W3</f>
        <v>178.09116</v>
      </c>
      <c r="H30" s="57">
        <f>'ss#6 EDCA 2x2x40 +'!X3</f>
        <v>178.11924000000016</v>
      </c>
      <c r="I30" s="260">
        <f>'ss#6 EDCA 2x2x40 +'!Y3</f>
        <v>259.173884</v>
      </c>
      <c r="J30" s="57">
        <f>'ss#6 EDCA 2x2x40 +'!Z3</f>
        <v>0.6871493271289634</v>
      </c>
    </row>
    <row r="31" spans="1:10" ht="12.75" hidden="1">
      <c r="A31" s="152" t="s">
        <v>61</v>
      </c>
      <c r="B31" s="262" t="e">
        <f>#REF!</f>
        <v>#REF!</v>
      </c>
      <c r="C31" s="263" t="e">
        <f>#REF!</f>
        <v>#REF!</v>
      </c>
      <c r="D31" s="259" t="e">
        <f>#REF!</f>
        <v>#REF!</v>
      </c>
      <c r="E31" s="255" t="e">
        <f>#REF!</f>
        <v>#REF!</v>
      </c>
      <c r="F31" s="267" t="e">
        <f>#REF!</f>
        <v>#REF!</v>
      </c>
      <c r="G31" s="205" t="e">
        <f>#REF!</f>
        <v>#REF!</v>
      </c>
      <c r="H31" s="206" t="e">
        <f>#REF!</f>
        <v>#REF!</v>
      </c>
      <c r="I31" s="259" t="e">
        <f>#REF!</f>
        <v>#REF!</v>
      </c>
      <c r="J31" s="206" t="e">
        <f>#REF!</f>
        <v>#REF!</v>
      </c>
    </row>
    <row r="32" spans="1:10" ht="13.5" thickBot="1">
      <c r="A32" s="155" t="s">
        <v>294</v>
      </c>
      <c r="B32" s="264">
        <f>'ss#6 HCCA 2x2x40 +'!P3</f>
        <v>159.36831999999995</v>
      </c>
      <c r="C32" s="265">
        <f>'ss#6 HCCA 2x2x40 +'!Q3</f>
        <v>0.5312277333333332</v>
      </c>
      <c r="D32" s="261" t="str">
        <f>'ss#6 HCCA 2x2x40 +'!T3</f>
        <v>39/39</v>
      </c>
      <c r="E32" s="257">
        <f>'ss#6 HCCA 2x2x40 +'!U3</f>
        <v>100</v>
      </c>
      <c r="F32" s="269">
        <f>'ss#6 HCCA 2x2x40 +'!V3</f>
        <v>204.16908799999982</v>
      </c>
      <c r="G32" s="207">
        <f>'ss#6 HCCA 2x2x40 +'!W3</f>
        <v>204.163568</v>
      </c>
      <c r="H32" s="208">
        <f>'ss#6 HCCA 2x2x40 +'!X3</f>
        <v>204.16908799999982</v>
      </c>
      <c r="I32" s="261">
        <f>'ss#6 HCCA 2x2x40 +'!Y3</f>
        <v>261.872356</v>
      </c>
      <c r="J32" s="208">
        <f>'ss#6 HCCA 2x2x40 +'!Z3</f>
        <v>0.7796300881792959</v>
      </c>
    </row>
    <row r="33" ht="12.75">
      <c r="A33" s="60"/>
    </row>
    <row r="35" spans="1:10" ht="12.75">
      <c r="A35" s="370" t="s">
        <v>308</v>
      </c>
      <c r="B35" s="370"/>
      <c r="C35" s="370"/>
      <c r="D35" s="370"/>
      <c r="E35" s="370"/>
      <c r="F35" s="370"/>
      <c r="G35" s="370"/>
      <c r="H35" s="370"/>
      <c r="I35" s="370"/>
      <c r="J35" s="370"/>
    </row>
  </sheetData>
  <mergeCells count="5">
    <mergeCell ref="A35:J35"/>
    <mergeCell ref="B1:C1"/>
    <mergeCell ref="D1:E1"/>
    <mergeCell ref="F1:H1"/>
    <mergeCell ref="I1:J1"/>
  </mergeCells>
  <hyperlinks>
    <hyperlink ref="A3" location="'ss#1 EDCA 2x2x20'!A1" display="ss#1 EDCA 2x2x20"/>
    <hyperlink ref="A4" location="'ss#1 EDCA 2x2x20 +'!A1" display="ss#1 EDCA 2x2x20 +"/>
    <hyperlink ref="A9" location="'ss#4 EDCA 2x2x20 +'!A1" display="ss#4 EDCA 2x2x20 +"/>
    <hyperlink ref="A8" location="'ss#4 EDCA 2x2x20'!A1" display="ss#4 EDCA 2x2x20"/>
    <hyperlink ref="A11" location="'ss#4 HCCA 2x2x20 +'!A1" display="ss#4 HCCA 2x2x20 +"/>
    <hyperlink ref="A10" location="'ss#4 HCCA 2x2x20'!A1" display="ss#4 HCCA 2x2x20"/>
    <hyperlink ref="A14" location="'ss#6 EDCA 2x2x20 +'!A1" display="ss#6 EDCA 2x2x20 +"/>
    <hyperlink ref="A13" location="'ss#6 EDCA 2x2x20'!A1" display="ss#6 EDCA 2x2x20"/>
    <hyperlink ref="A16" location="'ss#6 HCCA 2x2x20 +'!A1" display="ss#6 HCCA 2x2x20 +"/>
    <hyperlink ref="A15" location="'ss#6 HCCA 2x2x20'!A1" display="ss#6 HCCA 2x2x20"/>
    <hyperlink ref="A19" location="'ss#1 EDCA 2x2x40'!A1" display="ss#1 EDCA 2x2x40"/>
    <hyperlink ref="A20" location="'ss#1 EDCA 2x2x40 +'!A1" display="ss#1 EDCA 2x2x40 +"/>
    <hyperlink ref="A25" location="'ss#4 EDCA 2x2x40 +'!A1" display="ss#4 EDCA 2x2x40 +"/>
    <hyperlink ref="A24" location="'ss#4 EDCA 2x2x40'!A1" display="ss#4 EDCA 2x2x40"/>
    <hyperlink ref="A27" location="'ss#4 HCCA 2x2x40 +'!A1" display="ss#4 HCCA 2x2x40 +"/>
    <hyperlink ref="A26" location="'ss#4 HCCA 2x2x40'!A1" display="ss#4 HCCA 2x2x40"/>
    <hyperlink ref="A30" location="'ss#6 EDCA 2x2x40 +'!A1" display="ss#6 EDCA 2x2x40 +"/>
    <hyperlink ref="A29" location="'ss#6 EDCA 2x2x40'!A1" display="ss#6 EDCA 2x2x40"/>
    <hyperlink ref="A32" location="'ss#6 HCCA 2x2x40 +'!A1" display="ss#6 HCCA 2x2x40 +"/>
    <hyperlink ref="A31" location="'ss#6 HCCA 2x2x40'!A1" display="ss#6 HCCA 2x2x40"/>
    <hyperlink ref="A21" location="'ss#1 HCCA 2x2x40'!A1" display="ss#1 HCCA 2x2x40"/>
    <hyperlink ref="A22" location="'ss#1 HCCA 2x2x40 +'!A1" display="ss#1 HCCA 2x2x40 +"/>
    <hyperlink ref="A6" location="'ss#1 HCCA 2x2x20 +'!A1" display="ss#1 HCCA 2x2x20 +"/>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32">
    <tabColor indexed="57"/>
  </sheetPr>
  <dimension ref="A1:Z57"/>
  <sheetViews>
    <sheetView workbookViewId="0" topLeftCell="A1">
      <selection activeCell="Y3" sqref="Y3"/>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8.57421875" style="61" customWidth="1"/>
    <col min="9" max="9" width="7.00390625" style="61" customWidth="1"/>
    <col min="10" max="10" width="8.00390625" style="61" customWidth="1"/>
    <col min="11" max="17" width="9.140625" style="61" customWidth="1"/>
    <col min="18" max="18" width="13.00390625" style="61" customWidth="1"/>
    <col min="1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59"/>
      <c r="R1" s="376" t="s">
        <v>109</v>
      </c>
      <c r="S1" s="376"/>
      <c r="T1" s="376"/>
      <c r="U1" s="376"/>
      <c r="V1" s="361"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8" t="s">
        <v>136</v>
      </c>
      <c r="S2" s="68" t="s">
        <v>137</v>
      </c>
      <c r="T2" s="69" t="s">
        <v>138</v>
      </c>
      <c r="U2" s="69" t="s">
        <v>139</v>
      </c>
      <c r="V2" s="67" t="s">
        <v>140</v>
      </c>
      <c r="W2" s="67" t="s">
        <v>141</v>
      </c>
      <c r="X2" s="67" t="s">
        <v>142</v>
      </c>
      <c r="Y2" s="70" t="s">
        <v>119</v>
      </c>
      <c r="Z2" s="71" t="s">
        <v>143</v>
      </c>
    </row>
    <row r="3" spans="1:26" ht="13.5" thickBot="1">
      <c r="A3">
        <v>4</v>
      </c>
      <c r="B3">
        <v>0</v>
      </c>
      <c r="C3">
        <v>0</v>
      </c>
      <c r="D3"/>
      <c r="E3">
        <v>82</v>
      </c>
      <c r="F3">
        <v>5096</v>
      </c>
      <c r="G3">
        <v>1630720</v>
      </c>
      <c r="H3">
        <v>0.119091</v>
      </c>
      <c r="I3">
        <v>0</v>
      </c>
      <c r="J3">
        <v>0</v>
      </c>
      <c r="K3">
        <v>0</v>
      </c>
      <c r="L3">
        <v>0</v>
      </c>
      <c r="M3">
        <v>141.810266</v>
      </c>
      <c r="N3">
        <v>0</v>
      </c>
      <c r="O3">
        <v>0.40768</v>
      </c>
      <c r="P3" s="72">
        <f>SUM(O3:O6)</f>
        <v>47.2532</v>
      </c>
      <c r="Q3" s="73">
        <f>P3/SUM(N3:N6)</f>
        <v>0.236266</v>
      </c>
      <c r="R3" s="73"/>
      <c r="S3" s="73"/>
      <c r="T3" s="64" t="s">
        <v>144</v>
      </c>
      <c r="U3" s="64">
        <v>100</v>
      </c>
      <c r="V3" s="73">
        <f>SUM(O3:O23)</f>
        <v>99.62490399999996</v>
      </c>
      <c r="W3" s="73">
        <f>(SUM(G3:G23)-SUM(J3:J23)-SUM(L3:L23))/4000000</f>
        <v>99.624904</v>
      </c>
      <c r="X3" s="73">
        <f>SUM(O3:O23)</f>
        <v>99.62490399999996</v>
      </c>
      <c r="Y3">
        <v>137.24358</v>
      </c>
      <c r="Z3" s="74">
        <f>W3/Y3</f>
        <v>0.7258984646130624</v>
      </c>
    </row>
    <row r="4" spans="1:24" ht="12.75">
      <c r="A4">
        <v>0</v>
      </c>
      <c r="B4">
        <v>4</v>
      </c>
      <c r="C4">
        <v>0</v>
      </c>
      <c r="D4"/>
      <c r="E4">
        <v>5076</v>
      </c>
      <c r="F4">
        <v>10152</v>
      </c>
      <c r="G4">
        <v>121824000</v>
      </c>
      <c r="H4">
        <v>0.325828</v>
      </c>
      <c r="I4">
        <v>0</v>
      </c>
      <c r="J4">
        <v>0</v>
      </c>
      <c r="K4">
        <v>0</v>
      </c>
      <c r="L4">
        <v>0</v>
      </c>
      <c r="M4">
        <v>142.973295</v>
      </c>
      <c r="N4">
        <v>100</v>
      </c>
      <c r="O4">
        <v>30.456</v>
      </c>
      <c r="P4" s="75"/>
      <c r="Q4" s="55"/>
      <c r="T4" s="55"/>
      <c r="U4" s="55"/>
      <c r="V4" s="55"/>
      <c r="W4" s="55"/>
      <c r="X4" s="76"/>
    </row>
    <row r="5" spans="1:24" ht="12.75">
      <c r="A5">
        <v>10</v>
      </c>
      <c r="B5">
        <v>4</v>
      </c>
      <c r="C5">
        <v>0</v>
      </c>
      <c r="D5"/>
      <c r="E5">
        <v>57</v>
      </c>
      <c r="F5">
        <v>2894</v>
      </c>
      <c r="G5">
        <v>926080</v>
      </c>
      <c r="H5">
        <v>0.237016</v>
      </c>
      <c r="I5">
        <v>0</v>
      </c>
      <c r="J5">
        <v>0</v>
      </c>
      <c r="K5">
        <v>0</v>
      </c>
      <c r="L5">
        <v>0</v>
      </c>
      <c r="M5">
        <v>110.169312</v>
      </c>
      <c r="N5">
        <v>0</v>
      </c>
      <c r="O5">
        <v>0.23152</v>
      </c>
      <c r="P5" s="75"/>
      <c r="Q5" s="55"/>
      <c r="S5" s="48"/>
      <c r="T5" s="55"/>
      <c r="U5" s="55"/>
      <c r="V5" s="55"/>
      <c r="W5" s="55"/>
      <c r="X5" s="76"/>
    </row>
    <row r="6" spans="1:24" ht="12.75">
      <c r="A6">
        <v>4</v>
      </c>
      <c r="B6">
        <v>10</v>
      </c>
      <c r="C6">
        <v>0</v>
      </c>
      <c r="D6"/>
      <c r="E6">
        <v>2725</v>
      </c>
      <c r="F6">
        <v>5386</v>
      </c>
      <c r="G6">
        <v>64632000</v>
      </c>
      <c r="H6">
        <v>0.580551</v>
      </c>
      <c r="I6">
        <v>0</v>
      </c>
      <c r="J6">
        <v>0</v>
      </c>
      <c r="K6">
        <v>0</v>
      </c>
      <c r="L6">
        <v>0</v>
      </c>
      <c r="M6">
        <v>115.70345</v>
      </c>
      <c r="N6">
        <v>100</v>
      </c>
      <c r="O6">
        <v>16.158</v>
      </c>
      <c r="P6" s="75"/>
      <c r="Q6" s="55"/>
      <c r="S6" s="48"/>
      <c r="T6" s="55"/>
      <c r="U6" s="55"/>
      <c r="V6" s="55"/>
      <c r="W6" s="55"/>
      <c r="X6" s="76"/>
    </row>
    <row r="7" spans="1:24" ht="12.75">
      <c r="A7">
        <v>1</v>
      </c>
      <c r="B7">
        <v>0</v>
      </c>
      <c r="C7"/>
      <c r="D7">
        <v>5</v>
      </c>
      <c r="E7">
        <v>156</v>
      </c>
      <c r="F7">
        <v>468</v>
      </c>
      <c r="G7">
        <v>239616</v>
      </c>
      <c r="H7">
        <v>0.08332</v>
      </c>
      <c r="I7">
        <v>0</v>
      </c>
      <c r="J7">
        <v>0</v>
      </c>
      <c r="K7">
        <v>0</v>
      </c>
      <c r="L7">
        <v>0</v>
      </c>
      <c r="M7">
        <v>124.693994</v>
      </c>
      <c r="N7">
        <v>0.06</v>
      </c>
      <c r="O7">
        <v>0.059904</v>
      </c>
      <c r="P7" s="75"/>
      <c r="Q7" s="55"/>
      <c r="R7" s="77">
        <f>(I7+K7)/F7</f>
        <v>0</v>
      </c>
      <c r="S7" s="48">
        <v>0.01</v>
      </c>
      <c r="T7" s="55"/>
      <c r="U7" s="55"/>
      <c r="V7" s="55"/>
      <c r="W7" s="55"/>
      <c r="X7" s="76"/>
    </row>
    <row r="8" spans="1:24" ht="12.75">
      <c r="A8">
        <v>3</v>
      </c>
      <c r="B8">
        <v>0</v>
      </c>
      <c r="C8"/>
      <c r="D8">
        <v>5</v>
      </c>
      <c r="E8">
        <v>156</v>
      </c>
      <c r="F8">
        <v>468</v>
      </c>
      <c r="G8">
        <v>239616</v>
      </c>
      <c r="H8">
        <v>0.077856</v>
      </c>
      <c r="I8">
        <v>0</v>
      </c>
      <c r="J8">
        <v>0</v>
      </c>
      <c r="K8">
        <v>0</v>
      </c>
      <c r="L8">
        <v>0</v>
      </c>
      <c r="M8">
        <v>141.303644</v>
      </c>
      <c r="N8">
        <v>0.06</v>
      </c>
      <c r="O8">
        <v>0.059904</v>
      </c>
      <c r="P8" s="75"/>
      <c r="Q8" s="55"/>
      <c r="R8" s="77">
        <f>(I8+K8)/F8</f>
        <v>0</v>
      </c>
      <c r="S8" s="48">
        <v>0.01</v>
      </c>
      <c r="T8" s="55"/>
      <c r="U8" s="55"/>
      <c r="V8" s="55"/>
      <c r="W8" s="55"/>
      <c r="X8" s="76"/>
    </row>
    <row r="9" spans="1:24" ht="12.75">
      <c r="A9">
        <v>7</v>
      </c>
      <c r="B9">
        <v>0</v>
      </c>
      <c r="C9"/>
      <c r="D9">
        <v>7</v>
      </c>
      <c r="E9">
        <v>199</v>
      </c>
      <c r="F9">
        <v>398</v>
      </c>
      <c r="G9">
        <v>382080</v>
      </c>
      <c r="H9">
        <v>0.026051</v>
      </c>
      <c r="I9">
        <v>0</v>
      </c>
      <c r="J9">
        <v>0</v>
      </c>
      <c r="K9">
        <v>0</v>
      </c>
      <c r="L9">
        <v>0</v>
      </c>
      <c r="M9">
        <v>109.61181</v>
      </c>
      <c r="N9">
        <v>0.096</v>
      </c>
      <c r="O9">
        <v>0.09552</v>
      </c>
      <c r="P9" s="75"/>
      <c r="Q9" s="55"/>
      <c r="R9" s="77">
        <f>(I9+K9)/F9</f>
        <v>0</v>
      </c>
      <c r="S9" s="78">
        <v>0.05</v>
      </c>
      <c r="T9" s="55"/>
      <c r="U9" s="55"/>
      <c r="V9" s="55"/>
      <c r="W9" s="55"/>
      <c r="X9" s="76"/>
    </row>
    <row r="10" spans="1:24" ht="12.75">
      <c r="A10">
        <v>8</v>
      </c>
      <c r="B10">
        <v>0</v>
      </c>
      <c r="C10"/>
      <c r="D10">
        <v>7</v>
      </c>
      <c r="E10">
        <v>199</v>
      </c>
      <c r="F10">
        <v>398</v>
      </c>
      <c r="G10">
        <v>382080</v>
      </c>
      <c r="H10">
        <v>0.023374</v>
      </c>
      <c r="I10">
        <v>0</v>
      </c>
      <c r="J10">
        <v>0</v>
      </c>
      <c r="K10">
        <v>0</v>
      </c>
      <c r="L10">
        <v>0</v>
      </c>
      <c r="M10">
        <v>109.027279</v>
      </c>
      <c r="N10">
        <v>0.096</v>
      </c>
      <c r="O10">
        <v>0.09552</v>
      </c>
      <c r="P10" s="75"/>
      <c r="Q10" s="55"/>
      <c r="R10" s="77">
        <f>(I10+K10)*100/F10</f>
        <v>0</v>
      </c>
      <c r="S10" s="78">
        <v>0.05</v>
      </c>
      <c r="T10" s="55"/>
      <c r="U10" s="55"/>
      <c r="V10" s="55"/>
      <c r="W10" s="55"/>
      <c r="X10" s="76"/>
    </row>
    <row r="11" spans="1:24" ht="12.75">
      <c r="A11">
        <v>9</v>
      </c>
      <c r="B11">
        <v>0</v>
      </c>
      <c r="C11"/>
      <c r="D11">
        <v>7</v>
      </c>
      <c r="E11">
        <v>199</v>
      </c>
      <c r="F11">
        <v>398</v>
      </c>
      <c r="G11">
        <v>382080</v>
      </c>
      <c r="H11">
        <v>0.025171</v>
      </c>
      <c r="I11">
        <v>0</v>
      </c>
      <c r="J11">
        <v>0</v>
      </c>
      <c r="K11">
        <v>0</v>
      </c>
      <c r="L11">
        <v>0</v>
      </c>
      <c r="M11">
        <v>105.266246</v>
      </c>
      <c r="N11">
        <v>0.096</v>
      </c>
      <c r="O11">
        <v>0.09552</v>
      </c>
      <c r="P11" s="75"/>
      <c r="Q11" s="55"/>
      <c r="R11" s="77">
        <f>(I11+K11)*100/F11</f>
        <v>0</v>
      </c>
      <c r="S11" s="78">
        <v>0.05</v>
      </c>
      <c r="T11" s="55"/>
      <c r="U11" s="55"/>
      <c r="V11" s="55"/>
      <c r="W11" s="55"/>
      <c r="X11" s="76"/>
    </row>
    <row r="12" spans="1:24" ht="12.75">
      <c r="A12">
        <v>10</v>
      </c>
      <c r="B12">
        <v>0</v>
      </c>
      <c r="C12"/>
      <c r="D12">
        <v>7</v>
      </c>
      <c r="E12">
        <v>243</v>
      </c>
      <c r="F12">
        <v>972</v>
      </c>
      <c r="G12">
        <v>3981312</v>
      </c>
      <c r="H12">
        <v>0.025874</v>
      </c>
      <c r="I12">
        <v>0</v>
      </c>
      <c r="J12">
        <v>0</v>
      </c>
      <c r="K12">
        <v>0</v>
      </c>
      <c r="L12">
        <v>0</v>
      </c>
      <c r="M12">
        <v>131.224433</v>
      </c>
      <c r="N12">
        <v>1</v>
      </c>
      <c r="O12">
        <v>0.995328</v>
      </c>
      <c r="P12" s="75"/>
      <c r="Q12" s="55"/>
      <c r="R12" s="77">
        <f aca="true" t="shared" si="0" ref="R12:R17">(I12+K12)/F12</f>
        <v>0</v>
      </c>
      <c r="S12" s="48">
        <v>0.0001</v>
      </c>
      <c r="T12" s="55"/>
      <c r="U12" s="55"/>
      <c r="V12" s="55"/>
      <c r="W12" s="55"/>
      <c r="X12" s="76"/>
    </row>
    <row r="13" spans="1:24" ht="12.75">
      <c r="A13">
        <v>0</v>
      </c>
      <c r="B13">
        <v>1</v>
      </c>
      <c r="C13"/>
      <c r="D13">
        <v>5</v>
      </c>
      <c r="E13">
        <v>3192</v>
      </c>
      <c r="F13">
        <v>6384</v>
      </c>
      <c r="G13">
        <v>76608000</v>
      </c>
      <c r="H13">
        <v>0.075979</v>
      </c>
      <c r="I13">
        <v>0</v>
      </c>
      <c r="J13">
        <v>0</v>
      </c>
      <c r="K13">
        <v>0</v>
      </c>
      <c r="L13">
        <v>0</v>
      </c>
      <c r="M13">
        <v>143.308558</v>
      </c>
      <c r="N13">
        <v>19.200001</v>
      </c>
      <c r="O13">
        <v>19.152</v>
      </c>
      <c r="P13" s="75"/>
      <c r="Q13" s="55"/>
      <c r="R13" s="77">
        <f t="shared" si="0"/>
        <v>0</v>
      </c>
      <c r="S13" s="48">
        <v>1E-07</v>
      </c>
      <c r="T13" s="55"/>
      <c r="U13" s="55"/>
      <c r="V13" s="55"/>
      <c r="W13" s="55"/>
      <c r="X13" s="76"/>
    </row>
    <row r="14" spans="1:24" ht="12.75">
      <c r="A14">
        <v>0</v>
      </c>
      <c r="B14">
        <v>3</v>
      </c>
      <c r="C14"/>
      <c r="D14">
        <v>5</v>
      </c>
      <c r="E14">
        <v>3998</v>
      </c>
      <c r="F14">
        <v>7996</v>
      </c>
      <c r="G14">
        <v>95952000</v>
      </c>
      <c r="H14">
        <v>0.06295</v>
      </c>
      <c r="I14">
        <v>0</v>
      </c>
      <c r="J14">
        <v>0</v>
      </c>
      <c r="K14">
        <v>0</v>
      </c>
      <c r="L14">
        <v>0</v>
      </c>
      <c r="M14">
        <v>143.610933</v>
      </c>
      <c r="N14">
        <v>24</v>
      </c>
      <c r="O14">
        <v>23.988</v>
      </c>
      <c r="P14" s="75"/>
      <c r="Q14" s="55"/>
      <c r="R14" s="77">
        <f t="shared" si="0"/>
        <v>0</v>
      </c>
      <c r="S14" s="48">
        <v>1E-07</v>
      </c>
      <c r="T14" s="55"/>
      <c r="U14" s="55"/>
      <c r="V14" s="55"/>
      <c r="W14" s="55"/>
      <c r="X14" s="76"/>
    </row>
    <row r="15" spans="1:24" ht="12.75">
      <c r="A15">
        <v>0</v>
      </c>
      <c r="B15">
        <v>4</v>
      </c>
      <c r="C15"/>
      <c r="D15">
        <v>5</v>
      </c>
      <c r="E15">
        <v>658</v>
      </c>
      <c r="F15">
        <v>1316</v>
      </c>
      <c r="G15">
        <v>15792000</v>
      </c>
      <c r="H15">
        <v>0.078895</v>
      </c>
      <c r="I15">
        <v>0</v>
      </c>
      <c r="J15">
        <v>0</v>
      </c>
      <c r="K15">
        <v>0</v>
      </c>
      <c r="L15">
        <v>0</v>
      </c>
      <c r="M15">
        <v>139.005045</v>
      </c>
      <c r="N15">
        <v>4</v>
      </c>
      <c r="O15">
        <v>3.948</v>
      </c>
      <c r="P15" s="75"/>
      <c r="Q15" s="55"/>
      <c r="R15" s="77">
        <f t="shared" si="0"/>
        <v>0</v>
      </c>
      <c r="S15" s="48">
        <v>0.0001</v>
      </c>
      <c r="T15" s="55"/>
      <c r="U15" s="55"/>
      <c r="V15" s="55"/>
      <c r="W15" s="55"/>
      <c r="X15" s="76"/>
    </row>
    <row r="16" spans="1:24" ht="12.75">
      <c r="A16">
        <v>6</v>
      </c>
      <c r="B16">
        <v>5</v>
      </c>
      <c r="C16"/>
      <c r="D16">
        <v>5</v>
      </c>
      <c r="E16">
        <v>160</v>
      </c>
      <c r="F16">
        <v>480</v>
      </c>
      <c r="G16">
        <v>1966080</v>
      </c>
      <c r="H16">
        <v>0.093537</v>
      </c>
      <c r="I16">
        <v>0</v>
      </c>
      <c r="J16">
        <v>0</v>
      </c>
      <c r="K16">
        <v>0</v>
      </c>
      <c r="L16">
        <v>0</v>
      </c>
      <c r="M16">
        <v>104.395872</v>
      </c>
      <c r="N16">
        <v>0.5</v>
      </c>
      <c r="O16">
        <v>0.49152</v>
      </c>
      <c r="P16" s="75"/>
      <c r="Q16" s="55"/>
      <c r="R16" s="77">
        <f t="shared" si="0"/>
        <v>0</v>
      </c>
      <c r="S16" s="48">
        <v>0.0001</v>
      </c>
      <c r="T16" s="55"/>
      <c r="U16" s="55"/>
      <c r="V16" s="55"/>
      <c r="W16" s="55"/>
      <c r="X16" s="76"/>
    </row>
    <row r="17" spans="1:24" ht="12.75">
      <c r="A17">
        <v>5</v>
      </c>
      <c r="B17">
        <v>6</v>
      </c>
      <c r="C17"/>
      <c r="D17">
        <v>5</v>
      </c>
      <c r="E17">
        <v>160</v>
      </c>
      <c r="F17">
        <v>480</v>
      </c>
      <c r="G17">
        <v>1966080</v>
      </c>
      <c r="H17">
        <v>0.093244</v>
      </c>
      <c r="I17">
        <v>0</v>
      </c>
      <c r="J17">
        <v>0</v>
      </c>
      <c r="K17">
        <v>0</v>
      </c>
      <c r="L17">
        <v>0</v>
      </c>
      <c r="M17">
        <v>106.028328</v>
      </c>
      <c r="N17">
        <v>0.5</v>
      </c>
      <c r="O17">
        <v>0.49152</v>
      </c>
      <c r="P17" s="75"/>
      <c r="Q17" s="55"/>
      <c r="R17" s="77">
        <f t="shared" si="0"/>
        <v>0</v>
      </c>
      <c r="S17" s="48">
        <v>0.0001</v>
      </c>
      <c r="T17" s="55"/>
      <c r="U17" s="55"/>
      <c r="V17" s="55"/>
      <c r="W17" s="55"/>
      <c r="X17" s="76"/>
    </row>
    <row r="18" spans="1:24" ht="12.75">
      <c r="A18">
        <v>0</v>
      </c>
      <c r="B18">
        <v>7</v>
      </c>
      <c r="C18"/>
      <c r="D18">
        <v>7</v>
      </c>
      <c r="E18">
        <v>199</v>
      </c>
      <c r="F18">
        <v>398</v>
      </c>
      <c r="G18">
        <v>382080</v>
      </c>
      <c r="H18">
        <v>0.025984</v>
      </c>
      <c r="I18">
        <v>0</v>
      </c>
      <c r="J18">
        <v>0</v>
      </c>
      <c r="K18">
        <v>0</v>
      </c>
      <c r="L18">
        <v>0</v>
      </c>
      <c r="M18">
        <v>110.587261</v>
      </c>
      <c r="N18">
        <v>0.096</v>
      </c>
      <c r="O18">
        <v>0.09552</v>
      </c>
      <c r="P18" s="75"/>
      <c r="Q18" s="55"/>
      <c r="R18" s="77">
        <f>(I18+K18)*100/F18</f>
        <v>0</v>
      </c>
      <c r="S18" s="78">
        <v>0.05</v>
      </c>
      <c r="T18" s="55"/>
      <c r="U18" s="55"/>
      <c r="V18" s="55"/>
      <c r="W18" s="55"/>
      <c r="X18" s="76"/>
    </row>
    <row r="19" spans="1:24" ht="12.75">
      <c r="A19">
        <v>0</v>
      </c>
      <c r="B19">
        <v>9</v>
      </c>
      <c r="C19"/>
      <c r="D19">
        <v>7</v>
      </c>
      <c r="E19">
        <v>199</v>
      </c>
      <c r="F19">
        <v>398</v>
      </c>
      <c r="G19">
        <v>382080</v>
      </c>
      <c r="H19">
        <v>0.02526</v>
      </c>
      <c r="I19">
        <v>0</v>
      </c>
      <c r="J19">
        <v>0</v>
      </c>
      <c r="K19">
        <v>0</v>
      </c>
      <c r="L19">
        <v>0</v>
      </c>
      <c r="M19">
        <v>105.910878</v>
      </c>
      <c r="N19">
        <v>0.096</v>
      </c>
      <c r="O19">
        <v>0.09552</v>
      </c>
      <c r="P19" s="75"/>
      <c r="Q19" s="55"/>
      <c r="R19" s="77">
        <f>(I19+K19)*100/F19</f>
        <v>0</v>
      </c>
      <c r="S19" s="78">
        <v>0.05</v>
      </c>
      <c r="T19" s="55"/>
      <c r="U19" s="55"/>
      <c r="V19" s="55"/>
      <c r="W19" s="55"/>
      <c r="X19" s="76"/>
    </row>
    <row r="20" spans="1:24" ht="12.75">
      <c r="A20">
        <v>0</v>
      </c>
      <c r="B20">
        <v>10</v>
      </c>
      <c r="C20"/>
      <c r="D20">
        <v>5</v>
      </c>
      <c r="E20">
        <v>277</v>
      </c>
      <c r="F20">
        <v>1939</v>
      </c>
      <c r="G20">
        <v>7942144</v>
      </c>
      <c r="H20">
        <v>0.042058</v>
      </c>
      <c r="I20">
        <v>0</v>
      </c>
      <c r="J20">
        <v>0</v>
      </c>
      <c r="K20">
        <v>0</v>
      </c>
      <c r="L20">
        <v>0</v>
      </c>
      <c r="M20">
        <v>131.205286</v>
      </c>
      <c r="N20">
        <v>2</v>
      </c>
      <c r="O20">
        <v>1.985536</v>
      </c>
      <c r="P20" s="75"/>
      <c r="Q20" s="55"/>
      <c r="R20" s="77">
        <f>(I20+K20)/F20</f>
        <v>0</v>
      </c>
      <c r="S20" s="48">
        <v>0.0001</v>
      </c>
      <c r="T20" s="55"/>
      <c r="U20" s="55"/>
      <c r="V20" s="55"/>
      <c r="W20" s="55"/>
      <c r="X20" s="76"/>
    </row>
    <row r="21" spans="1:24" ht="12.75">
      <c r="A21">
        <v>11</v>
      </c>
      <c r="B21">
        <v>10</v>
      </c>
      <c r="C21"/>
      <c r="D21">
        <v>7</v>
      </c>
      <c r="E21">
        <v>1666</v>
      </c>
      <c r="F21">
        <v>4998</v>
      </c>
      <c r="G21">
        <v>1999200</v>
      </c>
      <c r="H21">
        <v>0.015047</v>
      </c>
      <c r="I21">
        <v>0</v>
      </c>
      <c r="J21">
        <v>0</v>
      </c>
      <c r="K21">
        <v>0</v>
      </c>
      <c r="L21">
        <v>0</v>
      </c>
      <c r="M21">
        <v>130.973107</v>
      </c>
      <c r="N21">
        <v>0.5</v>
      </c>
      <c r="O21">
        <v>0.4998</v>
      </c>
      <c r="P21" s="75"/>
      <c r="Q21" s="55"/>
      <c r="R21" s="77">
        <f>(I21+K21)/F21</f>
        <v>0</v>
      </c>
      <c r="S21" s="48">
        <v>0.0001</v>
      </c>
      <c r="T21" s="55"/>
      <c r="U21" s="55"/>
      <c r="V21" s="55"/>
      <c r="W21" s="55"/>
      <c r="X21" s="76"/>
    </row>
    <row r="22" spans="1:24" ht="12.75">
      <c r="A22">
        <v>0</v>
      </c>
      <c r="B22">
        <v>11</v>
      </c>
      <c r="C22"/>
      <c r="D22">
        <v>5</v>
      </c>
      <c r="E22">
        <v>152</v>
      </c>
      <c r="F22">
        <v>152</v>
      </c>
      <c r="G22">
        <v>508288</v>
      </c>
      <c r="H22">
        <v>0.080881</v>
      </c>
      <c r="I22">
        <v>0</v>
      </c>
      <c r="J22">
        <v>0</v>
      </c>
      <c r="K22">
        <v>0</v>
      </c>
      <c r="L22">
        <v>0</v>
      </c>
      <c r="M22">
        <v>140.914718</v>
      </c>
      <c r="N22">
        <v>0.128</v>
      </c>
      <c r="O22">
        <v>0.127072</v>
      </c>
      <c r="P22" s="75"/>
      <c r="Q22" s="55"/>
      <c r="R22" s="77">
        <f>(I22+K22)/F22</f>
        <v>0</v>
      </c>
      <c r="S22" s="48">
        <v>0.0001</v>
      </c>
      <c r="T22" s="55"/>
      <c r="U22" s="55"/>
      <c r="V22" s="55"/>
      <c r="W22" s="55"/>
      <c r="X22" s="76"/>
    </row>
    <row r="23" spans="1:24" ht="13.5" thickBot="1">
      <c r="A23">
        <v>0</v>
      </c>
      <c r="B23">
        <v>8</v>
      </c>
      <c r="C23"/>
      <c r="D23">
        <v>7</v>
      </c>
      <c r="E23">
        <v>199</v>
      </c>
      <c r="F23">
        <v>398</v>
      </c>
      <c r="G23">
        <v>382080</v>
      </c>
      <c r="H23">
        <v>0.023491</v>
      </c>
      <c r="I23">
        <v>0</v>
      </c>
      <c r="J23">
        <v>0</v>
      </c>
      <c r="K23">
        <v>0</v>
      </c>
      <c r="L23">
        <v>0</v>
      </c>
      <c r="M23">
        <v>109.747421</v>
      </c>
      <c r="N23">
        <v>0.096</v>
      </c>
      <c r="O23">
        <v>0.09552</v>
      </c>
      <c r="P23" s="79"/>
      <c r="Q23" s="59"/>
      <c r="R23" s="77">
        <f>(I23+K23)*100/F23</f>
        <v>0</v>
      </c>
      <c r="S23" s="78">
        <v>0.05</v>
      </c>
      <c r="T23" s="59"/>
      <c r="U23" s="59"/>
      <c r="V23" s="59"/>
      <c r="W23" s="59"/>
      <c r="X23" s="80"/>
    </row>
    <row r="24" ht="13.5" thickBot="1">
      <c r="S24" s="48"/>
    </row>
    <row r="25" spans="1:19" ht="13.5" thickBot="1">
      <c r="A25" s="390" t="s">
        <v>145</v>
      </c>
      <c r="B25" s="391"/>
      <c r="C25" s="391"/>
      <c r="D25" s="391"/>
      <c r="E25" s="392"/>
      <c r="S25" s="48"/>
    </row>
    <row r="26" spans="1:19" ht="12.75">
      <c r="A26" s="46"/>
      <c r="B26" s="64" t="s">
        <v>146</v>
      </c>
      <c r="C26" s="64" t="s">
        <v>147</v>
      </c>
      <c r="D26" s="64" t="s">
        <v>148</v>
      </c>
      <c r="E26" s="65" t="s">
        <v>149</v>
      </c>
      <c r="S26" s="48"/>
    </row>
    <row r="27" spans="1:5" ht="12.75">
      <c r="A27" s="81" t="s">
        <v>150</v>
      </c>
      <c r="B27" s="55">
        <v>0.005</v>
      </c>
      <c r="C27" s="55">
        <v>0.004</v>
      </c>
      <c r="D27" s="55">
        <v>0.004</v>
      </c>
      <c r="E27" s="76">
        <v>0.002</v>
      </c>
    </row>
    <row r="28" spans="1:5" ht="12.75">
      <c r="A28" s="81" t="s">
        <v>151</v>
      </c>
      <c r="B28" s="55">
        <v>7</v>
      </c>
      <c r="C28" s="55">
        <v>31</v>
      </c>
      <c r="D28" s="55">
        <v>15</v>
      </c>
      <c r="E28" s="76">
        <v>3</v>
      </c>
    </row>
    <row r="29" spans="1:5" ht="12.75">
      <c r="A29" s="81" t="s">
        <v>152</v>
      </c>
      <c r="B29" s="55">
        <v>7</v>
      </c>
      <c r="C29" s="55">
        <v>63</v>
      </c>
      <c r="D29" s="55">
        <v>31</v>
      </c>
      <c r="E29" s="76">
        <v>7</v>
      </c>
    </row>
    <row r="30" spans="1:5" ht="12.75">
      <c r="A30" s="81" t="s">
        <v>153</v>
      </c>
      <c r="B30" s="55">
        <v>7</v>
      </c>
      <c r="C30" s="55">
        <v>4</v>
      </c>
      <c r="D30" s="55">
        <v>3</v>
      </c>
      <c r="E30" s="76">
        <v>2</v>
      </c>
    </row>
    <row r="31" spans="1:5" ht="13.5" thickBot="1">
      <c r="A31" s="82" t="s">
        <v>154</v>
      </c>
      <c r="B31" s="393" t="s">
        <v>155</v>
      </c>
      <c r="C31" s="393"/>
      <c r="D31" s="393"/>
      <c r="E31" s="394"/>
    </row>
    <row r="32" spans="1:5" ht="13.5" thickBot="1">
      <c r="A32" s="83" t="s">
        <v>156</v>
      </c>
      <c r="B32" s="393" t="s">
        <v>157</v>
      </c>
      <c r="C32" s="393"/>
      <c r="D32" s="393"/>
      <c r="E32" s="394"/>
    </row>
    <row r="33" spans="1:5" ht="13.5" thickBot="1">
      <c r="A33" s="84"/>
      <c r="B33" s="62"/>
      <c r="C33" s="62"/>
      <c r="D33" s="62"/>
      <c r="E33" s="62"/>
    </row>
    <row r="34" spans="1:17" ht="13.5" thickBot="1">
      <c r="A34" s="379" t="s">
        <v>159</v>
      </c>
      <c r="B34" s="380"/>
      <c r="C34" s="380"/>
      <c r="D34" s="380"/>
      <c r="E34" s="380"/>
      <c r="F34" s="380"/>
      <c r="G34" s="381"/>
      <c r="I34" s="384" t="s">
        <v>158</v>
      </c>
      <c r="J34" s="385"/>
      <c r="K34" s="385"/>
      <c r="L34" s="385"/>
      <c r="M34" s="385"/>
      <c r="N34" s="385"/>
      <c r="O34" s="385"/>
      <c r="P34" s="385"/>
      <c r="Q34" s="386"/>
    </row>
    <row r="35" spans="1:17" ht="12.75">
      <c r="A35" s="352" t="s">
        <v>160</v>
      </c>
      <c r="B35" s="389"/>
      <c r="C35" s="387" t="s">
        <v>161</v>
      </c>
      <c r="D35" s="387"/>
      <c r="E35" s="387"/>
      <c r="F35" s="387"/>
      <c r="G35" s="388"/>
      <c r="I35" s="384" t="s">
        <v>317</v>
      </c>
      <c r="J35" s="396"/>
      <c r="K35" s="241" t="s">
        <v>318</v>
      </c>
      <c r="L35" s="241" t="s">
        <v>319</v>
      </c>
      <c r="M35" s="241" t="s">
        <v>320</v>
      </c>
      <c r="N35" s="241" t="s">
        <v>321</v>
      </c>
      <c r="O35" s="242" t="s">
        <v>323</v>
      </c>
      <c r="P35" s="247" t="s">
        <v>324</v>
      </c>
      <c r="Q35" s="248" t="s">
        <v>325</v>
      </c>
    </row>
    <row r="36" spans="1:17" ht="12.75" customHeight="1" thickBot="1">
      <c r="A36" s="339" t="s">
        <v>165</v>
      </c>
      <c r="B36" s="395"/>
      <c r="C36" s="336" t="s">
        <v>166</v>
      </c>
      <c r="D36" s="336"/>
      <c r="E36" s="336"/>
      <c r="F36" s="336"/>
      <c r="G36" s="337"/>
      <c r="I36" s="397"/>
      <c r="J36" s="398"/>
      <c r="K36" s="239" t="s">
        <v>304</v>
      </c>
      <c r="L36" s="240">
        <v>0.15</v>
      </c>
      <c r="M36" s="240">
        <v>0.15</v>
      </c>
      <c r="N36" s="240">
        <v>0.05</v>
      </c>
      <c r="O36" s="134">
        <v>0.002</v>
      </c>
      <c r="P36" s="245">
        <v>32</v>
      </c>
      <c r="Q36" s="246">
        <v>10</v>
      </c>
    </row>
    <row r="37" spans="1:17" ht="13.5" customHeight="1">
      <c r="A37" s="339" t="s">
        <v>168</v>
      </c>
      <c r="B37" s="395"/>
      <c r="C37" s="336" t="s">
        <v>169</v>
      </c>
      <c r="D37" s="336"/>
      <c r="E37" s="336"/>
      <c r="F37" s="336"/>
      <c r="G37" s="337"/>
      <c r="I37" s="384" t="s">
        <v>189</v>
      </c>
      <c r="J37" s="396"/>
      <c r="K37" s="241" t="s">
        <v>318</v>
      </c>
      <c r="L37" s="241" t="s">
        <v>319</v>
      </c>
      <c r="M37" s="241" t="s">
        <v>320</v>
      </c>
      <c r="N37" s="241" t="s">
        <v>321</v>
      </c>
      <c r="O37" s="242" t="s">
        <v>322</v>
      </c>
      <c r="P37" s="88"/>
      <c r="Q37" s="136"/>
    </row>
    <row r="38" spans="1:17" ht="13.5" thickBot="1">
      <c r="A38" s="339" t="s">
        <v>172</v>
      </c>
      <c r="B38" s="395"/>
      <c r="C38" s="336">
        <v>20</v>
      </c>
      <c r="D38" s="336"/>
      <c r="E38" s="336"/>
      <c r="F38" s="336"/>
      <c r="G38" s="337"/>
      <c r="I38" s="397"/>
      <c r="J38" s="398"/>
      <c r="K38" s="239" t="s">
        <v>304</v>
      </c>
      <c r="L38" s="240">
        <v>0.05</v>
      </c>
      <c r="M38" s="240">
        <v>0.05</v>
      </c>
      <c r="N38" s="240">
        <v>0.02</v>
      </c>
      <c r="O38" s="134">
        <v>0.015</v>
      </c>
      <c r="P38" s="243"/>
      <c r="Q38" s="244"/>
    </row>
    <row r="39" spans="1:7" ht="12.75">
      <c r="A39" s="347" t="s">
        <v>174</v>
      </c>
      <c r="B39" s="336"/>
      <c r="C39" s="336" t="s">
        <v>175</v>
      </c>
      <c r="D39" s="336"/>
      <c r="E39" s="336"/>
      <c r="F39" s="336"/>
      <c r="G39" s="337"/>
    </row>
    <row r="40" spans="1:7" ht="12.75">
      <c r="A40" s="347" t="s">
        <v>177</v>
      </c>
      <c r="B40" s="336"/>
      <c r="C40" s="336" t="s">
        <v>178</v>
      </c>
      <c r="D40" s="336"/>
      <c r="E40" s="336"/>
      <c r="F40" s="336"/>
      <c r="G40" s="337"/>
    </row>
    <row r="41" spans="1:7" ht="12.75">
      <c r="A41" s="347" t="s">
        <v>180</v>
      </c>
      <c r="B41" s="336"/>
      <c r="C41" s="336" t="s">
        <v>181</v>
      </c>
      <c r="D41" s="336"/>
      <c r="E41" s="336"/>
      <c r="F41" s="336"/>
      <c r="G41" s="337"/>
    </row>
    <row r="42" spans="1:7" ht="12.75">
      <c r="A42" s="339" t="s">
        <v>183</v>
      </c>
      <c r="B42" s="395"/>
      <c r="C42" s="336">
        <v>52</v>
      </c>
      <c r="D42" s="336"/>
      <c r="E42" s="336"/>
      <c r="F42" s="336"/>
      <c r="G42" s="337"/>
    </row>
    <row r="43" spans="1:7" ht="13.5" thickBot="1">
      <c r="A43" s="399" t="s">
        <v>186</v>
      </c>
      <c r="B43" s="400"/>
      <c r="C43" s="393" t="s">
        <v>187</v>
      </c>
      <c r="D43" s="393"/>
      <c r="E43" s="393"/>
      <c r="F43" s="393"/>
      <c r="G43" s="394"/>
    </row>
    <row r="46" spans="1:8" ht="12.75">
      <c r="A46" s="88"/>
      <c r="B46" s="88"/>
      <c r="C46" s="88"/>
      <c r="D46" s="88"/>
      <c r="E46" s="88"/>
      <c r="F46" s="88"/>
      <c r="G46" s="88"/>
      <c r="H46" s="88"/>
    </row>
    <row r="56" ht="12.75">
      <c r="A56" s="88"/>
    </row>
    <row r="57" spans="1:3" ht="12.75">
      <c r="A57" s="88"/>
      <c r="B57" s="88"/>
      <c r="C57" s="88"/>
    </row>
  </sheetData>
  <mergeCells count="43">
    <mergeCell ref="I35:J36"/>
    <mergeCell ref="I37:J38"/>
    <mergeCell ref="A43:B43"/>
    <mergeCell ref="C43:G43"/>
    <mergeCell ref="A41:B41"/>
    <mergeCell ref="C41:G41"/>
    <mergeCell ref="A42:B42"/>
    <mergeCell ref="C42:G42"/>
    <mergeCell ref="A39:B39"/>
    <mergeCell ref="C39:G39"/>
    <mergeCell ref="A40:B40"/>
    <mergeCell ref="C40:G40"/>
    <mergeCell ref="C38:G38"/>
    <mergeCell ref="A38:B38"/>
    <mergeCell ref="A37:B37"/>
    <mergeCell ref="A36:B36"/>
    <mergeCell ref="C36:G36"/>
    <mergeCell ref="C37:G37"/>
    <mergeCell ref="C35:G35"/>
    <mergeCell ref="A35:B35"/>
    <mergeCell ref="A25:E25"/>
    <mergeCell ref="B31:E31"/>
    <mergeCell ref="B32:E32"/>
    <mergeCell ref="M1:M2"/>
    <mergeCell ref="N1:N2"/>
    <mergeCell ref="I1:I2"/>
    <mergeCell ref="A34:G34"/>
    <mergeCell ref="A1:A2"/>
    <mergeCell ref="B1:B2"/>
    <mergeCell ref="C1:C2"/>
    <mergeCell ref="D1:D2"/>
    <mergeCell ref="E1:E2"/>
    <mergeCell ref="I34:Q34"/>
    <mergeCell ref="F1:F2"/>
    <mergeCell ref="V1:X1"/>
    <mergeCell ref="R1:U1"/>
    <mergeCell ref="J1:J2"/>
    <mergeCell ref="K1:K2"/>
    <mergeCell ref="L1:L2"/>
    <mergeCell ref="O1:O2"/>
    <mergeCell ref="P1:Q1"/>
    <mergeCell ref="G1:G2"/>
    <mergeCell ref="H1:H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7">
    <tabColor indexed="11"/>
  </sheetPr>
  <dimension ref="A1:Z59"/>
  <sheetViews>
    <sheetView workbookViewId="0" topLeftCell="C1">
      <selection activeCell="Y3" sqref="Y3"/>
    </sheetView>
  </sheetViews>
  <sheetFormatPr defaultColWidth="9.140625" defaultRowHeight="12.75"/>
  <cols>
    <col min="1" max="3" width="9.140625" style="61" customWidth="1"/>
    <col min="4" max="4" width="7.28125" style="61" customWidth="1"/>
    <col min="5" max="6" width="9.140625" style="61" customWidth="1"/>
    <col min="7" max="7" width="10.140625" style="61" customWidth="1"/>
    <col min="8" max="18" width="9.140625" style="61" customWidth="1"/>
    <col min="19" max="19" width="10.00390625" style="61" bestFit="1" customWidth="1"/>
    <col min="20" max="21" width="10.00390625" style="61" customWidth="1"/>
    <col min="22" max="16384" width="9.140625" style="61" customWidth="1"/>
  </cols>
  <sheetData>
    <row r="1" spans="1:26" ht="12.75">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4" t="s">
        <v>134</v>
      </c>
      <c r="P1" s="373" t="s">
        <v>108</v>
      </c>
      <c r="Q1" s="373"/>
      <c r="R1" s="373" t="s">
        <v>109</v>
      </c>
      <c r="S1" s="373"/>
      <c r="T1" s="373"/>
      <c r="U1" s="373"/>
      <c r="V1" s="373" t="s">
        <v>110</v>
      </c>
      <c r="W1" s="373"/>
      <c r="X1" s="373"/>
      <c r="Y1" s="64" t="s">
        <v>111</v>
      </c>
      <c r="Z1" s="65"/>
    </row>
    <row r="2" spans="1:26" ht="38.25">
      <c r="A2" s="383"/>
      <c r="B2" s="375"/>
      <c r="C2" s="375"/>
      <c r="D2" s="375"/>
      <c r="E2" s="375"/>
      <c r="F2" s="375"/>
      <c r="G2" s="375"/>
      <c r="H2" s="375"/>
      <c r="I2" s="375"/>
      <c r="J2" s="375"/>
      <c r="K2" s="375"/>
      <c r="L2" s="375"/>
      <c r="M2" s="375"/>
      <c r="N2" s="375"/>
      <c r="O2" s="375"/>
      <c r="P2" s="89" t="s">
        <v>135</v>
      </c>
      <c r="Q2" s="55" t="s">
        <v>113</v>
      </c>
      <c r="R2" s="55" t="s">
        <v>136</v>
      </c>
      <c r="S2" s="55" t="s">
        <v>137</v>
      </c>
      <c r="T2" s="89" t="s">
        <v>138</v>
      </c>
      <c r="U2" s="89" t="s">
        <v>139</v>
      </c>
      <c r="V2" s="55" t="s">
        <v>140</v>
      </c>
      <c r="W2" s="55" t="s">
        <v>141</v>
      </c>
      <c r="X2" s="55" t="s">
        <v>142</v>
      </c>
      <c r="Y2" s="90" t="s">
        <v>119</v>
      </c>
      <c r="Z2" s="91" t="s">
        <v>143</v>
      </c>
    </row>
    <row r="3" spans="1:26" ht="12.75">
      <c r="A3">
        <v>4</v>
      </c>
      <c r="B3">
        <v>0</v>
      </c>
      <c r="C3">
        <v>0</v>
      </c>
      <c r="D3"/>
      <c r="E3">
        <v>76</v>
      </c>
      <c r="F3">
        <v>4926</v>
      </c>
      <c r="G3">
        <v>1576320</v>
      </c>
      <c r="H3">
        <v>0.093726</v>
      </c>
      <c r="I3">
        <v>0</v>
      </c>
      <c r="J3">
        <v>0</v>
      </c>
      <c r="K3">
        <v>0</v>
      </c>
      <c r="L3">
        <v>0</v>
      </c>
      <c r="M3">
        <v>140.807756</v>
      </c>
      <c r="N3">
        <v>0</v>
      </c>
      <c r="O3">
        <v>0.39408</v>
      </c>
      <c r="P3" s="75">
        <f>SUM(O3:O6)</f>
        <v>54.200320000000005</v>
      </c>
      <c r="Q3" s="55">
        <f>P3/SUM(N3:N6)</f>
        <v>0.2710016</v>
      </c>
      <c r="R3" s="55"/>
      <c r="S3" s="55"/>
      <c r="T3" s="55" t="s">
        <v>144</v>
      </c>
      <c r="U3" s="55">
        <v>100</v>
      </c>
      <c r="V3" s="55">
        <f>SUM(O3:O23)</f>
        <v>106.5155</v>
      </c>
      <c r="W3" s="55">
        <f>(SUM(G3:G23)-SUM(J3:J23)-SUM(L3:L23))/4000000</f>
        <v>106.49894</v>
      </c>
      <c r="X3" s="55">
        <f>SUM(O3:O23)</f>
        <v>106.5155</v>
      </c>
      <c r="Y3">
        <v>135.38042</v>
      </c>
      <c r="Z3" s="76">
        <f>W3/Y3</f>
        <v>0.7866642753804428</v>
      </c>
    </row>
    <row r="4" spans="1:26" ht="12.75">
      <c r="A4">
        <v>0</v>
      </c>
      <c r="B4">
        <v>4</v>
      </c>
      <c r="C4">
        <v>0</v>
      </c>
      <c r="D4"/>
      <c r="E4">
        <v>4893</v>
      </c>
      <c r="F4">
        <v>9786</v>
      </c>
      <c r="G4">
        <v>117432000</v>
      </c>
      <c r="H4">
        <v>0.238849</v>
      </c>
      <c r="I4">
        <v>0</v>
      </c>
      <c r="J4">
        <v>0</v>
      </c>
      <c r="K4">
        <v>0</v>
      </c>
      <c r="L4">
        <v>0</v>
      </c>
      <c r="M4">
        <v>142.817836</v>
      </c>
      <c r="N4">
        <v>100</v>
      </c>
      <c r="O4">
        <v>29.358</v>
      </c>
      <c r="P4" s="75"/>
      <c r="Q4" s="55"/>
      <c r="R4" s="55"/>
      <c r="S4" s="55"/>
      <c r="T4" s="55"/>
      <c r="U4" s="55"/>
      <c r="V4" s="55"/>
      <c r="W4" s="55"/>
      <c r="X4" s="55"/>
      <c r="Y4" s="55"/>
      <c r="Z4" s="76"/>
    </row>
    <row r="5" spans="1:26" ht="12.75">
      <c r="A5">
        <v>10</v>
      </c>
      <c r="B5">
        <v>4</v>
      </c>
      <c r="C5">
        <v>0</v>
      </c>
      <c r="D5"/>
      <c r="E5">
        <v>70</v>
      </c>
      <c r="F5">
        <v>3953</v>
      </c>
      <c r="G5">
        <v>1264960</v>
      </c>
      <c r="H5">
        <v>0.209909</v>
      </c>
      <c r="I5">
        <v>0</v>
      </c>
      <c r="J5">
        <v>0</v>
      </c>
      <c r="K5">
        <v>0</v>
      </c>
      <c r="L5">
        <v>0</v>
      </c>
      <c r="M5">
        <v>96.422666</v>
      </c>
      <c r="N5">
        <v>0</v>
      </c>
      <c r="O5">
        <v>0.31624</v>
      </c>
      <c r="P5" s="75"/>
      <c r="Q5" s="55"/>
      <c r="R5" s="55"/>
      <c r="S5" s="55"/>
      <c r="T5" s="55"/>
      <c r="U5" s="55"/>
      <c r="V5" s="55"/>
      <c r="W5" s="55"/>
      <c r="X5" s="55"/>
      <c r="Y5" s="55"/>
      <c r="Z5" s="76"/>
    </row>
    <row r="6" spans="1:26" ht="12.75">
      <c r="A6">
        <v>4</v>
      </c>
      <c r="B6">
        <v>10</v>
      </c>
      <c r="C6">
        <v>0</v>
      </c>
      <c r="D6"/>
      <c r="E6">
        <v>4040</v>
      </c>
      <c r="F6">
        <v>8044</v>
      </c>
      <c r="G6">
        <v>96528000</v>
      </c>
      <c r="H6">
        <v>0.325504</v>
      </c>
      <c r="I6">
        <v>0</v>
      </c>
      <c r="J6">
        <v>0</v>
      </c>
      <c r="K6">
        <v>0</v>
      </c>
      <c r="L6">
        <v>0</v>
      </c>
      <c r="M6">
        <v>115.08112</v>
      </c>
      <c r="N6">
        <v>100</v>
      </c>
      <c r="O6">
        <v>24.132</v>
      </c>
      <c r="P6" s="75"/>
      <c r="Q6" s="55"/>
      <c r="R6" s="55"/>
      <c r="S6" s="51"/>
      <c r="T6" s="55"/>
      <c r="U6" s="55"/>
      <c r="V6" s="55"/>
      <c r="W6" s="55"/>
      <c r="X6" s="55"/>
      <c r="Y6" s="55"/>
      <c r="Z6" s="76"/>
    </row>
    <row r="7" spans="1:26" ht="12.75">
      <c r="A7">
        <v>1</v>
      </c>
      <c r="B7">
        <v>0</v>
      </c>
      <c r="C7"/>
      <c r="D7">
        <v>13</v>
      </c>
      <c r="E7">
        <v>154</v>
      </c>
      <c r="F7">
        <v>462</v>
      </c>
      <c r="G7">
        <v>236544</v>
      </c>
      <c r="H7">
        <v>0.086932</v>
      </c>
      <c r="I7">
        <v>0</v>
      </c>
      <c r="J7">
        <v>0</v>
      </c>
      <c r="K7">
        <v>0</v>
      </c>
      <c r="L7">
        <v>0</v>
      </c>
      <c r="M7">
        <v>144.438125</v>
      </c>
      <c r="N7">
        <v>0.06</v>
      </c>
      <c r="O7">
        <v>0.059136</v>
      </c>
      <c r="P7" s="75"/>
      <c r="Q7" s="55"/>
      <c r="R7" s="92">
        <f>(I7+K7)/F7</f>
        <v>0</v>
      </c>
      <c r="S7" s="51">
        <v>0.01</v>
      </c>
      <c r="T7" s="51"/>
      <c r="U7" s="51"/>
      <c r="V7" s="55"/>
      <c r="W7" s="55"/>
      <c r="X7" s="55"/>
      <c r="Y7" s="55"/>
      <c r="Z7" s="76"/>
    </row>
    <row r="8" spans="1:26" ht="12.75">
      <c r="A8">
        <v>3</v>
      </c>
      <c r="B8">
        <v>0</v>
      </c>
      <c r="C8"/>
      <c r="D8">
        <v>13</v>
      </c>
      <c r="E8">
        <v>154</v>
      </c>
      <c r="F8">
        <v>462</v>
      </c>
      <c r="G8">
        <v>236544</v>
      </c>
      <c r="H8">
        <v>0.086886</v>
      </c>
      <c r="I8">
        <v>0</v>
      </c>
      <c r="J8">
        <v>0</v>
      </c>
      <c r="K8">
        <v>0</v>
      </c>
      <c r="L8">
        <v>0</v>
      </c>
      <c r="M8">
        <v>144.43824</v>
      </c>
      <c r="N8">
        <v>0.06</v>
      </c>
      <c r="O8">
        <v>0.059136</v>
      </c>
      <c r="P8" s="75"/>
      <c r="Q8" s="55"/>
      <c r="R8" s="92">
        <f>(I8+K8)/F8</f>
        <v>0</v>
      </c>
      <c r="S8" s="51">
        <v>0.01</v>
      </c>
      <c r="T8" s="51"/>
      <c r="U8" s="51"/>
      <c r="V8" s="55"/>
      <c r="W8" s="55"/>
      <c r="X8" s="55"/>
      <c r="Y8" s="55"/>
      <c r="Z8" s="76"/>
    </row>
    <row r="9" spans="1:26" ht="12.75" customHeight="1">
      <c r="A9">
        <v>7</v>
      </c>
      <c r="B9">
        <v>0</v>
      </c>
      <c r="C9"/>
      <c r="D9">
        <v>15</v>
      </c>
      <c r="E9">
        <v>400</v>
      </c>
      <c r="F9">
        <v>400</v>
      </c>
      <c r="G9">
        <v>384000</v>
      </c>
      <c r="H9">
        <v>0.049811</v>
      </c>
      <c r="I9">
        <v>15</v>
      </c>
      <c r="J9">
        <v>14400</v>
      </c>
      <c r="K9">
        <v>0</v>
      </c>
      <c r="L9">
        <v>0</v>
      </c>
      <c r="M9">
        <v>111.809779</v>
      </c>
      <c r="N9">
        <v>0.096</v>
      </c>
      <c r="O9">
        <v>0.096</v>
      </c>
      <c r="P9" s="75"/>
      <c r="Q9" s="55"/>
      <c r="R9" s="92">
        <f>(I9+K9)*100/F9</f>
        <v>3.75</v>
      </c>
      <c r="S9" s="93">
        <v>0.05</v>
      </c>
      <c r="T9" s="93"/>
      <c r="U9" s="93"/>
      <c r="V9" s="55"/>
      <c r="W9" s="55"/>
      <c r="X9" s="55"/>
      <c r="Y9" s="55"/>
      <c r="Z9" s="76"/>
    </row>
    <row r="10" spans="1:26" ht="12.75" customHeight="1">
      <c r="A10">
        <v>8</v>
      </c>
      <c r="B10">
        <v>0</v>
      </c>
      <c r="C10"/>
      <c r="D10">
        <v>15</v>
      </c>
      <c r="E10">
        <v>400</v>
      </c>
      <c r="F10">
        <v>400</v>
      </c>
      <c r="G10">
        <v>384000</v>
      </c>
      <c r="H10">
        <v>0.066316</v>
      </c>
      <c r="I10">
        <v>9</v>
      </c>
      <c r="J10">
        <v>8640</v>
      </c>
      <c r="K10">
        <v>0</v>
      </c>
      <c r="L10">
        <v>0</v>
      </c>
      <c r="M10">
        <v>123.900483</v>
      </c>
      <c r="N10">
        <v>0.096</v>
      </c>
      <c r="O10">
        <v>0.096</v>
      </c>
      <c r="P10" s="75"/>
      <c r="Q10" s="55"/>
      <c r="R10" s="116">
        <f>(I10+K10)*100/F10</f>
        <v>2.25</v>
      </c>
      <c r="S10" s="93">
        <v>0.05</v>
      </c>
      <c r="T10" s="93"/>
      <c r="U10" s="93"/>
      <c r="V10" s="55"/>
      <c r="W10" s="55"/>
      <c r="X10" s="55"/>
      <c r="Y10" s="55"/>
      <c r="Z10" s="76"/>
    </row>
    <row r="11" spans="1:26" ht="12.75" customHeight="1">
      <c r="A11">
        <v>9</v>
      </c>
      <c r="B11">
        <v>0</v>
      </c>
      <c r="C11"/>
      <c r="D11">
        <v>15</v>
      </c>
      <c r="E11">
        <v>399</v>
      </c>
      <c r="F11">
        <v>399</v>
      </c>
      <c r="G11">
        <v>383040</v>
      </c>
      <c r="H11">
        <v>0.057112</v>
      </c>
      <c r="I11">
        <v>14</v>
      </c>
      <c r="J11">
        <v>13440</v>
      </c>
      <c r="K11">
        <v>0</v>
      </c>
      <c r="L11">
        <v>0</v>
      </c>
      <c r="M11">
        <v>123.085582</v>
      </c>
      <c r="N11">
        <v>0.096</v>
      </c>
      <c r="O11">
        <v>0.09576</v>
      </c>
      <c r="P11" s="75"/>
      <c r="Q11" s="55"/>
      <c r="R11" s="101">
        <f>(I11+K11)*100/F11</f>
        <v>3.508771929824561</v>
      </c>
      <c r="S11" s="93">
        <v>0.05</v>
      </c>
      <c r="T11" s="93"/>
      <c r="U11" s="93"/>
      <c r="V11" s="55"/>
      <c r="W11" s="55"/>
      <c r="X11" s="55"/>
      <c r="Y11" s="55"/>
      <c r="Z11" s="76"/>
    </row>
    <row r="12" spans="1:26" ht="12.75" customHeight="1">
      <c r="A12">
        <v>10</v>
      </c>
      <c r="B12">
        <v>0</v>
      </c>
      <c r="C12"/>
      <c r="D12">
        <v>15</v>
      </c>
      <c r="E12">
        <v>956</v>
      </c>
      <c r="F12">
        <v>973</v>
      </c>
      <c r="G12">
        <v>3985408</v>
      </c>
      <c r="H12">
        <v>0.033948</v>
      </c>
      <c r="I12">
        <v>0</v>
      </c>
      <c r="J12">
        <v>0</v>
      </c>
      <c r="K12">
        <v>0</v>
      </c>
      <c r="L12">
        <v>0</v>
      </c>
      <c r="M12">
        <v>135.406055</v>
      </c>
      <c r="N12">
        <v>1</v>
      </c>
      <c r="O12">
        <v>0.996352</v>
      </c>
      <c r="P12" s="75"/>
      <c r="Q12" s="55"/>
      <c r="R12" s="92">
        <f>(I12+K12)/F12</f>
        <v>0</v>
      </c>
      <c r="S12" s="51">
        <v>0.0001</v>
      </c>
      <c r="T12" s="51"/>
      <c r="U12" s="51"/>
      <c r="V12" s="55"/>
      <c r="W12" s="55"/>
      <c r="X12" s="55"/>
      <c r="Y12" s="55"/>
      <c r="Z12" s="76"/>
    </row>
    <row r="13" spans="1:26" ht="12.75" customHeight="1">
      <c r="A13">
        <v>0</v>
      </c>
      <c r="B13">
        <v>1</v>
      </c>
      <c r="C13"/>
      <c r="D13">
        <v>13</v>
      </c>
      <c r="E13">
        <v>3186</v>
      </c>
      <c r="F13">
        <v>6372</v>
      </c>
      <c r="G13">
        <v>76464000</v>
      </c>
      <c r="H13">
        <v>0.021554</v>
      </c>
      <c r="I13">
        <v>0</v>
      </c>
      <c r="J13">
        <v>0</v>
      </c>
      <c r="K13">
        <v>0</v>
      </c>
      <c r="L13">
        <v>0</v>
      </c>
      <c r="M13">
        <v>144.444449</v>
      </c>
      <c r="N13">
        <v>19.200001</v>
      </c>
      <c r="O13">
        <v>19.116</v>
      </c>
      <c r="P13" s="75"/>
      <c r="Q13" s="55"/>
      <c r="R13" s="92">
        <f>(I13+K13)/F13</f>
        <v>0</v>
      </c>
      <c r="S13" s="51">
        <v>1E-07</v>
      </c>
      <c r="T13" s="51"/>
      <c r="U13" s="51"/>
      <c r="V13" s="55"/>
      <c r="W13" s="55"/>
      <c r="X13" s="55"/>
      <c r="Y13" s="55"/>
      <c r="Z13" s="76"/>
    </row>
    <row r="14" spans="1:26" ht="12.75">
      <c r="A14">
        <v>0</v>
      </c>
      <c r="B14">
        <v>3</v>
      </c>
      <c r="C14"/>
      <c r="D14">
        <v>13</v>
      </c>
      <c r="E14">
        <v>3986</v>
      </c>
      <c r="F14">
        <v>7972</v>
      </c>
      <c r="G14">
        <v>95664000</v>
      </c>
      <c r="H14">
        <v>0.021612</v>
      </c>
      <c r="I14">
        <v>0</v>
      </c>
      <c r="J14">
        <v>0</v>
      </c>
      <c r="K14">
        <v>0</v>
      </c>
      <c r="L14">
        <v>0</v>
      </c>
      <c r="M14">
        <v>144.444433</v>
      </c>
      <c r="N14">
        <v>24</v>
      </c>
      <c r="O14">
        <v>23.916</v>
      </c>
      <c r="P14" s="75"/>
      <c r="Q14" s="55"/>
      <c r="R14" s="92">
        <f>(I14+K14)/F14</f>
        <v>0</v>
      </c>
      <c r="S14" s="51">
        <v>1E-07</v>
      </c>
      <c r="T14" s="51"/>
      <c r="U14" s="51"/>
      <c r="V14" s="55"/>
      <c r="W14" s="55"/>
      <c r="X14" s="55"/>
      <c r="Y14" s="55"/>
      <c r="Z14" s="76"/>
    </row>
    <row r="15" spans="1:26" ht="12.75">
      <c r="A15">
        <v>0</v>
      </c>
      <c r="B15">
        <v>4</v>
      </c>
      <c r="C15"/>
      <c r="D15">
        <v>13</v>
      </c>
      <c r="E15">
        <v>664</v>
      </c>
      <c r="F15">
        <v>1328</v>
      </c>
      <c r="G15">
        <v>15936000</v>
      </c>
      <c r="H15">
        <v>0.038359</v>
      </c>
      <c r="I15">
        <v>0</v>
      </c>
      <c r="J15">
        <v>0</v>
      </c>
      <c r="K15">
        <v>0</v>
      </c>
      <c r="L15">
        <v>0</v>
      </c>
      <c r="M15">
        <v>140.996944</v>
      </c>
      <c r="N15">
        <v>4</v>
      </c>
      <c r="O15">
        <v>3.984</v>
      </c>
      <c r="P15" s="75"/>
      <c r="Q15" s="55"/>
      <c r="R15" s="92">
        <f>(I15+K15)/F15</f>
        <v>0</v>
      </c>
      <c r="S15" s="51">
        <v>0.0001</v>
      </c>
      <c r="T15" s="51"/>
      <c r="U15" s="51"/>
      <c r="V15" s="55"/>
      <c r="W15" s="55"/>
      <c r="X15" s="55"/>
      <c r="Y15" s="55"/>
      <c r="Z15" s="76"/>
    </row>
    <row r="16" spans="1:26" ht="12.75">
      <c r="A16">
        <v>6</v>
      </c>
      <c r="B16">
        <v>5</v>
      </c>
      <c r="C16"/>
      <c r="D16">
        <v>13</v>
      </c>
      <c r="E16">
        <v>163</v>
      </c>
      <c r="F16">
        <v>483</v>
      </c>
      <c r="G16">
        <v>1978368</v>
      </c>
      <c r="H16">
        <v>0.068764</v>
      </c>
      <c r="I16">
        <v>0</v>
      </c>
      <c r="J16">
        <v>0</v>
      </c>
      <c r="K16">
        <v>0</v>
      </c>
      <c r="L16">
        <v>0</v>
      </c>
      <c r="M16">
        <v>101.224699</v>
      </c>
      <c r="N16">
        <v>0.5</v>
      </c>
      <c r="O16">
        <v>0.494592</v>
      </c>
      <c r="P16" s="75"/>
      <c r="Q16" s="55"/>
      <c r="R16" s="92">
        <f>(I16+K16)/F16</f>
        <v>0</v>
      </c>
      <c r="S16" s="51">
        <v>0.0001</v>
      </c>
      <c r="T16" s="51"/>
      <c r="U16" s="51"/>
      <c r="V16" s="55"/>
      <c r="W16" s="55"/>
      <c r="X16" s="55"/>
      <c r="Y16" s="55"/>
      <c r="Z16" s="76"/>
    </row>
    <row r="17" spans="1:26" ht="12.75">
      <c r="A17">
        <v>5</v>
      </c>
      <c r="B17">
        <v>6</v>
      </c>
      <c r="C17"/>
      <c r="D17">
        <v>13</v>
      </c>
      <c r="E17">
        <v>161</v>
      </c>
      <c r="F17">
        <v>483</v>
      </c>
      <c r="G17">
        <v>1978368</v>
      </c>
      <c r="H17">
        <v>0.095597</v>
      </c>
      <c r="I17">
        <v>0</v>
      </c>
      <c r="J17">
        <v>0</v>
      </c>
      <c r="K17">
        <v>0</v>
      </c>
      <c r="L17">
        <v>0</v>
      </c>
      <c r="M17">
        <v>101.316545</v>
      </c>
      <c r="N17">
        <v>0.5</v>
      </c>
      <c r="O17">
        <v>0.494592</v>
      </c>
      <c r="P17" s="75"/>
      <c r="Q17" s="55"/>
      <c r="R17" s="92">
        <f>(I17+K17)*100/F17</f>
        <v>0</v>
      </c>
      <c r="S17" s="51">
        <v>0.0001</v>
      </c>
      <c r="T17" s="51"/>
      <c r="U17" s="51"/>
      <c r="V17" s="55"/>
      <c r="W17" s="55"/>
      <c r="X17" s="55"/>
      <c r="Y17" s="55"/>
      <c r="Z17" s="76"/>
    </row>
    <row r="18" spans="1:26" ht="12.75">
      <c r="A18">
        <v>0</v>
      </c>
      <c r="B18">
        <v>7</v>
      </c>
      <c r="C18"/>
      <c r="D18">
        <v>15</v>
      </c>
      <c r="E18">
        <v>401</v>
      </c>
      <c r="F18">
        <v>400</v>
      </c>
      <c r="G18">
        <v>384000</v>
      </c>
      <c r="H18">
        <v>0.04889</v>
      </c>
      <c r="I18">
        <v>12</v>
      </c>
      <c r="J18">
        <v>11520</v>
      </c>
      <c r="K18">
        <v>0</v>
      </c>
      <c r="L18">
        <v>0</v>
      </c>
      <c r="M18">
        <v>112.155269</v>
      </c>
      <c r="N18">
        <v>0.096</v>
      </c>
      <c r="O18">
        <v>0.096</v>
      </c>
      <c r="P18" s="75"/>
      <c r="Q18" s="55"/>
      <c r="R18" s="92">
        <f>(I18+K18)*100/F18</f>
        <v>3</v>
      </c>
      <c r="S18" s="93">
        <v>0.05</v>
      </c>
      <c r="T18" s="93"/>
      <c r="U18" s="93"/>
      <c r="V18" s="55"/>
      <c r="W18" s="55"/>
      <c r="X18" s="55"/>
      <c r="Y18" s="55"/>
      <c r="Z18" s="76"/>
    </row>
    <row r="19" spans="1:26" ht="12.75">
      <c r="A19">
        <v>0</v>
      </c>
      <c r="B19">
        <v>9</v>
      </c>
      <c r="C19"/>
      <c r="D19">
        <v>15</v>
      </c>
      <c r="E19">
        <v>406</v>
      </c>
      <c r="F19">
        <v>400</v>
      </c>
      <c r="G19">
        <v>384000</v>
      </c>
      <c r="H19">
        <v>0.056982</v>
      </c>
      <c r="I19">
        <v>11</v>
      </c>
      <c r="J19">
        <v>10560</v>
      </c>
      <c r="K19">
        <v>0</v>
      </c>
      <c r="L19">
        <v>0</v>
      </c>
      <c r="M19">
        <v>123.683817</v>
      </c>
      <c r="N19">
        <v>0.096</v>
      </c>
      <c r="O19">
        <v>0.096</v>
      </c>
      <c r="P19" s="75"/>
      <c r="Q19" s="55"/>
      <c r="R19" s="92">
        <f>(I19+K19)/F19</f>
        <v>0.0275</v>
      </c>
      <c r="S19" s="93">
        <v>0.05</v>
      </c>
      <c r="T19" s="93"/>
      <c r="U19" s="93"/>
      <c r="V19" s="55"/>
      <c r="W19" s="55"/>
      <c r="X19" s="55"/>
      <c r="Y19" s="55"/>
      <c r="Z19" s="76"/>
    </row>
    <row r="20" spans="1:26" ht="12.75">
      <c r="A20">
        <v>0</v>
      </c>
      <c r="B20">
        <v>10</v>
      </c>
      <c r="C20"/>
      <c r="D20">
        <v>13</v>
      </c>
      <c r="E20">
        <v>278</v>
      </c>
      <c r="F20">
        <v>1946</v>
      </c>
      <c r="G20">
        <v>7970816</v>
      </c>
      <c r="H20">
        <v>0.046862</v>
      </c>
      <c r="I20">
        <v>0</v>
      </c>
      <c r="J20">
        <v>0</v>
      </c>
      <c r="K20">
        <v>0</v>
      </c>
      <c r="L20">
        <v>0</v>
      </c>
      <c r="M20">
        <v>136.239137</v>
      </c>
      <c r="N20">
        <v>2</v>
      </c>
      <c r="O20">
        <v>1.992704</v>
      </c>
      <c r="P20" s="75"/>
      <c r="Q20" s="55"/>
      <c r="R20" s="92">
        <f>(I20+K20)/F20</f>
        <v>0</v>
      </c>
      <c r="S20" s="51">
        <v>0.0001</v>
      </c>
      <c r="T20" s="51"/>
      <c r="U20" s="51"/>
      <c r="V20" s="55"/>
      <c r="W20" s="55"/>
      <c r="X20" s="55"/>
      <c r="Y20" s="55"/>
      <c r="Z20" s="76"/>
    </row>
    <row r="21" spans="1:26" ht="12.75">
      <c r="A21">
        <v>11</v>
      </c>
      <c r="B21">
        <v>10</v>
      </c>
      <c r="C21"/>
      <c r="D21">
        <v>15</v>
      </c>
      <c r="E21">
        <v>873</v>
      </c>
      <c r="F21">
        <v>4990</v>
      </c>
      <c r="G21">
        <v>1996000</v>
      </c>
      <c r="H21">
        <v>0.014266</v>
      </c>
      <c r="I21">
        <v>0</v>
      </c>
      <c r="J21">
        <v>0</v>
      </c>
      <c r="K21">
        <v>0</v>
      </c>
      <c r="L21">
        <v>0</v>
      </c>
      <c r="M21">
        <v>144.444453</v>
      </c>
      <c r="N21">
        <v>0.5</v>
      </c>
      <c r="O21">
        <v>0.499</v>
      </c>
      <c r="P21" s="75"/>
      <c r="Q21" s="55"/>
      <c r="R21" s="92">
        <f>(I21+K21)/F21</f>
        <v>0</v>
      </c>
      <c r="S21" s="51">
        <v>0.0001</v>
      </c>
      <c r="T21" s="51"/>
      <c r="U21" s="51"/>
      <c r="V21" s="55"/>
      <c r="W21" s="55"/>
      <c r="X21" s="55"/>
      <c r="Y21" s="55"/>
      <c r="Z21" s="76"/>
    </row>
    <row r="22" spans="1:26" ht="12.75">
      <c r="A22">
        <v>0</v>
      </c>
      <c r="B22">
        <v>11</v>
      </c>
      <c r="C22"/>
      <c r="D22">
        <v>13</v>
      </c>
      <c r="E22">
        <v>153</v>
      </c>
      <c r="F22">
        <v>153</v>
      </c>
      <c r="G22">
        <v>511632</v>
      </c>
      <c r="H22">
        <v>0.038059</v>
      </c>
      <c r="I22">
        <v>0</v>
      </c>
      <c r="J22">
        <v>0</v>
      </c>
      <c r="K22">
        <v>0</v>
      </c>
      <c r="L22">
        <v>0</v>
      </c>
      <c r="M22">
        <v>140.648648</v>
      </c>
      <c r="N22">
        <v>0.128</v>
      </c>
      <c r="O22">
        <v>0.127908</v>
      </c>
      <c r="P22" s="75"/>
      <c r="Q22" s="55"/>
      <c r="R22" s="92">
        <f>(I22+K22)*100/F22</f>
        <v>0</v>
      </c>
      <c r="S22" s="51">
        <v>0.0001</v>
      </c>
      <c r="T22" s="51"/>
      <c r="U22" s="51"/>
      <c r="V22" s="55"/>
      <c r="W22" s="55"/>
      <c r="X22" s="55"/>
      <c r="Y22" s="55"/>
      <c r="Z22" s="76"/>
    </row>
    <row r="23" spans="1:26" ht="13.5" thickBot="1">
      <c r="A23">
        <v>0</v>
      </c>
      <c r="B23">
        <v>8</v>
      </c>
      <c r="C23"/>
      <c r="D23">
        <v>15</v>
      </c>
      <c r="E23">
        <v>402</v>
      </c>
      <c r="F23">
        <v>400</v>
      </c>
      <c r="G23">
        <v>384000</v>
      </c>
      <c r="H23">
        <v>0.06618</v>
      </c>
      <c r="I23">
        <v>8</v>
      </c>
      <c r="J23">
        <v>7680</v>
      </c>
      <c r="K23">
        <v>0</v>
      </c>
      <c r="L23">
        <v>0</v>
      </c>
      <c r="M23">
        <v>124.424779</v>
      </c>
      <c r="N23">
        <v>0.096</v>
      </c>
      <c r="O23">
        <v>0.096</v>
      </c>
      <c r="P23" s="79"/>
      <c r="Q23" s="59"/>
      <c r="R23" s="95">
        <f>(I23+K23)*100/F23</f>
        <v>2</v>
      </c>
      <c r="S23" s="96">
        <v>0.05</v>
      </c>
      <c r="T23" s="97"/>
      <c r="U23" s="97"/>
      <c r="V23" s="59"/>
      <c r="W23" s="59"/>
      <c r="X23" s="59"/>
      <c r="Y23" s="59"/>
      <c r="Z23" s="80"/>
    </row>
    <row r="24" ht="13.5" thickBot="1">
      <c r="S24" s="48"/>
    </row>
    <row r="25" spans="1:24" ht="13.5" customHeight="1" thickBot="1">
      <c r="A25" s="390" t="s">
        <v>145</v>
      </c>
      <c r="B25" s="391"/>
      <c r="C25" s="391"/>
      <c r="D25" s="391"/>
      <c r="E25" s="392"/>
      <c r="S25" s="48"/>
      <c r="W25" s="88"/>
      <c r="X25" s="88"/>
    </row>
    <row r="26" spans="1:24" ht="12.75">
      <c r="A26" s="46"/>
      <c r="B26" s="64" t="s">
        <v>146</v>
      </c>
      <c r="C26" s="64" t="s">
        <v>147</v>
      </c>
      <c r="D26" s="64" t="s">
        <v>148</v>
      </c>
      <c r="E26" s="65" t="s">
        <v>149</v>
      </c>
      <c r="S26" s="48"/>
      <c r="W26" s="88"/>
      <c r="X26" s="88"/>
    </row>
    <row r="27" spans="1:24" ht="12.75">
      <c r="A27" s="81" t="s">
        <v>150</v>
      </c>
      <c r="B27" s="55">
        <v>0.004</v>
      </c>
      <c r="C27" s="55">
        <v>0.005</v>
      </c>
      <c r="D27" s="55">
        <v>0.002</v>
      </c>
      <c r="E27" s="76">
        <v>0.003</v>
      </c>
      <c r="W27" s="88"/>
      <c r="X27" s="88"/>
    </row>
    <row r="28" spans="1:24" ht="12.75">
      <c r="A28" s="81" t="s">
        <v>151</v>
      </c>
      <c r="B28" s="55">
        <v>7</v>
      </c>
      <c r="C28" s="55">
        <v>3</v>
      </c>
      <c r="D28" s="55">
        <v>7</v>
      </c>
      <c r="E28" s="76">
        <v>7</v>
      </c>
      <c r="W28" s="88"/>
      <c r="X28" s="88"/>
    </row>
    <row r="29" spans="1:24" ht="12.75">
      <c r="A29" s="81" t="s">
        <v>152</v>
      </c>
      <c r="B29" s="55">
        <v>7</v>
      </c>
      <c r="C29" s="55">
        <v>7</v>
      </c>
      <c r="D29" s="55">
        <v>7</v>
      </c>
      <c r="E29" s="76">
        <v>7</v>
      </c>
      <c r="W29" s="88"/>
      <c r="X29" s="88"/>
    </row>
    <row r="30" spans="1:24" ht="12.75">
      <c r="A30" s="81" t="s">
        <v>153</v>
      </c>
      <c r="B30" s="55">
        <v>7</v>
      </c>
      <c r="C30" s="55">
        <v>4</v>
      </c>
      <c r="D30" s="55">
        <v>3</v>
      </c>
      <c r="E30" s="76">
        <v>2</v>
      </c>
      <c r="W30" s="88"/>
      <c r="X30" s="88"/>
    </row>
    <row r="31" spans="1:24" ht="13.5" thickBot="1">
      <c r="A31" s="82" t="s">
        <v>154</v>
      </c>
      <c r="B31" s="393" t="s">
        <v>155</v>
      </c>
      <c r="C31" s="393"/>
      <c r="D31" s="393"/>
      <c r="E31" s="394"/>
      <c r="W31" s="88"/>
      <c r="X31" s="88"/>
    </row>
    <row r="32" spans="1:24" ht="13.5" thickBot="1">
      <c r="A32" s="83" t="s">
        <v>156</v>
      </c>
      <c r="B32" s="393" t="s">
        <v>157</v>
      </c>
      <c r="C32" s="393"/>
      <c r="D32" s="393"/>
      <c r="E32" s="394"/>
      <c r="W32" s="88"/>
      <c r="X32" s="88"/>
    </row>
    <row r="33" spans="1:24" ht="13.5" thickBot="1">
      <c r="A33" s="84"/>
      <c r="B33" s="62"/>
      <c r="C33" s="62"/>
      <c r="D33" s="62"/>
      <c r="E33" s="62"/>
      <c r="W33" s="88"/>
      <c r="X33" s="88"/>
    </row>
    <row r="34" spans="1:17" ht="13.5" thickBot="1">
      <c r="A34" s="379" t="s">
        <v>159</v>
      </c>
      <c r="B34" s="380"/>
      <c r="C34" s="380"/>
      <c r="D34" s="380"/>
      <c r="E34" s="380"/>
      <c r="F34" s="380"/>
      <c r="G34" s="381"/>
      <c r="I34" s="384" t="s">
        <v>158</v>
      </c>
      <c r="J34" s="385"/>
      <c r="K34" s="385"/>
      <c r="L34" s="385"/>
      <c r="M34" s="385"/>
      <c r="N34" s="385"/>
      <c r="O34" s="385"/>
      <c r="P34" s="385"/>
      <c r="Q34" s="386"/>
    </row>
    <row r="35" spans="1:17" ht="12.75">
      <c r="A35" s="352" t="s">
        <v>160</v>
      </c>
      <c r="B35" s="389"/>
      <c r="C35" s="387" t="s">
        <v>161</v>
      </c>
      <c r="D35" s="387"/>
      <c r="E35" s="387"/>
      <c r="F35" s="387"/>
      <c r="G35" s="388"/>
      <c r="I35" s="384" t="s">
        <v>317</v>
      </c>
      <c r="J35" s="396"/>
      <c r="K35" s="241" t="s">
        <v>318</v>
      </c>
      <c r="L35" s="241" t="s">
        <v>319</v>
      </c>
      <c r="M35" s="241" t="s">
        <v>320</v>
      </c>
      <c r="N35" s="241" t="s">
        <v>321</v>
      </c>
      <c r="O35" s="242" t="s">
        <v>323</v>
      </c>
      <c r="P35" s="247" t="s">
        <v>324</v>
      </c>
      <c r="Q35" s="248" t="s">
        <v>325</v>
      </c>
    </row>
    <row r="36" spans="1:17" ht="13.5" thickBot="1">
      <c r="A36" s="339" t="s">
        <v>165</v>
      </c>
      <c r="B36" s="395"/>
      <c r="C36" s="336" t="s">
        <v>166</v>
      </c>
      <c r="D36" s="336"/>
      <c r="E36" s="336"/>
      <c r="F36" s="336"/>
      <c r="G36" s="337"/>
      <c r="I36" s="397"/>
      <c r="J36" s="398"/>
      <c r="K36" s="239" t="s">
        <v>304</v>
      </c>
      <c r="L36" s="240">
        <v>0.15</v>
      </c>
      <c r="M36" s="240">
        <v>0.15</v>
      </c>
      <c r="N36" s="240">
        <v>0.04</v>
      </c>
      <c r="O36" s="134">
        <v>0</v>
      </c>
      <c r="P36" s="245">
        <v>32</v>
      </c>
      <c r="Q36" s="246">
        <v>10</v>
      </c>
    </row>
    <row r="37" spans="1:17" ht="13.5" customHeight="1">
      <c r="A37" s="339" t="s">
        <v>168</v>
      </c>
      <c r="B37" s="395"/>
      <c r="C37" s="336" t="s">
        <v>169</v>
      </c>
      <c r="D37" s="336"/>
      <c r="E37" s="336"/>
      <c r="F37" s="336"/>
      <c r="G37" s="337"/>
      <c r="I37" s="384" t="s">
        <v>189</v>
      </c>
      <c r="J37" s="396"/>
      <c r="K37" s="241" t="s">
        <v>318</v>
      </c>
      <c r="L37" s="241" t="s">
        <v>319</v>
      </c>
      <c r="M37" s="241" t="s">
        <v>320</v>
      </c>
      <c r="N37" s="241" t="s">
        <v>321</v>
      </c>
      <c r="O37" s="242" t="s">
        <v>322</v>
      </c>
      <c r="P37" s="88"/>
      <c r="Q37" s="136"/>
    </row>
    <row r="38" spans="1:17" ht="13.5" thickBot="1">
      <c r="A38" s="339" t="s">
        <v>172</v>
      </c>
      <c r="B38" s="395"/>
      <c r="C38" s="336">
        <v>20</v>
      </c>
      <c r="D38" s="336"/>
      <c r="E38" s="336"/>
      <c r="F38" s="336"/>
      <c r="G38" s="337"/>
      <c r="I38" s="397"/>
      <c r="J38" s="398"/>
      <c r="K38" s="239" t="s">
        <v>304</v>
      </c>
      <c r="L38" s="240">
        <v>0.05</v>
      </c>
      <c r="M38" s="240">
        <v>0.05</v>
      </c>
      <c r="N38" s="240">
        <v>0.02</v>
      </c>
      <c r="O38" s="134">
        <v>0</v>
      </c>
      <c r="P38" s="243"/>
      <c r="Q38" s="244"/>
    </row>
    <row r="39" spans="1:7" ht="12.75">
      <c r="A39" s="347" t="s">
        <v>174</v>
      </c>
      <c r="B39" s="336"/>
      <c r="C39" s="336" t="s">
        <v>175</v>
      </c>
      <c r="D39" s="336"/>
      <c r="E39" s="336"/>
      <c r="F39" s="336"/>
      <c r="G39" s="337"/>
    </row>
    <row r="40" spans="1:7" ht="12.75">
      <c r="A40" s="347" t="s">
        <v>177</v>
      </c>
      <c r="B40" s="336"/>
      <c r="C40" s="336" t="s">
        <v>178</v>
      </c>
      <c r="D40" s="336"/>
      <c r="E40" s="336"/>
      <c r="F40" s="336"/>
      <c r="G40" s="337"/>
    </row>
    <row r="41" spans="1:7" ht="12.75">
      <c r="A41" s="347" t="s">
        <v>180</v>
      </c>
      <c r="B41" s="336"/>
      <c r="C41" s="336" t="s">
        <v>181</v>
      </c>
      <c r="D41" s="336"/>
      <c r="E41" s="336"/>
      <c r="F41" s="336"/>
      <c r="G41" s="337"/>
    </row>
    <row r="42" spans="1:7" ht="12.75">
      <c r="A42" s="339" t="s">
        <v>183</v>
      </c>
      <c r="B42" s="395"/>
      <c r="C42" s="336">
        <v>48</v>
      </c>
      <c r="D42" s="336"/>
      <c r="E42" s="336"/>
      <c r="F42" s="336"/>
      <c r="G42" s="337"/>
    </row>
    <row r="43" spans="1:15" ht="13.5" thickBot="1">
      <c r="A43" s="399" t="s">
        <v>186</v>
      </c>
      <c r="B43" s="400"/>
      <c r="C43" s="393" t="s">
        <v>187</v>
      </c>
      <c r="D43" s="393"/>
      <c r="E43" s="393"/>
      <c r="F43" s="393"/>
      <c r="G43" s="394"/>
      <c r="O43" s="88"/>
    </row>
    <row r="44" ht="14.25" customHeight="1" thickBot="1">
      <c r="O44" s="88"/>
    </row>
    <row r="45" spans="1:15" ht="13.5" thickBot="1">
      <c r="A45" s="390" t="s">
        <v>190</v>
      </c>
      <c r="B45" s="391"/>
      <c r="C45" s="391"/>
      <c r="D45" s="391"/>
      <c r="E45" s="391"/>
      <c r="F45" s="391"/>
      <c r="G45" s="391"/>
      <c r="H45" s="391"/>
      <c r="I45" s="391"/>
      <c r="J45" s="391"/>
      <c r="K45" s="391"/>
      <c r="L45" s="392"/>
      <c r="O45" s="88"/>
    </row>
    <row r="46" spans="1:15" ht="12.75">
      <c r="A46" s="98" t="s">
        <v>122</v>
      </c>
      <c r="B46" s="85">
        <v>7</v>
      </c>
      <c r="C46" s="86">
        <v>8</v>
      </c>
      <c r="D46" s="86">
        <v>9</v>
      </c>
      <c r="E46" s="86">
        <v>11</v>
      </c>
      <c r="F46" s="86">
        <v>10</v>
      </c>
      <c r="G46" s="86">
        <v>1</v>
      </c>
      <c r="H46" s="86">
        <v>3</v>
      </c>
      <c r="I46" s="86">
        <v>4</v>
      </c>
      <c r="J46" s="86">
        <v>6</v>
      </c>
      <c r="K46" s="86">
        <v>11</v>
      </c>
      <c r="L46" s="87">
        <v>11</v>
      </c>
      <c r="O46" s="88"/>
    </row>
    <row r="47" spans="1:15" ht="12.75">
      <c r="A47" s="99" t="s">
        <v>191</v>
      </c>
      <c r="B47" s="75">
        <v>0.0015</v>
      </c>
      <c r="C47" s="55">
        <v>0.0015</v>
      </c>
      <c r="D47" s="55">
        <v>0.0015</v>
      </c>
      <c r="E47" s="55">
        <v>0.001</v>
      </c>
      <c r="F47" s="55">
        <v>0.002</v>
      </c>
      <c r="G47" s="55">
        <v>0.005</v>
      </c>
      <c r="H47" s="55">
        <v>0.005</v>
      </c>
      <c r="I47" s="55">
        <v>0.0015</v>
      </c>
      <c r="J47" s="55">
        <v>0.0018</v>
      </c>
      <c r="K47" s="55">
        <v>0.001</v>
      </c>
      <c r="L47" s="76">
        <v>0.002</v>
      </c>
      <c r="O47" s="88"/>
    </row>
    <row r="48" spans="1:24" ht="12.75">
      <c r="A48" s="99" t="s">
        <v>192</v>
      </c>
      <c r="B48" s="75" t="s">
        <v>194</v>
      </c>
      <c r="C48" s="55" t="s">
        <v>194</v>
      </c>
      <c r="D48" s="55" t="s">
        <v>194</v>
      </c>
      <c r="E48" s="55" t="s">
        <v>195</v>
      </c>
      <c r="F48" s="55" t="s">
        <v>194</v>
      </c>
      <c r="G48" s="55" t="s">
        <v>194</v>
      </c>
      <c r="H48" s="55" t="s">
        <v>194</v>
      </c>
      <c r="I48" s="55" t="s">
        <v>194</v>
      </c>
      <c r="J48" s="55" t="s">
        <v>195</v>
      </c>
      <c r="K48" s="55" t="s">
        <v>195</v>
      </c>
      <c r="L48" s="76" t="s">
        <v>194</v>
      </c>
      <c r="W48" s="88"/>
      <c r="X48" s="88"/>
    </row>
    <row r="49" spans="1:24" ht="13.5" thickBot="1">
      <c r="A49" s="100" t="s">
        <v>193</v>
      </c>
      <c r="B49" s="79">
        <v>0.0001</v>
      </c>
      <c r="C49" s="59">
        <v>0.0001</v>
      </c>
      <c r="D49" s="59">
        <v>0.0001</v>
      </c>
      <c r="E49" s="59">
        <v>0.0001</v>
      </c>
      <c r="F49" s="59">
        <v>0.0001</v>
      </c>
      <c r="G49" s="59">
        <v>0.0001</v>
      </c>
      <c r="H49" s="59">
        <v>0.0001</v>
      </c>
      <c r="I49" s="59">
        <v>0.0001</v>
      </c>
      <c r="J49" s="59">
        <v>0.0001</v>
      </c>
      <c r="K49" s="59">
        <v>0.005</v>
      </c>
      <c r="L49" s="80">
        <v>0.0001</v>
      </c>
      <c r="M49" s="102"/>
      <c r="W49" s="88"/>
      <c r="X49" s="88"/>
    </row>
    <row r="50" spans="23:24" ht="12.75">
      <c r="W50" s="88"/>
      <c r="X50" s="88"/>
    </row>
    <row r="51" spans="23:24" ht="12.75">
      <c r="W51" s="88"/>
      <c r="X51" s="88"/>
    </row>
    <row r="52" spans="23:24" ht="12.75">
      <c r="W52" s="88"/>
      <c r="X52" s="88"/>
    </row>
    <row r="53" spans="23:24" ht="12.75">
      <c r="W53" s="88"/>
      <c r="X53" s="88"/>
    </row>
    <row r="58" ht="12.75">
      <c r="A58" s="88"/>
    </row>
    <row r="59" spans="1:3" ht="12.75">
      <c r="A59" s="88"/>
      <c r="B59" s="88"/>
      <c r="C59" s="88"/>
    </row>
  </sheetData>
  <mergeCells count="44">
    <mergeCell ref="I34:Q34"/>
    <mergeCell ref="I35:J36"/>
    <mergeCell ref="I37:J38"/>
    <mergeCell ref="A45:L45"/>
    <mergeCell ref="A41:B41"/>
    <mergeCell ref="C41:G41"/>
    <mergeCell ref="A42:B42"/>
    <mergeCell ref="C42:G42"/>
    <mergeCell ref="A43:B43"/>
    <mergeCell ref="C43:G43"/>
    <mergeCell ref="A34:G34"/>
    <mergeCell ref="A35:B35"/>
    <mergeCell ref="C35:G35"/>
    <mergeCell ref="A36:B36"/>
    <mergeCell ref="C36:G36"/>
    <mergeCell ref="B1:B2"/>
    <mergeCell ref="C1:C2"/>
    <mergeCell ref="D1:D2"/>
    <mergeCell ref="B32:E32"/>
    <mergeCell ref="B31:E31"/>
    <mergeCell ref="V1:X1"/>
    <mergeCell ref="A25:E25"/>
    <mergeCell ref="M1:M2"/>
    <mergeCell ref="N1:N2"/>
    <mergeCell ref="O1:O2"/>
    <mergeCell ref="P1:Q1"/>
    <mergeCell ref="I1:I2"/>
    <mergeCell ref="J1:J2"/>
    <mergeCell ref="E1:E2"/>
    <mergeCell ref="A1:A2"/>
    <mergeCell ref="R1:U1"/>
    <mergeCell ref="F1:F2"/>
    <mergeCell ref="G1:G2"/>
    <mergeCell ref="H1:H2"/>
    <mergeCell ref="K1:K2"/>
    <mergeCell ref="L1:L2"/>
    <mergeCell ref="A37:B37"/>
    <mergeCell ref="C37:G37"/>
    <mergeCell ref="A38:B38"/>
    <mergeCell ref="C38:G38"/>
    <mergeCell ref="A39:B39"/>
    <mergeCell ref="C39:G39"/>
    <mergeCell ref="A40:B40"/>
    <mergeCell ref="C40:G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36">
    <tabColor indexed="57"/>
  </sheetPr>
  <dimension ref="A1:Z95"/>
  <sheetViews>
    <sheetView workbookViewId="0" topLeftCell="A31">
      <selection activeCell="Y3" sqref="Y3"/>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73" t="s">
        <v>109</v>
      </c>
      <c r="S1" s="373"/>
      <c r="T1" s="47"/>
      <c r="U1" s="47"/>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49" t="s">
        <v>138</v>
      </c>
      <c r="U2" s="49" t="s">
        <v>139</v>
      </c>
      <c r="V2" s="67" t="s">
        <v>140</v>
      </c>
      <c r="W2" s="67" t="s">
        <v>141</v>
      </c>
      <c r="X2" s="67" t="s">
        <v>142</v>
      </c>
      <c r="Y2" s="70" t="s">
        <v>119</v>
      </c>
      <c r="Z2" s="71" t="s">
        <v>143</v>
      </c>
    </row>
    <row r="3" spans="1:26" ht="12.75">
      <c r="A3">
        <v>1</v>
      </c>
      <c r="B3">
        <v>0</v>
      </c>
      <c r="C3">
        <v>0</v>
      </c>
      <c r="D3"/>
      <c r="E3">
        <v>739</v>
      </c>
      <c r="F3">
        <v>2054</v>
      </c>
      <c r="G3">
        <v>17301280</v>
      </c>
      <c r="H3">
        <v>0.301467</v>
      </c>
      <c r="I3">
        <v>0</v>
      </c>
      <c r="J3">
        <v>0</v>
      </c>
      <c r="K3">
        <v>0</v>
      </c>
      <c r="L3">
        <v>0</v>
      </c>
      <c r="M3">
        <v>130</v>
      </c>
      <c r="N3">
        <v>30</v>
      </c>
      <c r="O3">
        <v>4.32532</v>
      </c>
      <c r="P3" s="46">
        <f>SUM(O3:O42)</f>
        <v>93.77131999999997</v>
      </c>
      <c r="Q3" s="64">
        <f>P3/SUM(N3:N42)</f>
        <v>0.10419035555555553</v>
      </c>
      <c r="R3" s="64">
        <f aca="true" t="shared" si="0" ref="R3:R32">(I3+K3)/F3</f>
        <v>0</v>
      </c>
      <c r="S3" s="64"/>
      <c r="T3" s="251" t="s">
        <v>197</v>
      </c>
      <c r="U3" s="64">
        <v>100</v>
      </c>
      <c r="V3" s="64">
        <f>SUM(O3:O60)</f>
        <v>102.90053600000002</v>
      </c>
      <c r="W3" s="64">
        <f>(SUM(G3:G60)-SUM(J3:J60)-SUM(L3:L60))/4000000</f>
        <v>102.892136</v>
      </c>
      <c r="X3" s="64">
        <f>SUM(O3:O60)</f>
        <v>102.90053600000002</v>
      </c>
      <c r="Y3">
        <v>129.219714</v>
      </c>
      <c r="Z3" s="65">
        <f>W3/Y3</f>
        <v>0.7962572645842567</v>
      </c>
    </row>
    <row r="4" spans="1:26" ht="12.75">
      <c r="A4">
        <v>2</v>
      </c>
      <c r="B4">
        <v>0</v>
      </c>
      <c r="C4">
        <v>0</v>
      </c>
      <c r="D4"/>
      <c r="E4">
        <v>1046</v>
      </c>
      <c r="F4">
        <v>3111</v>
      </c>
      <c r="G4">
        <v>24332160</v>
      </c>
      <c r="H4">
        <v>0.511072</v>
      </c>
      <c r="I4">
        <v>0</v>
      </c>
      <c r="J4">
        <v>0</v>
      </c>
      <c r="K4">
        <v>0</v>
      </c>
      <c r="L4">
        <v>0</v>
      </c>
      <c r="M4">
        <v>130.000003</v>
      </c>
      <c r="N4">
        <v>30</v>
      </c>
      <c r="O4">
        <v>6.08304</v>
      </c>
      <c r="P4" s="81"/>
      <c r="Q4" s="55"/>
      <c r="R4" s="55">
        <f t="shared" si="0"/>
        <v>0</v>
      </c>
      <c r="S4" s="55"/>
      <c r="T4" s="55"/>
      <c r="U4" s="55"/>
      <c r="V4" s="55"/>
      <c r="W4" s="55"/>
      <c r="X4" s="55"/>
      <c r="Y4" s="55"/>
      <c r="Z4" s="76"/>
    </row>
    <row r="5" spans="1:26" ht="12.75">
      <c r="A5">
        <v>3</v>
      </c>
      <c r="B5">
        <v>0</v>
      </c>
      <c r="C5">
        <v>0</v>
      </c>
      <c r="D5"/>
      <c r="E5">
        <v>680</v>
      </c>
      <c r="F5">
        <v>1793</v>
      </c>
      <c r="G5">
        <v>15991360</v>
      </c>
      <c r="H5">
        <v>0.781573</v>
      </c>
      <c r="I5">
        <v>0</v>
      </c>
      <c r="J5">
        <v>0</v>
      </c>
      <c r="K5">
        <v>0</v>
      </c>
      <c r="L5">
        <v>0</v>
      </c>
      <c r="M5">
        <v>130.000009</v>
      </c>
      <c r="N5">
        <v>30</v>
      </c>
      <c r="O5">
        <v>3.99784</v>
      </c>
      <c r="P5" s="81"/>
      <c r="Q5" s="55"/>
      <c r="R5" s="55">
        <f t="shared" si="0"/>
        <v>0</v>
      </c>
      <c r="S5" s="55"/>
      <c r="T5" s="55"/>
      <c r="U5" s="55"/>
      <c r="V5" s="55"/>
      <c r="W5" s="55"/>
      <c r="X5" s="55"/>
      <c r="Y5" s="55"/>
      <c r="Z5" s="76"/>
    </row>
    <row r="6" spans="1:26" ht="12.75">
      <c r="A6">
        <v>4</v>
      </c>
      <c r="B6">
        <v>0</v>
      </c>
      <c r="C6">
        <v>0</v>
      </c>
      <c r="D6"/>
      <c r="E6">
        <v>849</v>
      </c>
      <c r="F6">
        <v>2318</v>
      </c>
      <c r="G6">
        <v>19593280</v>
      </c>
      <c r="H6">
        <v>0.771833</v>
      </c>
      <c r="I6">
        <v>0</v>
      </c>
      <c r="J6">
        <v>0</v>
      </c>
      <c r="K6">
        <v>0</v>
      </c>
      <c r="L6">
        <v>0</v>
      </c>
      <c r="M6">
        <v>128.354847</v>
      </c>
      <c r="N6">
        <v>30</v>
      </c>
      <c r="O6">
        <v>4.89832</v>
      </c>
      <c r="P6" s="81"/>
      <c r="Q6" s="55"/>
      <c r="R6" s="55">
        <f t="shared" si="0"/>
        <v>0</v>
      </c>
      <c r="S6" s="55"/>
      <c r="T6" s="55"/>
      <c r="U6" s="55"/>
      <c r="V6" s="55"/>
      <c r="W6" s="55"/>
      <c r="X6" s="55"/>
      <c r="Y6" s="55"/>
      <c r="Z6" s="76"/>
    </row>
    <row r="7" spans="1:26" ht="12.75">
      <c r="A7">
        <v>5</v>
      </c>
      <c r="B7">
        <v>0</v>
      </c>
      <c r="C7">
        <v>0</v>
      </c>
      <c r="D7"/>
      <c r="E7">
        <v>941</v>
      </c>
      <c r="F7">
        <v>2606</v>
      </c>
      <c r="G7">
        <v>22056480</v>
      </c>
      <c r="H7">
        <v>0.598282</v>
      </c>
      <c r="I7">
        <v>0</v>
      </c>
      <c r="J7">
        <v>0</v>
      </c>
      <c r="K7">
        <v>0</v>
      </c>
      <c r="L7">
        <v>0</v>
      </c>
      <c r="M7">
        <v>130.000004</v>
      </c>
      <c r="N7">
        <v>30</v>
      </c>
      <c r="O7">
        <v>5.51412</v>
      </c>
      <c r="P7" s="81"/>
      <c r="Q7" s="55"/>
      <c r="R7" s="55">
        <f t="shared" si="0"/>
        <v>0</v>
      </c>
      <c r="S7" s="56"/>
      <c r="T7" s="55"/>
      <c r="U7" s="55"/>
      <c r="V7" s="55"/>
      <c r="W7" s="55"/>
      <c r="X7" s="55"/>
      <c r="Y7" s="55"/>
      <c r="Z7" s="76"/>
    </row>
    <row r="8" spans="1:26" ht="12.75">
      <c r="A8">
        <v>6</v>
      </c>
      <c r="B8">
        <v>0</v>
      </c>
      <c r="C8">
        <v>0</v>
      </c>
      <c r="D8"/>
      <c r="E8">
        <v>1022</v>
      </c>
      <c r="F8">
        <v>2885</v>
      </c>
      <c r="G8">
        <v>23699200</v>
      </c>
      <c r="H8">
        <v>0.563846</v>
      </c>
      <c r="I8">
        <v>0</v>
      </c>
      <c r="J8">
        <v>0</v>
      </c>
      <c r="K8">
        <v>0</v>
      </c>
      <c r="L8">
        <v>0</v>
      </c>
      <c r="M8">
        <v>129.304908</v>
      </c>
      <c r="N8">
        <v>30</v>
      </c>
      <c r="O8">
        <v>5.9248</v>
      </c>
      <c r="P8" s="81"/>
      <c r="Q8" s="55"/>
      <c r="R8" s="55">
        <f t="shared" si="0"/>
        <v>0</v>
      </c>
      <c r="S8" s="55"/>
      <c r="T8" s="55"/>
      <c r="U8" s="55"/>
      <c r="V8" s="55"/>
      <c r="W8" s="55"/>
      <c r="X8" s="55"/>
      <c r="Y8" s="55"/>
      <c r="Z8" s="76"/>
    </row>
    <row r="9" spans="1:26" ht="12.75">
      <c r="A9">
        <v>11</v>
      </c>
      <c r="B9">
        <v>0</v>
      </c>
      <c r="C9">
        <v>0</v>
      </c>
      <c r="D9"/>
      <c r="E9">
        <v>7</v>
      </c>
      <c r="F9">
        <v>54</v>
      </c>
      <c r="G9">
        <v>17280</v>
      </c>
      <c r="H9">
        <v>0.405271</v>
      </c>
      <c r="I9">
        <v>0</v>
      </c>
      <c r="J9">
        <v>0</v>
      </c>
      <c r="K9">
        <v>0</v>
      </c>
      <c r="L9">
        <v>0</v>
      </c>
      <c r="M9">
        <v>130.000002</v>
      </c>
      <c r="N9">
        <v>0</v>
      </c>
      <c r="O9">
        <v>0.00432</v>
      </c>
      <c r="P9" s="81"/>
      <c r="Q9" s="55"/>
      <c r="R9" s="55">
        <f t="shared" si="0"/>
        <v>0</v>
      </c>
      <c r="S9" s="55"/>
      <c r="T9" s="55"/>
      <c r="U9" s="55"/>
      <c r="V9" s="55"/>
      <c r="W9" s="55"/>
      <c r="X9" s="55"/>
      <c r="Y9" s="55"/>
      <c r="Z9" s="76"/>
    </row>
    <row r="10" spans="1:26" ht="12.75">
      <c r="A10">
        <v>12</v>
      </c>
      <c r="B10">
        <v>0</v>
      </c>
      <c r="C10">
        <v>0</v>
      </c>
      <c r="D10"/>
      <c r="E10">
        <v>5</v>
      </c>
      <c r="F10">
        <v>58</v>
      </c>
      <c r="G10">
        <v>18560</v>
      </c>
      <c r="H10">
        <v>0.262729</v>
      </c>
      <c r="I10">
        <v>0</v>
      </c>
      <c r="J10">
        <v>0</v>
      </c>
      <c r="K10">
        <v>0</v>
      </c>
      <c r="L10">
        <v>0</v>
      </c>
      <c r="M10">
        <v>130</v>
      </c>
      <c r="N10">
        <v>0</v>
      </c>
      <c r="O10">
        <v>0.00464</v>
      </c>
      <c r="P10" s="81"/>
      <c r="Q10" s="55"/>
      <c r="R10" s="55">
        <f t="shared" si="0"/>
        <v>0</v>
      </c>
      <c r="S10" s="55"/>
      <c r="T10" s="55"/>
      <c r="U10" s="55"/>
      <c r="V10" s="55"/>
      <c r="W10" s="55"/>
      <c r="X10" s="55"/>
      <c r="Y10" s="55"/>
      <c r="Z10" s="76"/>
    </row>
    <row r="11" spans="1:26" ht="12.75">
      <c r="A11">
        <v>13</v>
      </c>
      <c r="B11">
        <v>0</v>
      </c>
      <c r="C11">
        <v>0</v>
      </c>
      <c r="D11"/>
      <c r="E11">
        <v>20</v>
      </c>
      <c r="F11">
        <v>268</v>
      </c>
      <c r="G11">
        <v>85760</v>
      </c>
      <c r="H11">
        <v>0.339751</v>
      </c>
      <c r="I11">
        <v>0</v>
      </c>
      <c r="J11">
        <v>0</v>
      </c>
      <c r="K11">
        <v>0</v>
      </c>
      <c r="L11">
        <v>0</v>
      </c>
      <c r="M11">
        <v>129.999993</v>
      </c>
      <c r="N11">
        <v>0</v>
      </c>
      <c r="O11">
        <v>0.02144</v>
      </c>
      <c r="P11" s="81"/>
      <c r="Q11" s="55"/>
      <c r="R11" s="55">
        <f t="shared" si="0"/>
        <v>0</v>
      </c>
      <c r="S11" s="55"/>
      <c r="T11" s="55"/>
      <c r="U11" s="55"/>
      <c r="V11" s="55"/>
      <c r="W11" s="55"/>
      <c r="X11" s="55"/>
      <c r="Y11" s="55"/>
      <c r="Z11" s="76"/>
    </row>
    <row r="12" spans="1:26" ht="12.75">
      <c r="A12">
        <v>14</v>
      </c>
      <c r="B12">
        <v>0</v>
      </c>
      <c r="C12">
        <v>0</v>
      </c>
      <c r="D12"/>
      <c r="E12">
        <v>22</v>
      </c>
      <c r="F12">
        <v>717</v>
      </c>
      <c r="G12">
        <v>229440</v>
      </c>
      <c r="H12">
        <v>0.34243</v>
      </c>
      <c r="I12">
        <v>0</v>
      </c>
      <c r="J12">
        <v>0</v>
      </c>
      <c r="K12">
        <v>0</v>
      </c>
      <c r="L12">
        <v>0</v>
      </c>
      <c r="M12">
        <v>130.000001</v>
      </c>
      <c r="N12">
        <v>0</v>
      </c>
      <c r="O12">
        <v>0.05736</v>
      </c>
      <c r="P12" s="81"/>
      <c r="Q12" s="55"/>
      <c r="R12" s="55">
        <f t="shared" si="0"/>
        <v>0</v>
      </c>
      <c r="S12" s="55"/>
      <c r="T12" s="55"/>
      <c r="U12" s="55"/>
      <c r="V12" s="55"/>
      <c r="W12" s="55"/>
      <c r="X12" s="55"/>
      <c r="Y12" s="55"/>
      <c r="Z12" s="76"/>
    </row>
    <row r="13" spans="1:26" ht="12.75">
      <c r="A13">
        <v>15</v>
      </c>
      <c r="B13">
        <v>0</v>
      </c>
      <c r="C13">
        <v>0</v>
      </c>
      <c r="D13"/>
      <c r="E13">
        <v>20</v>
      </c>
      <c r="F13">
        <v>449</v>
      </c>
      <c r="G13">
        <v>143680</v>
      </c>
      <c r="H13">
        <v>0.461447</v>
      </c>
      <c r="I13">
        <v>0</v>
      </c>
      <c r="J13">
        <v>0</v>
      </c>
      <c r="K13">
        <v>0</v>
      </c>
      <c r="L13">
        <v>0</v>
      </c>
      <c r="M13">
        <v>105.922181</v>
      </c>
      <c r="N13">
        <v>0</v>
      </c>
      <c r="O13">
        <v>0.03592</v>
      </c>
      <c r="P13" s="81"/>
      <c r="Q13" s="55"/>
      <c r="R13" s="55">
        <f t="shared" si="0"/>
        <v>0</v>
      </c>
      <c r="S13" s="55"/>
      <c r="T13" s="55"/>
      <c r="U13" s="55"/>
      <c r="V13" s="55"/>
      <c r="W13" s="55"/>
      <c r="X13" s="55"/>
      <c r="Y13" s="55"/>
      <c r="Z13" s="76"/>
    </row>
    <row r="14" spans="1:26" ht="12.75">
      <c r="A14">
        <v>16</v>
      </c>
      <c r="B14">
        <v>0</v>
      </c>
      <c r="C14">
        <v>0</v>
      </c>
      <c r="D14"/>
      <c r="E14">
        <v>4</v>
      </c>
      <c r="F14">
        <v>34</v>
      </c>
      <c r="G14">
        <v>10880</v>
      </c>
      <c r="H14">
        <v>0.195195</v>
      </c>
      <c r="I14">
        <v>0</v>
      </c>
      <c r="J14">
        <v>0</v>
      </c>
      <c r="K14">
        <v>0</v>
      </c>
      <c r="L14">
        <v>0</v>
      </c>
      <c r="M14">
        <v>130</v>
      </c>
      <c r="N14">
        <v>0</v>
      </c>
      <c r="O14">
        <v>0.00272</v>
      </c>
      <c r="P14" s="81"/>
      <c r="Q14" s="55"/>
      <c r="R14" s="55">
        <f t="shared" si="0"/>
        <v>0</v>
      </c>
      <c r="S14" s="55"/>
      <c r="T14" s="55"/>
      <c r="U14" s="55"/>
      <c r="V14" s="55"/>
      <c r="W14" s="55"/>
      <c r="X14" s="55"/>
      <c r="Y14" s="55"/>
      <c r="Z14" s="76"/>
    </row>
    <row r="15" spans="1:26" ht="12.75">
      <c r="A15">
        <v>17</v>
      </c>
      <c r="B15">
        <v>0</v>
      </c>
      <c r="C15">
        <v>0</v>
      </c>
      <c r="D15"/>
      <c r="E15">
        <v>24</v>
      </c>
      <c r="F15">
        <v>600</v>
      </c>
      <c r="G15">
        <v>192000</v>
      </c>
      <c r="H15">
        <v>0.462081</v>
      </c>
      <c r="I15">
        <v>0</v>
      </c>
      <c r="J15">
        <v>0</v>
      </c>
      <c r="K15">
        <v>0</v>
      </c>
      <c r="L15">
        <v>0</v>
      </c>
      <c r="M15">
        <v>130.000001</v>
      </c>
      <c r="N15">
        <v>0</v>
      </c>
      <c r="O15">
        <v>0.048</v>
      </c>
      <c r="P15" s="81"/>
      <c r="Q15" s="55"/>
      <c r="R15" s="55">
        <f t="shared" si="0"/>
        <v>0</v>
      </c>
      <c r="S15" s="55"/>
      <c r="T15" s="55"/>
      <c r="U15" s="55"/>
      <c r="V15" s="55"/>
      <c r="W15" s="55"/>
      <c r="X15" s="55"/>
      <c r="Y15" s="55"/>
      <c r="Z15" s="76"/>
    </row>
    <row r="16" spans="1:26" ht="12.75">
      <c r="A16">
        <v>18</v>
      </c>
      <c r="B16">
        <v>0</v>
      </c>
      <c r="C16">
        <v>0</v>
      </c>
      <c r="D16"/>
      <c r="E16">
        <v>21</v>
      </c>
      <c r="F16">
        <v>569</v>
      </c>
      <c r="G16">
        <v>182080</v>
      </c>
      <c r="H16">
        <v>0.362639</v>
      </c>
      <c r="I16">
        <v>0</v>
      </c>
      <c r="J16">
        <v>0</v>
      </c>
      <c r="K16">
        <v>0</v>
      </c>
      <c r="L16">
        <v>0</v>
      </c>
      <c r="M16">
        <v>130.000001</v>
      </c>
      <c r="N16">
        <v>0</v>
      </c>
      <c r="O16">
        <v>0.04552</v>
      </c>
      <c r="P16" s="81"/>
      <c r="Q16" s="55"/>
      <c r="R16" s="55">
        <f t="shared" si="0"/>
        <v>0</v>
      </c>
      <c r="S16" s="55"/>
      <c r="T16" s="55"/>
      <c r="U16" s="55"/>
      <c r="V16" s="55"/>
      <c r="W16" s="55"/>
      <c r="X16" s="55"/>
      <c r="Y16" s="55"/>
      <c r="Z16" s="76"/>
    </row>
    <row r="17" spans="1:26" ht="12.75">
      <c r="A17">
        <v>19</v>
      </c>
      <c r="B17">
        <v>0</v>
      </c>
      <c r="C17">
        <v>0</v>
      </c>
      <c r="D17"/>
      <c r="E17">
        <v>4</v>
      </c>
      <c r="F17">
        <v>51</v>
      </c>
      <c r="G17">
        <v>16320</v>
      </c>
      <c r="H17">
        <v>0.248585</v>
      </c>
      <c r="I17">
        <v>0</v>
      </c>
      <c r="J17">
        <v>0</v>
      </c>
      <c r="K17">
        <v>0</v>
      </c>
      <c r="L17">
        <v>0</v>
      </c>
      <c r="M17">
        <v>130</v>
      </c>
      <c r="N17">
        <v>0</v>
      </c>
      <c r="O17">
        <v>0.00408</v>
      </c>
      <c r="P17" s="81"/>
      <c r="Q17" s="55"/>
      <c r="R17" s="55">
        <f t="shared" si="0"/>
        <v>0</v>
      </c>
      <c r="S17" s="55"/>
      <c r="T17" s="55"/>
      <c r="U17" s="55"/>
      <c r="V17" s="55"/>
      <c r="W17" s="55"/>
      <c r="X17" s="55"/>
      <c r="Y17" s="55"/>
      <c r="Z17" s="76"/>
    </row>
    <row r="18" spans="1:26" ht="12.75">
      <c r="A18">
        <v>20</v>
      </c>
      <c r="B18">
        <v>0</v>
      </c>
      <c r="C18">
        <v>0</v>
      </c>
      <c r="D18"/>
      <c r="E18">
        <v>23</v>
      </c>
      <c r="F18">
        <v>428</v>
      </c>
      <c r="G18">
        <v>136960</v>
      </c>
      <c r="H18">
        <v>0.305094</v>
      </c>
      <c r="I18">
        <v>0</v>
      </c>
      <c r="J18">
        <v>0</v>
      </c>
      <c r="K18">
        <v>0</v>
      </c>
      <c r="L18">
        <v>0</v>
      </c>
      <c r="M18">
        <v>62.588641</v>
      </c>
      <c r="N18">
        <v>0</v>
      </c>
      <c r="O18">
        <v>0.03424</v>
      </c>
      <c r="P18" s="81"/>
      <c r="Q18" s="55"/>
      <c r="R18" s="55">
        <f t="shared" si="0"/>
        <v>0</v>
      </c>
      <c r="S18" s="55"/>
      <c r="T18" s="55"/>
      <c r="U18" s="55"/>
      <c r="V18" s="55"/>
      <c r="W18" s="55"/>
      <c r="X18" s="55"/>
      <c r="Y18" s="55"/>
      <c r="Z18" s="76"/>
    </row>
    <row r="19" spans="1:26" ht="12.75">
      <c r="A19">
        <v>21</v>
      </c>
      <c r="B19">
        <v>0</v>
      </c>
      <c r="C19">
        <v>0</v>
      </c>
      <c r="D19"/>
      <c r="E19">
        <v>503</v>
      </c>
      <c r="F19">
        <v>1003</v>
      </c>
      <c r="G19">
        <v>12036000</v>
      </c>
      <c r="H19">
        <v>0.528609</v>
      </c>
      <c r="I19">
        <v>0</v>
      </c>
      <c r="J19">
        <v>0</v>
      </c>
      <c r="K19">
        <v>0</v>
      </c>
      <c r="L19">
        <v>0</v>
      </c>
      <c r="M19">
        <v>129.999996</v>
      </c>
      <c r="N19">
        <v>30</v>
      </c>
      <c r="O19">
        <v>3.009</v>
      </c>
      <c r="P19" s="81"/>
      <c r="Q19" s="55"/>
      <c r="R19" s="55">
        <f t="shared" si="0"/>
        <v>0</v>
      </c>
      <c r="S19" s="55"/>
      <c r="T19" s="55"/>
      <c r="U19" s="55"/>
      <c r="V19" s="55"/>
      <c r="W19" s="55"/>
      <c r="X19" s="55"/>
      <c r="Y19" s="55"/>
      <c r="Z19" s="76"/>
    </row>
    <row r="20" spans="1:26" ht="12.75">
      <c r="A20">
        <v>22</v>
      </c>
      <c r="B20">
        <v>0</v>
      </c>
      <c r="C20">
        <v>0</v>
      </c>
      <c r="D20"/>
      <c r="E20">
        <v>620</v>
      </c>
      <c r="F20">
        <v>1238</v>
      </c>
      <c r="G20">
        <v>14856000</v>
      </c>
      <c r="H20">
        <v>0.727134</v>
      </c>
      <c r="I20">
        <v>0</v>
      </c>
      <c r="J20">
        <v>0</v>
      </c>
      <c r="K20">
        <v>0</v>
      </c>
      <c r="L20">
        <v>0</v>
      </c>
      <c r="M20">
        <v>130.000006</v>
      </c>
      <c r="N20">
        <v>30</v>
      </c>
      <c r="O20">
        <v>3.714</v>
      </c>
      <c r="P20" s="81"/>
      <c r="Q20" s="55"/>
      <c r="R20" s="55">
        <f t="shared" si="0"/>
        <v>0</v>
      </c>
      <c r="S20" s="55"/>
      <c r="T20" s="55"/>
      <c r="U20" s="55"/>
      <c r="V20" s="55"/>
      <c r="W20" s="55"/>
      <c r="X20" s="55"/>
      <c r="Y20" s="55"/>
      <c r="Z20" s="76"/>
    </row>
    <row r="21" spans="1:26" ht="12.75">
      <c r="A21">
        <v>23</v>
      </c>
      <c r="B21">
        <v>0</v>
      </c>
      <c r="C21">
        <v>0</v>
      </c>
      <c r="D21"/>
      <c r="E21">
        <v>663</v>
      </c>
      <c r="F21">
        <v>1323</v>
      </c>
      <c r="G21">
        <v>15876000</v>
      </c>
      <c r="H21">
        <v>0.518154</v>
      </c>
      <c r="I21">
        <v>0</v>
      </c>
      <c r="J21">
        <v>0</v>
      </c>
      <c r="K21">
        <v>0</v>
      </c>
      <c r="L21">
        <v>0</v>
      </c>
      <c r="M21">
        <v>129.999998</v>
      </c>
      <c r="N21">
        <v>30</v>
      </c>
      <c r="O21">
        <v>3.969</v>
      </c>
      <c r="P21" s="81"/>
      <c r="Q21" s="55"/>
      <c r="R21" s="55">
        <f t="shared" si="0"/>
        <v>0</v>
      </c>
      <c r="S21" s="55"/>
      <c r="T21" s="55"/>
      <c r="U21" s="55"/>
      <c r="V21" s="55"/>
      <c r="W21" s="55"/>
      <c r="X21" s="55"/>
      <c r="Y21" s="55"/>
      <c r="Z21" s="76"/>
    </row>
    <row r="22" spans="1:26" ht="12.75">
      <c r="A22">
        <v>24</v>
      </c>
      <c r="B22">
        <v>0</v>
      </c>
      <c r="C22">
        <v>0</v>
      </c>
      <c r="D22"/>
      <c r="E22">
        <v>508</v>
      </c>
      <c r="F22">
        <v>1012</v>
      </c>
      <c r="G22">
        <v>12144000</v>
      </c>
      <c r="H22">
        <v>0.427027</v>
      </c>
      <c r="I22">
        <v>0</v>
      </c>
      <c r="J22">
        <v>0</v>
      </c>
      <c r="K22">
        <v>0</v>
      </c>
      <c r="L22">
        <v>0</v>
      </c>
      <c r="M22">
        <v>128.040483</v>
      </c>
      <c r="N22">
        <v>30</v>
      </c>
      <c r="O22">
        <v>3.036</v>
      </c>
      <c r="P22" s="81"/>
      <c r="Q22" s="55"/>
      <c r="R22" s="55">
        <f t="shared" si="0"/>
        <v>0</v>
      </c>
      <c r="S22" s="55"/>
      <c r="T22" s="55"/>
      <c r="U22" s="55"/>
      <c r="V22" s="55"/>
      <c r="W22" s="55"/>
      <c r="X22" s="55"/>
      <c r="Y22" s="55"/>
      <c r="Z22" s="76"/>
    </row>
    <row r="23" spans="1:26" ht="12.75">
      <c r="A23">
        <v>0</v>
      </c>
      <c r="B23">
        <v>1</v>
      </c>
      <c r="C23">
        <v>0</v>
      </c>
      <c r="D23"/>
      <c r="E23">
        <v>684</v>
      </c>
      <c r="F23">
        <v>1967</v>
      </c>
      <c r="G23">
        <v>16140480</v>
      </c>
      <c r="H23">
        <v>1.455375</v>
      </c>
      <c r="I23">
        <v>0</v>
      </c>
      <c r="J23">
        <v>0</v>
      </c>
      <c r="K23">
        <v>0</v>
      </c>
      <c r="L23">
        <v>0</v>
      </c>
      <c r="M23">
        <v>129.999993</v>
      </c>
      <c r="N23">
        <v>30</v>
      </c>
      <c r="O23">
        <v>4.03512</v>
      </c>
      <c r="P23" s="81"/>
      <c r="Q23" s="55"/>
      <c r="R23" s="55">
        <f t="shared" si="0"/>
        <v>0</v>
      </c>
      <c r="S23" s="55"/>
      <c r="T23" s="55"/>
      <c r="U23" s="55"/>
      <c r="V23" s="55"/>
      <c r="W23" s="55"/>
      <c r="X23" s="55"/>
      <c r="Y23" s="55"/>
      <c r="Z23" s="76"/>
    </row>
    <row r="24" spans="1:26" ht="12.75">
      <c r="A24">
        <v>0</v>
      </c>
      <c r="B24">
        <v>2</v>
      </c>
      <c r="C24">
        <v>0</v>
      </c>
      <c r="D24"/>
      <c r="E24">
        <v>1092</v>
      </c>
      <c r="F24">
        <v>3240</v>
      </c>
      <c r="G24">
        <v>25786720</v>
      </c>
      <c r="H24">
        <v>1.531645</v>
      </c>
      <c r="I24">
        <v>0</v>
      </c>
      <c r="J24">
        <v>0</v>
      </c>
      <c r="K24">
        <v>0</v>
      </c>
      <c r="L24">
        <v>0</v>
      </c>
      <c r="M24">
        <v>130.000002</v>
      </c>
      <c r="N24">
        <v>30</v>
      </c>
      <c r="O24">
        <v>6.44668</v>
      </c>
      <c r="P24" s="81"/>
      <c r="Q24" s="55"/>
      <c r="R24" s="55">
        <f t="shared" si="0"/>
        <v>0</v>
      </c>
      <c r="S24" s="55"/>
      <c r="T24" s="55"/>
      <c r="U24" s="55"/>
      <c r="V24" s="55"/>
      <c r="W24" s="55"/>
      <c r="X24" s="55"/>
      <c r="Y24" s="55"/>
      <c r="Z24" s="76"/>
    </row>
    <row r="25" spans="1:26" ht="12.75">
      <c r="A25">
        <v>0</v>
      </c>
      <c r="B25">
        <v>3</v>
      </c>
      <c r="C25">
        <v>0</v>
      </c>
      <c r="D25"/>
      <c r="E25">
        <v>511</v>
      </c>
      <c r="F25">
        <v>1454</v>
      </c>
      <c r="G25">
        <v>11993440</v>
      </c>
      <c r="H25">
        <v>1.505488</v>
      </c>
      <c r="I25">
        <v>0</v>
      </c>
      <c r="J25">
        <v>0</v>
      </c>
      <c r="K25">
        <v>0</v>
      </c>
      <c r="L25">
        <v>0</v>
      </c>
      <c r="M25">
        <v>129.999991</v>
      </c>
      <c r="N25">
        <v>30</v>
      </c>
      <c r="O25">
        <v>2.99836</v>
      </c>
      <c r="P25" s="81"/>
      <c r="Q25" s="55"/>
      <c r="R25" s="55">
        <f t="shared" si="0"/>
        <v>0</v>
      </c>
      <c r="S25" s="55"/>
      <c r="T25" s="55"/>
      <c r="U25" s="55"/>
      <c r="V25" s="55"/>
      <c r="W25" s="55"/>
      <c r="X25" s="55"/>
      <c r="Y25" s="55"/>
      <c r="Z25" s="76"/>
    </row>
    <row r="26" spans="1:26" ht="12.75">
      <c r="A26">
        <v>0</v>
      </c>
      <c r="B26">
        <v>4</v>
      </c>
      <c r="C26">
        <v>0</v>
      </c>
      <c r="D26"/>
      <c r="E26">
        <v>759</v>
      </c>
      <c r="F26">
        <v>2116</v>
      </c>
      <c r="G26">
        <v>17975200</v>
      </c>
      <c r="H26">
        <v>1.528338</v>
      </c>
      <c r="I26">
        <v>0</v>
      </c>
      <c r="J26">
        <v>0</v>
      </c>
      <c r="K26">
        <v>0</v>
      </c>
      <c r="L26">
        <v>0</v>
      </c>
      <c r="M26">
        <v>125.793523</v>
      </c>
      <c r="N26">
        <v>30</v>
      </c>
      <c r="O26">
        <v>4.4938</v>
      </c>
      <c r="P26" s="81"/>
      <c r="Q26" s="55"/>
      <c r="R26" s="55">
        <f t="shared" si="0"/>
        <v>0</v>
      </c>
      <c r="S26" s="55"/>
      <c r="T26" s="55"/>
      <c r="U26" s="55"/>
      <c r="V26" s="55"/>
      <c r="W26" s="55"/>
      <c r="X26" s="55"/>
      <c r="Y26" s="55"/>
      <c r="Z26" s="76"/>
    </row>
    <row r="27" spans="1:26" ht="12.75">
      <c r="A27">
        <v>0</v>
      </c>
      <c r="B27">
        <v>5</v>
      </c>
      <c r="C27">
        <v>0</v>
      </c>
      <c r="D27"/>
      <c r="E27">
        <v>819</v>
      </c>
      <c r="F27">
        <v>2380</v>
      </c>
      <c r="G27">
        <v>19309440</v>
      </c>
      <c r="H27">
        <v>1.333249</v>
      </c>
      <c r="I27">
        <v>0</v>
      </c>
      <c r="J27">
        <v>0</v>
      </c>
      <c r="K27">
        <v>0</v>
      </c>
      <c r="L27">
        <v>0</v>
      </c>
      <c r="M27">
        <v>129.999999</v>
      </c>
      <c r="N27">
        <v>30</v>
      </c>
      <c r="O27">
        <v>4.82736</v>
      </c>
      <c r="P27" s="81"/>
      <c r="Q27" s="55"/>
      <c r="R27" s="55">
        <f t="shared" si="0"/>
        <v>0</v>
      </c>
      <c r="S27" s="55"/>
      <c r="T27" s="55"/>
      <c r="U27" s="55"/>
      <c r="V27" s="55"/>
      <c r="W27" s="55"/>
      <c r="X27" s="55"/>
      <c r="Y27" s="55"/>
      <c r="Z27" s="76"/>
    </row>
    <row r="28" spans="1:26" ht="12.75">
      <c r="A28">
        <v>0</v>
      </c>
      <c r="B28">
        <v>6</v>
      </c>
      <c r="C28">
        <v>0</v>
      </c>
      <c r="D28"/>
      <c r="E28">
        <v>971</v>
      </c>
      <c r="F28">
        <v>2730</v>
      </c>
      <c r="G28">
        <v>23042240</v>
      </c>
      <c r="H28">
        <v>1.508143</v>
      </c>
      <c r="I28">
        <v>0</v>
      </c>
      <c r="J28">
        <v>0</v>
      </c>
      <c r="K28">
        <v>0</v>
      </c>
      <c r="L28">
        <v>0</v>
      </c>
      <c r="M28">
        <v>129.984483</v>
      </c>
      <c r="N28">
        <v>30</v>
      </c>
      <c r="O28">
        <v>5.76056</v>
      </c>
      <c r="P28" s="81"/>
      <c r="Q28" s="55"/>
      <c r="R28" s="55">
        <f t="shared" si="0"/>
        <v>0</v>
      </c>
      <c r="S28" s="55"/>
      <c r="T28" s="55"/>
      <c r="U28" s="55"/>
      <c r="V28" s="55"/>
      <c r="W28" s="55"/>
      <c r="X28" s="55"/>
      <c r="Y28" s="55"/>
      <c r="Z28" s="76"/>
    </row>
    <row r="29" spans="1:26" ht="12.75">
      <c r="A29">
        <v>0</v>
      </c>
      <c r="B29">
        <v>11</v>
      </c>
      <c r="C29">
        <v>0</v>
      </c>
      <c r="D29"/>
      <c r="E29">
        <v>58</v>
      </c>
      <c r="F29">
        <v>115</v>
      </c>
      <c r="G29">
        <v>1380000</v>
      </c>
      <c r="H29">
        <v>1.554953</v>
      </c>
      <c r="I29">
        <v>0</v>
      </c>
      <c r="J29">
        <v>0</v>
      </c>
      <c r="K29">
        <v>0</v>
      </c>
      <c r="L29">
        <v>0</v>
      </c>
      <c r="M29">
        <v>130.00001</v>
      </c>
      <c r="N29">
        <v>30</v>
      </c>
      <c r="O29">
        <v>0.345</v>
      </c>
      <c r="P29" s="81"/>
      <c r="Q29" s="55"/>
      <c r="R29" s="55">
        <f t="shared" si="0"/>
        <v>0</v>
      </c>
      <c r="S29" s="55"/>
      <c r="T29" s="55"/>
      <c r="U29" s="55"/>
      <c r="V29" s="55"/>
      <c r="W29" s="55"/>
      <c r="X29" s="55"/>
      <c r="Y29" s="55"/>
      <c r="Z29" s="76"/>
    </row>
    <row r="30" spans="1:26" ht="12.75">
      <c r="A30">
        <v>0</v>
      </c>
      <c r="B30">
        <v>12</v>
      </c>
      <c r="C30">
        <v>0</v>
      </c>
      <c r="D30"/>
      <c r="E30">
        <v>51</v>
      </c>
      <c r="F30">
        <v>101</v>
      </c>
      <c r="G30">
        <v>1212000</v>
      </c>
      <c r="H30">
        <v>0.881725</v>
      </c>
      <c r="I30">
        <v>0</v>
      </c>
      <c r="J30">
        <v>0</v>
      </c>
      <c r="K30">
        <v>0</v>
      </c>
      <c r="L30">
        <v>0</v>
      </c>
      <c r="M30">
        <v>130.000007</v>
      </c>
      <c r="N30">
        <v>30</v>
      </c>
      <c r="O30">
        <v>0.303</v>
      </c>
      <c r="P30" s="81"/>
      <c r="Q30" s="55"/>
      <c r="R30" s="55">
        <f t="shared" si="0"/>
        <v>0</v>
      </c>
      <c r="S30" s="55"/>
      <c r="T30" s="55"/>
      <c r="U30" s="55"/>
      <c r="V30" s="55"/>
      <c r="W30" s="55"/>
      <c r="X30" s="55"/>
      <c r="Y30" s="55"/>
      <c r="Z30" s="76"/>
    </row>
    <row r="31" spans="1:26" ht="12.75">
      <c r="A31">
        <v>0</v>
      </c>
      <c r="B31">
        <v>13</v>
      </c>
      <c r="C31">
        <v>0</v>
      </c>
      <c r="D31"/>
      <c r="E31">
        <v>307</v>
      </c>
      <c r="F31">
        <v>609</v>
      </c>
      <c r="G31">
        <v>7308000</v>
      </c>
      <c r="H31">
        <v>0.59201</v>
      </c>
      <c r="I31">
        <v>0</v>
      </c>
      <c r="J31">
        <v>0</v>
      </c>
      <c r="K31">
        <v>0</v>
      </c>
      <c r="L31">
        <v>0</v>
      </c>
      <c r="M31">
        <v>130.000003</v>
      </c>
      <c r="N31">
        <v>30</v>
      </c>
      <c r="O31">
        <v>1.827</v>
      </c>
      <c r="P31" s="81"/>
      <c r="Q31" s="55"/>
      <c r="R31" s="55">
        <f t="shared" si="0"/>
        <v>0</v>
      </c>
      <c r="S31" s="55"/>
      <c r="T31" s="55"/>
      <c r="U31" s="55"/>
      <c r="V31" s="55"/>
      <c r="W31" s="55"/>
      <c r="X31" s="55"/>
      <c r="Y31" s="55"/>
      <c r="Z31" s="76"/>
    </row>
    <row r="32" spans="1:26" ht="12.75">
      <c r="A32">
        <v>0</v>
      </c>
      <c r="B32">
        <v>14</v>
      </c>
      <c r="C32">
        <v>0</v>
      </c>
      <c r="D32"/>
      <c r="E32">
        <v>751</v>
      </c>
      <c r="F32">
        <v>1500</v>
      </c>
      <c r="G32">
        <v>18000000</v>
      </c>
      <c r="H32">
        <v>0.958046</v>
      </c>
      <c r="I32">
        <v>0</v>
      </c>
      <c r="J32">
        <v>0</v>
      </c>
      <c r="K32">
        <v>0</v>
      </c>
      <c r="L32">
        <v>0</v>
      </c>
      <c r="M32">
        <v>130.000001</v>
      </c>
      <c r="N32">
        <v>30</v>
      </c>
      <c r="O32">
        <v>4.5</v>
      </c>
      <c r="P32" s="81"/>
      <c r="Q32" s="55"/>
      <c r="R32" s="55">
        <f t="shared" si="0"/>
        <v>0</v>
      </c>
      <c r="S32" s="55"/>
      <c r="T32" s="55"/>
      <c r="U32" s="55"/>
      <c r="V32" s="55"/>
      <c r="W32" s="55"/>
      <c r="X32" s="55"/>
      <c r="Y32" s="55"/>
      <c r="Z32" s="76"/>
    </row>
    <row r="33" spans="1:26" ht="12.75">
      <c r="A33">
        <v>0</v>
      </c>
      <c r="B33">
        <v>15</v>
      </c>
      <c r="C33">
        <v>0</v>
      </c>
      <c r="D33"/>
      <c r="E33">
        <v>478</v>
      </c>
      <c r="F33">
        <v>950</v>
      </c>
      <c r="G33">
        <v>11400000</v>
      </c>
      <c r="H33">
        <v>1.044268</v>
      </c>
      <c r="I33">
        <v>0</v>
      </c>
      <c r="J33">
        <v>0</v>
      </c>
      <c r="K33">
        <v>0</v>
      </c>
      <c r="L33">
        <v>0</v>
      </c>
      <c r="M33">
        <v>125.761417</v>
      </c>
      <c r="N33">
        <v>30</v>
      </c>
      <c r="O33">
        <v>2.85</v>
      </c>
      <c r="P33" s="81"/>
      <c r="Q33" s="55"/>
      <c r="R33" s="88"/>
      <c r="S33" s="55">
        <v>0.0001</v>
      </c>
      <c r="T33" s="55"/>
      <c r="U33" s="55"/>
      <c r="V33" s="55"/>
      <c r="W33" s="55"/>
      <c r="X33" s="55"/>
      <c r="Y33" s="55"/>
      <c r="Z33" s="76"/>
    </row>
    <row r="34" spans="1:26" ht="12.75">
      <c r="A34">
        <v>0</v>
      </c>
      <c r="B34">
        <v>16</v>
      </c>
      <c r="C34">
        <v>0</v>
      </c>
      <c r="D34"/>
      <c r="E34">
        <v>58</v>
      </c>
      <c r="F34">
        <v>115</v>
      </c>
      <c r="G34">
        <v>1380000</v>
      </c>
      <c r="H34">
        <v>1.441722</v>
      </c>
      <c r="I34">
        <v>0</v>
      </c>
      <c r="J34">
        <v>0</v>
      </c>
      <c r="K34">
        <v>0</v>
      </c>
      <c r="L34">
        <v>0</v>
      </c>
      <c r="M34">
        <v>129.999997</v>
      </c>
      <c r="N34">
        <v>30</v>
      </c>
      <c r="O34">
        <v>0.345</v>
      </c>
      <c r="P34" s="81"/>
      <c r="Q34" s="55"/>
      <c r="R34" s="88"/>
      <c r="S34" s="55">
        <v>0.0001</v>
      </c>
      <c r="T34" s="55"/>
      <c r="U34" s="55"/>
      <c r="V34" s="55"/>
      <c r="W34" s="55"/>
      <c r="X34" s="55"/>
      <c r="Y34" s="55"/>
      <c r="Z34" s="76"/>
    </row>
    <row r="35" spans="1:26" ht="12.75">
      <c r="A35">
        <v>0</v>
      </c>
      <c r="B35">
        <v>17</v>
      </c>
      <c r="C35">
        <v>0</v>
      </c>
      <c r="D35"/>
      <c r="E35">
        <v>579</v>
      </c>
      <c r="F35">
        <v>1152</v>
      </c>
      <c r="G35">
        <v>13824000</v>
      </c>
      <c r="H35">
        <v>1.153266</v>
      </c>
      <c r="I35">
        <v>0</v>
      </c>
      <c r="J35">
        <v>0</v>
      </c>
      <c r="K35">
        <v>0</v>
      </c>
      <c r="L35">
        <v>0</v>
      </c>
      <c r="M35">
        <v>130.00001</v>
      </c>
      <c r="N35">
        <v>30</v>
      </c>
      <c r="O35">
        <v>3.456</v>
      </c>
      <c r="P35" s="81"/>
      <c r="Q35" s="55"/>
      <c r="R35" s="88"/>
      <c r="S35" s="103">
        <v>0.05</v>
      </c>
      <c r="T35" s="55"/>
      <c r="U35" s="55"/>
      <c r="V35" s="55"/>
      <c r="W35" s="55"/>
      <c r="X35" s="55"/>
      <c r="Y35" s="55"/>
      <c r="Z35" s="76"/>
    </row>
    <row r="36" spans="1:26" ht="12.75">
      <c r="A36">
        <v>0</v>
      </c>
      <c r="B36">
        <v>18</v>
      </c>
      <c r="C36">
        <v>0</v>
      </c>
      <c r="D36"/>
      <c r="E36">
        <v>604</v>
      </c>
      <c r="F36">
        <v>1205</v>
      </c>
      <c r="G36">
        <v>14460000</v>
      </c>
      <c r="H36">
        <v>1.139619</v>
      </c>
      <c r="I36">
        <v>0</v>
      </c>
      <c r="J36">
        <v>0</v>
      </c>
      <c r="K36">
        <v>0</v>
      </c>
      <c r="L36">
        <v>0</v>
      </c>
      <c r="M36">
        <v>129.999993</v>
      </c>
      <c r="N36">
        <v>30</v>
      </c>
      <c r="O36">
        <v>3.615</v>
      </c>
      <c r="P36" s="81"/>
      <c r="Q36" s="55"/>
      <c r="R36" s="88"/>
      <c r="S36" s="103">
        <v>0.05</v>
      </c>
      <c r="T36" s="55"/>
      <c r="U36" s="55"/>
      <c r="V36" s="55"/>
      <c r="W36" s="55"/>
      <c r="X36" s="55"/>
      <c r="Y36" s="55"/>
      <c r="Z36" s="76"/>
    </row>
    <row r="37" spans="1:26" ht="12.75">
      <c r="A37">
        <v>0</v>
      </c>
      <c r="B37">
        <v>19</v>
      </c>
      <c r="C37">
        <v>0</v>
      </c>
      <c r="D37"/>
      <c r="E37">
        <v>51</v>
      </c>
      <c r="F37">
        <v>101</v>
      </c>
      <c r="G37">
        <v>1212000</v>
      </c>
      <c r="H37">
        <v>0.948504</v>
      </c>
      <c r="I37">
        <v>0</v>
      </c>
      <c r="J37">
        <v>0</v>
      </c>
      <c r="K37">
        <v>0</v>
      </c>
      <c r="L37">
        <v>0</v>
      </c>
      <c r="M37">
        <v>130.000007</v>
      </c>
      <c r="N37">
        <v>30</v>
      </c>
      <c r="O37">
        <v>0.303</v>
      </c>
      <c r="P37" s="81"/>
      <c r="Q37" s="55"/>
      <c r="R37" s="88"/>
      <c r="S37" s="103">
        <v>0.05</v>
      </c>
      <c r="T37" s="55"/>
      <c r="U37" s="55"/>
      <c r="V37" s="55"/>
      <c r="W37" s="55"/>
      <c r="X37" s="55"/>
      <c r="Y37" s="55"/>
      <c r="Z37" s="76"/>
    </row>
    <row r="38" spans="1:26" ht="12.75">
      <c r="A38">
        <v>0</v>
      </c>
      <c r="B38">
        <v>20</v>
      </c>
      <c r="C38">
        <v>0</v>
      </c>
      <c r="D38"/>
      <c r="E38">
        <v>469</v>
      </c>
      <c r="F38">
        <v>930</v>
      </c>
      <c r="G38">
        <v>11160000</v>
      </c>
      <c r="H38">
        <v>0.962465</v>
      </c>
      <c r="I38">
        <v>0</v>
      </c>
      <c r="J38">
        <v>0</v>
      </c>
      <c r="K38">
        <v>0</v>
      </c>
      <c r="L38">
        <v>0</v>
      </c>
      <c r="M38">
        <v>122.547899</v>
      </c>
      <c r="N38">
        <v>30</v>
      </c>
      <c r="O38">
        <v>2.79</v>
      </c>
      <c r="P38" s="81"/>
      <c r="Q38" s="55"/>
      <c r="R38" s="88"/>
      <c r="S38" s="103">
        <v>0.05</v>
      </c>
      <c r="T38" s="55"/>
      <c r="U38" s="55"/>
      <c r="V38" s="55"/>
      <c r="W38" s="55"/>
      <c r="X38" s="55"/>
      <c r="Y38" s="55"/>
      <c r="Z38" s="76"/>
    </row>
    <row r="39" spans="1:26" ht="12.75">
      <c r="A39">
        <v>0</v>
      </c>
      <c r="B39">
        <v>21</v>
      </c>
      <c r="C39">
        <v>0</v>
      </c>
      <c r="D39"/>
      <c r="E39">
        <v>16</v>
      </c>
      <c r="F39">
        <v>423</v>
      </c>
      <c r="G39">
        <v>135360</v>
      </c>
      <c r="H39">
        <v>0.967881</v>
      </c>
      <c r="I39">
        <v>0</v>
      </c>
      <c r="J39">
        <v>0</v>
      </c>
      <c r="K39">
        <v>0</v>
      </c>
      <c r="L39">
        <v>0</v>
      </c>
      <c r="M39">
        <v>129.999996</v>
      </c>
      <c r="N39">
        <v>30</v>
      </c>
      <c r="O39">
        <v>0.03384</v>
      </c>
      <c r="P39" s="81"/>
      <c r="Q39" s="55"/>
      <c r="R39" s="88"/>
      <c r="S39" s="103">
        <v>0.05</v>
      </c>
      <c r="T39" s="55"/>
      <c r="U39" s="55"/>
      <c r="V39" s="55"/>
      <c r="W39" s="55"/>
      <c r="X39" s="55"/>
      <c r="Y39" s="55"/>
      <c r="Z39" s="76"/>
    </row>
    <row r="40" spans="1:26" ht="12.75">
      <c r="A40">
        <v>0</v>
      </c>
      <c r="B40">
        <v>22</v>
      </c>
      <c r="C40">
        <v>0</v>
      </c>
      <c r="D40"/>
      <c r="E40">
        <v>16</v>
      </c>
      <c r="F40">
        <v>460</v>
      </c>
      <c r="G40">
        <v>147200</v>
      </c>
      <c r="H40">
        <v>0.668013</v>
      </c>
      <c r="I40">
        <v>0</v>
      </c>
      <c r="J40">
        <v>0</v>
      </c>
      <c r="K40">
        <v>0</v>
      </c>
      <c r="L40">
        <v>0</v>
      </c>
      <c r="M40">
        <v>130.000001</v>
      </c>
      <c r="N40">
        <v>30</v>
      </c>
      <c r="O40">
        <v>0.0368</v>
      </c>
      <c r="P40" s="81"/>
      <c r="Q40" s="55"/>
      <c r="R40" s="88"/>
      <c r="S40" s="103">
        <v>0.05</v>
      </c>
      <c r="T40" s="55"/>
      <c r="U40" s="55"/>
      <c r="V40" s="55"/>
      <c r="W40" s="55"/>
      <c r="X40" s="55"/>
      <c r="Y40" s="55"/>
      <c r="Z40" s="76"/>
    </row>
    <row r="41" spans="1:26" ht="12.75">
      <c r="A41">
        <v>0</v>
      </c>
      <c r="B41">
        <v>23</v>
      </c>
      <c r="C41">
        <v>0</v>
      </c>
      <c r="D41"/>
      <c r="E41">
        <v>18</v>
      </c>
      <c r="F41">
        <v>503</v>
      </c>
      <c r="G41">
        <v>160960</v>
      </c>
      <c r="H41">
        <v>0.956943</v>
      </c>
      <c r="I41">
        <v>0</v>
      </c>
      <c r="J41">
        <v>0</v>
      </c>
      <c r="K41">
        <v>0</v>
      </c>
      <c r="L41">
        <v>0</v>
      </c>
      <c r="M41">
        <v>130.000006</v>
      </c>
      <c r="N41">
        <v>30</v>
      </c>
      <c r="O41">
        <v>0.04024</v>
      </c>
      <c r="P41" s="81"/>
      <c r="Q41" s="55"/>
      <c r="R41" s="88"/>
      <c r="S41" s="55">
        <v>0.0001</v>
      </c>
      <c r="T41" s="55"/>
      <c r="U41" s="55"/>
      <c r="V41" s="55"/>
      <c r="W41" s="55"/>
      <c r="X41" s="55"/>
      <c r="Y41" s="55"/>
      <c r="Z41" s="76"/>
    </row>
    <row r="42" spans="1:26" ht="12.75">
      <c r="A42">
        <v>0</v>
      </c>
      <c r="B42">
        <v>24</v>
      </c>
      <c r="C42">
        <v>0</v>
      </c>
      <c r="D42"/>
      <c r="E42">
        <v>20</v>
      </c>
      <c r="F42">
        <v>436</v>
      </c>
      <c r="G42">
        <v>139520</v>
      </c>
      <c r="H42">
        <v>0.910755</v>
      </c>
      <c r="I42">
        <v>0</v>
      </c>
      <c r="J42">
        <v>0</v>
      </c>
      <c r="K42">
        <v>0</v>
      </c>
      <c r="L42">
        <v>0</v>
      </c>
      <c r="M42">
        <v>103.568973</v>
      </c>
      <c r="N42">
        <v>30</v>
      </c>
      <c r="O42">
        <v>0.03488</v>
      </c>
      <c r="P42" s="81"/>
      <c r="Q42" s="55"/>
      <c r="R42" s="88"/>
      <c r="S42" s="55">
        <v>0.0001</v>
      </c>
      <c r="T42" s="55"/>
      <c r="U42" s="55"/>
      <c r="V42" s="55"/>
      <c r="W42" s="55"/>
      <c r="X42" s="55"/>
      <c r="Y42" s="55"/>
      <c r="Z42" s="76"/>
    </row>
    <row r="43" spans="1:26" ht="12.75">
      <c r="A43">
        <v>7</v>
      </c>
      <c r="B43">
        <v>0</v>
      </c>
      <c r="C43"/>
      <c r="D43">
        <v>5</v>
      </c>
      <c r="E43">
        <v>487</v>
      </c>
      <c r="F43">
        <v>974</v>
      </c>
      <c r="G43">
        <v>3989504</v>
      </c>
      <c r="H43">
        <v>0.090328</v>
      </c>
      <c r="I43">
        <v>0</v>
      </c>
      <c r="J43">
        <v>0</v>
      </c>
      <c r="K43">
        <v>0</v>
      </c>
      <c r="L43">
        <v>0</v>
      </c>
      <c r="M43">
        <v>129.208428</v>
      </c>
      <c r="N43">
        <v>1</v>
      </c>
      <c r="O43">
        <v>0.997376</v>
      </c>
      <c r="P43" s="81"/>
      <c r="Q43" s="55"/>
      <c r="R43" s="92">
        <f>(I43+K43)/F43</f>
        <v>0</v>
      </c>
      <c r="S43" s="55">
        <v>0.0001</v>
      </c>
      <c r="T43" s="55"/>
      <c r="U43" s="55"/>
      <c r="V43" s="55"/>
      <c r="W43" s="55"/>
      <c r="X43" s="55"/>
      <c r="Y43" s="55"/>
      <c r="Z43" s="76"/>
    </row>
    <row r="44" spans="1:26" ht="12.75">
      <c r="A44">
        <v>8</v>
      </c>
      <c r="B44">
        <v>0</v>
      </c>
      <c r="C44"/>
      <c r="D44">
        <v>5</v>
      </c>
      <c r="E44">
        <v>487</v>
      </c>
      <c r="F44">
        <v>974</v>
      </c>
      <c r="G44">
        <v>3989504</v>
      </c>
      <c r="H44">
        <v>0.071014</v>
      </c>
      <c r="I44">
        <v>0</v>
      </c>
      <c r="J44">
        <v>0</v>
      </c>
      <c r="K44">
        <v>0</v>
      </c>
      <c r="L44">
        <v>0</v>
      </c>
      <c r="M44">
        <v>129.627119</v>
      </c>
      <c r="N44">
        <v>1</v>
      </c>
      <c r="O44">
        <v>0.997376</v>
      </c>
      <c r="P44" s="81"/>
      <c r="Q44" s="55"/>
      <c r="R44" s="92">
        <f aca="true" t="shared" si="1" ref="R44:R60">(I44+K44)/F44</f>
        <v>0</v>
      </c>
      <c r="S44" s="55">
        <v>0.0001</v>
      </c>
      <c r="T44" s="55"/>
      <c r="U44" s="55"/>
      <c r="V44" s="55"/>
      <c r="W44" s="55"/>
      <c r="X44" s="55"/>
      <c r="Y44" s="55"/>
      <c r="Z44" s="76"/>
    </row>
    <row r="45" spans="1:26" ht="12.75">
      <c r="A45">
        <v>25</v>
      </c>
      <c r="B45">
        <v>0</v>
      </c>
      <c r="C45"/>
      <c r="D45">
        <v>7</v>
      </c>
      <c r="E45">
        <v>397</v>
      </c>
      <c r="F45">
        <v>397</v>
      </c>
      <c r="G45">
        <v>381120</v>
      </c>
      <c r="H45">
        <v>0.032392</v>
      </c>
      <c r="I45">
        <v>2</v>
      </c>
      <c r="J45">
        <v>1920</v>
      </c>
      <c r="K45">
        <v>0</v>
      </c>
      <c r="L45">
        <v>0</v>
      </c>
      <c r="M45">
        <v>123.436284</v>
      </c>
      <c r="N45">
        <v>0.096</v>
      </c>
      <c r="O45">
        <v>0.09528</v>
      </c>
      <c r="P45" s="81"/>
      <c r="Q45" s="55"/>
      <c r="R45" s="94">
        <f t="shared" si="1"/>
        <v>0.005037783375314861</v>
      </c>
      <c r="S45" s="103">
        <v>0.05</v>
      </c>
      <c r="T45" s="55"/>
      <c r="U45" s="55"/>
      <c r="V45" s="55"/>
      <c r="W45" s="55"/>
      <c r="X45" s="55"/>
      <c r="Y45" s="55"/>
      <c r="Z45" s="76"/>
    </row>
    <row r="46" spans="1:26" ht="12.75">
      <c r="A46">
        <v>26</v>
      </c>
      <c r="B46">
        <v>0</v>
      </c>
      <c r="C46"/>
      <c r="D46">
        <v>7</v>
      </c>
      <c r="E46">
        <v>400</v>
      </c>
      <c r="F46">
        <v>400</v>
      </c>
      <c r="G46">
        <v>384000</v>
      </c>
      <c r="H46">
        <v>0.033978</v>
      </c>
      <c r="I46">
        <v>3</v>
      </c>
      <c r="J46">
        <v>2880</v>
      </c>
      <c r="K46">
        <v>0</v>
      </c>
      <c r="L46">
        <v>0</v>
      </c>
      <c r="M46">
        <v>128.112149</v>
      </c>
      <c r="N46">
        <v>0.096</v>
      </c>
      <c r="O46">
        <v>0.096</v>
      </c>
      <c r="P46" s="81"/>
      <c r="Q46" s="55"/>
      <c r="R46" s="94">
        <f t="shared" si="1"/>
        <v>0.0075</v>
      </c>
      <c r="S46" s="103">
        <v>0.05</v>
      </c>
      <c r="T46" s="55"/>
      <c r="U46" s="55"/>
      <c r="V46" s="55"/>
      <c r="W46" s="55"/>
      <c r="X46" s="55"/>
      <c r="Y46" s="55"/>
      <c r="Z46" s="76"/>
    </row>
    <row r="47" spans="1:26" ht="12.75">
      <c r="A47">
        <v>27</v>
      </c>
      <c r="B47">
        <v>0</v>
      </c>
      <c r="C47"/>
      <c r="D47">
        <v>7</v>
      </c>
      <c r="E47">
        <v>399</v>
      </c>
      <c r="F47">
        <v>399</v>
      </c>
      <c r="G47">
        <v>383040</v>
      </c>
      <c r="H47">
        <v>0.032778</v>
      </c>
      <c r="I47">
        <v>2</v>
      </c>
      <c r="J47">
        <v>1920</v>
      </c>
      <c r="K47">
        <v>0</v>
      </c>
      <c r="L47">
        <v>0</v>
      </c>
      <c r="M47">
        <v>126.892863</v>
      </c>
      <c r="N47">
        <v>0.096</v>
      </c>
      <c r="O47">
        <v>0.09576</v>
      </c>
      <c r="P47" s="81"/>
      <c r="Q47" s="55"/>
      <c r="R47" s="94">
        <f t="shared" si="1"/>
        <v>0.005012531328320802</v>
      </c>
      <c r="S47" s="103">
        <v>0.05</v>
      </c>
      <c r="T47" s="55"/>
      <c r="U47" s="55"/>
      <c r="V47" s="55"/>
      <c r="W47" s="55"/>
      <c r="X47" s="55"/>
      <c r="Y47" s="55"/>
      <c r="Z47" s="76"/>
    </row>
    <row r="48" spans="1:26" ht="12.75">
      <c r="A48">
        <v>28</v>
      </c>
      <c r="B48">
        <v>0</v>
      </c>
      <c r="C48"/>
      <c r="D48">
        <v>7</v>
      </c>
      <c r="E48">
        <v>399</v>
      </c>
      <c r="F48">
        <v>399</v>
      </c>
      <c r="G48">
        <v>383040</v>
      </c>
      <c r="H48">
        <v>0.033199</v>
      </c>
      <c r="I48">
        <v>2</v>
      </c>
      <c r="J48">
        <v>1920</v>
      </c>
      <c r="K48">
        <v>0</v>
      </c>
      <c r="L48">
        <v>0</v>
      </c>
      <c r="M48">
        <v>127.067633</v>
      </c>
      <c r="N48">
        <v>0.096</v>
      </c>
      <c r="O48">
        <v>0.09576</v>
      </c>
      <c r="P48" s="81"/>
      <c r="Q48" s="55"/>
      <c r="R48" s="94">
        <f t="shared" si="1"/>
        <v>0.005012531328320802</v>
      </c>
      <c r="S48" s="103">
        <v>0.05</v>
      </c>
      <c r="T48" s="55"/>
      <c r="U48" s="55"/>
      <c r="V48" s="55"/>
      <c r="W48" s="55"/>
      <c r="X48" s="55"/>
      <c r="Y48" s="55"/>
      <c r="Z48" s="76"/>
    </row>
    <row r="49" spans="1:26" ht="12.75">
      <c r="A49">
        <v>29</v>
      </c>
      <c r="B49">
        <v>0</v>
      </c>
      <c r="C49"/>
      <c r="D49">
        <v>7</v>
      </c>
      <c r="E49">
        <v>400</v>
      </c>
      <c r="F49">
        <v>400</v>
      </c>
      <c r="G49">
        <v>384000</v>
      </c>
      <c r="H49">
        <v>0.045331</v>
      </c>
      <c r="I49">
        <v>4</v>
      </c>
      <c r="J49">
        <v>3840</v>
      </c>
      <c r="K49">
        <v>0</v>
      </c>
      <c r="L49">
        <v>0</v>
      </c>
      <c r="M49">
        <v>116.546512</v>
      </c>
      <c r="N49">
        <v>0.096</v>
      </c>
      <c r="O49">
        <v>0.096</v>
      </c>
      <c r="P49" s="81"/>
      <c r="Q49" s="55"/>
      <c r="R49" s="94">
        <f t="shared" si="1"/>
        <v>0.01</v>
      </c>
      <c r="S49" s="103">
        <v>0.05</v>
      </c>
      <c r="T49" s="55"/>
      <c r="U49" s="55"/>
      <c r="V49" s="55"/>
      <c r="W49" s="55"/>
      <c r="X49" s="55"/>
      <c r="Y49" s="55"/>
      <c r="Z49" s="76"/>
    </row>
    <row r="50" spans="1:26" ht="13.5" thickBot="1">
      <c r="A50">
        <v>30</v>
      </c>
      <c r="B50">
        <v>0</v>
      </c>
      <c r="C50"/>
      <c r="D50">
        <v>7</v>
      </c>
      <c r="E50">
        <v>397</v>
      </c>
      <c r="F50">
        <v>397</v>
      </c>
      <c r="G50">
        <v>381120</v>
      </c>
      <c r="H50">
        <v>0.044061</v>
      </c>
      <c r="I50">
        <v>5</v>
      </c>
      <c r="J50">
        <v>4800</v>
      </c>
      <c r="K50">
        <v>0</v>
      </c>
      <c r="L50">
        <v>0</v>
      </c>
      <c r="M50">
        <v>128.523408</v>
      </c>
      <c r="N50">
        <v>0.096</v>
      </c>
      <c r="O50">
        <v>0.09528</v>
      </c>
      <c r="P50" s="104"/>
      <c r="Q50" s="59"/>
      <c r="R50" s="94">
        <f t="shared" si="1"/>
        <v>0.012594458438287154</v>
      </c>
      <c r="S50" s="105">
        <v>0.05</v>
      </c>
      <c r="T50" s="59"/>
      <c r="U50" s="59"/>
      <c r="V50" s="59"/>
      <c r="W50" s="59"/>
      <c r="X50" s="59"/>
      <c r="Y50" s="59"/>
      <c r="Z50" s="80"/>
    </row>
    <row r="51" spans="1:26" ht="13.5" thickBot="1">
      <c r="A51">
        <v>0</v>
      </c>
      <c r="B51">
        <v>7</v>
      </c>
      <c r="C51"/>
      <c r="D51">
        <v>5</v>
      </c>
      <c r="E51">
        <v>490</v>
      </c>
      <c r="F51">
        <v>973</v>
      </c>
      <c r="G51">
        <v>3985408</v>
      </c>
      <c r="H51">
        <v>0.080833</v>
      </c>
      <c r="I51">
        <v>0</v>
      </c>
      <c r="J51">
        <v>0</v>
      </c>
      <c r="K51">
        <v>0</v>
      </c>
      <c r="L51">
        <v>0</v>
      </c>
      <c r="M51">
        <v>122.622605</v>
      </c>
      <c r="N51">
        <v>1</v>
      </c>
      <c r="O51">
        <v>0.996352</v>
      </c>
      <c r="P51" s="88"/>
      <c r="Q51" s="88"/>
      <c r="R51" s="94">
        <f t="shared" si="1"/>
        <v>0</v>
      </c>
      <c r="S51" s="105">
        <v>0.05</v>
      </c>
      <c r="T51" s="88"/>
      <c r="U51" s="88"/>
      <c r="V51" s="88"/>
      <c r="W51" s="88"/>
      <c r="X51" s="88"/>
      <c r="Y51" s="88"/>
      <c r="Z51" s="136"/>
    </row>
    <row r="52" spans="1:26" ht="12.75">
      <c r="A52">
        <v>0</v>
      </c>
      <c r="B52">
        <v>8</v>
      </c>
      <c r="C52"/>
      <c r="D52">
        <v>5</v>
      </c>
      <c r="E52">
        <v>491</v>
      </c>
      <c r="F52">
        <v>975</v>
      </c>
      <c r="G52">
        <v>3993600</v>
      </c>
      <c r="H52">
        <v>0.060367</v>
      </c>
      <c r="I52">
        <v>0</v>
      </c>
      <c r="J52">
        <v>0</v>
      </c>
      <c r="K52">
        <v>0</v>
      </c>
      <c r="L52">
        <v>0</v>
      </c>
      <c r="M52">
        <v>129.527606</v>
      </c>
      <c r="N52">
        <v>1</v>
      </c>
      <c r="O52">
        <v>0.9984</v>
      </c>
      <c r="P52" s="88"/>
      <c r="Q52" s="88"/>
      <c r="R52" s="92">
        <f t="shared" si="1"/>
        <v>0</v>
      </c>
      <c r="S52" s="250"/>
      <c r="T52" s="88"/>
      <c r="U52" s="88"/>
      <c r="V52" s="88"/>
      <c r="W52" s="88"/>
      <c r="X52" s="88"/>
      <c r="Y52" s="88"/>
      <c r="Z52" s="136"/>
    </row>
    <row r="53" spans="1:26" ht="12.75">
      <c r="A53">
        <v>0</v>
      </c>
      <c r="B53">
        <v>9</v>
      </c>
      <c r="C53"/>
      <c r="D53">
        <v>5</v>
      </c>
      <c r="E53">
        <v>648</v>
      </c>
      <c r="F53">
        <v>1949</v>
      </c>
      <c r="G53">
        <v>7983104</v>
      </c>
      <c r="H53">
        <v>0.105302</v>
      </c>
      <c r="I53">
        <v>0</v>
      </c>
      <c r="J53">
        <v>0</v>
      </c>
      <c r="K53">
        <v>0</v>
      </c>
      <c r="L53">
        <v>0</v>
      </c>
      <c r="M53">
        <v>129.750534</v>
      </c>
      <c r="N53">
        <v>2</v>
      </c>
      <c r="O53">
        <v>1.995776</v>
      </c>
      <c r="P53" s="88"/>
      <c r="Q53" s="88"/>
      <c r="R53" s="92">
        <f t="shared" si="1"/>
        <v>0</v>
      </c>
      <c r="S53" s="250"/>
      <c r="T53" s="88"/>
      <c r="U53" s="88"/>
      <c r="V53" s="88"/>
      <c r="W53" s="88"/>
      <c r="X53" s="88"/>
      <c r="Y53" s="88"/>
      <c r="Z53" s="136"/>
    </row>
    <row r="54" spans="1:26" ht="12.75">
      <c r="A54">
        <v>0</v>
      </c>
      <c r="B54">
        <v>10</v>
      </c>
      <c r="C54"/>
      <c r="D54">
        <v>5</v>
      </c>
      <c r="E54">
        <v>648</v>
      </c>
      <c r="F54">
        <v>1949</v>
      </c>
      <c r="G54">
        <v>7983104</v>
      </c>
      <c r="H54">
        <v>0.107887</v>
      </c>
      <c r="I54">
        <v>0</v>
      </c>
      <c r="J54">
        <v>0</v>
      </c>
      <c r="K54">
        <v>0</v>
      </c>
      <c r="L54">
        <v>0</v>
      </c>
      <c r="M54">
        <v>129.139539</v>
      </c>
      <c r="N54">
        <v>2</v>
      </c>
      <c r="O54">
        <v>1.995776</v>
      </c>
      <c r="P54" s="88"/>
      <c r="Q54" s="88"/>
      <c r="R54" s="92">
        <f t="shared" si="1"/>
        <v>0</v>
      </c>
      <c r="S54" s="250"/>
      <c r="T54" s="88"/>
      <c r="U54" s="88"/>
      <c r="V54" s="88"/>
      <c r="W54" s="88"/>
      <c r="X54" s="88"/>
      <c r="Y54" s="88"/>
      <c r="Z54" s="136"/>
    </row>
    <row r="55" spans="1:26" ht="13.5" thickBot="1">
      <c r="A55">
        <v>0</v>
      </c>
      <c r="B55">
        <v>25</v>
      </c>
      <c r="C55"/>
      <c r="D55">
        <v>7</v>
      </c>
      <c r="E55">
        <v>397</v>
      </c>
      <c r="F55">
        <v>397</v>
      </c>
      <c r="G55">
        <v>381120</v>
      </c>
      <c r="H55">
        <v>0.032305</v>
      </c>
      <c r="I55">
        <v>2</v>
      </c>
      <c r="J55">
        <v>1920</v>
      </c>
      <c r="K55">
        <v>0</v>
      </c>
      <c r="L55">
        <v>0</v>
      </c>
      <c r="M55">
        <v>122.414844</v>
      </c>
      <c r="N55">
        <v>0.096</v>
      </c>
      <c r="O55">
        <v>0.09528</v>
      </c>
      <c r="P55" s="88"/>
      <c r="Q55" s="88"/>
      <c r="R55" s="94">
        <f t="shared" si="1"/>
        <v>0.005037783375314861</v>
      </c>
      <c r="S55" s="105">
        <v>0.05</v>
      </c>
      <c r="T55" s="88"/>
      <c r="U55" s="88"/>
      <c r="V55" s="88"/>
      <c r="W55" s="88"/>
      <c r="X55" s="88"/>
      <c r="Y55" s="88"/>
      <c r="Z55" s="136"/>
    </row>
    <row r="56" spans="1:26" ht="13.5" thickBot="1">
      <c r="A56">
        <v>0</v>
      </c>
      <c r="B56">
        <v>26</v>
      </c>
      <c r="C56"/>
      <c r="D56">
        <v>7</v>
      </c>
      <c r="E56">
        <v>400</v>
      </c>
      <c r="F56">
        <v>400</v>
      </c>
      <c r="G56">
        <v>384000</v>
      </c>
      <c r="H56">
        <v>0.043311</v>
      </c>
      <c r="I56">
        <v>4</v>
      </c>
      <c r="J56">
        <v>3840</v>
      </c>
      <c r="K56">
        <v>0</v>
      </c>
      <c r="L56">
        <v>0</v>
      </c>
      <c r="M56">
        <v>128.121448</v>
      </c>
      <c r="N56">
        <v>0.096</v>
      </c>
      <c r="O56">
        <v>0.096</v>
      </c>
      <c r="P56" s="88"/>
      <c r="Q56" s="88"/>
      <c r="R56" s="94">
        <f t="shared" si="1"/>
        <v>0.01</v>
      </c>
      <c r="S56" s="105">
        <v>0.05</v>
      </c>
      <c r="T56" s="88"/>
      <c r="U56" s="88"/>
      <c r="V56" s="88"/>
      <c r="W56" s="88"/>
      <c r="X56" s="88"/>
      <c r="Y56" s="88"/>
      <c r="Z56" s="136"/>
    </row>
    <row r="57" spans="1:26" ht="13.5" thickBot="1">
      <c r="A57">
        <v>0</v>
      </c>
      <c r="B57">
        <v>27</v>
      </c>
      <c r="C57"/>
      <c r="D57">
        <v>7</v>
      </c>
      <c r="E57">
        <v>399</v>
      </c>
      <c r="F57">
        <v>399</v>
      </c>
      <c r="G57">
        <v>383040</v>
      </c>
      <c r="H57">
        <v>0.032671</v>
      </c>
      <c r="I57">
        <v>2</v>
      </c>
      <c r="J57">
        <v>1920</v>
      </c>
      <c r="K57">
        <v>0</v>
      </c>
      <c r="L57">
        <v>0</v>
      </c>
      <c r="M57">
        <v>126.567263</v>
      </c>
      <c r="N57">
        <v>0.096</v>
      </c>
      <c r="O57">
        <v>0.09576</v>
      </c>
      <c r="P57" s="88"/>
      <c r="Q57" s="88"/>
      <c r="R57" s="94">
        <f t="shared" si="1"/>
        <v>0.005012531328320802</v>
      </c>
      <c r="S57" s="105">
        <v>0.05</v>
      </c>
      <c r="T57" s="88"/>
      <c r="U57" s="88"/>
      <c r="V57" s="88"/>
      <c r="W57" s="88"/>
      <c r="X57" s="88"/>
      <c r="Y57" s="88"/>
      <c r="Z57" s="136"/>
    </row>
    <row r="58" spans="1:26" ht="13.5" thickBot="1">
      <c r="A58">
        <v>0</v>
      </c>
      <c r="B58">
        <v>28</v>
      </c>
      <c r="C58"/>
      <c r="D58">
        <v>7</v>
      </c>
      <c r="E58">
        <v>399</v>
      </c>
      <c r="F58">
        <v>399</v>
      </c>
      <c r="G58">
        <v>383040</v>
      </c>
      <c r="H58">
        <v>0.033082</v>
      </c>
      <c r="I58">
        <v>1</v>
      </c>
      <c r="J58">
        <v>960</v>
      </c>
      <c r="K58">
        <v>0</v>
      </c>
      <c r="L58">
        <v>0</v>
      </c>
      <c r="M58">
        <v>127.275806</v>
      </c>
      <c r="N58">
        <v>0.096</v>
      </c>
      <c r="O58">
        <v>0.09576</v>
      </c>
      <c r="P58" s="88"/>
      <c r="Q58" s="88"/>
      <c r="R58" s="94">
        <f t="shared" si="1"/>
        <v>0.002506265664160401</v>
      </c>
      <c r="S58" s="105">
        <v>0.05</v>
      </c>
      <c r="T58" s="88"/>
      <c r="U58" s="88"/>
      <c r="V58" s="88"/>
      <c r="W58" s="88"/>
      <c r="X58" s="88"/>
      <c r="Y58" s="88"/>
      <c r="Z58" s="136"/>
    </row>
    <row r="59" spans="1:26" ht="13.5" thickBot="1">
      <c r="A59">
        <v>0</v>
      </c>
      <c r="B59">
        <v>29</v>
      </c>
      <c r="C59"/>
      <c r="D59">
        <v>7</v>
      </c>
      <c r="E59">
        <v>400</v>
      </c>
      <c r="F59">
        <v>400</v>
      </c>
      <c r="G59">
        <v>384000</v>
      </c>
      <c r="H59">
        <v>0.045514</v>
      </c>
      <c r="I59">
        <v>4</v>
      </c>
      <c r="J59">
        <v>3840</v>
      </c>
      <c r="K59">
        <v>0</v>
      </c>
      <c r="L59">
        <v>0</v>
      </c>
      <c r="M59">
        <v>116.068314</v>
      </c>
      <c r="N59">
        <v>0.096</v>
      </c>
      <c r="O59">
        <v>0.096</v>
      </c>
      <c r="P59" s="88"/>
      <c r="Q59" s="88"/>
      <c r="R59" s="94">
        <f t="shared" si="1"/>
        <v>0.01</v>
      </c>
      <c r="S59" s="105">
        <v>0.05</v>
      </c>
      <c r="T59" s="88"/>
      <c r="U59" s="88"/>
      <c r="V59" s="88"/>
      <c r="W59" s="88"/>
      <c r="X59" s="88"/>
      <c r="Y59" s="88"/>
      <c r="Z59" s="136"/>
    </row>
    <row r="60" spans="1:26" ht="13.5" thickBot="1">
      <c r="A60">
        <v>0</v>
      </c>
      <c r="B60">
        <v>30</v>
      </c>
      <c r="C60"/>
      <c r="D60">
        <v>7</v>
      </c>
      <c r="E60">
        <v>397</v>
      </c>
      <c r="F60">
        <v>397</v>
      </c>
      <c r="G60">
        <v>381120</v>
      </c>
      <c r="H60">
        <v>0.043916</v>
      </c>
      <c r="I60">
        <v>4</v>
      </c>
      <c r="J60">
        <v>3840</v>
      </c>
      <c r="K60">
        <v>0</v>
      </c>
      <c r="L60">
        <v>0</v>
      </c>
      <c r="M60">
        <v>128.647542</v>
      </c>
      <c r="N60">
        <v>0.096</v>
      </c>
      <c r="O60">
        <v>0.09528</v>
      </c>
      <c r="P60" s="243"/>
      <c r="Q60" s="243"/>
      <c r="R60" s="106">
        <f t="shared" si="1"/>
        <v>0.010075566750629723</v>
      </c>
      <c r="S60" s="105">
        <v>0.05</v>
      </c>
      <c r="T60" s="243"/>
      <c r="U60" s="243"/>
      <c r="V60" s="243"/>
      <c r="W60" s="243"/>
      <c r="X60" s="243"/>
      <c r="Y60" s="243"/>
      <c r="Z60" s="244"/>
    </row>
    <row r="61" spans="1:26" ht="12.75">
      <c r="A61"/>
      <c r="B61"/>
      <c r="C61"/>
      <c r="D61"/>
      <c r="E61"/>
      <c r="F61"/>
      <c r="G61"/>
      <c r="H61"/>
      <c r="I61"/>
      <c r="J61"/>
      <c r="K61"/>
      <c r="L61"/>
      <c r="M61"/>
      <c r="N61"/>
      <c r="O61"/>
      <c r="P61" s="88"/>
      <c r="Q61" s="88"/>
      <c r="R61" s="84"/>
      <c r="S61" s="250"/>
      <c r="T61" s="88"/>
      <c r="U61" s="88"/>
      <c r="V61" s="88"/>
      <c r="W61" s="88"/>
      <c r="X61" s="88"/>
      <c r="Y61" s="88"/>
      <c r="Z61" s="88"/>
    </row>
    <row r="62" ht="13.5" thickBot="1"/>
    <row r="63" spans="1:19" ht="13.5" thickBot="1">
      <c r="A63" s="390" t="s">
        <v>145</v>
      </c>
      <c r="B63" s="391"/>
      <c r="C63" s="391"/>
      <c r="D63" s="391"/>
      <c r="E63" s="392"/>
      <c r="S63" s="48"/>
    </row>
    <row r="64" spans="1:19" ht="12.75">
      <c r="A64" s="46"/>
      <c r="B64" s="64" t="s">
        <v>146</v>
      </c>
      <c r="C64" s="64" t="s">
        <v>147</v>
      </c>
      <c r="D64" s="64" t="s">
        <v>148</v>
      </c>
      <c r="E64" s="65" t="s">
        <v>149</v>
      </c>
      <c r="S64" s="48"/>
    </row>
    <row r="65" spans="1:5" ht="12.75">
      <c r="A65" s="81" t="s">
        <v>150</v>
      </c>
      <c r="B65" s="55">
        <v>0.001</v>
      </c>
      <c r="C65" s="55">
        <v>0.008</v>
      </c>
      <c r="D65" s="55">
        <v>0.0017</v>
      </c>
      <c r="E65" s="76">
        <v>0.001</v>
      </c>
    </row>
    <row r="66" spans="1:5" ht="12.75">
      <c r="A66" s="81" t="s">
        <v>151</v>
      </c>
      <c r="B66" s="55">
        <v>15</v>
      </c>
      <c r="C66" s="55">
        <v>15</v>
      </c>
      <c r="D66" s="55">
        <v>7</v>
      </c>
      <c r="E66" s="76">
        <v>7</v>
      </c>
    </row>
    <row r="67" spans="1:5" ht="12.75">
      <c r="A67" s="81" t="s">
        <v>152</v>
      </c>
      <c r="B67" s="55">
        <v>15</v>
      </c>
      <c r="C67" s="55">
        <v>31</v>
      </c>
      <c r="D67" s="55">
        <v>15</v>
      </c>
      <c r="E67" s="76">
        <v>15</v>
      </c>
    </row>
    <row r="68" spans="1:5" ht="12.75">
      <c r="A68" s="81" t="s">
        <v>153</v>
      </c>
      <c r="B68" s="55">
        <v>7</v>
      </c>
      <c r="C68" s="55">
        <v>4</v>
      </c>
      <c r="D68" s="55">
        <v>3</v>
      </c>
      <c r="E68" s="76">
        <v>2</v>
      </c>
    </row>
    <row r="69" spans="1:5" ht="13.5" thickBot="1">
      <c r="A69" s="82" t="s">
        <v>154</v>
      </c>
      <c r="B69" s="393" t="s">
        <v>155</v>
      </c>
      <c r="C69" s="393"/>
      <c r="D69" s="393"/>
      <c r="E69" s="394"/>
    </row>
    <row r="70" spans="1:5" ht="13.5" thickBot="1">
      <c r="A70" s="83" t="s">
        <v>156</v>
      </c>
      <c r="B70" s="393" t="s">
        <v>157</v>
      </c>
      <c r="C70" s="393"/>
      <c r="D70" s="393"/>
      <c r="E70" s="394"/>
    </row>
    <row r="71" spans="1:5" ht="13.5" thickBot="1">
      <c r="A71" s="84"/>
      <c r="B71" s="62"/>
      <c r="C71" s="62"/>
      <c r="D71" s="62"/>
      <c r="E71" s="62"/>
    </row>
    <row r="72" spans="1:17" ht="13.5" thickBot="1">
      <c r="A72" s="379" t="s">
        <v>159</v>
      </c>
      <c r="B72" s="380"/>
      <c r="C72" s="380"/>
      <c r="D72" s="380"/>
      <c r="E72" s="380"/>
      <c r="F72" s="380"/>
      <c r="G72" s="381"/>
      <c r="I72" s="384" t="s">
        <v>158</v>
      </c>
      <c r="J72" s="385"/>
      <c r="K72" s="385"/>
      <c r="L72" s="385"/>
      <c r="M72" s="385"/>
      <c r="N72" s="385"/>
      <c r="O72" s="385"/>
      <c r="P72" s="385"/>
      <c r="Q72" s="386"/>
    </row>
    <row r="73" spans="1:17" ht="12.75">
      <c r="A73" s="352" t="s">
        <v>160</v>
      </c>
      <c r="B73" s="389"/>
      <c r="C73" s="387" t="s">
        <v>161</v>
      </c>
      <c r="D73" s="387"/>
      <c r="E73" s="387"/>
      <c r="F73" s="387"/>
      <c r="G73" s="388"/>
      <c r="I73" s="384" t="s">
        <v>317</v>
      </c>
      <c r="J73" s="396"/>
      <c r="K73" s="241" t="s">
        <v>318</v>
      </c>
      <c r="L73" s="241" t="s">
        <v>319</v>
      </c>
      <c r="M73" s="241" t="s">
        <v>320</v>
      </c>
      <c r="N73" s="241" t="s">
        <v>321</v>
      </c>
      <c r="O73" s="242" t="s">
        <v>323</v>
      </c>
      <c r="P73" s="247" t="s">
        <v>324</v>
      </c>
      <c r="Q73" s="248" t="s">
        <v>325</v>
      </c>
    </row>
    <row r="74" spans="1:17" ht="13.5" thickBot="1">
      <c r="A74" s="339" t="s">
        <v>165</v>
      </c>
      <c r="B74" s="395"/>
      <c r="C74" s="336" t="s">
        <v>166</v>
      </c>
      <c r="D74" s="336"/>
      <c r="E74" s="336"/>
      <c r="F74" s="336"/>
      <c r="G74" s="337"/>
      <c r="I74" s="397"/>
      <c r="J74" s="398"/>
      <c r="K74" s="239" t="s">
        <v>304</v>
      </c>
      <c r="L74" s="240">
        <v>0.15</v>
      </c>
      <c r="M74" s="240">
        <v>0.15</v>
      </c>
      <c r="N74" s="240">
        <v>0.03</v>
      </c>
      <c r="O74" s="134">
        <v>0.01</v>
      </c>
      <c r="P74" s="245">
        <v>32</v>
      </c>
      <c r="Q74" s="246">
        <v>5</v>
      </c>
    </row>
    <row r="75" spans="1:17" ht="12.75">
      <c r="A75" s="339" t="s">
        <v>168</v>
      </c>
      <c r="B75" s="395"/>
      <c r="C75" s="336" t="s">
        <v>169</v>
      </c>
      <c r="D75" s="336"/>
      <c r="E75" s="336"/>
      <c r="F75" s="336"/>
      <c r="G75" s="337"/>
      <c r="I75" s="384" t="s">
        <v>189</v>
      </c>
      <c r="J75" s="396"/>
      <c r="K75" s="241" t="s">
        <v>318</v>
      </c>
      <c r="L75" s="241" t="s">
        <v>319</v>
      </c>
      <c r="M75" s="241" t="s">
        <v>320</v>
      </c>
      <c r="N75" s="241" t="s">
        <v>321</v>
      </c>
      <c r="O75" s="242" t="s">
        <v>322</v>
      </c>
      <c r="P75" s="88"/>
      <c r="Q75" s="136"/>
    </row>
    <row r="76" spans="1:17" ht="13.5" thickBot="1">
      <c r="A76" s="339" t="s">
        <v>172</v>
      </c>
      <c r="B76" s="395"/>
      <c r="C76" s="336">
        <v>20</v>
      </c>
      <c r="D76" s="336"/>
      <c r="E76" s="336"/>
      <c r="F76" s="336"/>
      <c r="G76" s="337"/>
      <c r="I76" s="397"/>
      <c r="J76" s="398"/>
      <c r="K76" s="239" t="s">
        <v>304</v>
      </c>
      <c r="L76" s="240">
        <v>0.01</v>
      </c>
      <c r="M76" s="240">
        <v>0.05</v>
      </c>
      <c r="N76" s="240">
        <v>0.005</v>
      </c>
      <c r="O76" s="134">
        <v>0</v>
      </c>
      <c r="P76" s="243"/>
      <c r="Q76" s="244"/>
    </row>
    <row r="77" spans="1:7" ht="12.75">
      <c r="A77" s="347" t="s">
        <v>174</v>
      </c>
      <c r="B77" s="336"/>
      <c r="C77" s="336" t="s">
        <v>175</v>
      </c>
      <c r="D77" s="336"/>
      <c r="E77" s="336"/>
      <c r="F77" s="336"/>
      <c r="G77" s="337"/>
    </row>
    <row r="78" spans="1:7" ht="12.75">
      <c r="A78" s="347" t="s">
        <v>177</v>
      </c>
      <c r="B78" s="336"/>
      <c r="C78" s="336" t="s">
        <v>178</v>
      </c>
      <c r="D78" s="336"/>
      <c r="E78" s="336"/>
      <c r="F78" s="336"/>
      <c r="G78" s="337"/>
    </row>
    <row r="79" spans="1:7" ht="12.75">
      <c r="A79" s="347" t="s">
        <v>180</v>
      </c>
      <c r="B79" s="336"/>
      <c r="C79" s="336" t="s">
        <v>13</v>
      </c>
      <c r="D79" s="336"/>
      <c r="E79" s="336"/>
      <c r="F79" s="336"/>
      <c r="G79" s="337"/>
    </row>
    <row r="80" spans="1:7" ht="12.75">
      <c r="A80" s="339" t="s">
        <v>183</v>
      </c>
      <c r="B80" s="395"/>
      <c r="C80" s="336">
        <v>52</v>
      </c>
      <c r="D80" s="336"/>
      <c r="E80" s="336"/>
      <c r="F80" s="336"/>
      <c r="G80" s="337"/>
    </row>
    <row r="81" spans="1:7" ht="13.5" thickBot="1">
      <c r="A81" s="399" t="s">
        <v>186</v>
      </c>
      <c r="B81" s="400"/>
      <c r="C81" s="401" t="s">
        <v>200</v>
      </c>
      <c r="D81" s="393"/>
      <c r="E81" s="393"/>
      <c r="F81" s="393"/>
      <c r="G81" s="394"/>
    </row>
    <row r="94" ht="12.75">
      <c r="A94" s="88"/>
    </row>
    <row r="95" spans="1:3" ht="12.75">
      <c r="A95" s="88"/>
      <c r="B95" s="88"/>
      <c r="C95" s="88"/>
    </row>
  </sheetData>
  <mergeCells count="43">
    <mergeCell ref="I72:Q72"/>
    <mergeCell ref="I73:J74"/>
    <mergeCell ref="I75:J76"/>
    <mergeCell ref="V1:X1"/>
    <mergeCell ref="K1:K2"/>
    <mergeCell ref="L1:L2"/>
    <mergeCell ref="O1:O2"/>
    <mergeCell ref="P1:Q1"/>
    <mergeCell ref="I1:I2"/>
    <mergeCell ref="J1:J2"/>
    <mergeCell ref="A1:A2"/>
    <mergeCell ref="B1:B2"/>
    <mergeCell ref="C1:C2"/>
    <mergeCell ref="D1:D2"/>
    <mergeCell ref="E1:E2"/>
    <mergeCell ref="R1:S1"/>
    <mergeCell ref="M1:M2"/>
    <mergeCell ref="B70:E70"/>
    <mergeCell ref="B69:E69"/>
    <mergeCell ref="H1:H2"/>
    <mergeCell ref="G1:G2"/>
    <mergeCell ref="A63:E63"/>
    <mergeCell ref="F1:F2"/>
    <mergeCell ref="N1:N2"/>
    <mergeCell ref="A72:G72"/>
    <mergeCell ref="A73:B73"/>
    <mergeCell ref="C73:G73"/>
    <mergeCell ref="A74:B74"/>
    <mergeCell ref="C74:G74"/>
    <mergeCell ref="A75:B75"/>
    <mergeCell ref="C75:G75"/>
    <mergeCell ref="A76:B76"/>
    <mergeCell ref="C76:G76"/>
    <mergeCell ref="A77:B77"/>
    <mergeCell ref="C77:G77"/>
    <mergeCell ref="A78:B78"/>
    <mergeCell ref="C78:G78"/>
    <mergeCell ref="A81:B81"/>
    <mergeCell ref="C81:G81"/>
    <mergeCell ref="A79:B79"/>
    <mergeCell ref="C79:G79"/>
    <mergeCell ref="A80:B80"/>
    <mergeCell ref="C80:G8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38">
    <tabColor indexed="11"/>
  </sheetPr>
  <dimension ref="A1:Z97"/>
  <sheetViews>
    <sheetView workbookViewId="0" topLeftCell="A1">
      <selection activeCell="A1" sqref="A1:A2"/>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73" t="s">
        <v>109</v>
      </c>
      <c r="S1" s="373"/>
      <c r="T1" s="47"/>
      <c r="U1" s="47"/>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49" t="s">
        <v>138</v>
      </c>
      <c r="U2" s="49" t="s">
        <v>139</v>
      </c>
      <c r="V2" s="67" t="s">
        <v>140</v>
      </c>
      <c r="W2" s="67" t="s">
        <v>141</v>
      </c>
      <c r="X2" s="67" t="s">
        <v>142</v>
      </c>
      <c r="Y2" s="70" t="s">
        <v>119</v>
      </c>
      <c r="Z2" s="71" t="s">
        <v>143</v>
      </c>
    </row>
    <row r="3" spans="1:26" ht="12.75">
      <c r="A3">
        <v>1</v>
      </c>
      <c r="B3">
        <v>0</v>
      </c>
      <c r="C3">
        <v>0</v>
      </c>
      <c r="D3"/>
      <c r="E3">
        <v>480</v>
      </c>
      <c r="F3">
        <v>1339</v>
      </c>
      <c r="G3">
        <v>11150720</v>
      </c>
      <c r="H3">
        <v>0.392311</v>
      </c>
      <c r="I3">
        <v>0</v>
      </c>
      <c r="J3">
        <v>0</v>
      </c>
      <c r="K3">
        <v>0</v>
      </c>
      <c r="L3">
        <v>0</v>
      </c>
      <c r="M3">
        <v>129.999992</v>
      </c>
      <c r="N3">
        <v>0.256</v>
      </c>
      <c r="O3">
        <v>2.78768</v>
      </c>
      <c r="P3" s="46">
        <f>SUM(O3:O42)</f>
        <v>101.27396</v>
      </c>
      <c r="Q3" s="64">
        <f>P3/SUM(N3:N42)</f>
        <v>0.22454228599808437</v>
      </c>
      <c r="R3" s="64">
        <f aca="true" t="shared" si="0" ref="R3:R32">(I3+K3)/F3</f>
        <v>0</v>
      </c>
      <c r="S3" s="64"/>
      <c r="T3" s="251" t="s">
        <v>197</v>
      </c>
      <c r="U3" s="64">
        <v>100</v>
      </c>
      <c r="V3" s="64">
        <f>SUM(O3:O60)</f>
        <v>110.3480079999999</v>
      </c>
      <c r="W3" s="64">
        <f>(SUM(G3:G60)-SUM(J3:J60)-SUM(L3:L60))/4000000</f>
        <v>110.318008</v>
      </c>
      <c r="X3" s="64">
        <f>SUM(O3:O60)</f>
        <v>110.3480079999999</v>
      </c>
      <c r="Y3">
        <v>129.624594</v>
      </c>
      <c r="Z3" s="65">
        <f>W3/Y3</f>
        <v>0.8510576935731811</v>
      </c>
    </row>
    <row r="4" spans="1:26" ht="12.75">
      <c r="A4">
        <v>2</v>
      </c>
      <c r="B4">
        <v>0</v>
      </c>
      <c r="C4">
        <v>0</v>
      </c>
      <c r="D4"/>
      <c r="E4">
        <v>1034</v>
      </c>
      <c r="F4">
        <v>2882</v>
      </c>
      <c r="G4">
        <v>24480800</v>
      </c>
      <c r="H4">
        <v>0.569308</v>
      </c>
      <c r="I4">
        <v>0</v>
      </c>
      <c r="J4">
        <v>0</v>
      </c>
      <c r="K4">
        <v>0</v>
      </c>
      <c r="L4">
        <v>0</v>
      </c>
      <c r="M4">
        <v>129.989297</v>
      </c>
      <c r="N4">
        <v>0.256</v>
      </c>
      <c r="O4">
        <v>6.1202</v>
      </c>
      <c r="P4" s="81"/>
      <c r="Q4" s="55"/>
      <c r="R4" s="55">
        <f t="shared" si="0"/>
        <v>0</v>
      </c>
      <c r="S4" s="55"/>
      <c r="T4" s="55"/>
      <c r="U4" s="55"/>
      <c r="V4" s="55"/>
      <c r="W4" s="55"/>
      <c r="X4" s="55"/>
      <c r="Y4" s="55"/>
      <c r="Z4" s="76"/>
    </row>
    <row r="5" spans="1:26" ht="12.75">
      <c r="A5">
        <v>3</v>
      </c>
      <c r="B5">
        <v>0</v>
      </c>
      <c r="C5">
        <v>0</v>
      </c>
      <c r="D5"/>
      <c r="E5">
        <v>1559</v>
      </c>
      <c r="F5">
        <v>4354</v>
      </c>
      <c r="G5">
        <v>36842080</v>
      </c>
      <c r="H5">
        <v>0.577145</v>
      </c>
      <c r="I5">
        <v>0</v>
      </c>
      <c r="J5">
        <v>0</v>
      </c>
      <c r="K5">
        <v>0</v>
      </c>
      <c r="L5">
        <v>0</v>
      </c>
      <c r="M5">
        <v>129.851193</v>
      </c>
      <c r="N5">
        <v>0.256</v>
      </c>
      <c r="O5">
        <v>9.21052</v>
      </c>
      <c r="P5" s="81"/>
      <c r="Q5" s="55"/>
      <c r="R5" s="55">
        <f t="shared" si="0"/>
        <v>0</v>
      </c>
      <c r="S5" s="55"/>
      <c r="T5" s="55"/>
      <c r="U5" s="55"/>
      <c r="V5" s="55"/>
      <c r="W5" s="55"/>
      <c r="X5" s="55"/>
      <c r="Y5" s="55"/>
      <c r="Z5" s="76"/>
    </row>
    <row r="6" spans="1:26" ht="12.75">
      <c r="A6">
        <v>4</v>
      </c>
      <c r="B6">
        <v>0</v>
      </c>
      <c r="C6">
        <v>0</v>
      </c>
      <c r="D6"/>
      <c r="E6">
        <v>222</v>
      </c>
      <c r="F6">
        <v>606</v>
      </c>
      <c r="G6">
        <v>5087840</v>
      </c>
      <c r="H6">
        <v>0.60763</v>
      </c>
      <c r="I6">
        <v>0</v>
      </c>
      <c r="J6">
        <v>0</v>
      </c>
      <c r="K6">
        <v>0</v>
      </c>
      <c r="L6">
        <v>0</v>
      </c>
      <c r="M6">
        <v>130.000005</v>
      </c>
      <c r="N6">
        <v>5</v>
      </c>
      <c r="O6">
        <v>1.27196</v>
      </c>
      <c r="P6" s="81"/>
      <c r="Q6" s="55"/>
      <c r="R6" s="55">
        <f t="shared" si="0"/>
        <v>0</v>
      </c>
      <c r="S6" s="55"/>
      <c r="T6" s="55"/>
      <c r="U6" s="55"/>
      <c r="V6" s="55"/>
      <c r="W6" s="55"/>
      <c r="X6" s="55"/>
      <c r="Y6" s="55"/>
      <c r="Z6" s="76"/>
    </row>
    <row r="7" spans="1:26" ht="12.75">
      <c r="A7">
        <v>5</v>
      </c>
      <c r="B7">
        <v>0</v>
      </c>
      <c r="C7">
        <v>0</v>
      </c>
      <c r="D7"/>
      <c r="E7">
        <v>1238</v>
      </c>
      <c r="F7">
        <v>3470</v>
      </c>
      <c r="G7">
        <v>29317600</v>
      </c>
      <c r="H7">
        <v>0.464642</v>
      </c>
      <c r="I7">
        <v>0</v>
      </c>
      <c r="J7">
        <v>0</v>
      </c>
      <c r="K7">
        <v>0</v>
      </c>
      <c r="L7">
        <v>0</v>
      </c>
      <c r="M7">
        <v>130.000002</v>
      </c>
      <c r="N7">
        <v>10</v>
      </c>
      <c r="O7">
        <v>7.3294</v>
      </c>
      <c r="P7" s="81"/>
      <c r="Q7" s="55"/>
      <c r="R7" s="55">
        <f t="shared" si="0"/>
        <v>0</v>
      </c>
      <c r="S7" s="56"/>
      <c r="T7" s="55"/>
      <c r="U7" s="55"/>
      <c r="V7" s="55"/>
      <c r="W7" s="55"/>
      <c r="X7" s="55"/>
      <c r="Y7" s="55"/>
      <c r="Z7" s="76"/>
    </row>
    <row r="8" spans="1:26" ht="12.75">
      <c r="A8">
        <v>6</v>
      </c>
      <c r="B8">
        <v>0</v>
      </c>
      <c r="C8">
        <v>0</v>
      </c>
      <c r="D8"/>
      <c r="E8">
        <v>355</v>
      </c>
      <c r="F8">
        <v>929</v>
      </c>
      <c r="G8">
        <v>8251360</v>
      </c>
      <c r="H8">
        <v>0.343468</v>
      </c>
      <c r="I8">
        <v>0</v>
      </c>
      <c r="J8">
        <v>0</v>
      </c>
      <c r="K8">
        <v>0</v>
      </c>
      <c r="L8">
        <v>0</v>
      </c>
      <c r="M8">
        <v>128.265002</v>
      </c>
      <c r="N8">
        <v>0.256</v>
      </c>
      <c r="O8">
        <v>2.06284</v>
      </c>
      <c r="P8" s="81"/>
      <c r="Q8" s="55"/>
      <c r="R8" s="55">
        <f t="shared" si="0"/>
        <v>0</v>
      </c>
      <c r="S8" s="55"/>
      <c r="T8" s="55"/>
      <c r="U8" s="55"/>
      <c r="V8" s="55"/>
      <c r="W8" s="55"/>
      <c r="X8" s="55"/>
      <c r="Y8" s="55"/>
      <c r="Z8" s="76"/>
    </row>
    <row r="9" spans="1:26" ht="12.75">
      <c r="A9">
        <v>11</v>
      </c>
      <c r="B9">
        <v>0</v>
      </c>
      <c r="C9">
        <v>0</v>
      </c>
      <c r="D9"/>
      <c r="E9">
        <v>26</v>
      </c>
      <c r="F9">
        <v>917</v>
      </c>
      <c r="G9">
        <v>293440</v>
      </c>
      <c r="H9">
        <v>0.655396</v>
      </c>
      <c r="I9">
        <v>0</v>
      </c>
      <c r="J9">
        <v>0</v>
      </c>
      <c r="K9">
        <v>0</v>
      </c>
      <c r="L9">
        <v>0</v>
      </c>
      <c r="M9">
        <v>129.999997</v>
      </c>
      <c r="N9">
        <v>0</v>
      </c>
      <c r="O9">
        <v>0.07336</v>
      </c>
      <c r="P9" s="81"/>
      <c r="Q9" s="55"/>
      <c r="R9" s="55">
        <f t="shared" si="0"/>
        <v>0</v>
      </c>
      <c r="S9" s="55"/>
      <c r="T9" s="55"/>
      <c r="U9" s="55"/>
      <c r="V9" s="55"/>
      <c r="W9" s="55"/>
      <c r="X9" s="55"/>
      <c r="Y9" s="55"/>
      <c r="Z9" s="76"/>
    </row>
    <row r="10" spans="1:26" ht="12.75">
      <c r="A10">
        <v>12</v>
      </c>
      <c r="B10">
        <v>0</v>
      </c>
      <c r="C10">
        <v>0</v>
      </c>
      <c r="D10"/>
      <c r="E10">
        <v>20</v>
      </c>
      <c r="F10">
        <v>597</v>
      </c>
      <c r="G10">
        <v>191040</v>
      </c>
      <c r="H10">
        <v>0.369801</v>
      </c>
      <c r="I10">
        <v>0</v>
      </c>
      <c r="J10">
        <v>0</v>
      </c>
      <c r="K10">
        <v>0</v>
      </c>
      <c r="L10">
        <v>0</v>
      </c>
      <c r="M10">
        <v>129.999993</v>
      </c>
      <c r="N10">
        <v>0</v>
      </c>
      <c r="O10">
        <v>0.04776</v>
      </c>
      <c r="P10" s="81"/>
      <c r="Q10" s="55"/>
      <c r="R10" s="55">
        <f t="shared" si="0"/>
        <v>0</v>
      </c>
      <c r="S10" s="55"/>
      <c r="T10" s="55"/>
      <c r="U10" s="55"/>
      <c r="V10" s="55"/>
      <c r="W10" s="55"/>
      <c r="X10" s="55"/>
      <c r="Y10" s="55"/>
      <c r="Z10" s="76"/>
    </row>
    <row r="11" spans="1:26" ht="12.75">
      <c r="A11">
        <v>13</v>
      </c>
      <c r="B11">
        <v>0</v>
      </c>
      <c r="C11">
        <v>0</v>
      </c>
      <c r="D11"/>
      <c r="E11">
        <v>24</v>
      </c>
      <c r="F11">
        <v>314</v>
      </c>
      <c r="G11">
        <v>100480</v>
      </c>
      <c r="H11">
        <v>0.423763</v>
      </c>
      <c r="I11">
        <v>0</v>
      </c>
      <c r="J11">
        <v>0</v>
      </c>
      <c r="K11">
        <v>0</v>
      </c>
      <c r="L11">
        <v>0</v>
      </c>
      <c r="M11">
        <v>130.000004</v>
      </c>
      <c r="N11">
        <v>0</v>
      </c>
      <c r="O11">
        <v>0.02512</v>
      </c>
      <c r="P11" s="81"/>
      <c r="Q11" s="55"/>
      <c r="R11" s="55">
        <f t="shared" si="0"/>
        <v>0</v>
      </c>
      <c r="S11" s="55"/>
      <c r="T11" s="55"/>
      <c r="U11" s="55"/>
      <c r="V11" s="55"/>
      <c r="W11" s="55"/>
      <c r="X11" s="55"/>
      <c r="Y11" s="55"/>
      <c r="Z11" s="76"/>
    </row>
    <row r="12" spans="1:26" ht="12.75">
      <c r="A12">
        <v>14</v>
      </c>
      <c r="B12">
        <v>0</v>
      </c>
      <c r="C12">
        <v>0</v>
      </c>
      <c r="D12"/>
      <c r="E12">
        <v>16</v>
      </c>
      <c r="F12">
        <v>161</v>
      </c>
      <c r="G12">
        <v>51520</v>
      </c>
      <c r="H12">
        <v>0.3839</v>
      </c>
      <c r="I12">
        <v>0</v>
      </c>
      <c r="J12">
        <v>0</v>
      </c>
      <c r="K12">
        <v>0</v>
      </c>
      <c r="L12">
        <v>0</v>
      </c>
      <c r="M12">
        <v>129.999996</v>
      </c>
      <c r="N12">
        <v>0</v>
      </c>
      <c r="O12">
        <v>0.01288</v>
      </c>
      <c r="P12" s="81"/>
      <c r="Q12" s="55"/>
      <c r="R12" s="55">
        <f t="shared" si="0"/>
        <v>0</v>
      </c>
      <c r="S12" s="55"/>
      <c r="T12" s="55"/>
      <c r="U12" s="55"/>
      <c r="V12" s="55"/>
      <c r="W12" s="55"/>
      <c r="X12" s="55"/>
      <c r="Y12" s="55"/>
      <c r="Z12" s="76"/>
    </row>
    <row r="13" spans="1:26" ht="12.75">
      <c r="A13">
        <v>15</v>
      </c>
      <c r="B13">
        <v>0</v>
      </c>
      <c r="C13">
        <v>0</v>
      </c>
      <c r="D13"/>
      <c r="E13">
        <v>7</v>
      </c>
      <c r="F13">
        <v>28</v>
      </c>
      <c r="G13">
        <v>8960</v>
      </c>
      <c r="H13">
        <v>0.335603</v>
      </c>
      <c r="I13">
        <v>0</v>
      </c>
      <c r="J13">
        <v>0</v>
      </c>
      <c r="K13">
        <v>0</v>
      </c>
      <c r="L13">
        <v>0</v>
      </c>
      <c r="M13">
        <v>77.223876</v>
      </c>
      <c r="N13">
        <v>0</v>
      </c>
      <c r="O13">
        <v>0.00224</v>
      </c>
      <c r="P13" s="81"/>
      <c r="Q13" s="55"/>
      <c r="R13" s="55">
        <f t="shared" si="0"/>
        <v>0</v>
      </c>
      <c r="S13" s="55"/>
      <c r="T13" s="55"/>
      <c r="U13" s="55"/>
      <c r="V13" s="55"/>
      <c r="W13" s="55"/>
      <c r="X13" s="55"/>
      <c r="Y13" s="55"/>
      <c r="Z13" s="76"/>
    </row>
    <row r="14" spans="1:26" ht="12.75">
      <c r="A14">
        <v>16</v>
      </c>
      <c r="B14">
        <v>0</v>
      </c>
      <c r="C14">
        <v>0</v>
      </c>
      <c r="D14"/>
      <c r="E14">
        <v>21</v>
      </c>
      <c r="F14">
        <v>258</v>
      </c>
      <c r="G14">
        <v>82560</v>
      </c>
      <c r="H14">
        <v>0.349693</v>
      </c>
      <c r="I14">
        <v>0</v>
      </c>
      <c r="J14">
        <v>0</v>
      </c>
      <c r="K14">
        <v>0</v>
      </c>
      <c r="L14">
        <v>0</v>
      </c>
      <c r="M14">
        <v>129.999997</v>
      </c>
      <c r="N14">
        <v>0</v>
      </c>
      <c r="O14">
        <v>0.02064</v>
      </c>
      <c r="P14" s="81"/>
      <c r="Q14" s="55"/>
      <c r="R14" s="55">
        <f t="shared" si="0"/>
        <v>0</v>
      </c>
      <c r="S14" s="55"/>
      <c r="T14" s="55"/>
      <c r="U14" s="55"/>
      <c r="V14" s="55"/>
      <c r="W14" s="55"/>
      <c r="X14" s="55"/>
      <c r="Y14" s="55"/>
      <c r="Z14" s="76"/>
    </row>
    <row r="15" spans="1:26" ht="12.75">
      <c r="A15">
        <v>17</v>
      </c>
      <c r="B15">
        <v>0</v>
      </c>
      <c r="C15">
        <v>0</v>
      </c>
      <c r="D15"/>
      <c r="E15">
        <v>22</v>
      </c>
      <c r="F15">
        <v>269</v>
      </c>
      <c r="G15">
        <v>86080</v>
      </c>
      <c r="H15">
        <v>0.428485</v>
      </c>
      <c r="I15">
        <v>0</v>
      </c>
      <c r="J15">
        <v>0</v>
      </c>
      <c r="K15">
        <v>0</v>
      </c>
      <c r="L15">
        <v>0</v>
      </c>
      <c r="M15">
        <v>130</v>
      </c>
      <c r="N15">
        <v>0</v>
      </c>
      <c r="O15">
        <v>0.02152</v>
      </c>
      <c r="P15" s="81"/>
      <c r="Q15" s="55"/>
      <c r="R15" s="55">
        <f t="shared" si="0"/>
        <v>0</v>
      </c>
      <c r="S15" s="55"/>
      <c r="T15" s="55"/>
      <c r="U15" s="55"/>
      <c r="V15" s="55"/>
      <c r="W15" s="55"/>
      <c r="X15" s="55"/>
      <c r="Y15" s="55"/>
      <c r="Z15" s="76"/>
    </row>
    <row r="16" spans="1:26" ht="12.75">
      <c r="A16">
        <v>18</v>
      </c>
      <c r="B16">
        <v>0</v>
      </c>
      <c r="C16">
        <v>0</v>
      </c>
      <c r="D16"/>
      <c r="E16">
        <v>20</v>
      </c>
      <c r="F16">
        <v>267</v>
      </c>
      <c r="G16">
        <v>85440</v>
      </c>
      <c r="H16">
        <v>0.399078</v>
      </c>
      <c r="I16">
        <v>0</v>
      </c>
      <c r="J16">
        <v>0</v>
      </c>
      <c r="K16">
        <v>0</v>
      </c>
      <c r="L16">
        <v>0</v>
      </c>
      <c r="M16">
        <v>129.999995</v>
      </c>
      <c r="N16">
        <v>0</v>
      </c>
      <c r="O16">
        <v>0.02136</v>
      </c>
      <c r="P16" s="81"/>
      <c r="Q16" s="55"/>
      <c r="R16" s="55">
        <f t="shared" si="0"/>
        <v>0</v>
      </c>
      <c r="S16" s="55"/>
      <c r="T16" s="55"/>
      <c r="U16" s="55"/>
      <c r="V16" s="55"/>
      <c r="W16" s="55"/>
      <c r="X16" s="55"/>
      <c r="Y16" s="55"/>
      <c r="Z16" s="76"/>
    </row>
    <row r="17" spans="1:26" ht="12.75">
      <c r="A17">
        <v>19</v>
      </c>
      <c r="B17">
        <v>0</v>
      </c>
      <c r="C17">
        <v>0</v>
      </c>
      <c r="D17"/>
      <c r="E17">
        <v>20</v>
      </c>
      <c r="F17">
        <v>131</v>
      </c>
      <c r="G17">
        <v>41920</v>
      </c>
      <c r="H17">
        <v>0.43872</v>
      </c>
      <c r="I17">
        <v>0</v>
      </c>
      <c r="J17">
        <v>0</v>
      </c>
      <c r="K17">
        <v>0</v>
      </c>
      <c r="L17">
        <v>0</v>
      </c>
      <c r="M17">
        <v>75.202231</v>
      </c>
      <c r="N17">
        <v>0</v>
      </c>
      <c r="O17">
        <v>0.01048</v>
      </c>
      <c r="P17" s="81"/>
      <c r="Q17" s="55"/>
      <c r="R17" s="55">
        <f t="shared" si="0"/>
        <v>0</v>
      </c>
      <c r="S17" s="55"/>
      <c r="T17" s="55"/>
      <c r="U17" s="55"/>
      <c r="V17" s="55"/>
      <c r="W17" s="55"/>
      <c r="X17" s="55"/>
      <c r="Y17" s="55"/>
      <c r="Z17" s="76"/>
    </row>
    <row r="18" spans="1:26" ht="12.75">
      <c r="A18">
        <v>20</v>
      </c>
      <c r="B18">
        <v>0</v>
      </c>
      <c r="C18">
        <v>0</v>
      </c>
      <c r="D18"/>
      <c r="E18">
        <v>20</v>
      </c>
      <c r="F18">
        <v>286</v>
      </c>
      <c r="G18">
        <v>91520</v>
      </c>
      <c r="H18">
        <v>0.373467</v>
      </c>
      <c r="I18">
        <v>0</v>
      </c>
      <c r="J18">
        <v>0</v>
      </c>
      <c r="K18">
        <v>0</v>
      </c>
      <c r="L18">
        <v>0</v>
      </c>
      <c r="M18">
        <v>97.474907</v>
      </c>
      <c r="N18">
        <v>0</v>
      </c>
      <c r="O18">
        <v>0.02288</v>
      </c>
      <c r="P18" s="81"/>
      <c r="Q18" s="55"/>
      <c r="R18" s="55">
        <f t="shared" si="0"/>
        <v>0</v>
      </c>
      <c r="S18" s="55"/>
      <c r="T18" s="55"/>
      <c r="U18" s="55"/>
      <c r="V18" s="55"/>
      <c r="W18" s="55"/>
      <c r="X18" s="55"/>
      <c r="Y18" s="55"/>
      <c r="Z18" s="76"/>
    </row>
    <row r="19" spans="1:26" ht="12.75">
      <c r="A19">
        <v>21</v>
      </c>
      <c r="B19">
        <v>0</v>
      </c>
      <c r="C19">
        <v>0</v>
      </c>
      <c r="D19"/>
      <c r="E19">
        <v>1466</v>
      </c>
      <c r="F19">
        <v>2929</v>
      </c>
      <c r="G19">
        <v>35148000</v>
      </c>
      <c r="H19">
        <v>0.899967</v>
      </c>
      <c r="I19">
        <v>0</v>
      </c>
      <c r="J19">
        <v>0</v>
      </c>
      <c r="K19">
        <v>0</v>
      </c>
      <c r="L19">
        <v>0</v>
      </c>
      <c r="M19">
        <v>130</v>
      </c>
      <c r="N19">
        <v>30</v>
      </c>
      <c r="O19">
        <v>8.787</v>
      </c>
      <c r="P19" s="81"/>
      <c r="Q19" s="55"/>
      <c r="R19" s="55">
        <f t="shared" si="0"/>
        <v>0</v>
      </c>
      <c r="S19" s="55"/>
      <c r="T19" s="55"/>
      <c r="U19" s="55"/>
      <c r="V19" s="55"/>
      <c r="W19" s="55"/>
      <c r="X19" s="55"/>
      <c r="Y19" s="55"/>
      <c r="Z19" s="76"/>
    </row>
    <row r="20" spans="1:26" ht="12.75">
      <c r="A20">
        <v>22</v>
      </c>
      <c r="B20">
        <v>0</v>
      </c>
      <c r="C20">
        <v>0</v>
      </c>
      <c r="D20"/>
      <c r="E20">
        <v>1010</v>
      </c>
      <c r="F20">
        <v>2013</v>
      </c>
      <c r="G20">
        <v>24156000</v>
      </c>
      <c r="H20">
        <v>0.611646</v>
      </c>
      <c r="I20">
        <v>0</v>
      </c>
      <c r="J20">
        <v>0</v>
      </c>
      <c r="K20">
        <v>0</v>
      </c>
      <c r="L20">
        <v>0</v>
      </c>
      <c r="M20">
        <v>129.312715</v>
      </c>
      <c r="N20">
        <v>30</v>
      </c>
      <c r="O20">
        <v>6.039</v>
      </c>
      <c r="P20" s="81"/>
      <c r="Q20" s="55"/>
      <c r="R20" s="55">
        <f t="shared" si="0"/>
        <v>0</v>
      </c>
      <c r="S20" s="55"/>
      <c r="T20" s="55"/>
      <c r="U20" s="55"/>
      <c r="V20" s="55"/>
      <c r="W20" s="55"/>
      <c r="X20" s="55"/>
      <c r="Y20" s="55"/>
      <c r="Z20" s="76"/>
    </row>
    <row r="21" spans="1:26" ht="12.75">
      <c r="A21">
        <v>23</v>
      </c>
      <c r="B21">
        <v>0</v>
      </c>
      <c r="C21">
        <v>0</v>
      </c>
      <c r="D21"/>
      <c r="E21">
        <v>509</v>
      </c>
      <c r="F21">
        <v>1010</v>
      </c>
      <c r="G21">
        <v>12120000</v>
      </c>
      <c r="H21">
        <v>0.618854</v>
      </c>
      <c r="I21">
        <v>0</v>
      </c>
      <c r="J21">
        <v>0</v>
      </c>
      <c r="K21">
        <v>0</v>
      </c>
      <c r="L21">
        <v>0</v>
      </c>
      <c r="M21">
        <v>129.999993</v>
      </c>
      <c r="N21">
        <v>30</v>
      </c>
      <c r="O21">
        <v>3.03</v>
      </c>
      <c r="P21" s="81"/>
      <c r="Q21" s="55"/>
      <c r="R21" s="55">
        <f t="shared" si="0"/>
        <v>0</v>
      </c>
      <c r="S21" s="55"/>
      <c r="T21" s="55"/>
      <c r="U21" s="55"/>
      <c r="V21" s="55"/>
      <c r="W21" s="55"/>
      <c r="X21" s="55"/>
      <c r="Y21" s="55"/>
      <c r="Z21" s="76"/>
    </row>
    <row r="22" spans="1:26" ht="12.75">
      <c r="A22">
        <v>24</v>
      </c>
      <c r="B22">
        <v>0</v>
      </c>
      <c r="C22">
        <v>0</v>
      </c>
      <c r="D22"/>
      <c r="E22">
        <v>1147</v>
      </c>
      <c r="F22">
        <v>2283</v>
      </c>
      <c r="G22">
        <v>27396000</v>
      </c>
      <c r="H22">
        <v>0.414235</v>
      </c>
      <c r="I22">
        <v>0</v>
      </c>
      <c r="J22">
        <v>0</v>
      </c>
      <c r="K22">
        <v>0</v>
      </c>
      <c r="L22">
        <v>0</v>
      </c>
      <c r="M22">
        <v>129.338875</v>
      </c>
      <c r="N22">
        <v>30</v>
      </c>
      <c r="O22">
        <v>6.849</v>
      </c>
      <c r="P22" s="81"/>
      <c r="Q22" s="55"/>
      <c r="R22" s="55">
        <f t="shared" si="0"/>
        <v>0</v>
      </c>
      <c r="S22" s="55"/>
      <c r="T22" s="55"/>
      <c r="U22" s="55"/>
      <c r="V22" s="55"/>
      <c r="W22" s="55"/>
      <c r="X22" s="55"/>
      <c r="Y22" s="55"/>
      <c r="Z22" s="76"/>
    </row>
    <row r="23" spans="1:26" ht="12.75">
      <c r="A23">
        <v>0</v>
      </c>
      <c r="B23">
        <v>1</v>
      </c>
      <c r="C23">
        <v>0</v>
      </c>
      <c r="D23"/>
      <c r="E23">
        <v>465</v>
      </c>
      <c r="F23">
        <v>1206</v>
      </c>
      <c r="G23">
        <v>10968000</v>
      </c>
      <c r="H23">
        <v>1.179096</v>
      </c>
      <c r="I23">
        <v>0</v>
      </c>
      <c r="J23">
        <v>0</v>
      </c>
      <c r="K23">
        <v>0</v>
      </c>
      <c r="L23">
        <v>0</v>
      </c>
      <c r="M23">
        <v>130.000002</v>
      </c>
      <c r="N23">
        <v>1</v>
      </c>
      <c r="O23">
        <v>2.742</v>
      </c>
      <c r="P23" s="81"/>
      <c r="Q23" s="55"/>
      <c r="R23" s="55">
        <f t="shared" si="0"/>
        <v>0</v>
      </c>
      <c r="S23" s="55"/>
      <c r="T23" s="55"/>
      <c r="U23" s="55"/>
      <c r="V23" s="55"/>
      <c r="W23" s="55"/>
      <c r="X23" s="55"/>
      <c r="Y23" s="55"/>
      <c r="Z23" s="76"/>
    </row>
    <row r="24" spans="1:26" ht="12.75">
      <c r="A24">
        <v>0</v>
      </c>
      <c r="B24">
        <v>2</v>
      </c>
      <c r="C24">
        <v>0</v>
      </c>
      <c r="D24"/>
      <c r="E24">
        <v>878</v>
      </c>
      <c r="F24">
        <v>2596</v>
      </c>
      <c r="G24">
        <v>20967040</v>
      </c>
      <c r="H24">
        <v>1.170879</v>
      </c>
      <c r="I24">
        <v>0</v>
      </c>
      <c r="J24">
        <v>0</v>
      </c>
      <c r="K24">
        <v>0</v>
      </c>
      <c r="L24">
        <v>0</v>
      </c>
      <c r="M24">
        <v>129.1665</v>
      </c>
      <c r="N24">
        <v>1</v>
      </c>
      <c r="O24">
        <v>5.24176</v>
      </c>
      <c r="P24" s="81"/>
      <c r="Q24" s="55"/>
      <c r="R24" s="55">
        <f t="shared" si="0"/>
        <v>0</v>
      </c>
      <c r="S24" s="55"/>
      <c r="T24" s="55"/>
      <c r="U24" s="55"/>
      <c r="V24" s="55"/>
      <c r="W24" s="55"/>
      <c r="X24" s="55"/>
      <c r="Y24" s="55"/>
      <c r="Z24" s="76"/>
    </row>
    <row r="25" spans="1:26" ht="12.75">
      <c r="A25">
        <v>0</v>
      </c>
      <c r="B25">
        <v>3</v>
      </c>
      <c r="C25">
        <v>0</v>
      </c>
      <c r="D25"/>
      <c r="E25">
        <v>1447</v>
      </c>
      <c r="F25">
        <v>4179</v>
      </c>
      <c r="G25">
        <v>34531840</v>
      </c>
      <c r="H25">
        <v>1.18898</v>
      </c>
      <c r="I25">
        <v>0</v>
      </c>
      <c r="J25">
        <v>0</v>
      </c>
      <c r="K25">
        <v>0</v>
      </c>
      <c r="L25">
        <v>0</v>
      </c>
      <c r="M25">
        <v>129.582138</v>
      </c>
      <c r="N25">
        <v>1</v>
      </c>
      <c r="O25">
        <v>8.63296</v>
      </c>
      <c r="P25" s="81"/>
      <c r="Q25" s="55"/>
      <c r="R25" s="55">
        <f t="shared" si="0"/>
        <v>0</v>
      </c>
      <c r="S25" s="55"/>
      <c r="T25" s="55"/>
      <c r="U25" s="55"/>
      <c r="V25" s="55"/>
      <c r="W25" s="55"/>
      <c r="X25" s="55"/>
      <c r="Y25" s="55"/>
      <c r="Z25" s="76"/>
    </row>
    <row r="26" spans="1:26" ht="12.75">
      <c r="A26">
        <v>0</v>
      </c>
      <c r="B26">
        <v>4</v>
      </c>
      <c r="C26">
        <v>0</v>
      </c>
      <c r="D26"/>
      <c r="E26">
        <v>227</v>
      </c>
      <c r="F26">
        <v>653</v>
      </c>
      <c r="G26">
        <v>5289760</v>
      </c>
      <c r="H26">
        <v>0.770682</v>
      </c>
      <c r="I26">
        <v>0</v>
      </c>
      <c r="J26">
        <v>0</v>
      </c>
      <c r="K26">
        <v>0</v>
      </c>
      <c r="L26">
        <v>0</v>
      </c>
      <c r="M26">
        <v>129.999995</v>
      </c>
      <c r="N26">
        <v>1</v>
      </c>
      <c r="O26">
        <v>1.32244</v>
      </c>
      <c r="P26" s="81"/>
      <c r="Q26" s="55"/>
      <c r="R26" s="55">
        <f t="shared" si="0"/>
        <v>0</v>
      </c>
      <c r="S26" s="55"/>
      <c r="T26" s="55"/>
      <c r="U26" s="55"/>
      <c r="V26" s="55"/>
      <c r="W26" s="55"/>
      <c r="X26" s="55"/>
      <c r="Y26" s="55"/>
      <c r="Z26" s="76"/>
    </row>
    <row r="27" spans="1:26" ht="12.75">
      <c r="A27">
        <v>0</v>
      </c>
      <c r="B27">
        <v>5</v>
      </c>
      <c r="C27">
        <v>0</v>
      </c>
      <c r="D27"/>
      <c r="E27">
        <v>1105</v>
      </c>
      <c r="F27">
        <v>3222</v>
      </c>
      <c r="G27">
        <v>26318240</v>
      </c>
      <c r="H27">
        <v>1.352612</v>
      </c>
      <c r="I27">
        <v>0</v>
      </c>
      <c r="J27">
        <v>0</v>
      </c>
      <c r="K27">
        <v>0</v>
      </c>
      <c r="L27">
        <v>0</v>
      </c>
      <c r="M27">
        <v>129.999999</v>
      </c>
      <c r="N27">
        <v>1</v>
      </c>
      <c r="O27">
        <v>6.57956</v>
      </c>
      <c r="P27" s="81"/>
      <c r="Q27" s="55"/>
      <c r="R27" s="55">
        <f t="shared" si="0"/>
        <v>0</v>
      </c>
      <c r="S27" s="55"/>
      <c r="T27" s="55"/>
      <c r="U27" s="55"/>
      <c r="V27" s="55"/>
      <c r="W27" s="55"/>
      <c r="X27" s="55"/>
      <c r="Y27" s="55"/>
      <c r="Z27" s="76"/>
    </row>
    <row r="28" spans="1:26" ht="12.75">
      <c r="A28">
        <v>0</v>
      </c>
      <c r="B28">
        <v>6</v>
      </c>
      <c r="C28">
        <v>0</v>
      </c>
      <c r="D28"/>
      <c r="E28">
        <v>290</v>
      </c>
      <c r="F28">
        <v>789</v>
      </c>
      <c r="G28">
        <v>6804960</v>
      </c>
      <c r="H28">
        <v>0.818058</v>
      </c>
      <c r="I28">
        <v>0</v>
      </c>
      <c r="J28">
        <v>0</v>
      </c>
      <c r="K28">
        <v>0</v>
      </c>
      <c r="L28">
        <v>0</v>
      </c>
      <c r="M28">
        <v>129.933831</v>
      </c>
      <c r="N28">
        <v>10</v>
      </c>
      <c r="O28">
        <v>1.70124</v>
      </c>
      <c r="P28" s="81"/>
      <c r="Q28" s="55"/>
      <c r="R28" s="55">
        <f t="shared" si="0"/>
        <v>0</v>
      </c>
      <c r="S28" s="55"/>
      <c r="T28" s="55"/>
      <c r="U28" s="55"/>
      <c r="V28" s="55"/>
      <c r="W28" s="55"/>
      <c r="X28" s="55"/>
      <c r="Y28" s="55"/>
      <c r="Z28" s="76"/>
    </row>
    <row r="29" spans="1:26" ht="12.75">
      <c r="A29">
        <v>0</v>
      </c>
      <c r="B29">
        <v>11</v>
      </c>
      <c r="C29">
        <v>0</v>
      </c>
      <c r="D29"/>
      <c r="E29">
        <v>956</v>
      </c>
      <c r="F29">
        <v>1905</v>
      </c>
      <c r="G29">
        <v>22860000</v>
      </c>
      <c r="H29">
        <v>1.164554</v>
      </c>
      <c r="I29">
        <v>0</v>
      </c>
      <c r="J29">
        <v>0</v>
      </c>
      <c r="K29">
        <v>0</v>
      </c>
      <c r="L29">
        <v>0</v>
      </c>
      <c r="M29">
        <v>129.95667</v>
      </c>
      <c r="N29">
        <v>30</v>
      </c>
      <c r="O29">
        <v>5.715</v>
      </c>
      <c r="P29" s="81"/>
      <c r="Q29" s="55"/>
      <c r="R29" s="55">
        <f t="shared" si="0"/>
        <v>0</v>
      </c>
      <c r="S29" s="55"/>
      <c r="T29" s="55"/>
      <c r="U29" s="55"/>
      <c r="V29" s="55"/>
      <c r="W29" s="55"/>
      <c r="X29" s="55"/>
      <c r="Y29" s="55"/>
      <c r="Z29" s="76"/>
    </row>
    <row r="30" spans="1:26" ht="12.75">
      <c r="A30">
        <v>0</v>
      </c>
      <c r="B30">
        <v>12</v>
      </c>
      <c r="C30">
        <v>0</v>
      </c>
      <c r="D30"/>
      <c r="E30">
        <v>618</v>
      </c>
      <c r="F30">
        <v>1231</v>
      </c>
      <c r="G30">
        <v>14772000</v>
      </c>
      <c r="H30">
        <v>1.246147</v>
      </c>
      <c r="I30">
        <v>0</v>
      </c>
      <c r="J30">
        <v>0</v>
      </c>
      <c r="K30">
        <v>0</v>
      </c>
      <c r="L30">
        <v>0</v>
      </c>
      <c r="M30">
        <v>130.000004</v>
      </c>
      <c r="N30">
        <v>30</v>
      </c>
      <c r="O30">
        <v>3.693</v>
      </c>
      <c r="P30" s="81"/>
      <c r="Q30" s="55"/>
      <c r="R30" s="55">
        <f t="shared" si="0"/>
        <v>0</v>
      </c>
      <c r="S30" s="55"/>
      <c r="T30" s="55"/>
      <c r="U30" s="55"/>
      <c r="V30" s="55"/>
      <c r="W30" s="55"/>
      <c r="X30" s="55"/>
      <c r="Y30" s="55"/>
      <c r="Z30" s="76"/>
    </row>
    <row r="31" spans="1:26" ht="12.75">
      <c r="A31">
        <v>0</v>
      </c>
      <c r="B31">
        <v>13</v>
      </c>
      <c r="C31">
        <v>0</v>
      </c>
      <c r="D31"/>
      <c r="E31">
        <v>351</v>
      </c>
      <c r="F31">
        <v>692</v>
      </c>
      <c r="G31">
        <v>8304000</v>
      </c>
      <c r="H31">
        <v>0.546697</v>
      </c>
      <c r="I31">
        <v>0</v>
      </c>
      <c r="J31">
        <v>0</v>
      </c>
      <c r="K31">
        <v>0</v>
      </c>
      <c r="L31">
        <v>0</v>
      </c>
      <c r="M31">
        <v>130.000006</v>
      </c>
      <c r="N31">
        <v>30</v>
      </c>
      <c r="O31">
        <v>2.076</v>
      </c>
      <c r="P31" s="81"/>
      <c r="Q31" s="55"/>
      <c r="R31" s="55">
        <f t="shared" si="0"/>
        <v>0</v>
      </c>
      <c r="S31" s="55"/>
      <c r="T31" s="55"/>
      <c r="U31" s="55"/>
      <c r="V31" s="55"/>
      <c r="W31" s="55"/>
      <c r="X31" s="55"/>
      <c r="Y31" s="55"/>
      <c r="Z31" s="76"/>
    </row>
    <row r="32" spans="1:26" ht="12.75">
      <c r="A32">
        <v>0</v>
      </c>
      <c r="B32">
        <v>14</v>
      </c>
      <c r="C32">
        <v>0</v>
      </c>
      <c r="D32"/>
      <c r="E32">
        <v>199</v>
      </c>
      <c r="F32">
        <v>392</v>
      </c>
      <c r="G32">
        <v>4704000</v>
      </c>
      <c r="H32">
        <v>0.598661</v>
      </c>
      <c r="I32">
        <v>0</v>
      </c>
      <c r="J32">
        <v>0</v>
      </c>
      <c r="K32">
        <v>0</v>
      </c>
      <c r="L32">
        <v>0</v>
      </c>
      <c r="M32">
        <v>129.999995</v>
      </c>
      <c r="N32">
        <v>30</v>
      </c>
      <c r="O32">
        <v>1.176</v>
      </c>
      <c r="P32" s="81"/>
      <c r="Q32" s="55"/>
      <c r="R32" s="55">
        <f t="shared" si="0"/>
        <v>0</v>
      </c>
      <c r="S32" s="55"/>
      <c r="T32" s="55"/>
      <c r="U32" s="55"/>
      <c r="V32" s="55"/>
      <c r="W32" s="55"/>
      <c r="X32" s="55"/>
      <c r="Y32" s="55"/>
      <c r="Z32" s="76"/>
    </row>
    <row r="33" spans="1:26" ht="12.75">
      <c r="A33">
        <v>0</v>
      </c>
      <c r="B33">
        <v>15</v>
      </c>
      <c r="C33">
        <v>0</v>
      </c>
      <c r="D33"/>
      <c r="E33">
        <v>42</v>
      </c>
      <c r="F33">
        <v>82</v>
      </c>
      <c r="G33">
        <v>984000</v>
      </c>
      <c r="H33">
        <v>1.141722</v>
      </c>
      <c r="I33">
        <v>0</v>
      </c>
      <c r="J33">
        <v>0</v>
      </c>
      <c r="K33">
        <v>0</v>
      </c>
      <c r="L33">
        <v>0</v>
      </c>
      <c r="M33">
        <v>129.999999</v>
      </c>
      <c r="N33">
        <v>30</v>
      </c>
      <c r="O33">
        <v>0.246</v>
      </c>
      <c r="P33" s="81"/>
      <c r="Q33" s="55"/>
      <c r="R33" s="88"/>
      <c r="S33" s="55">
        <v>0.0001</v>
      </c>
      <c r="T33" s="55"/>
      <c r="U33" s="55"/>
      <c r="V33" s="55"/>
      <c r="W33" s="55"/>
      <c r="X33" s="55"/>
      <c r="Y33" s="55"/>
      <c r="Z33" s="76"/>
    </row>
    <row r="34" spans="1:26" ht="12.75">
      <c r="A34">
        <v>0</v>
      </c>
      <c r="B34">
        <v>16</v>
      </c>
      <c r="C34">
        <v>0</v>
      </c>
      <c r="D34"/>
      <c r="E34">
        <v>296</v>
      </c>
      <c r="F34">
        <v>583</v>
      </c>
      <c r="G34">
        <v>6996000</v>
      </c>
      <c r="H34">
        <v>0.588998</v>
      </c>
      <c r="I34">
        <v>0</v>
      </c>
      <c r="J34">
        <v>0</v>
      </c>
      <c r="K34">
        <v>0</v>
      </c>
      <c r="L34">
        <v>0</v>
      </c>
      <c r="M34">
        <v>130.000004</v>
      </c>
      <c r="N34">
        <v>30</v>
      </c>
      <c r="O34">
        <v>1.749</v>
      </c>
      <c r="P34" s="81"/>
      <c r="Q34" s="55"/>
      <c r="R34" s="88"/>
      <c r="S34" s="55">
        <v>0.0001</v>
      </c>
      <c r="T34" s="55"/>
      <c r="U34" s="55"/>
      <c r="V34" s="55"/>
      <c r="W34" s="55"/>
      <c r="X34" s="55"/>
      <c r="Y34" s="55"/>
      <c r="Z34" s="76"/>
    </row>
    <row r="35" spans="1:26" ht="12.75">
      <c r="A35">
        <v>0</v>
      </c>
      <c r="B35">
        <v>17</v>
      </c>
      <c r="C35">
        <v>0</v>
      </c>
      <c r="D35"/>
      <c r="E35">
        <v>309</v>
      </c>
      <c r="F35">
        <v>607</v>
      </c>
      <c r="G35">
        <v>7284000</v>
      </c>
      <c r="H35">
        <v>0.655964</v>
      </c>
      <c r="I35">
        <v>0</v>
      </c>
      <c r="J35">
        <v>0</v>
      </c>
      <c r="K35">
        <v>0</v>
      </c>
      <c r="L35">
        <v>0</v>
      </c>
      <c r="M35">
        <v>130.000003</v>
      </c>
      <c r="N35">
        <v>30</v>
      </c>
      <c r="O35">
        <v>1.821</v>
      </c>
      <c r="P35" s="81"/>
      <c r="Q35" s="55"/>
      <c r="R35" s="88"/>
      <c r="S35" s="103">
        <v>0.05</v>
      </c>
      <c r="T35" s="55"/>
      <c r="U35" s="55"/>
      <c r="V35" s="55"/>
      <c r="W35" s="55"/>
      <c r="X35" s="55"/>
      <c r="Y35" s="55"/>
      <c r="Z35" s="76"/>
    </row>
    <row r="36" spans="1:26" ht="12.75">
      <c r="A36">
        <v>0</v>
      </c>
      <c r="B36">
        <v>18</v>
      </c>
      <c r="C36">
        <v>0</v>
      </c>
      <c r="D36"/>
      <c r="E36">
        <v>306</v>
      </c>
      <c r="F36">
        <v>605</v>
      </c>
      <c r="G36">
        <v>7260000</v>
      </c>
      <c r="H36">
        <v>0.506133</v>
      </c>
      <c r="I36">
        <v>0</v>
      </c>
      <c r="J36">
        <v>0</v>
      </c>
      <c r="K36">
        <v>0</v>
      </c>
      <c r="L36">
        <v>0</v>
      </c>
      <c r="M36">
        <v>129.999998</v>
      </c>
      <c r="N36">
        <v>30</v>
      </c>
      <c r="O36">
        <v>1.815</v>
      </c>
      <c r="P36" s="81"/>
      <c r="Q36" s="55"/>
      <c r="R36" s="88"/>
      <c r="S36" s="103">
        <v>0.05</v>
      </c>
      <c r="T36" s="55"/>
      <c r="U36" s="55"/>
      <c r="V36" s="55"/>
      <c r="W36" s="55"/>
      <c r="X36" s="55"/>
      <c r="Y36" s="55"/>
      <c r="Z36" s="76"/>
    </row>
    <row r="37" spans="1:26" ht="12.75">
      <c r="A37">
        <v>0</v>
      </c>
      <c r="B37">
        <v>19</v>
      </c>
      <c r="C37">
        <v>0</v>
      </c>
      <c r="D37"/>
      <c r="E37">
        <v>137</v>
      </c>
      <c r="F37">
        <v>265</v>
      </c>
      <c r="G37">
        <v>3180000</v>
      </c>
      <c r="H37">
        <v>0.447472</v>
      </c>
      <c r="I37">
        <v>0</v>
      </c>
      <c r="J37">
        <v>0</v>
      </c>
      <c r="K37">
        <v>0</v>
      </c>
      <c r="L37">
        <v>0</v>
      </c>
      <c r="M37">
        <v>118.9706</v>
      </c>
      <c r="N37">
        <v>30</v>
      </c>
      <c r="O37">
        <v>0.795</v>
      </c>
      <c r="P37" s="81"/>
      <c r="Q37" s="55"/>
      <c r="R37" s="88"/>
      <c r="S37" s="103">
        <v>0.05</v>
      </c>
      <c r="T37" s="55"/>
      <c r="U37" s="55"/>
      <c r="V37" s="55"/>
      <c r="W37" s="55"/>
      <c r="X37" s="55"/>
      <c r="Y37" s="55"/>
      <c r="Z37" s="76"/>
    </row>
    <row r="38" spans="1:26" ht="12.75">
      <c r="A38">
        <v>0</v>
      </c>
      <c r="B38">
        <v>20</v>
      </c>
      <c r="C38">
        <v>0</v>
      </c>
      <c r="D38"/>
      <c r="E38">
        <v>321</v>
      </c>
      <c r="F38">
        <v>638</v>
      </c>
      <c r="G38">
        <v>7656000</v>
      </c>
      <c r="H38">
        <v>0.524183</v>
      </c>
      <c r="I38">
        <v>0</v>
      </c>
      <c r="J38">
        <v>0</v>
      </c>
      <c r="K38">
        <v>0</v>
      </c>
      <c r="L38">
        <v>0</v>
      </c>
      <c r="M38">
        <v>123.417556</v>
      </c>
      <c r="N38">
        <v>30</v>
      </c>
      <c r="O38">
        <v>1.914</v>
      </c>
      <c r="P38" s="81"/>
      <c r="Q38" s="55"/>
      <c r="R38" s="88"/>
      <c r="S38" s="103">
        <v>0.05</v>
      </c>
      <c r="T38" s="55"/>
      <c r="U38" s="55"/>
      <c r="V38" s="55"/>
      <c r="W38" s="55"/>
      <c r="X38" s="55"/>
      <c r="Y38" s="55"/>
      <c r="Z38" s="76"/>
    </row>
    <row r="39" spans="1:26" ht="12.75">
      <c r="A39">
        <v>0</v>
      </c>
      <c r="B39">
        <v>21</v>
      </c>
      <c r="C39">
        <v>0</v>
      </c>
      <c r="D39"/>
      <c r="E39">
        <v>38</v>
      </c>
      <c r="F39">
        <v>1429</v>
      </c>
      <c r="G39">
        <v>457280</v>
      </c>
      <c r="H39">
        <v>0.308848</v>
      </c>
      <c r="I39">
        <v>0</v>
      </c>
      <c r="J39">
        <v>0</v>
      </c>
      <c r="K39">
        <v>0</v>
      </c>
      <c r="L39">
        <v>0</v>
      </c>
      <c r="M39">
        <v>130</v>
      </c>
      <c r="N39">
        <v>0</v>
      </c>
      <c r="O39">
        <v>0.11432</v>
      </c>
      <c r="P39" s="81"/>
      <c r="Q39" s="55"/>
      <c r="R39" s="88"/>
      <c r="S39" s="103">
        <v>0.05</v>
      </c>
      <c r="T39" s="55"/>
      <c r="U39" s="55"/>
      <c r="V39" s="55"/>
      <c r="W39" s="55"/>
      <c r="X39" s="55"/>
      <c r="Y39" s="55"/>
      <c r="Z39" s="76"/>
    </row>
    <row r="40" spans="1:26" ht="12.75">
      <c r="A40">
        <v>0</v>
      </c>
      <c r="B40">
        <v>22</v>
      </c>
      <c r="C40">
        <v>0</v>
      </c>
      <c r="D40"/>
      <c r="E40">
        <v>32</v>
      </c>
      <c r="F40">
        <v>971</v>
      </c>
      <c r="G40">
        <v>310720</v>
      </c>
      <c r="H40">
        <v>0.599825</v>
      </c>
      <c r="I40">
        <v>0</v>
      </c>
      <c r="J40">
        <v>0</v>
      </c>
      <c r="K40">
        <v>0</v>
      </c>
      <c r="L40">
        <v>0</v>
      </c>
      <c r="M40">
        <v>122.047574</v>
      </c>
      <c r="N40">
        <v>0</v>
      </c>
      <c r="O40">
        <v>0.07768</v>
      </c>
      <c r="P40" s="81"/>
      <c r="Q40" s="55"/>
      <c r="R40" s="88"/>
      <c r="S40" s="103">
        <v>0.05</v>
      </c>
      <c r="T40" s="55"/>
      <c r="U40" s="55"/>
      <c r="V40" s="55"/>
      <c r="W40" s="55"/>
      <c r="X40" s="55"/>
      <c r="Y40" s="55"/>
      <c r="Z40" s="76"/>
    </row>
    <row r="41" spans="1:26" ht="12.75">
      <c r="A41">
        <v>0</v>
      </c>
      <c r="B41">
        <v>23</v>
      </c>
      <c r="C41">
        <v>0</v>
      </c>
      <c r="D41"/>
      <c r="E41">
        <v>22</v>
      </c>
      <c r="F41">
        <v>508</v>
      </c>
      <c r="G41">
        <v>162560</v>
      </c>
      <c r="H41">
        <v>1.118045</v>
      </c>
      <c r="I41">
        <v>0</v>
      </c>
      <c r="J41">
        <v>0</v>
      </c>
      <c r="K41">
        <v>0</v>
      </c>
      <c r="L41">
        <v>0</v>
      </c>
      <c r="M41">
        <v>130.000003</v>
      </c>
      <c r="N41">
        <v>0</v>
      </c>
      <c r="O41">
        <v>0.04064</v>
      </c>
      <c r="P41" s="81"/>
      <c r="Q41" s="55"/>
      <c r="R41" s="88"/>
      <c r="S41" s="55">
        <v>0.0001</v>
      </c>
      <c r="T41" s="55"/>
      <c r="U41" s="55"/>
      <c r="V41" s="55"/>
      <c r="W41" s="55"/>
      <c r="X41" s="55"/>
      <c r="Y41" s="55"/>
      <c r="Z41" s="76"/>
    </row>
    <row r="42" spans="1:26" ht="12.75">
      <c r="A42">
        <v>0</v>
      </c>
      <c r="B42">
        <v>24</v>
      </c>
      <c r="C42">
        <v>0</v>
      </c>
      <c r="D42"/>
      <c r="E42">
        <v>29</v>
      </c>
      <c r="F42">
        <v>944</v>
      </c>
      <c r="G42">
        <v>302080</v>
      </c>
      <c r="H42">
        <v>0.296716</v>
      </c>
      <c r="I42">
        <v>0</v>
      </c>
      <c r="J42">
        <v>0</v>
      </c>
      <c r="K42">
        <v>0</v>
      </c>
      <c r="L42">
        <v>0</v>
      </c>
      <c r="M42">
        <v>116.556132</v>
      </c>
      <c r="N42">
        <v>0</v>
      </c>
      <c r="O42">
        <v>0.07552</v>
      </c>
      <c r="P42" s="81"/>
      <c r="Q42" s="55"/>
      <c r="R42" s="88"/>
      <c r="S42" s="55">
        <v>0.0001</v>
      </c>
      <c r="T42" s="55"/>
      <c r="U42" s="55"/>
      <c r="V42" s="55"/>
      <c r="W42" s="55"/>
      <c r="X42" s="55"/>
      <c r="Y42" s="55"/>
      <c r="Z42" s="76"/>
    </row>
    <row r="43" spans="1:26" ht="12.75">
      <c r="A43">
        <v>7</v>
      </c>
      <c r="B43">
        <v>0</v>
      </c>
      <c r="C43"/>
      <c r="D43">
        <v>13</v>
      </c>
      <c r="E43">
        <v>138</v>
      </c>
      <c r="F43">
        <v>966</v>
      </c>
      <c r="G43">
        <v>3956736</v>
      </c>
      <c r="H43">
        <v>0.093311</v>
      </c>
      <c r="I43">
        <v>0</v>
      </c>
      <c r="J43">
        <v>0</v>
      </c>
      <c r="K43">
        <v>0</v>
      </c>
      <c r="L43">
        <v>0</v>
      </c>
      <c r="M43">
        <v>129.999997</v>
      </c>
      <c r="N43">
        <v>1</v>
      </c>
      <c r="O43">
        <v>0.989184</v>
      </c>
      <c r="P43" s="81"/>
      <c r="Q43" s="55"/>
      <c r="R43" s="92">
        <f>(I43+K43)/F43</f>
        <v>0</v>
      </c>
      <c r="S43" s="55">
        <v>0.0001</v>
      </c>
      <c r="T43" s="55"/>
      <c r="U43" s="55"/>
      <c r="V43" s="55"/>
      <c r="W43" s="55"/>
      <c r="X43" s="55"/>
      <c r="Y43" s="55"/>
      <c r="Z43" s="76"/>
    </row>
    <row r="44" spans="1:26" ht="12.75">
      <c r="A44">
        <v>8</v>
      </c>
      <c r="B44">
        <v>0</v>
      </c>
      <c r="C44"/>
      <c r="D44">
        <v>13</v>
      </c>
      <c r="E44">
        <v>138</v>
      </c>
      <c r="F44">
        <v>966</v>
      </c>
      <c r="G44">
        <v>3956736</v>
      </c>
      <c r="H44">
        <v>0.062243</v>
      </c>
      <c r="I44">
        <v>0</v>
      </c>
      <c r="J44">
        <v>0</v>
      </c>
      <c r="K44">
        <v>0</v>
      </c>
      <c r="L44">
        <v>0</v>
      </c>
      <c r="M44">
        <v>129.604541</v>
      </c>
      <c r="N44">
        <v>1</v>
      </c>
      <c r="O44">
        <v>0.989184</v>
      </c>
      <c r="P44" s="81"/>
      <c r="Q44" s="55"/>
      <c r="R44" s="92">
        <f aca="true" t="shared" si="1" ref="R44:R60">(I44+K44)/F44</f>
        <v>0</v>
      </c>
      <c r="S44" s="55">
        <v>0.0001</v>
      </c>
      <c r="T44" s="55"/>
      <c r="U44" s="55"/>
      <c r="V44" s="55"/>
      <c r="W44" s="55"/>
      <c r="X44" s="55"/>
      <c r="Y44" s="55"/>
      <c r="Z44" s="76"/>
    </row>
    <row r="45" spans="1:26" ht="12.75">
      <c r="A45">
        <v>25</v>
      </c>
      <c r="B45">
        <v>0</v>
      </c>
      <c r="C45"/>
      <c r="D45">
        <v>15</v>
      </c>
      <c r="E45">
        <v>398</v>
      </c>
      <c r="F45">
        <v>398</v>
      </c>
      <c r="G45">
        <v>382080</v>
      </c>
      <c r="H45">
        <v>0.032774</v>
      </c>
      <c r="I45">
        <v>9</v>
      </c>
      <c r="J45">
        <v>8640</v>
      </c>
      <c r="K45">
        <v>0</v>
      </c>
      <c r="L45">
        <v>0</v>
      </c>
      <c r="M45">
        <v>129.999996</v>
      </c>
      <c r="N45">
        <v>0.096</v>
      </c>
      <c r="O45">
        <v>0.09552</v>
      </c>
      <c r="P45" s="81"/>
      <c r="Q45" s="55"/>
      <c r="R45" s="92">
        <f t="shared" si="1"/>
        <v>0.022613065326633167</v>
      </c>
      <c r="S45" s="103">
        <v>0.05</v>
      </c>
      <c r="T45" s="55"/>
      <c r="U45" s="55"/>
      <c r="V45" s="55"/>
      <c r="W45" s="55"/>
      <c r="X45" s="55"/>
      <c r="Y45" s="55"/>
      <c r="Z45" s="76"/>
    </row>
    <row r="46" spans="1:26" ht="12.75">
      <c r="A46">
        <v>26</v>
      </c>
      <c r="B46">
        <v>0</v>
      </c>
      <c r="C46"/>
      <c r="D46">
        <v>15</v>
      </c>
      <c r="E46">
        <v>398</v>
      </c>
      <c r="F46">
        <v>398</v>
      </c>
      <c r="G46">
        <v>382080</v>
      </c>
      <c r="H46">
        <v>0.032987</v>
      </c>
      <c r="I46">
        <v>10</v>
      </c>
      <c r="J46">
        <v>9600</v>
      </c>
      <c r="K46">
        <v>0</v>
      </c>
      <c r="L46">
        <v>0</v>
      </c>
      <c r="M46">
        <v>129.145421</v>
      </c>
      <c r="N46">
        <v>0.096</v>
      </c>
      <c r="O46">
        <v>0.09552</v>
      </c>
      <c r="P46" s="81"/>
      <c r="Q46" s="55"/>
      <c r="R46" s="92">
        <f t="shared" si="1"/>
        <v>0.02512562814070352</v>
      </c>
      <c r="S46" s="103">
        <v>0.05</v>
      </c>
      <c r="T46" s="55"/>
      <c r="U46" s="55"/>
      <c r="V46" s="55"/>
      <c r="W46" s="55"/>
      <c r="X46" s="55"/>
      <c r="Y46" s="55"/>
      <c r="Z46" s="76"/>
    </row>
    <row r="47" spans="1:26" ht="12.75">
      <c r="A47">
        <v>27</v>
      </c>
      <c r="B47">
        <v>0</v>
      </c>
      <c r="C47"/>
      <c r="D47">
        <v>15</v>
      </c>
      <c r="E47">
        <v>398</v>
      </c>
      <c r="F47">
        <v>398</v>
      </c>
      <c r="G47">
        <v>382080</v>
      </c>
      <c r="H47">
        <v>0.032557</v>
      </c>
      <c r="I47">
        <v>10</v>
      </c>
      <c r="J47">
        <v>9600</v>
      </c>
      <c r="K47">
        <v>0</v>
      </c>
      <c r="L47">
        <v>0</v>
      </c>
      <c r="M47">
        <v>130.000001</v>
      </c>
      <c r="N47">
        <v>0.096</v>
      </c>
      <c r="O47">
        <v>0.09552</v>
      </c>
      <c r="P47" s="81"/>
      <c r="Q47" s="55"/>
      <c r="R47" s="92">
        <f t="shared" si="1"/>
        <v>0.02512562814070352</v>
      </c>
      <c r="S47" s="103">
        <v>0.05</v>
      </c>
      <c r="T47" s="55"/>
      <c r="U47" s="55"/>
      <c r="V47" s="55"/>
      <c r="W47" s="55"/>
      <c r="X47" s="55"/>
      <c r="Y47" s="55"/>
      <c r="Z47" s="76"/>
    </row>
    <row r="48" spans="1:26" ht="12.75">
      <c r="A48">
        <v>28</v>
      </c>
      <c r="B48">
        <v>0</v>
      </c>
      <c r="C48"/>
      <c r="D48">
        <v>15</v>
      </c>
      <c r="E48">
        <v>398</v>
      </c>
      <c r="F48">
        <v>398</v>
      </c>
      <c r="G48">
        <v>382080</v>
      </c>
      <c r="H48">
        <v>0.03277</v>
      </c>
      <c r="I48">
        <v>11</v>
      </c>
      <c r="J48">
        <v>10560</v>
      </c>
      <c r="K48">
        <v>0</v>
      </c>
      <c r="L48">
        <v>0</v>
      </c>
      <c r="M48">
        <v>130.000001</v>
      </c>
      <c r="N48">
        <v>0.096</v>
      </c>
      <c r="O48">
        <v>0.09552</v>
      </c>
      <c r="P48" s="81"/>
      <c r="Q48" s="55"/>
      <c r="R48" s="92">
        <f t="shared" si="1"/>
        <v>0.02763819095477387</v>
      </c>
      <c r="S48" s="103">
        <v>0.05</v>
      </c>
      <c r="T48" s="55"/>
      <c r="U48" s="55"/>
      <c r="V48" s="55"/>
      <c r="W48" s="55"/>
      <c r="X48" s="55"/>
      <c r="Y48" s="55"/>
      <c r="Z48" s="76"/>
    </row>
    <row r="49" spans="1:26" ht="12.75">
      <c r="A49">
        <v>29</v>
      </c>
      <c r="B49">
        <v>0</v>
      </c>
      <c r="C49"/>
      <c r="D49">
        <v>15</v>
      </c>
      <c r="E49">
        <v>398</v>
      </c>
      <c r="F49">
        <v>398</v>
      </c>
      <c r="G49">
        <v>382080</v>
      </c>
      <c r="H49">
        <v>0.032983</v>
      </c>
      <c r="I49">
        <v>11</v>
      </c>
      <c r="J49">
        <v>10560</v>
      </c>
      <c r="K49">
        <v>0</v>
      </c>
      <c r="L49">
        <v>0</v>
      </c>
      <c r="M49">
        <v>129.999996</v>
      </c>
      <c r="N49">
        <v>0.096</v>
      </c>
      <c r="O49">
        <v>0.09552</v>
      </c>
      <c r="P49" s="81"/>
      <c r="Q49" s="55"/>
      <c r="R49" s="92">
        <f t="shared" si="1"/>
        <v>0.02763819095477387</v>
      </c>
      <c r="S49" s="103">
        <v>0.05</v>
      </c>
      <c r="T49" s="55"/>
      <c r="U49" s="55"/>
      <c r="V49" s="55"/>
      <c r="W49" s="55"/>
      <c r="X49" s="55"/>
      <c r="Y49" s="55"/>
      <c r="Z49" s="76"/>
    </row>
    <row r="50" spans="1:26" ht="13.5" thickBot="1">
      <c r="A50">
        <v>30</v>
      </c>
      <c r="B50">
        <v>0</v>
      </c>
      <c r="C50"/>
      <c r="D50">
        <v>15</v>
      </c>
      <c r="E50">
        <v>398</v>
      </c>
      <c r="F50">
        <v>398</v>
      </c>
      <c r="G50">
        <v>382080</v>
      </c>
      <c r="H50">
        <v>0.033003</v>
      </c>
      <c r="I50">
        <v>11</v>
      </c>
      <c r="J50">
        <v>10560</v>
      </c>
      <c r="K50">
        <v>0</v>
      </c>
      <c r="L50">
        <v>0</v>
      </c>
      <c r="M50">
        <v>129.999996</v>
      </c>
      <c r="N50">
        <v>0.096</v>
      </c>
      <c r="O50">
        <v>0.09552</v>
      </c>
      <c r="P50" s="104"/>
      <c r="Q50" s="59"/>
      <c r="R50" s="92">
        <f t="shared" si="1"/>
        <v>0.02763819095477387</v>
      </c>
      <c r="S50" s="105">
        <v>0.05</v>
      </c>
      <c r="T50" s="59"/>
      <c r="U50" s="59"/>
      <c r="V50" s="59"/>
      <c r="W50" s="59"/>
      <c r="X50" s="59"/>
      <c r="Y50" s="59"/>
      <c r="Z50" s="80"/>
    </row>
    <row r="51" spans="1:26" ht="12.75">
      <c r="A51">
        <v>0</v>
      </c>
      <c r="B51">
        <v>7</v>
      </c>
      <c r="C51"/>
      <c r="D51">
        <v>13</v>
      </c>
      <c r="E51">
        <v>138</v>
      </c>
      <c r="F51">
        <v>966</v>
      </c>
      <c r="G51">
        <v>3956736</v>
      </c>
      <c r="H51">
        <v>0.060562</v>
      </c>
      <c r="I51">
        <v>0</v>
      </c>
      <c r="J51">
        <v>0</v>
      </c>
      <c r="K51">
        <v>0</v>
      </c>
      <c r="L51">
        <v>0</v>
      </c>
      <c r="M51">
        <v>130.000004</v>
      </c>
      <c r="N51">
        <v>1</v>
      </c>
      <c r="O51">
        <v>0.989184</v>
      </c>
      <c r="P51" s="88"/>
      <c r="Q51" s="88"/>
      <c r="R51" s="92">
        <f t="shared" si="1"/>
        <v>0</v>
      </c>
      <c r="S51" s="250"/>
      <c r="T51" s="88"/>
      <c r="U51" s="88"/>
      <c r="V51" s="88"/>
      <c r="W51" s="88"/>
      <c r="X51" s="88"/>
      <c r="Y51" s="88"/>
      <c r="Z51" s="136"/>
    </row>
    <row r="52" spans="1:26" ht="12.75">
      <c r="A52">
        <v>0</v>
      </c>
      <c r="B52">
        <v>8</v>
      </c>
      <c r="C52"/>
      <c r="D52">
        <v>13</v>
      </c>
      <c r="E52">
        <v>138</v>
      </c>
      <c r="F52">
        <v>966</v>
      </c>
      <c r="G52">
        <v>3956736</v>
      </c>
      <c r="H52">
        <v>0.06172</v>
      </c>
      <c r="I52">
        <v>0</v>
      </c>
      <c r="J52">
        <v>0</v>
      </c>
      <c r="K52">
        <v>0</v>
      </c>
      <c r="L52">
        <v>0</v>
      </c>
      <c r="M52">
        <v>129.604263</v>
      </c>
      <c r="N52">
        <v>1</v>
      </c>
      <c r="O52">
        <v>0.989184</v>
      </c>
      <c r="P52" s="88"/>
      <c r="Q52" s="88"/>
      <c r="R52" s="92">
        <f t="shared" si="1"/>
        <v>0</v>
      </c>
      <c r="S52" s="250"/>
      <c r="T52" s="88"/>
      <c r="U52" s="88"/>
      <c r="V52" s="88"/>
      <c r="W52" s="88"/>
      <c r="X52" s="88"/>
      <c r="Y52" s="88"/>
      <c r="Z52" s="136"/>
    </row>
    <row r="53" spans="1:26" ht="12.75">
      <c r="A53">
        <v>0</v>
      </c>
      <c r="B53">
        <v>9</v>
      </c>
      <c r="C53"/>
      <c r="D53">
        <v>13</v>
      </c>
      <c r="E53">
        <v>277</v>
      </c>
      <c r="F53">
        <v>1939</v>
      </c>
      <c r="G53">
        <v>7942144</v>
      </c>
      <c r="H53">
        <v>0.079499</v>
      </c>
      <c r="I53">
        <v>0</v>
      </c>
      <c r="J53">
        <v>0</v>
      </c>
      <c r="K53">
        <v>0</v>
      </c>
      <c r="L53">
        <v>0</v>
      </c>
      <c r="M53">
        <v>129.796036</v>
      </c>
      <c r="N53">
        <v>2</v>
      </c>
      <c r="O53">
        <v>1.985536</v>
      </c>
      <c r="P53" s="88"/>
      <c r="Q53" s="88"/>
      <c r="R53" s="92">
        <f t="shared" si="1"/>
        <v>0</v>
      </c>
      <c r="S53" s="250"/>
      <c r="T53" s="88"/>
      <c r="U53" s="88"/>
      <c r="V53" s="88"/>
      <c r="W53" s="88"/>
      <c r="X53" s="88"/>
      <c r="Y53" s="88"/>
      <c r="Z53" s="136"/>
    </row>
    <row r="54" spans="1:26" ht="12.75">
      <c r="A54">
        <v>0</v>
      </c>
      <c r="B54">
        <v>10</v>
      </c>
      <c r="C54"/>
      <c r="D54">
        <v>13</v>
      </c>
      <c r="E54">
        <v>277</v>
      </c>
      <c r="F54">
        <v>1939</v>
      </c>
      <c r="G54">
        <v>7942144</v>
      </c>
      <c r="H54">
        <v>0.080822</v>
      </c>
      <c r="I54">
        <v>0</v>
      </c>
      <c r="J54">
        <v>0</v>
      </c>
      <c r="K54">
        <v>0</v>
      </c>
      <c r="L54">
        <v>0</v>
      </c>
      <c r="M54">
        <v>130</v>
      </c>
      <c r="N54">
        <v>2</v>
      </c>
      <c r="O54">
        <v>1.985536</v>
      </c>
      <c r="P54" s="88"/>
      <c r="Q54" s="88"/>
      <c r="R54" s="92">
        <f t="shared" si="1"/>
        <v>0</v>
      </c>
      <c r="S54" s="250"/>
      <c r="T54" s="88"/>
      <c r="U54" s="88"/>
      <c r="V54" s="88"/>
      <c r="W54" s="88"/>
      <c r="X54" s="88"/>
      <c r="Y54" s="88"/>
      <c r="Z54" s="136"/>
    </row>
    <row r="55" spans="1:26" ht="12.75">
      <c r="A55">
        <v>0</v>
      </c>
      <c r="B55">
        <v>25</v>
      </c>
      <c r="C55"/>
      <c r="D55">
        <v>15</v>
      </c>
      <c r="E55">
        <v>398</v>
      </c>
      <c r="F55">
        <v>398</v>
      </c>
      <c r="G55">
        <v>382080</v>
      </c>
      <c r="H55">
        <v>0.032036</v>
      </c>
      <c r="I55">
        <v>9</v>
      </c>
      <c r="J55">
        <v>8640</v>
      </c>
      <c r="K55">
        <v>0</v>
      </c>
      <c r="L55">
        <v>0</v>
      </c>
      <c r="M55">
        <v>130.000001</v>
      </c>
      <c r="N55">
        <v>0.096</v>
      </c>
      <c r="O55">
        <v>0.09552</v>
      </c>
      <c r="P55" s="88"/>
      <c r="Q55" s="88"/>
      <c r="R55" s="92">
        <f t="shared" si="1"/>
        <v>0.022613065326633167</v>
      </c>
      <c r="S55" s="250"/>
      <c r="T55" s="88"/>
      <c r="U55" s="88"/>
      <c r="V55" s="88"/>
      <c r="W55" s="88"/>
      <c r="X55" s="88"/>
      <c r="Y55" s="88"/>
      <c r="Z55" s="136"/>
    </row>
    <row r="56" spans="1:26" ht="12.75">
      <c r="A56">
        <v>0</v>
      </c>
      <c r="B56">
        <v>26</v>
      </c>
      <c r="C56"/>
      <c r="D56">
        <v>15</v>
      </c>
      <c r="E56">
        <v>398</v>
      </c>
      <c r="F56">
        <v>398</v>
      </c>
      <c r="G56">
        <v>382080</v>
      </c>
      <c r="H56">
        <v>0.032243</v>
      </c>
      <c r="I56">
        <v>9</v>
      </c>
      <c r="J56">
        <v>8640</v>
      </c>
      <c r="K56">
        <v>0</v>
      </c>
      <c r="L56">
        <v>0</v>
      </c>
      <c r="M56">
        <v>129.151979</v>
      </c>
      <c r="N56">
        <v>0.096</v>
      </c>
      <c r="O56">
        <v>0.09552</v>
      </c>
      <c r="P56" s="88"/>
      <c r="Q56" s="88"/>
      <c r="R56" s="92">
        <f t="shared" si="1"/>
        <v>0.022613065326633167</v>
      </c>
      <c r="S56" s="250"/>
      <c r="T56" s="88"/>
      <c r="U56" s="88"/>
      <c r="V56" s="88"/>
      <c r="W56" s="88"/>
      <c r="X56" s="88"/>
      <c r="Y56" s="88"/>
      <c r="Z56" s="136"/>
    </row>
    <row r="57" spans="1:26" ht="12.75">
      <c r="A57">
        <v>0</v>
      </c>
      <c r="B57">
        <v>27</v>
      </c>
      <c r="C57"/>
      <c r="D57">
        <v>15</v>
      </c>
      <c r="E57">
        <v>398</v>
      </c>
      <c r="F57">
        <v>398</v>
      </c>
      <c r="G57">
        <v>382080</v>
      </c>
      <c r="H57">
        <v>0.03245</v>
      </c>
      <c r="I57">
        <v>10</v>
      </c>
      <c r="J57">
        <v>9600</v>
      </c>
      <c r="K57">
        <v>0</v>
      </c>
      <c r="L57">
        <v>0</v>
      </c>
      <c r="M57">
        <v>129.999998</v>
      </c>
      <c r="N57">
        <v>0.096</v>
      </c>
      <c r="O57">
        <v>0.09552</v>
      </c>
      <c r="P57" s="88"/>
      <c r="Q57" s="88"/>
      <c r="R57" s="92">
        <f t="shared" si="1"/>
        <v>0.02512562814070352</v>
      </c>
      <c r="S57" s="250"/>
      <c r="T57" s="88"/>
      <c r="U57" s="88"/>
      <c r="V57" s="88"/>
      <c r="W57" s="88"/>
      <c r="X57" s="88"/>
      <c r="Y57" s="88"/>
      <c r="Z57" s="136"/>
    </row>
    <row r="58" spans="1:26" ht="12.75">
      <c r="A58">
        <v>0</v>
      </c>
      <c r="B58">
        <v>28</v>
      </c>
      <c r="C58"/>
      <c r="D58">
        <v>15</v>
      </c>
      <c r="E58">
        <v>398</v>
      </c>
      <c r="F58">
        <v>398</v>
      </c>
      <c r="G58">
        <v>382080</v>
      </c>
      <c r="H58">
        <v>0.032633</v>
      </c>
      <c r="I58">
        <v>10</v>
      </c>
      <c r="J58">
        <v>9600</v>
      </c>
      <c r="K58">
        <v>0</v>
      </c>
      <c r="L58">
        <v>0</v>
      </c>
      <c r="M58">
        <v>130</v>
      </c>
      <c r="N58">
        <v>0.096</v>
      </c>
      <c r="O58">
        <v>0.09552</v>
      </c>
      <c r="P58" s="88"/>
      <c r="Q58" s="88"/>
      <c r="R58" s="92">
        <f t="shared" si="1"/>
        <v>0.02512562814070352</v>
      </c>
      <c r="S58" s="250"/>
      <c r="T58" s="88"/>
      <c r="U58" s="88"/>
      <c r="V58" s="88"/>
      <c r="W58" s="88"/>
      <c r="X58" s="88"/>
      <c r="Y58" s="88"/>
      <c r="Z58" s="136"/>
    </row>
    <row r="59" spans="1:26" ht="12.75">
      <c r="A59">
        <v>0</v>
      </c>
      <c r="B59">
        <v>29</v>
      </c>
      <c r="C59"/>
      <c r="D59">
        <v>15</v>
      </c>
      <c r="E59">
        <v>398</v>
      </c>
      <c r="F59">
        <v>398</v>
      </c>
      <c r="G59">
        <v>382080</v>
      </c>
      <c r="H59">
        <v>0.032866</v>
      </c>
      <c r="I59">
        <v>11</v>
      </c>
      <c r="J59">
        <v>10560</v>
      </c>
      <c r="K59">
        <v>0</v>
      </c>
      <c r="L59">
        <v>0</v>
      </c>
      <c r="M59">
        <v>130.000001</v>
      </c>
      <c r="N59">
        <v>0.096</v>
      </c>
      <c r="O59">
        <v>0.09552</v>
      </c>
      <c r="P59" s="88"/>
      <c r="Q59" s="88"/>
      <c r="R59" s="92">
        <f t="shared" si="1"/>
        <v>0.02763819095477387</v>
      </c>
      <c r="S59" s="250"/>
      <c r="T59" s="88"/>
      <c r="U59" s="88"/>
      <c r="V59" s="88"/>
      <c r="W59" s="88"/>
      <c r="X59" s="88"/>
      <c r="Y59" s="88"/>
      <c r="Z59" s="136"/>
    </row>
    <row r="60" spans="1:26" ht="13.5" thickBot="1">
      <c r="A60">
        <v>0</v>
      </c>
      <c r="B60">
        <v>30</v>
      </c>
      <c r="C60"/>
      <c r="D60">
        <v>15</v>
      </c>
      <c r="E60">
        <v>398</v>
      </c>
      <c r="F60">
        <v>398</v>
      </c>
      <c r="G60">
        <v>382080</v>
      </c>
      <c r="H60">
        <v>0.033069</v>
      </c>
      <c r="I60">
        <v>14</v>
      </c>
      <c r="J60">
        <v>13440</v>
      </c>
      <c r="K60">
        <v>0</v>
      </c>
      <c r="L60">
        <v>0</v>
      </c>
      <c r="M60">
        <v>130.000003</v>
      </c>
      <c r="N60">
        <v>0.096</v>
      </c>
      <c r="O60">
        <v>0.09552</v>
      </c>
      <c r="P60" s="243"/>
      <c r="Q60" s="243"/>
      <c r="R60" s="95">
        <f t="shared" si="1"/>
        <v>0.035175879396984924</v>
      </c>
      <c r="S60" s="252"/>
      <c r="T60" s="243"/>
      <c r="U60" s="243"/>
      <c r="V60" s="243"/>
      <c r="W60" s="243"/>
      <c r="X60" s="243"/>
      <c r="Y60" s="243"/>
      <c r="Z60" s="244"/>
    </row>
    <row r="61" spans="1:26" ht="12.75">
      <c r="A61"/>
      <c r="B61"/>
      <c r="C61"/>
      <c r="D61"/>
      <c r="E61"/>
      <c r="F61"/>
      <c r="G61"/>
      <c r="H61"/>
      <c r="I61"/>
      <c r="J61"/>
      <c r="K61"/>
      <c r="L61"/>
      <c r="M61"/>
      <c r="N61"/>
      <c r="O61"/>
      <c r="P61" s="88"/>
      <c r="Q61" s="88"/>
      <c r="R61" s="249"/>
      <c r="S61" s="250"/>
      <c r="T61" s="88"/>
      <c r="U61" s="88"/>
      <c r="V61" s="88"/>
      <c r="W61" s="88"/>
      <c r="X61" s="88"/>
      <c r="Y61" s="88"/>
      <c r="Z61" s="88"/>
    </row>
    <row r="62" ht="13.5" thickBot="1"/>
    <row r="63" spans="1:19" ht="13.5" thickBot="1">
      <c r="A63" s="390" t="s">
        <v>145</v>
      </c>
      <c r="B63" s="391"/>
      <c r="C63" s="391"/>
      <c r="D63" s="391"/>
      <c r="E63" s="392"/>
      <c r="S63" s="48"/>
    </row>
    <row r="64" spans="1:19" ht="12.75">
      <c r="A64" s="46"/>
      <c r="B64" s="64" t="s">
        <v>146</v>
      </c>
      <c r="C64" s="64" t="s">
        <v>147</v>
      </c>
      <c r="D64" s="64" t="s">
        <v>148</v>
      </c>
      <c r="E64" s="65" t="s">
        <v>149</v>
      </c>
      <c r="S64" s="48"/>
    </row>
    <row r="65" spans="1:5" ht="12.75">
      <c r="A65" s="81" t="s">
        <v>150</v>
      </c>
      <c r="B65" s="55">
        <v>0.004</v>
      </c>
      <c r="C65" s="55">
        <v>0.006</v>
      </c>
      <c r="D65" s="55">
        <v>0.0017</v>
      </c>
      <c r="E65" s="76">
        <v>0.0015</v>
      </c>
    </row>
    <row r="66" spans="1:5" ht="12.75">
      <c r="A66" s="81" t="s">
        <v>151</v>
      </c>
      <c r="B66" s="55">
        <v>15</v>
      </c>
      <c r="C66" s="55">
        <v>7</v>
      </c>
      <c r="D66" s="55">
        <v>31</v>
      </c>
      <c r="E66" s="76">
        <v>15</v>
      </c>
    </row>
    <row r="67" spans="1:5" ht="12.75">
      <c r="A67" s="81" t="s">
        <v>152</v>
      </c>
      <c r="B67" s="55">
        <v>31</v>
      </c>
      <c r="C67" s="55">
        <v>15</v>
      </c>
      <c r="D67" s="55">
        <v>31</v>
      </c>
      <c r="E67" s="76">
        <v>31</v>
      </c>
    </row>
    <row r="68" spans="1:5" ht="12.75">
      <c r="A68" s="81" t="s">
        <v>153</v>
      </c>
      <c r="B68" s="55">
        <v>7</v>
      </c>
      <c r="C68" s="55">
        <v>4</v>
      </c>
      <c r="D68" s="55">
        <v>3</v>
      </c>
      <c r="E68" s="76">
        <v>2</v>
      </c>
    </row>
    <row r="69" spans="1:5" ht="13.5" thickBot="1">
      <c r="A69" s="82" t="s">
        <v>154</v>
      </c>
      <c r="B69" s="393" t="s">
        <v>155</v>
      </c>
      <c r="C69" s="393"/>
      <c r="D69" s="393"/>
      <c r="E69" s="394"/>
    </row>
    <row r="70" spans="1:5" ht="13.5" thickBot="1">
      <c r="A70" s="83" t="s">
        <v>156</v>
      </c>
      <c r="B70" s="393" t="s">
        <v>157</v>
      </c>
      <c r="C70" s="393"/>
      <c r="D70" s="393"/>
      <c r="E70" s="394"/>
    </row>
    <row r="71" spans="1:5" ht="13.5" thickBot="1">
      <c r="A71" s="84"/>
      <c r="B71" s="62"/>
      <c r="C71" s="62"/>
      <c r="D71" s="62"/>
      <c r="E71" s="62"/>
    </row>
    <row r="72" spans="1:17" ht="13.5" thickBot="1">
      <c r="A72" s="379" t="s">
        <v>159</v>
      </c>
      <c r="B72" s="380"/>
      <c r="C72" s="380"/>
      <c r="D72" s="380"/>
      <c r="E72" s="380"/>
      <c r="F72" s="380"/>
      <c r="G72" s="381"/>
      <c r="I72" s="384" t="s">
        <v>158</v>
      </c>
      <c r="J72" s="385"/>
      <c r="K72" s="385"/>
      <c r="L72" s="385"/>
      <c r="M72" s="385"/>
      <c r="N72" s="385"/>
      <c r="O72" s="385"/>
      <c r="P72" s="385"/>
      <c r="Q72" s="386"/>
    </row>
    <row r="73" spans="1:17" ht="13.5" customHeight="1">
      <c r="A73" s="352" t="s">
        <v>160</v>
      </c>
      <c r="B73" s="389"/>
      <c r="C73" s="387" t="s">
        <v>161</v>
      </c>
      <c r="D73" s="387"/>
      <c r="E73" s="387"/>
      <c r="F73" s="387"/>
      <c r="G73" s="388"/>
      <c r="I73" s="384" t="s">
        <v>317</v>
      </c>
      <c r="J73" s="396"/>
      <c r="K73" s="241" t="s">
        <v>318</v>
      </c>
      <c r="L73" s="241" t="s">
        <v>319</v>
      </c>
      <c r="M73" s="241" t="s">
        <v>320</v>
      </c>
      <c r="N73" s="241" t="s">
        <v>321</v>
      </c>
      <c r="O73" s="242" t="s">
        <v>323</v>
      </c>
      <c r="P73" s="247" t="s">
        <v>324</v>
      </c>
      <c r="Q73" s="248" t="s">
        <v>325</v>
      </c>
    </row>
    <row r="74" spans="1:17" ht="13.5" thickBot="1">
      <c r="A74" s="339" t="s">
        <v>165</v>
      </c>
      <c r="B74" s="395"/>
      <c r="C74" s="336" t="s">
        <v>166</v>
      </c>
      <c r="D74" s="336"/>
      <c r="E74" s="336"/>
      <c r="F74" s="336"/>
      <c r="G74" s="337"/>
      <c r="I74" s="397"/>
      <c r="J74" s="398"/>
      <c r="K74" s="239" t="s">
        <v>304</v>
      </c>
      <c r="L74" s="240">
        <v>0.15</v>
      </c>
      <c r="M74" s="240">
        <v>0.15</v>
      </c>
      <c r="N74" s="240">
        <v>0.05</v>
      </c>
      <c r="O74" s="134">
        <v>0.015</v>
      </c>
      <c r="P74" s="245">
        <v>32</v>
      </c>
      <c r="Q74" s="246">
        <v>5</v>
      </c>
    </row>
    <row r="75" spans="1:17" ht="12.75">
      <c r="A75" s="339" t="s">
        <v>168</v>
      </c>
      <c r="B75" s="395"/>
      <c r="C75" s="336" t="s">
        <v>169</v>
      </c>
      <c r="D75" s="336"/>
      <c r="E75" s="336"/>
      <c r="F75" s="336"/>
      <c r="G75" s="337"/>
      <c r="I75" s="384" t="s">
        <v>189</v>
      </c>
      <c r="J75" s="396"/>
      <c r="K75" s="241" t="s">
        <v>318</v>
      </c>
      <c r="L75" s="241" t="s">
        <v>319</v>
      </c>
      <c r="M75" s="241" t="s">
        <v>320</v>
      </c>
      <c r="N75" s="241" t="s">
        <v>321</v>
      </c>
      <c r="O75" s="242" t="s">
        <v>322</v>
      </c>
      <c r="P75" s="88"/>
      <c r="Q75" s="136"/>
    </row>
    <row r="76" spans="1:17" ht="13.5" thickBot="1">
      <c r="A76" s="339" t="s">
        <v>172</v>
      </c>
      <c r="B76" s="395"/>
      <c r="C76" s="336">
        <v>20</v>
      </c>
      <c r="D76" s="336"/>
      <c r="E76" s="336"/>
      <c r="F76" s="336"/>
      <c r="G76" s="337"/>
      <c r="I76" s="397"/>
      <c r="J76" s="398"/>
      <c r="K76" s="239" t="s">
        <v>304</v>
      </c>
      <c r="L76" s="240">
        <v>0.01</v>
      </c>
      <c r="M76" s="240">
        <v>0.02</v>
      </c>
      <c r="N76" s="240">
        <v>0.005</v>
      </c>
      <c r="O76" s="134">
        <v>0</v>
      </c>
      <c r="P76" s="243"/>
      <c r="Q76" s="244"/>
    </row>
    <row r="77" spans="1:7" ht="12.75">
      <c r="A77" s="347" t="s">
        <v>174</v>
      </c>
      <c r="B77" s="336"/>
      <c r="C77" s="336" t="s">
        <v>175</v>
      </c>
      <c r="D77" s="336"/>
      <c r="E77" s="336"/>
      <c r="F77" s="336"/>
      <c r="G77" s="337"/>
    </row>
    <row r="78" spans="1:7" ht="12.75">
      <c r="A78" s="347" t="s">
        <v>177</v>
      </c>
      <c r="B78" s="336"/>
      <c r="C78" s="336" t="s">
        <v>178</v>
      </c>
      <c r="D78" s="336"/>
      <c r="E78" s="336"/>
      <c r="F78" s="336"/>
      <c r="G78" s="337"/>
    </row>
    <row r="79" spans="1:7" ht="12.75">
      <c r="A79" s="347" t="s">
        <v>180</v>
      </c>
      <c r="B79" s="336"/>
      <c r="C79" s="336" t="s">
        <v>13</v>
      </c>
      <c r="D79" s="336"/>
      <c r="E79" s="336"/>
      <c r="F79" s="336"/>
      <c r="G79" s="337"/>
    </row>
    <row r="80" spans="1:7" ht="12.75">
      <c r="A80" s="339" t="s">
        <v>183</v>
      </c>
      <c r="B80" s="395"/>
      <c r="C80" s="336">
        <v>52</v>
      </c>
      <c r="D80" s="336"/>
      <c r="E80" s="336"/>
      <c r="F80" s="336"/>
      <c r="G80" s="337"/>
    </row>
    <row r="81" spans="1:7" ht="13.5" thickBot="1">
      <c r="A81" s="399" t="s">
        <v>186</v>
      </c>
      <c r="B81" s="400"/>
      <c r="C81" s="401" t="s">
        <v>200</v>
      </c>
      <c r="D81" s="393"/>
      <c r="E81" s="393"/>
      <c r="F81" s="393"/>
      <c r="G81" s="394"/>
    </row>
    <row r="82" ht="13.5" thickBot="1"/>
    <row r="83" spans="1:17" ht="13.5" thickBot="1">
      <c r="A83" s="390" t="s">
        <v>190</v>
      </c>
      <c r="B83" s="391"/>
      <c r="C83" s="391"/>
      <c r="D83" s="391"/>
      <c r="E83" s="391"/>
      <c r="F83" s="391"/>
      <c r="G83" s="391"/>
      <c r="H83" s="391"/>
      <c r="I83" s="391"/>
      <c r="J83" s="391"/>
      <c r="K83" s="391"/>
      <c r="L83" s="391"/>
      <c r="M83" s="391"/>
      <c r="N83" s="391"/>
      <c r="O83" s="391"/>
      <c r="P83" s="391"/>
      <c r="Q83" s="392"/>
    </row>
    <row r="84" spans="1:17" ht="12.75">
      <c r="A84" s="107" t="s">
        <v>122</v>
      </c>
      <c r="B84" s="85">
        <v>25</v>
      </c>
      <c r="C84" s="86">
        <v>26</v>
      </c>
      <c r="D84" s="86">
        <v>27</v>
      </c>
      <c r="E84" s="86">
        <v>28</v>
      </c>
      <c r="F84" s="86">
        <v>29</v>
      </c>
      <c r="G84" s="86">
        <v>30</v>
      </c>
      <c r="H84" s="86">
        <v>7</v>
      </c>
      <c r="I84" s="86">
        <v>8</v>
      </c>
      <c r="J84" s="86">
        <v>9</v>
      </c>
      <c r="K84" s="86">
        <v>10</v>
      </c>
      <c r="L84" s="86">
        <v>25</v>
      </c>
      <c r="M84" s="108">
        <v>26</v>
      </c>
      <c r="N84" s="109">
        <v>27</v>
      </c>
      <c r="O84" s="109">
        <v>28</v>
      </c>
      <c r="P84" s="109">
        <v>29</v>
      </c>
      <c r="Q84" s="110">
        <v>30</v>
      </c>
    </row>
    <row r="85" spans="1:17" ht="12.75">
      <c r="A85" s="99" t="s">
        <v>191</v>
      </c>
      <c r="B85" s="75">
        <v>0.0015</v>
      </c>
      <c r="C85" s="75">
        <v>0.0015</v>
      </c>
      <c r="D85" s="75">
        <v>0.0015</v>
      </c>
      <c r="E85" s="75">
        <v>0.0015</v>
      </c>
      <c r="F85" s="75">
        <v>0.0015</v>
      </c>
      <c r="G85" s="75">
        <v>0.0015</v>
      </c>
      <c r="H85" s="55">
        <v>0.0025</v>
      </c>
      <c r="I85" s="55">
        <v>0.0025</v>
      </c>
      <c r="J85" s="55">
        <v>0.0025</v>
      </c>
      <c r="K85" s="55">
        <v>0.0025</v>
      </c>
      <c r="L85" s="55">
        <v>0.0015</v>
      </c>
      <c r="M85" s="111">
        <v>0.0015</v>
      </c>
      <c r="N85" s="55">
        <v>0.0015</v>
      </c>
      <c r="O85" s="55">
        <v>0.0015</v>
      </c>
      <c r="P85" s="55">
        <v>0.0015</v>
      </c>
      <c r="Q85" s="76">
        <v>0.0015</v>
      </c>
    </row>
    <row r="86" spans="1:17" ht="12.75">
      <c r="A86" s="99" t="s">
        <v>192</v>
      </c>
      <c r="B86" s="75" t="s">
        <v>194</v>
      </c>
      <c r="C86" s="75" t="s">
        <v>194</v>
      </c>
      <c r="D86" s="75" t="s">
        <v>194</v>
      </c>
      <c r="E86" s="75" t="s">
        <v>194</v>
      </c>
      <c r="F86" s="75" t="s">
        <v>194</v>
      </c>
      <c r="G86" s="75" t="s">
        <v>194</v>
      </c>
      <c r="H86" s="75" t="s">
        <v>194</v>
      </c>
      <c r="I86" s="75" t="s">
        <v>194</v>
      </c>
      <c r="J86" s="75" t="s">
        <v>194</v>
      </c>
      <c r="K86" s="75" t="s">
        <v>194</v>
      </c>
      <c r="L86" s="75" t="s">
        <v>194</v>
      </c>
      <c r="M86" s="112" t="s">
        <v>194</v>
      </c>
      <c r="N86" s="55" t="s">
        <v>194</v>
      </c>
      <c r="O86" s="55" t="s">
        <v>194</v>
      </c>
      <c r="P86" s="55" t="s">
        <v>194</v>
      </c>
      <c r="Q86" s="76" t="s">
        <v>194</v>
      </c>
    </row>
    <row r="87" spans="1:17" ht="13.5" thickBot="1">
      <c r="A87" s="100" t="s">
        <v>193</v>
      </c>
      <c r="B87" s="79">
        <v>0.0001</v>
      </c>
      <c r="C87" s="59">
        <v>0.0001</v>
      </c>
      <c r="D87" s="59">
        <v>0.0001</v>
      </c>
      <c r="E87" s="59">
        <v>0.0001</v>
      </c>
      <c r="F87" s="59">
        <v>0.0001</v>
      </c>
      <c r="G87" s="59">
        <v>0.021</v>
      </c>
      <c r="H87" s="59">
        <v>0.0001</v>
      </c>
      <c r="I87" s="59">
        <v>0.0001</v>
      </c>
      <c r="J87" s="59">
        <v>0.0001</v>
      </c>
      <c r="K87" s="59">
        <v>0.0001</v>
      </c>
      <c r="L87" s="59">
        <v>0.005</v>
      </c>
      <c r="M87" s="113">
        <v>0.0001</v>
      </c>
      <c r="N87" s="59">
        <v>0.0001</v>
      </c>
      <c r="O87" s="59">
        <v>0.0001</v>
      </c>
      <c r="P87" s="59">
        <v>0.0001</v>
      </c>
      <c r="Q87" s="80">
        <v>0.021</v>
      </c>
    </row>
    <row r="96" ht="12.75">
      <c r="A96" s="88"/>
    </row>
    <row r="97" spans="1:3" ht="12.75">
      <c r="A97" s="88"/>
      <c r="B97" s="88"/>
      <c r="C97" s="88"/>
    </row>
  </sheetData>
  <mergeCells count="44">
    <mergeCell ref="I72:Q72"/>
    <mergeCell ref="I73:J74"/>
    <mergeCell ref="I75:J76"/>
    <mergeCell ref="R1:S1"/>
    <mergeCell ref="E1:E2"/>
    <mergeCell ref="F1:F2"/>
    <mergeCell ref="G1:G2"/>
    <mergeCell ref="H1:H2"/>
    <mergeCell ref="V1:X1"/>
    <mergeCell ref="A63:E63"/>
    <mergeCell ref="M1:M2"/>
    <mergeCell ref="N1:N2"/>
    <mergeCell ref="O1:O2"/>
    <mergeCell ref="P1:Q1"/>
    <mergeCell ref="I1:I2"/>
    <mergeCell ref="J1:J2"/>
    <mergeCell ref="K1:K2"/>
    <mergeCell ref="L1:L2"/>
    <mergeCell ref="C1:C2"/>
    <mergeCell ref="D1:D2"/>
    <mergeCell ref="C73:G73"/>
    <mergeCell ref="A74:B74"/>
    <mergeCell ref="C74:G74"/>
    <mergeCell ref="B69:E69"/>
    <mergeCell ref="B70:E70"/>
    <mergeCell ref="A72:G72"/>
    <mergeCell ref="A1:A2"/>
    <mergeCell ref="B1:B2"/>
    <mergeCell ref="A75:B75"/>
    <mergeCell ref="C75:G75"/>
    <mergeCell ref="A73:B73"/>
    <mergeCell ref="A76:B76"/>
    <mergeCell ref="C76:G76"/>
    <mergeCell ref="A77:B77"/>
    <mergeCell ref="C77:G77"/>
    <mergeCell ref="A78:B78"/>
    <mergeCell ref="C78:G78"/>
    <mergeCell ref="A81:B81"/>
    <mergeCell ref="C81:G81"/>
    <mergeCell ref="A83:Q83"/>
    <mergeCell ref="A79:B79"/>
    <mergeCell ref="C79:G79"/>
    <mergeCell ref="A80:B80"/>
    <mergeCell ref="C80:G8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57"/>
  </sheetPr>
  <dimension ref="A1:Z95"/>
  <sheetViews>
    <sheetView workbookViewId="0" topLeftCell="D1">
      <pane ySplit="2" topLeftCell="BM36" activePane="bottomLeft" state="frozen"/>
      <selection pane="topLeft" activeCell="J54" sqref="J54"/>
      <selection pane="bottomLeft" activeCell="Y3" sqref="Y3"/>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382" t="s">
        <v>121</v>
      </c>
      <c r="B1" s="374" t="s">
        <v>122</v>
      </c>
      <c r="C1" s="374" t="s">
        <v>123</v>
      </c>
      <c r="D1" s="374" t="s">
        <v>124</v>
      </c>
      <c r="E1" s="374" t="s">
        <v>125</v>
      </c>
      <c r="F1" s="374" t="s">
        <v>126</v>
      </c>
      <c r="G1" s="374" t="s">
        <v>127</v>
      </c>
      <c r="H1" s="374" t="s">
        <v>128</v>
      </c>
      <c r="I1" s="374" t="s">
        <v>129</v>
      </c>
      <c r="J1" s="374" t="s">
        <v>130</v>
      </c>
      <c r="K1" s="374" t="s">
        <v>131</v>
      </c>
      <c r="L1" s="374" t="s">
        <v>132</v>
      </c>
      <c r="M1" s="374" t="s">
        <v>119</v>
      </c>
      <c r="N1" s="374" t="s">
        <v>133</v>
      </c>
      <c r="O1" s="377" t="s">
        <v>134</v>
      </c>
      <c r="P1" s="371" t="s">
        <v>108</v>
      </c>
      <c r="Q1" s="373"/>
      <c r="R1" s="359" t="s">
        <v>109</v>
      </c>
      <c r="S1" s="361"/>
      <c r="T1" s="63"/>
      <c r="U1" s="63"/>
      <c r="V1" s="373" t="s">
        <v>110</v>
      </c>
      <c r="W1" s="373"/>
      <c r="X1" s="373"/>
      <c r="Y1" s="64" t="s">
        <v>111</v>
      </c>
      <c r="Z1" s="65"/>
    </row>
    <row r="2" spans="1:26" ht="39" thickBot="1">
      <c r="A2" s="383"/>
      <c r="B2" s="375"/>
      <c r="C2" s="375"/>
      <c r="D2" s="375"/>
      <c r="E2" s="375"/>
      <c r="F2" s="375"/>
      <c r="G2" s="375"/>
      <c r="H2" s="375"/>
      <c r="I2" s="375"/>
      <c r="J2" s="375"/>
      <c r="K2" s="375"/>
      <c r="L2" s="375"/>
      <c r="M2" s="375"/>
      <c r="N2" s="375"/>
      <c r="O2" s="378"/>
      <c r="P2" s="66" t="s">
        <v>135</v>
      </c>
      <c r="Q2" s="67" t="s">
        <v>113</v>
      </c>
      <c r="R2" s="67" t="s">
        <v>136</v>
      </c>
      <c r="S2" s="67" t="s">
        <v>196</v>
      </c>
      <c r="T2" s="89" t="s">
        <v>138</v>
      </c>
      <c r="U2" s="89" t="s">
        <v>139</v>
      </c>
      <c r="V2" s="67" t="s">
        <v>140</v>
      </c>
      <c r="W2" s="67" t="s">
        <v>141</v>
      </c>
      <c r="X2" s="67" t="s">
        <v>142</v>
      </c>
      <c r="Y2" s="70" t="s">
        <v>119</v>
      </c>
      <c r="Z2" s="71" t="s">
        <v>143</v>
      </c>
    </row>
    <row r="3" spans="1:26" ht="12.75">
      <c r="A3">
        <v>0</v>
      </c>
      <c r="B3">
        <v>2</v>
      </c>
      <c r="C3">
        <v>0</v>
      </c>
      <c r="D3"/>
      <c r="E3">
        <v>752</v>
      </c>
      <c r="F3">
        <v>1495</v>
      </c>
      <c r="G3">
        <v>17940000</v>
      </c>
      <c r="H3">
        <v>1.085362</v>
      </c>
      <c r="I3">
        <v>0</v>
      </c>
      <c r="J3">
        <v>0</v>
      </c>
      <c r="K3">
        <v>0</v>
      </c>
      <c r="L3">
        <v>0</v>
      </c>
      <c r="M3">
        <v>128.588233</v>
      </c>
      <c r="N3">
        <v>30</v>
      </c>
      <c r="O3">
        <v>4.485</v>
      </c>
      <c r="P3" s="114">
        <f>SUM(O3:O22)</f>
        <v>46.19852</v>
      </c>
      <c r="Q3" s="64">
        <f>P3/SUM(N3:N22)</f>
        <v>0.15399506666666668</v>
      </c>
      <c r="R3" s="64">
        <f aca="true" t="shared" si="0" ref="R3:R30">(I3+K3)/F3</f>
        <v>0</v>
      </c>
      <c r="S3" s="64"/>
      <c r="T3" s="55" t="s">
        <v>198</v>
      </c>
      <c r="U3" s="55">
        <v>100</v>
      </c>
      <c r="V3" s="64">
        <f>SUM(O3:O61)</f>
        <v>90.84106400000007</v>
      </c>
      <c r="W3" s="64">
        <f>(SUM(G3:G61)-SUM(J3:J61)-SUM(L3:L61))/4000000</f>
        <v>90.796424</v>
      </c>
      <c r="X3" s="64">
        <f>SUM(O3:O61)</f>
        <v>90.84106400000007</v>
      </c>
      <c r="Y3">
        <v>128.473695</v>
      </c>
      <c r="Z3" s="65">
        <f>W3/Y3</f>
        <v>0.7067316309381466</v>
      </c>
    </row>
    <row r="4" spans="1:26" ht="12.75">
      <c r="A4">
        <v>0</v>
      </c>
      <c r="B4">
        <v>3</v>
      </c>
      <c r="C4">
        <v>0</v>
      </c>
      <c r="D4"/>
      <c r="E4">
        <v>925</v>
      </c>
      <c r="F4">
        <v>1839</v>
      </c>
      <c r="G4">
        <v>22068000</v>
      </c>
      <c r="H4">
        <v>1.110288</v>
      </c>
      <c r="I4">
        <v>0</v>
      </c>
      <c r="J4">
        <v>0</v>
      </c>
      <c r="K4">
        <v>0</v>
      </c>
      <c r="L4">
        <v>0</v>
      </c>
      <c r="M4">
        <v>129.272951</v>
      </c>
      <c r="N4">
        <v>30</v>
      </c>
      <c r="O4">
        <v>5.517</v>
      </c>
      <c r="P4" s="75"/>
      <c r="Q4" s="55"/>
      <c r="R4" s="55">
        <f t="shared" si="0"/>
        <v>0</v>
      </c>
      <c r="S4" s="55"/>
      <c r="T4" s="55"/>
      <c r="U4" s="55"/>
      <c r="V4" s="55"/>
      <c r="W4" s="55"/>
      <c r="X4" s="55"/>
      <c r="Y4" s="55"/>
      <c r="Z4" s="76"/>
    </row>
    <row r="5" spans="1:26" ht="12.75">
      <c r="A5">
        <v>0</v>
      </c>
      <c r="B5">
        <v>4</v>
      </c>
      <c r="C5">
        <v>0</v>
      </c>
      <c r="D5"/>
      <c r="E5">
        <v>520</v>
      </c>
      <c r="F5">
        <v>1033</v>
      </c>
      <c r="G5">
        <v>12396000</v>
      </c>
      <c r="H5">
        <v>1.069043</v>
      </c>
      <c r="I5">
        <v>0</v>
      </c>
      <c r="J5">
        <v>0</v>
      </c>
      <c r="K5">
        <v>0</v>
      </c>
      <c r="L5">
        <v>0</v>
      </c>
      <c r="M5">
        <v>130.000007</v>
      </c>
      <c r="N5">
        <v>30</v>
      </c>
      <c r="O5">
        <v>3.099</v>
      </c>
      <c r="P5" s="75"/>
      <c r="Q5" s="55"/>
      <c r="R5" s="55">
        <f t="shared" si="0"/>
        <v>0</v>
      </c>
      <c r="S5" s="55"/>
      <c r="T5" s="55"/>
      <c r="U5" s="55"/>
      <c r="V5" s="55"/>
      <c r="W5" s="55"/>
      <c r="X5" s="55"/>
      <c r="Y5" s="55"/>
      <c r="Z5" s="76"/>
    </row>
    <row r="6" spans="1:26" ht="12.75">
      <c r="A6">
        <v>0</v>
      </c>
      <c r="B6">
        <v>5</v>
      </c>
      <c r="C6">
        <v>0</v>
      </c>
      <c r="D6"/>
      <c r="E6">
        <v>774</v>
      </c>
      <c r="F6">
        <v>1539</v>
      </c>
      <c r="G6">
        <v>18468000</v>
      </c>
      <c r="H6">
        <v>1.101364</v>
      </c>
      <c r="I6">
        <v>0</v>
      </c>
      <c r="J6">
        <v>0</v>
      </c>
      <c r="K6">
        <v>0</v>
      </c>
      <c r="L6">
        <v>0</v>
      </c>
      <c r="M6">
        <v>124.682106</v>
      </c>
      <c r="N6">
        <v>30</v>
      </c>
      <c r="O6">
        <v>4.617</v>
      </c>
      <c r="P6" s="75"/>
      <c r="Q6" s="55"/>
      <c r="R6" s="55">
        <f t="shared" si="0"/>
        <v>0</v>
      </c>
      <c r="S6" s="55"/>
      <c r="T6" s="55"/>
      <c r="U6" s="55"/>
      <c r="V6" s="55"/>
      <c r="W6" s="55"/>
      <c r="X6" s="55"/>
      <c r="Y6" s="55"/>
      <c r="Z6" s="76"/>
    </row>
    <row r="7" spans="1:26" ht="12.75">
      <c r="A7">
        <v>0</v>
      </c>
      <c r="B7">
        <v>6</v>
      </c>
      <c r="C7">
        <v>0</v>
      </c>
      <c r="D7"/>
      <c r="E7">
        <v>832</v>
      </c>
      <c r="F7">
        <v>1654</v>
      </c>
      <c r="G7">
        <v>19848000</v>
      </c>
      <c r="H7">
        <v>1.086396</v>
      </c>
      <c r="I7">
        <v>0</v>
      </c>
      <c r="J7">
        <v>0</v>
      </c>
      <c r="K7">
        <v>0</v>
      </c>
      <c r="L7">
        <v>0</v>
      </c>
      <c r="M7">
        <v>129.991252</v>
      </c>
      <c r="N7">
        <v>30</v>
      </c>
      <c r="O7">
        <v>4.962</v>
      </c>
      <c r="P7" s="75"/>
      <c r="Q7" s="55"/>
      <c r="R7" s="55">
        <f t="shared" si="0"/>
        <v>0</v>
      </c>
      <c r="S7" s="56"/>
      <c r="T7" s="56"/>
      <c r="U7" s="56"/>
      <c r="V7" s="55"/>
      <c r="W7" s="55"/>
      <c r="X7" s="55"/>
      <c r="Y7" s="55"/>
      <c r="Z7" s="76"/>
    </row>
    <row r="8" spans="1:26" ht="12.75">
      <c r="A8">
        <v>0</v>
      </c>
      <c r="B8">
        <v>7</v>
      </c>
      <c r="C8">
        <v>0</v>
      </c>
      <c r="D8"/>
      <c r="E8">
        <v>736</v>
      </c>
      <c r="F8">
        <v>1464</v>
      </c>
      <c r="G8">
        <v>17568000</v>
      </c>
      <c r="H8">
        <v>1.075271</v>
      </c>
      <c r="I8">
        <v>0</v>
      </c>
      <c r="J8">
        <v>0</v>
      </c>
      <c r="K8">
        <v>0</v>
      </c>
      <c r="L8">
        <v>0</v>
      </c>
      <c r="M8">
        <v>129.540091</v>
      </c>
      <c r="N8">
        <v>30</v>
      </c>
      <c r="O8">
        <v>4.392</v>
      </c>
      <c r="P8" s="75"/>
      <c r="Q8" s="55"/>
      <c r="R8" s="55">
        <f t="shared" si="0"/>
        <v>0</v>
      </c>
      <c r="S8" s="55"/>
      <c r="T8" s="55"/>
      <c r="U8" s="55"/>
      <c r="V8" s="55"/>
      <c r="W8" s="55"/>
      <c r="X8" s="55"/>
      <c r="Y8" s="55"/>
      <c r="Z8" s="76"/>
    </row>
    <row r="9" spans="1:26" ht="12.75">
      <c r="A9">
        <v>0</v>
      </c>
      <c r="B9">
        <v>8</v>
      </c>
      <c r="C9">
        <v>0</v>
      </c>
      <c r="D9"/>
      <c r="E9">
        <v>620</v>
      </c>
      <c r="F9">
        <v>1236</v>
      </c>
      <c r="G9">
        <v>14832000</v>
      </c>
      <c r="H9">
        <v>1.089208</v>
      </c>
      <c r="I9">
        <v>0</v>
      </c>
      <c r="J9">
        <v>0</v>
      </c>
      <c r="K9">
        <v>0</v>
      </c>
      <c r="L9">
        <v>0</v>
      </c>
      <c r="M9">
        <v>130.000007</v>
      </c>
      <c r="N9">
        <v>30</v>
      </c>
      <c r="O9">
        <v>3.708</v>
      </c>
      <c r="P9" s="75"/>
      <c r="Q9" s="55"/>
      <c r="R9" s="55">
        <f t="shared" si="0"/>
        <v>0</v>
      </c>
      <c r="S9" s="55"/>
      <c r="T9" s="55"/>
      <c r="U9" s="55"/>
      <c r="V9" s="55"/>
      <c r="W9" s="55"/>
      <c r="X9" s="55"/>
      <c r="Y9" s="55"/>
      <c r="Z9" s="76"/>
    </row>
    <row r="10" spans="1:26" ht="12.75">
      <c r="A10">
        <v>0</v>
      </c>
      <c r="B10">
        <v>9</v>
      </c>
      <c r="C10">
        <v>0</v>
      </c>
      <c r="D10"/>
      <c r="E10">
        <v>799</v>
      </c>
      <c r="F10">
        <v>1590</v>
      </c>
      <c r="G10">
        <v>19080000</v>
      </c>
      <c r="H10">
        <v>1.050839</v>
      </c>
      <c r="I10">
        <v>0</v>
      </c>
      <c r="J10">
        <v>0</v>
      </c>
      <c r="K10">
        <v>0</v>
      </c>
      <c r="L10">
        <v>0</v>
      </c>
      <c r="M10">
        <v>130.000006</v>
      </c>
      <c r="N10">
        <v>30</v>
      </c>
      <c r="O10">
        <v>4.77</v>
      </c>
      <c r="P10" s="75"/>
      <c r="Q10" s="55"/>
      <c r="R10" s="55">
        <f t="shared" si="0"/>
        <v>0</v>
      </c>
      <c r="S10" s="55"/>
      <c r="T10" s="55"/>
      <c r="U10" s="55"/>
      <c r="V10" s="55"/>
      <c r="W10" s="55"/>
      <c r="X10" s="55"/>
      <c r="Y10" s="55"/>
      <c r="Z10" s="76"/>
    </row>
    <row r="11" spans="1:26" ht="12.75">
      <c r="A11">
        <v>0</v>
      </c>
      <c r="B11">
        <v>10</v>
      </c>
      <c r="C11">
        <v>0</v>
      </c>
      <c r="D11"/>
      <c r="E11">
        <v>946</v>
      </c>
      <c r="F11">
        <v>1884</v>
      </c>
      <c r="G11">
        <v>22608000</v>
      </c>
      <c r="H11">
        <v>1.089221</v>
      </c>
      <c r="I11">
        <v>0</v>
      </c>
      <c r="J11">
        <v>0</v>
      </c>
      <c r="K11">
        <v>0</v>
      </c>
      <c r="L11">
        <v>0</v>
      </c>
      <c r="M11">
        <v>129.518612</v>
      </c>
      <c r="N11">
        <v>30</v>
      </c>
      <c r="O11">
        <v>5.652</v>
      </c>
      <c r="P11" s="75"/>
      <c r="Q11" s="55"/>
      <c r="R11" s="55">
        <f t="shared" si="0"/>
        <v>0</v>
      </c>
      <c r="S11" s="55"/>
      <c r="T11" s="55"/>
      <c r="U11" s="55"/>
      <c r="V11" s="55"/>
      <c r="W11" s="55"/>
      <c r="X11" s="55"/>
      <c r="Y11" s="55"/>
      <c r="Z11" s="76"/>
    </row>
    <row r="12" spans="1:26" ht="12.75">
      <c r="A12">
        <v>0</v>
      </c>
      <c r="B12">
        <v>1</v>
      </c>
      <c r="C12">
        <v>0</v>
      </c>
      <c r="D12"/>
      <c r="E12">
        <v>736</v>
      </c>
      <c r="F12">
        <v>1463</v>
      </c>
      <c r="G12">
        <v>17556000</v>
      </c>
      <c r="H12">
        <v>1.067646</v>
      </c>
      <c r="I12">
        <v>0</v>
      </c>
      <c r="J12">
        <v>0</v>
      </c>
      <c r="K12">
        <v>0</v>
      </c>
      <c r="L12">
        <v>0</v>
      </c>
      <c r="M12">
        <v>122.863446</v>
      </c>
      <c r="N12">
        <v>30</v>
      </c>
      <c r="O12">
        <v>4.389</v>
      </c>
      <c r="P12" s="75"/>
      <c r="Q12" s="55"/>
      <c r="R12" s="55">
        <f t="shared" si="0"/>
        <v>0</v>
      </c>
      <c r="S12" s="55"/>
      <c r="T12" s="55"/>
      <c r="U12" s="55"/>
      <c r="V12" s="55"/>
      <c r="W12" s="55"/>
      <c r="X12" s="55"/>
      <c r="Y12" s="55"/>
      <c r="Z12" s="76"/>
    </row>
    <row r="13" spans="1:26" ht="12.75">
      <c r="A13">
        <v>1</v>
      </c>
      <c r="B13">
        <v>0</v>
      </c>
      <c r="C13">
        <v>0</v>
      </c>
      <c r="D13"/>
      <c r="E13">
        <v>30</v>
      </c>
      <c r="F13">
        <v>715</v>
      </c>
      <c r="G13">
        <v>228800</v>
      </c>
      <c r="H13">
        <v>0.273483</v>
      </c>
      <c r="I13">
        <v>0</v>
      </c>
      <c r="J13">
        <v>0</v>
      </c>
      <c r="K13">
        <v>0</v>
      </c>
      <c r="L13">
        <v>0</v>
      </c>
      <c r="M13">
        <v>121.546335</v>
      </c>
      <c r="N13">
        <v>0</v>
      </c>
      <c r="O13">
        <v>0.0572</v>
      </c>
      <c r="P13" s="75"/>
      <c r="Q13" s="55"/>
      <c r="R13" s="55">
        <f t="shared" si="0"/>
        <v>0</v>
      </c>
      <c r="S13" s="55"/>
      <c r="T13" s="55"/>
      <c r="U13" s="55"/>
      <c r="V13" s="55"/>
      <c r="W13" s="55"/>
      <c r="X13" s="55"/>
      <c r="Y13" s="55"/>
      <c r="Z13" s="76"/>
    </row>
    <row r="14" spans="1:26" ht="12.75">
      <c r="A14">
        <v>2</v>
      </c>
      <c r="B14">
        <v>0</v>
      </c>
      <c r="C14">
        <v>0</v>
      </c>
      <c r="D14"/>
      <c r="E14">
        <v>24</v>
      </c>
      <c r="F14">
        <v>747</v>
      </c>
      <c r="G14">
        <v>239040</v>
      </c>
      <c r="H14">
        <v>0.284198</v>
      </c>
      <c r="I14">
        <v>0</v>
      </c>
      <c r="J14">
        <v>0</v>
      </c>
      <c r="K14">
        <v>0</v>
      </c>
      <c r="L14">
        <v>0</v>
      </c>
      <c r="M14">
        <v>128.582366</v>
      </c>
      <c r="N14">
        <v>0</v>
      </c>
      <c r="O14">
        <v>0.05976</v>
      </c>
      <c r="P14" s="75"/>
      <c r="Q14" s="55"/>
      <c r="R14" s="55">
        <f t="shared" si="0"/>
        <v>0</v>
      </c>
      <c r="S14" s="55"/>
      <c r="T14" s="55"/>
      <c r="U14" s="55"/>
      <c r="V14" s="55"/>
      <c r="W14" s="55"/>
      <c r="X14" s="55"/>
      <c r="Y14" s="55"/>
      <c r="Z14" s="76"/>
    </row>
    <row r="15" spans="1:26" ht="12.75">
      <c r="A15">
        <v>3</v>
      </c>
      <c r="B15">
        <v>0</v>
      </c>
      <c r="C15">
        <v>0</v>
      </c>
      <c r="D15"/>
      <c r="E15">
        <v>35</v>
      </c>
      <c r="F15">
        <v>927</v>
      </c>
      <c r="G15">
        <v>296640</v>
      </c>
      <c r="H15">
        <v>0.25381</v>
      </c>
      <c r="I15">
        <v>0</v>
      </c>
      <c r="J15">
        <v>0</v>
      </c>
      <c r="K15">
        <v>0</v>
      </c>
      <c r="L15">
        <v>0</v>
      </c>
      <c r="M15">
        <v>123.578079</v>
      </c>
      <c r="N15">
        <v>0</v>
      </c>
      <c r="O15">
        <v>0.07416</v>
      </c>
      <c r="P15" s="75"/>
      <c r="Q15" s="55"/>
      <c r="R15" s="55">
        <f t="shared" si="0"/>
        <v>0</v>
      </c>
      <c r="S15" s="55"/>
      <c r="T15" s="55"/>
      <c r="U15" s="55"/>
      <c r="V15" s="55"/>
      <c r="W15" s="55"/>
      <c r="X15" s="55"/>
      <c r="Y15" s="55"/>
      <c r="Z15" s="76"/>
    </row>
    <row r="16" spans="1:26" ht="12.75">
      <c r="A16">
        <v>4</v>
      </c>
      <c r="B16">
        <v>0</v>
      </c>
      <c r="C16">
        <v>0</v>
      </c>
      <c r="D16"/>
      <c r="E16">
        <v>23</v>
      </c>
      <c r="F16">
        <v>507</v>
      </c>
      <c r="G16">
        <v>162240</v>
      </c>
      <c r="H16">
        <v>0.267823</v>
      </c>
      <c r="I16">
        <v>0</v>
      </c>
      <c r="J16">
        <v>0</v>
      </c>
      <c r="K16">
        <v>0</v>
      </c>
      <c r="L16">
        <v>0</v>
      </c>
      <c r="M16">
        <v>129.999993</v>
      </c>
      <c r="N16">
        <v>0</v>
      </c>
      <c r="O16">
        <v>0.04056</v>
      </c>
      <c r="P16" s="75"/>
      <c r="Q16" s="55"/>
      <c r="R16" s="55">
        <f t="shared" si="0"/>
        <v>0</v>
      </c>
      <c r="S16" s="55"/>
      <c r="T16" s="55"/>
      <c r="U16" s="55"/>
      <c r="V16" s="55"/>
      <c r="W16" s="55"/>
      <c r="X16" s="55"/>
      <c r="Y16" s="55"/>
      <c r="Z16" s="76"/>
    </row>
    <row r="17" spans="1:26" ht="12.75">
      <c r="A17">
        <v>5</v>
      </c>
      <c r="B17">
        <v>0</v>
      </c>
      <c r="C17">
        <v>0</v>
      </c>
      <c r="D17"/>
      <c r="E17">
        <v>30</v>
      </c>
      <c r="F17">
        <v>774</v>
      </c>
      <c r="G17">
        <v>247680</v>
      </c>
      <c r="H17">
        <v>0.273591</v>
      </c>
      <c r="I17">
        <v>0</v>
      </c>
      <c r="J17">
        <v>0</v>
      </c>
      <c r="K17">
        <v>0</v>
      </c>
      <c r="L17">
        <v>0</v>
      </c>
      <c r="M17">
        <v>123.214811</v>
      </c>
      <c r="N17">
        <v>0</v>
      </c>
      <c r="O17">
        <v>0.06192</v>
      </c>
      <c r="P17" s="75"/>
      <c r="Q17" s="55"/>
      <c r="R17" s="55">
        <f t="shared" si="0"/>
        <v>0</v>
      </c>
      <c r="S17" s="55"/>
      <c r="T17" s="55"/>
      <c r="U17" s="55"/>
      <c r="V17" s="55"/>
      <c r="W17" s="55"/>
      <c r="X17" s="55"/>
      <c r="Y17" s="55"/>
      <c r="Z17" s="76"/>
    </row>
    <row r="18" spans="1:26" ht="12.75">
      <c r="A18">
        <v>6</v>
      </c>
      <c r="B18">
        <v>0</v>
      </c>
      <c r="C18">
        <v>0</v>
      </c>
      <c r="D18"/>
      <c r="E18">
        <v>34</v>
      </c>
      <c r="F18">
        <v>832</v>
      </c>
      <c r="G18">
        <v>266240</v>
      </c>
      <c r="H18">
        <v>0.21052</v>
      </c>
      <c r="I18">
        <v>0</v>
      </c>
      <c r="J18">
        <v>0</v>
      </c>
      <c r="K18">
        <v>0</v>
      </c>
      <c r="L18">
        <v>0</v>
      </c>
      <c r="M18">
        <v>125.592145</v>
      </c>
      <c r="N18">
        <v>0</v>
      </c>
      <c r="O18">
        <v>0.06656</v>
      </c>
      <c r="P18" s="75"/>
      <c r="Q18" s="55"/>
      <c r="R18" s="55">
        <f t="shared" si="0"/>
        <v>0</v>
      </c>
      <c r="S18" s="55"/>
      <c r="T18" s="55"/>
      <c r="U18" s="55"/>
      <c r="V18" s="55"/>
      <c r="W18" s="55"/>
      <c r="X18" s="55"/>
      <c r="Y18" s="55"/>
      <c r="Z18" s="76"/>
    </row>
    <row r="19" spans="1:26" ht="12.75">
      <c r="A19">
        <v>7</v>
      </c>
      <c r="B19">
        <v>0</v>
      </c>
      <c r="C19">
        <v>0</v>
      </c>
      <c r="D19"/>
      <c r="E19">
        <v>30</v>
      </c>
      <c r="F19">
        <v>732</v>
      </c>
      <c r="G19">
        <v>234240</v>
      </c>
      <c r="H19">
        <v>0.260781</v>
      </c>
      <c r="I19">
        <v>0</v>
      </c>
      <c r="J19">
        <v>0</v>
      </c>
      <c r="K19">
        <v>0</v>
      </c>
      <c r="L19">
        <v>0</v>
      </c>
      <c r="M19">
        <v>129.519031</v>
      </c>
      <c r="N19">
        <v>0</v>
      </c>
      <c r="O19">
        <v>0.05856</v>
      </c>
      <c r="P19" s="75"/>
      <c r="Q19" s="55"/>
      <c r="R19" s="55">
        <f t="shared" si="0"/>
        <v>0</v>
      </c>
      <c r="S19" s="55"/>
      <c r="T19" s="55"/>
      <c r="U19" s="55"/>
      <c r="V19" s="55"/>
      <c r="W19" s="55"/>
      <c r="X19" s="55"/>
      <c r="Y19" s="55"/>
      <c r="Z19" s="76"/>
    </row>
    <row r="20" spans="1:26" ht="12.75">
      <c r="A20">
        <v>8</v>
      </c>
      <c r="B20">
        <v>0</v>
      </c>
      <c r="C20">
        <v>0</v>
      </c>
      <c r="D20"/>
      <c r="E20">
        <v>22</v>
      </c>
      <c r="F20">
        <v>619</v>
      </c>
      <c r="G20">
        <v>198080</v>
      </c>
      <c r="H20">
        <v>0.257346</v>
      </c>
      <c r="I20">
        <v>0</v>
      </c>
      <c r="J20">
        <v>0</v>
      </c>
      <c r="K20">
        <v>0</v>
      </c>
      <c r="L20">
        <v>0</v>
      </c>
      <c r="M20">
        <v>130</v>
      </c>
      <c r="N20">
        <v>0</v>
      </c>
      <c r="O20">
        <v>0.04952</v>
      </c>
      <c r="P20" s="75"/>
      <c r="Q20" s="55"/>
      <c r="R20" s="55">
        <f t="shared" si="0"/>
        <v>0</v>
      </c>
      <c r="S20" s="55"/>
      <c r="T20" s="55"/>
      <c r="U20" s="55"/>
      <c r="V20" s="55"/>
      <c r="W20" s="55"/>
      <c r="X20" s="55"/>
      <c r="Y20" s="55"/>
      <c r="Z20" s="76"/>
    </row>
    <row r="21" spans="1:26" ht="12.75">
      <c r="A21">
        <v>9</v>
      </c>
      <c r="B21">
        <v>0</v>
      </c>
      <c r="C21">
        <v>0</v>
      </c>
      <c r="D21"/>
      <c r="E21">
        <v>28</v>
      </c>
      <c r="F21">
        <v>797</v>
      </c>
      <c r="G21">
        <v>255040</v>
      </c>
      <c r="H21">
        <v>0.258787</v>
      </c>
      <c r="I21">
        <v>0</v>
      </c>
      <c r="J21">
        <v>0</v>
      </c>
      <c r="K21">
        <v>0</v>
      </c>
      <c r="L21">
        <v>0</v>
      </c>
      <c r="M21">
        <v>130.000012</v>
      </c>
      <c r="N21">
        <v>0</v>
      </c>
      <c r="O21">
        <v>0.06376</v>
      </c>
      <c r="P21" s="75"/>
      <c r="Q21" s="55"/>
      <c r="R21" s="115">
        <f t="shared" si="0"/>
        <v>0</v>
      </c>
      <c r="S21" s="55"/>
      <c r="T21" s="55"/>
      <c r="U21" s="55"/>
      <c r="V21" s="55"/>
      <c r="W21" s="55"/>
      <c r="X21" s="55"/>
      <c r="Y21" s="55"/>
      <c r="Z21" s="76"/>
    </row>
    <row r="22" spans="1:26" ht="12.75">
      <c r="A22">
        <v>10</v>
      </c>
      <c r="B22">
        <v>0</v>
      </c>
      <c r="C22">
        <v>0</v>
      </c>
      <c r="D22"/>
      <c r="E22">
        <v>32</v>
      </c>
      <c r="F22">
        <v>944</v>
      </c>
      <c r="G22">
        <v>302080</v>
      </c>
      <c r="H22">
        <v>0.253727</v>
      </c>
      <c r="I22">
        <v>0</v>
      </c>
      <c r="J22">
        <v>0</v>
      </c>
      <c r="K22">
        <v>0</v>
      </c>
      <c r="L22">
        <v>0</v>
      </c>
      <c r="M22">
        <v>119.737854</v>
      </c>
      <c r="N22">
        <v>0</v>
      </c>
      <c r="O22">
        <v>0.07552</v>
      </c>
      <c r="P22" s="75"/>
      <c r="Q22" s="55"/>
      <c r="R22" s="116">
        <f t="shared" si="0"/>
        <v>0</v>
      </c>
      <c r="S22" s="55">
        <v>0.0001</v>
      </c>
      <c r="T22" s="55"/>
      <c r="U22" s="55"/>
      <c r="V22" s="55"/>
      <c r="W22" s="55"/>
      <c r="X22" s="55"/>
      <c r="Y22" s="55"/>
      <c r="Z22" s="76"/>
    </row>
    <row r="23" spans="1:26" ht="12.75">
      <c r="A23">
        <v>0</v>
      </c>
      <c r="B23">
        <v>11</v>
      </c>
      <c r="C23"/>
      <c r="D23">
        <v>5</v>
      </c>
      <c r="E23">
        <v>278</v>
      </c>
      <c r="F23">
        <v>1946</v>
      </c>
      <c r="G23">
        <v>7970816</v>
      </c>
      <c r="H23">
        <v>0.091775</v>
      </c>
      <c r="I23">
        <v>0</v>
      </c>
      <c r="J23">
        <v>0</v>
      </c>
      <c r="K23">
        <v>0</v>
      </c>
      <c r="L23">
        <v>0</v>
      </c>
      <c r="M23">
        <v>121.823654</v>
      </c>
      <c r="N23">
        <v>2</v>
      </c>
      <c r="O23">
        <v>1.992704</v>
      </c>
      <c r="P23" s="75"/>
      <c r="Q23" s="55"/>
      <c r="R23" s="116">
        <f t="shared" si="0"/>
        <v>0</v>
      </c>
      <c r="S23" s="55">
        <v>0.0001</v>
      </c>
      <c r="T23" s="55"/>
      <c r="U23" s="55"/>
      <c r="V23" s="55"/>
      <c r="W23" s="55"/>
      <c r="X23" s="55"/>
      <c r="Y23" s="55"/>
      <c r="Z23" s="76"/>
    </row>
    <row r="24" spans="1:26" ht="12.75">
      <c r="A24">
        <v>0</v>
      </c>
      <c r="B24">
        <v>12</v>
      </c>
      <c r="C24"/>
      <c r="D24">
        <v>5</v>
      </c>
      <c r="E24">
        <v>276</v>
      </c>
      <c r="F24">
        <v>1932</v>
      </c>
      <c r="G24">
        <v>7913472</v>
      </c>
      <c r="H24">
        <v>0.093326</v>
      </c>
      <c r="I24">
        <v>0</v>
      </c>
      <c r="J24">
        <v>0</v>
      </c>
      <c r="K24">
        <v>0</v>
      </c>
      <c r="L24">
        <v>0</v>
      </c>
      <c r="M24">
        <v>129.544805</v>
      </c>
      <c r="N24">
        <v>2</v>
      </c>
      <c r="O24">
        <v>1.978368</v>
      </c>
      <c r="P24" s="75"/>
      <c r="Q24" s="55"/>
      <c r="R24" s="116">
        <f t="shared" si="0"/>
        <v>0</v>
      </c>
      <c r="S24" s="55">
        <v>0.0001</v>
      </c>
      <c r="T24" s="55"/>
      <c r="U24" s="55"/>
      <c r="V24" s="55"/>
      <c r="W24" s="55"/>
      <c r="X24" s="55"/>
      <c r="Y24" s="55"/>
      <c r="Z24" s="76"/>
    </row>
    <row r="25" spans="1:26" ht="12.75">
      <c r="A25">
        <v>0</v>
      </c>
      <c r="B25">
        <v>13</v>
      </c>
      <c r="C25"/>
      <c r="D25">
        <v>5</v>
      </c>
      <c r="E25">
        <v>276</v>
      </c>
      <c r="F25">
        <v>1932</v>
      </c>
      <c r="G25">
        <v>7913472</v>
      </c>
      <c r="H25">
        <v>0.089803</v>
      </c>
      <c r="I25">
        <v>0</v>
      </c>
      <c r="J25">
        <v>0</v>
      </c>
      <c r="K25">
        <v>0</v>
      </c>
      <c r="L25">
        <v>0</v>
      </c>
      <c r="M25">
        <v>129.141272</v>
      </c>
      <c r="N25">
        <v>2</v>
      </c>
      <c r="O25">
        <v>1.978368</v>
      </c>
      <c r="P25" s="75"/>
      <c r="Q25" s="55"/>
      <c r="R25" s="116">
        <f t="shared" si="0"/>
        <v>0</v>
      </c>
      <c r="S25" s="55">
        <v>0.0001</v>
      </c>
      <c r="T25" s="55"/>
      <c r="U25" s="55"/>
      <c r="V25" s="55"/>
      <c r="W25" s="55"/>
      <c r="X25" s="55"/>
      <c r="Y25" s="55"/>
      <c r="Z25" s="76"/>
    </row>
    <row r="26" spans="1:26" ht="12.75">
      <c r="A26">
        <v>0</v>
      </c>
      <c r="B26">
        <v>14</v>
      </c>
      <c r="C26"/>
      <c r="D26">
        <v>5</v>
      </c>
      <c r="E26">
        <v>276</v>
      </c>
      <c r="F26">
        <v>1932</v>
      </c>
      <c r="G26">
        <v>7913472</v>
      </c>
      <c r="H26">
        <v>0.094877</v>
      </c>
      <c r="I26">
        <v>0</v>
      </c>
      <c r="J26">
        <v>0</v>
      </c>
      <c r="K26">
        <v>0</v>
      </c>
      <c r="L26">
        <v>0</v>
      </c>
      <c r="M26">
        <v>124.579202</v>
      </c>
      <c r="N26">
        <v>2</v>
      </c>
      <c r="O26">
        <v>1.978368</v>
      </c>
      <c r="P26" s="75"/>
      <c r="Q26" s="55"/>
      <c r="R26" s="116">
        <f t="shared" si="0"/>
        <v>0</v>
      </c>
      <c r="S26" s="55">
        <v>0.0001</v>
      </c>
      <c r="T26" s="55"/>
      <c r="U26" s="55"/>
      <c r="V26" s="55"/>
      <c r="W26" s="55"/>
      <c r="X26" s="55"/>
      <c r="Y26" s="55"/>
      <c r="Z26" s="76"/>
    </row>
    <row r="27" spans="1:26" ht="12.75">
      <c r="A27">
        <v>0</v>
      </c>
      <c r="B27">
        <v>15</v>
      </c>
      <c r="C27"/>
      <c r="D27">
        <v>5</v>
      </c>
      <c r="E27">
        <v>1113</v>
      </c>
      <c r="F27">
        <v>7791</v>
      </c>
      <c r="G27">
        <v>31911936</v>
      </c>
      <c r="H27">
        <v>0.080149</v>
      </c>
      <c r="I27">
        <v>0</v>
      </c>
      <c r="J27">
        <v>0</v>
      </c>
      <c r="K27">
        <v>0</v>
      </c>
      <c r="L27">
        <v>0</v>
      </c>
      <c r="M27">
        <v>129.428877</v>
      </c>
      <c r="N27">
        <v>8</v>
      </c>
      <c r="O27">
        <v>7.977984</v>
      </c>
      <c r="P27" s="75"/>
      <c r="Q27" s="55"/>
      <c r="R27" s="116">
        <f t="shared" si="0"/>
        <v>0</v>
      </c>
      <c r="S27" s="55">
        <v>0.0001</v>
      </c>
      <c r="T27" s="55"/>
      <c r="U27" s="55"/>
      <c r="V27" s="55"/>
      <c r="W27" s="55"/>
      <c r="X27" s="55"/>
      <c r="Y27" s="55"/>
      <c r="Z27" s="76"/>
    </row>
    <row r="28" spans="1:26" ht="12.75">
      <c r="A28">
        <v>0</v>
      </c>
      <c r="B28">
        <v>16</v>
      </c>
      <c r="C28"/>
      <c r="D28">
        <v>5</v>
      </c>
      <c r="E28">
        <v>1109</v>
      </c>
      <c r="F28">
        <v>7763</v>
      </c>
      <c r="G28">
        <v>31797248</v>
      </c>
      <c r="H28">
        <v>0.082242</v>
      </c>
      <c r="I28">
        <v>0</v>
      </c>
      <c r="J28">
        <v>0</v>
      </c>
      <c r="K28">
        <v>0</v>
      </c>
      <c r="L28">
        <v>0</v>
      </c>
      <c r="M28">
        <v>130.000003</v>
      </c>
      <c r="N28">
        <v>8</v>
      </c>
      <c r="O28">
        <v>7.949312</v>
      </c>
      <c r="P28" s="75"/>
      <c r="Q28" s="55"/>
      <c r="R28" s="116">
        <f t="shared" si="0"/>
        <v>0</v>
      </c>
      <c r="S28" s="55">
        <v>0.0001</v>
      </c>
      <c r="T28" s="55"/>
      <c r="U28" s="55"/>
      <c r="V28" s="55"/>
      <c r="W28" s="55"/>
      <c r="X28" s="55"/>
      <c r="Y28" s="55"/>
      <c r="Z28" s="76"/>
    </row>
    <row r="29" spans="1:26" ht="12.75">
      <c r="A29">
        <v>0</v>
      </c>
      <c r="B29">
        <v>17</v>
      </c>
      <c r="C29"/>
      <c r="D29">
        <v>5</v>
      </c>
      <c r="E29">
        <v>1115</v>
      </c>
      <c r="F29">
        <v>7805</v>
      </c>
      <c r="G29">
        <v>31969280</v>
      </c>
      <c r="H29">
        <v>0.07218</v>
      </c>
      <c r="I29">
        <v>0</v>
      </c>
      <c r="J29">
        <v>0</v>
      </c>
      <c r="K29">
        <v>0</v>
      </c>
      <c r="L29">
        <v>0</v>
      </c>
      <c r="M29">
        <v>128.863572</v>
      </c>
      <c r="N29">
        <v>8</v>
      </c>
      <c r="O29">
        <v>7.99232</v>
      </c>
      <c r="P29" s="75"/>
      <c r="Q29" s="55"/>
      <c r="R29" s="116">
        <f t="shared" si="0"/>
        <v>0</v>
      </c>
      <c r="S29" s="55">
        <v>0.0001</v>
      </c>
      <c r="T29" s="55"/>
      <c r="U29" s="55"/>
      <c r="V29" s="55"/>
      <c r="W29" s="55"/>
      <c r="X29" s="55"/>
      <c r="Y29" s="55"/>
      <c r="Z29" s="76"/>
    </row>
    <row r="30" spans="1:26" ht="12.75">
      <c r="A30">
        <v>0</v>
      </c>
      <c r="B30">
        <v>18</v>
      </c>
      <c r="C30"/>
      <c r="D30">
        <v>5</v>
      </c>
      <c r="E30">
        <v>826</v>
      </c>
      <c r="F30">
        <v>1652</v>
      </c>
      <c r="G30">
        <v>19824000</v>
      </c>
      <c r="H30">
        <v>0.073122</v>
      </c>
      <c r="I30">
        <v>0</v>
      </c>
      <c r="J30">
        <v>0</v>
      </c>
      <c r="K30">
        <v>0</v>
      </c>
      <c r="L30">
        <v>0</v>
      </c>
      <c r="M30">
        <v>128.501443</v>
      </c>
      <c r="N30">
        <v>5</v>
      </c>
      <c r="O30">
        <v>4.956</v>
      </c>
      <c r="P30" s="75"/>
      <c r="Q30" s="55"/>
      <c r="R30" s="116">
        <f t="shared" si="0"/>
        <v>0</v>
      </c>
      <c r="S30" s="55">
        <v>0.0001</v>
      </c>
      <c r="T30" s="55"/>
      <c r="U30" s="55"/>
      <c r="V30" s="55"/>
      <c r="W30" s="55"/>
      <c r="X30" s="55"/>
      <c r="Y30" s="55"/>
      <c r="Z30" s="76"/>
    </row>
    <row r="31" spans="1:26" ht="12.75">
      <c r="A31">
        <v>0</v>
      </c>
      <c r="B31">
        <v>24</v>
      </c>
      <c r="C31"/>
      <c r="D31">
        <v>7</v>
      </c>
      <c r="E31">
        <v>400</v>
      </c>
      <c r="F31">
        <v>400</v>
      </c>
      <c r="G31">
        <v>384000</v>
      </c>
      <c r="H31">
        <v>0.043208</v>
      </c>
      <c r="I31">
        <v>10</v>
      </c>
      <c r="J31">
        <v>9600</v>
      </c>
      <c r="K31">
        <v>0</v>
      </c>
      <c r="L31">
        <v>0</v>
      </c>
      <c r="M31">
        <v>128.623992</v>
      </c>
      <c r="N31">
        <v>0.096</v>
      </c>
      <c r="O31">
        <v>0.096</v>
      </c>
      <c r="P31" s="75"/>
      <c r="Q31" s="55"/>
      <c r="R31" s="101">
        <f aca="true" t="shared" si="1" ref="R31:R61">(I31+K31)*100/F31</f>
        <v>2.5</v>
      </c>
      <c r="S31" s="103">
        <v>0.05</v>
      </c>
      <c r="T31" s="103"/>
      <c r="U31" s="103"/>
      <c r="V31" s="55"/>
      <c r="W31" s="55"/>
      <c r="X31" s="55"/>
      <c r="Y31" s="55"/>
      <c r="Z31" s="76"/>
    </row>
    <row r="32" spans="1:26" ht="12.75">
      <c r="A32">
        <v>0</v>
      </c>
      <c r="B32">
        <v>25</v>
      </c>
      <c r="C32"/>
      <c r="D32">
        <v>7</v>
      </c>
      <c r="E32">
        <v>399</v>
      </c>
      <c r="F32">
        <v>399</v>
      </c>
      <c r="G32">
        <v>383040</v>
      </c>
      <c r="H32">
        <v>0.050274</v>
      </c>
      <c r="I32">
        <v>9</v>
      </c>
      <c r="J32">
        <v>8640</v>
      </c>
      <c r="K32">
        <v>0</v>
      </c>
      <c r="L32">
        <v>0</v>
      </c>
      <c r="M32">
        <v>129.999997</v>
      </c>
      <c r="N32">
        <v>0.096</v>
      </c>
      <c r="O32">
        <v>0.09576</v>
      </c>
      <c r="P32" s="75"/>
      <c r="Q32" s="55"/>
      <c r="R32" s="116">
        <f t="shared" si="1"/>
        <v>2.255639097744361</v>
      </c>
      <c r="S32" s="103">
        <v>0.05</v>
      </c>
      <c r="T32" s="103"/>
      <c r="U32" s="103"/>
      <c r="V32" s="55"/>
      <c r="W32" s="55"/>
      <c r="X32" s="55"/>
      <c r="Y32" s="55"/>
      <c r="Z32" s="76"/>
    </row>
    <row r="33" spans="1:26" ht="12.75">
      <c r="A33">
        <v>0</v>
      </c>
      <c r="B33">
        <v>26</v>
      </c>
      <c r="C33"/>
      <c r="D33">
        <v>7</v>
      </c>
      <c r="E33">
        <v>400</v>
      </c>
      <c r="F33">
        <v>400</v>
      </c>
      <c r="G33">
        <v>384000</v>
      </c>
      <c r="H33">
        <v>0.032291</v>
      </c>
      <c r="I33">
        <v>1</v>
      </c>
      <c r="J33">
        <v>960</v>
      </c>
      <c r="K33">
        <v>0</v>
      </c>
      <c r="L33">
        <v>0</v>
      </c>
      <c r="M33">
        <v>129.82215</v>
      </c>
      <c r="N33">
        <v>0.096</v>
      </c>
      <c r="O33">
        <v>0.096</v>
      </c>
      <c r="P33" s="75"/>
      <c r="Q33" s="55"/>
      <c r="R33" s="101">
        <f t="shared" si="1"/>
        <v>0.25</v>
      </c>
      <c r="S33" s="103">
        <v>0.05</v>
      </c>
      <c r="T33" s="103"/>
      <c r="U33" s="103"/>
      <c r="V33" s="55"/>
      <c r="W33" s="55"/>
      <c r="X33" s="55"/>
      <c r="Y33" s="55"/>
      <c r="Z33" s="76"/>
    </row>
    <row r="34" spans="1:26" ht="12.75">
      <c r="A34">
        <v>0</v>
      </c>
      <c r="B34">
        <v>27</v>
      </c>
      <c r="C34"/>
      <c r="D34">
        <v>7</v>
      </c>
      <c r="E34">
        <v>400</v>
      </c>
      <c r="F34">
        <v>400</v>
      </c>
      <c r="G34">
        <v>384000</v>
      </c>
      <c r="H34">
        <v>0.037812</v>
      </c>
      <c r="I34">
        <v>3</v>
      </c>
      <c r="J34">
        <v>2880</v>
      </c>
      <c r="K34">
        <v>0</v>
      </c>
      <c r="L34">
        <v>0</v>
      </c>
      <c r="M34">
        <v>128.127556</v>
      </c>
      <c r="N34">
        <v>0.096</v>
      </c>
      <c r="O34">
        <v>0.096</v>
      </c>
      <c r="P34" s="75"/>
      <c r="Q34" s="55"/>
      <c r="R34" s="101">
        <f t="shared" si="1"/>
        <v>0.75</v>
      </c>
      <c r="S34" s="103">
        <v>0.05</v>
      </c>
      <c r="T34" s="103"/>
      <c r="U34" s="103"/>
      <c r="V34" s="55"/>
      <c r="W34" s="55"/>
      <c r="X34" s="55"/>
      <c r="Y34" s="55"/>
      <c r="Z34" s="76"/>
    </row>
    <row r="35" spans="1:26" ht="12.75">
      <c r="A35">
        <v>0</v>
      </c>
      <c r="B35">
        <v>28</v>
      </c>
      <c r="C35"/>
      <c r="D35">
        <v>7</v>
      </c>
      <c r="E35">
        <v>400</v>
      </c>
      <c r="F35">
        <v>400</v>
      </c>
      <c r="G35">
        <v>384000</v>
      </c>
      <c r="H35">
        <v>0.049135</v>
      </c>
      <c r="I35">
        <v>10</v>
      </c>
      <c r="J35">
        <v>9600</v>
      </c>
      <c r="K35">
        <v>0</v>
      </c>
      <c r="L35">
        <v>0</v>
      </c>
      <c r="M35">
        <v>129.999996</v>
      </c>
      <c r="N35">
        <v>0.096</v>
      </c>
      <c r="O35">
        <v>0.096</v>
      </c>
      <c r="P35" s="75"/>
      <c r="Q35" s="55"/>
      <c r="R35" s="101">
        <f t="shared" si="1"/>
        <v>2.5</v>
      </c>
      <c r="S35" s="103">
        <v>0.05</v>
      </c>
      <c r="T35" s="103"/>
      <c r="U35" s="103"/>
      <c r="V35" s="55"/>
      <c r="W35" s="55"/>
      <c r="X35" s="55"/>
      <c r="Y35" s="55"/>
      <c r="Z35" s="76"/>
    </row>
    <row r="36" spans="1:26" ht="12.75">
      <c r="A36">
        <v>0</v>
      </c>
      <c r="B36">
        <v>29</v>
      </c>
      <c r="C36"/>
      <c r="D36">
        <v>7</v>
      </c>
      <c r="E36">
        <v>399</v>
      </c>
      <c r="F36">
        <v>399</v>
      </c>
      <c r="G36">
        <v>383040</v>
      </c>
      <c r="H36">
        <v>0.044077</v>
      </c>
      <c r="I36">
        <v>6</v>
      </c>
      <c r="J36">
        <v>5760</v>
      </c>
      <c r="K36">
        <v>0</v>
      </c>
      <c r="L36">
        <v>0</v>
      </c>
      <c r="M36">
        <v>128.940232</v>
      </c>
      <c r="N36">
        <v>0.096</v>
      </c>
      <c r="O36">
        <v>0.09576</v>
      </c>
      <c r="P36" s="75"/>
      <c r="Q36" s="55"/>
      <c r="R36" s="116">
        <f t="shared" si="1"/>
        <v>1.5037593984962405</v>
      </c>
      <c r="S36" s="103">
        <v>0.05</v>
      </c>
      <c r="T36" s="103"/>
      <c r="U36" s="103"/>
      <c r="V36" s="55"/>
      <c r="W36" s="55"/>
      <c r="X36" s="55"/>
      <c r="Y36" s="55"/>
      <c r="Z36" s="76"/>
    </row>
    <row r="37" spans="1:26" ht="12.75">
      <c r="A37">
        <v>0</v>
      </c>
      <c r="B37">
        <v>30</v>
      </c>
      <c r="C37"/>
      <c r="D37">
        <v>7</v>
      </c>
      <c r="E37">
        <v>399</v>
      </c>
      <c r="F37">
        <v>399</v>
      </c>
      <c r="G37">
        <v>383040</v>
      </c>
      <c r="H37">
        <v>0.041279</v>
      </c>
      <c r="I37">
        <v>6</v>
      </c>
      <c r="J37">
        <v>5760</v>
      </c>
      <c r="K37">
        <v>0</v>
      </c>
      <c r="L37">
        <v>0</v>
      </c>
      <c r="M37">
        <v>129.885145</v>
      </c>
      <c r="N37">
        <v>0.096</v>
      </c>
      <c r="O37">
        <v>0.09576</v>
      </c>
      <c r="P37" s="75"/>
      <c r="Q37" s="55"/>
      <c r="R37" s="116">
        <f t="shared" si="1"/>
        <v>1.5037593984962405</v>
      </c>
      <c r="S37" s="103">
        <v>0.05</v>
      </c>
      <c r="T37" s="103"/>
      <c r="U37" s="103"/>
      <c r="V37" s="55"/>
      <c r="W37" s="55"/>
      <c r="X37" s="55"/>
      <c r="Y37" s="55"/>
      <c r="Z37" s="76"/>
    </row>
    <row r="38" spans="1:26" ht="12.75">
      <c r="A38">
        <v>0</v>
      </c>
      <c r="B38">
        <v>31</v>
      </c>
      <c r="C38"/>
      <c r="D38">
        <v>7</v>
      </c>
      <c r="E38">
        <v>400</v>
      </c>
      <c r="F38">
        <v>400</v>
      </c>
      <c r="G38">
        <v>384000</v>
      </c>
      <c r="H38">
        <v>0.049465</v>
      </c>
      <c r="I38">
        <v>8</v>
      </c>
      <c r="J38">
        <v>7680</v>
      </c>
      <c r="K38">
        <v>0</v>
      </c>
      <c r="L38">
        <v>0</v>
      </c>
      <c r="M38">
        <v>125.814569</v>
      </c>
      <c r="N38">
        <v>0.096</v>
      </c>
      <c r="O38">
        <v>0.096</v>
      </c>
      <c r="P38" s="75"/>
      <c r="Q38" s="55"/>
      <c r="R38" s="101">
        <f t="shared" si="1"/>
        <v>2</v>
      </c>
      <c r="S38" s="103">
        <v>0.05</v>
      </c>
      <c r="T38" s="103"/>
      <c r="U38" s="103"/>
      <c r="V38" s="55"/>
      <c r="W38" s="55"/>
      <c r="X38" s="55"/>
      <c r="Y38" s="55"/>
      <c r="Z38" s="76"/>
    </row>
    <row r="39" spans="1:26" ht="12.75">
      <c r="A39">
        <v>0</v>
      </c>
      <c r="B39">
        <v>32</v>
      </c>
      <c r="C39"/>
      <c r="D39">
        <v>7</v>
      </c>
      <c r="E39">
        <v>400</v>
      </c>
      <c r="F39">
        <v>400</v>
      </c>
      <c r="G39">
        <v>384000</v>
      </c>
      <c r="H39">
        <v>0.040573</v>
      </c>
      <c r="I39">
        <v>5</v>
      </c>
      <c r="J39">
        <v>4800</v>
      </c>
      <c r="K39">
        <v>0</v>
      </c>
      <c r="L39">
        <v>0</v>
      </c>
      <c r="M39">
        <v>129.886755</v>
      </c>
      <c r="N39">
        <v>0.096</v>
      </c>
      <c r="O39">
        <v>0.096</v>
      </c>
      <c r="P39" s="75"/>
      <c r="Q39" s="55"/>
      <c r="R39" s="101">
        <f t="shared" si="1"/>
        <v>1.25</v>
      </c>
      <c r="S39" s="103">
        <v>0.05</v>
      </c>
      <c r="T39" s="103"/>
      <c r="U39" s="103"/>
      <c r="V39" s="55"/>
      <c r="W39" s="55"/>
      <c r="X39" s="55"/>
      <c r="Y39" s="55"/>
      <c r="Z39" s="76"/>
    </row>
    <row r="40" spans="1:26" ht="12.75">
      <c r="A40">
        <v>0</v>
      </c>
      <c r="B40">
        <v>33</v>
      </c>
      <c r="C40"/>
      <c r="D40">
        <v>7</v>
      </c>
      <c r="E40">
        <v>400</v>
      </c>
      <c r="F40">
        <v>400</v>
      </c>
      <c r="G40">
        <v>384000</v>
      </c>
      <c r="H40">
        <v>0.040007</v>
      </c>
      <c r="I40">
        <v>5</v>
      </c>
      <c r="J40">
        <v>4800</v>
      </c>
      <c r="K40">
        <v>0</v>
      </c>
      <c r="L40">
        <v>0</v>
      </c>
      <c r="M40">
        <v>129.596604</v>
      </c>
      <c r="N40">
        <v>0.096</v>
      </c>
      <c r="O40">
        <v>0.096</v>
      </c>
      <c r="P40" s="75"/>
      <c r="Q40" s="55"/>
      <c r="R40" s="101">
        <f t="shared" si="1"/>
        <v>1.25</v>
      </c>
      <c r="S40" s="103">
        <v>0.05</v>
      </c>
      <c r="T40" s="103"/>
      <c r="U40" s="103"/>
      <c r="V40" s="55"/>
      <c r="W40" s="55"/>
      <c r="X40" s="55"/>
      <c r="Y40" s="55"/>
      <c r="Z40" s="76"/>
    </row>
    <row r="41" spans="1:26" ht="12.75">
      <c r="A41">
        <v>0</v>
      </c>
      <c r="B41">
        <v>34</v>
      </c>
      <c r="C41"/>
      <c r="D41">
        <v>7</v>
      </c>
      <c r="E41">
        <v>399</v>
      </c>
      <c r="F41">
        <v>399</v>
      </c>
      <c r="G41">
        <v>383040</v>
      </c>
      <c r="H41">
        <v>0.041229</v>
      </c>
      <c r="I41">
        <v>3</v>
      </c>
      <c r="J41">
        <v>2880</v>
      </c>
      <c r="K41">
        <v>0</v>
      </c>
      <c r="L41">
        <v>0</v>
      </c>
      <c r="M41">
        <v>106.654638</v>
      </c>
      <c r="N41">
        <v>0.096</v>
      </c>
      <c r="O41">
        <v>0.09576</v>
      </c>
      <c r="P41" s="75"/>
      <c r="Q41" s="55"/>
      <c r="R41" s="101">
        <f t="shared" si="1"/>
        <v>0.7518796992481203</v>
      </c>
      <c r="S41" s="103">
        <v>0.05</v>
      </c>
      <c r="T41" s="103"/>
      <c r="U41" s="103"/>
      <c r="V41" s="55"/>
      <c r="W41" s="55"/>
      <c r="X41" s="55"/>
      <c r="Y41" s="55"/>
      <c r="Z41" s="76"/>
    </row>
    <row r="42" spans="1:26" ht="12.75">
      <c r="A42">
        <v>20</v>
      </c>
      <c r="B42">
        <v>0</v>
      </c>
      <c r="C42"/>
      <c r="D42">
        <v>7</v>
      </c>
      <c r="E42">
        <v>399</v>
      </c>
      <c r="F42">
        <v>399</v>
      </c>
      <c r="G42">
        <v>383040</v>
      </c>
      <c r="H42">
        <v>0.050065</v>
      </c>
      <c r="I42">
        <v>12</v>
      </c>
      <c r="J42">
        <v>11520</v>
      </c>
      <c r="K42">
        <v>0</v>
      </c>
      <c r="L42">
        <v>0</v>
      </c>
      <c r="M42">
        <v>120.219398</v>
      </c>
      <c r="N42">
        <v>0.096</v>
      </c>
      <c r="O42">
        <v>0.09576</v>
      </c>
      <c r="P42" s="75"/>
      <c r="Q42" s="55"/>
      <c r="R42" s="101">
        <f t="shared" si="1"/>
        <v>3.007518796992481</v>
      </c>
      <c r="S42" s="103">
        <v>0.05</v>
      </c>
      <c r="T42" s="103"/>
      <c r="U42" s="103"/>
      <c r="V42" s="55"/>
      <c r="W42" s="55"/>
      <c r="X42" s="55"/>
      <c r="Y42" s="55"/>
      <c r="Z42" s="76"/>
    </row>
    <row r="43" spans="1:26" ht="12.75">
      <c r="A43">
        <v>21</v>
      </c>
      <c r="B43">
        <v>0</v>
      </c>
      <c r="C43"/>
      <c r="D43">
        <v>7</v>
      </c>
      <c r="E43">
        <v>400</v>
      </c>
      <c r="F43">
        <v>400</v>
      </c>
      <c r="G43">
        <v>384000</v>
      </c>
      <c r="H43">
        <v>0.040567</v>
      </c>
      <c r="I43">
        <v>4</v>
      </c>
      <c r="J43">
        <v>3840</v>
      </c>
      <c r="K43">
        <v>0</v>
      </c>
      <c r="L43">
        <v>0</v>
      </c>
      <c r="M43">
        <v>125.742689</v>
      </c>
      <c r="N43">
        <v>0.096</v>
      </c>
      <c r="O43">
        <v>0.096</v>
      </c>
      <c r="P43" s="75"/>
      <c r="Q43" s="55"/>
      <c r="R43" s="101">
        <f t="shared" si="1"/>
        <v>1</v>
      </c>
      <c r="S43" s="103">
        <v>0.05</v>
      </c>
      <c r="T43" s="103"/>
      <c r="U43" s="103"/>
      <c r="V43" s="55"/>
      <c r="W43" s="55"/>
      <c r="X43" s="55"/>
      <c r="Y43" s="55"/>
      <c r="Z43" s="76"/>
    </row>
    <row r="44" spans="1:26" ht="12.75">
      <c r="A44">
        <v>22</v>
      </c>
      <c r="B44">
        <v>0</v>
      </c>
      <c r="C44"/>
      <c r="D44">
        <v>7</v>
      </c>
      <c r="E44">
        <v>399</v>
      </c>
      <c r="F44">
        <v>399</v>
      </c>
      <c r="G44">
        <v>383040</v>
      </c>
      <c r="H44">
        <v>0.049024</v>
      </c>
      <c r="I44">
        <v>6</v>
      </c>
      <c r="J44">
        <v>5760</v>
      </c>
      <c r="K44">
        <v>0</v>
      </c>
      <c r="L44">
        <v>0</v>
      </c>
      <c r="M44">
        <v>130</v>
      </c>
      <c r="N44">
        <v>0.096</v>
      </c>
      <c r="O44">
        <v>0.09576</v>
      </c>
      <c r="P44" s="75"/>
      <c r="Q44" s="55"/>
      <c r="R44" s="101">
        <f t="shared" si="1"/>
        <v>1.5037593984962405</v>
      </c>
      <c r="S44" s="103">
        <v>0.05</v>
      </c>
      <c r="T44" s="103"/>
      <c r="U44" s="103"/>
      <c r="V44" s="55"/>
      <c r="W44" s="55"/>
      <c r="X44" s="55"/>
      <c r="Y44" s="55"/>
      <c r="Z44" s="76"/>
    </row>
    <row r="45" spans="1:26" ht="12.75">
      <c r="A45">
        <v>23</v>
      </c>
      <c r="B45">
        <v>0</v>
      </c>
      <c r="C45"/>
      <c r="D45">
        <v>7</v>
      </c>
      <c r="E45">
        <v>400</v>
      </c>
      <c r="F45">
        <v>400</v>
      </c>
      <c r="G45">
        <v>384000</v>
      </c>
      <c r="H45">
        <v>0.037703</v>
      </c>
      <c r="I45">
        <v>3</v>
      </c>
      <c r="J45">
        <v>2880</v>
      </c>
      <c r="K45">
        <v>0</v>
      </c>
      <c r="L45">
        <v>0</v>
      </c>
      <c r="M45">
        <v>122.359248</v>
      </c>
      <c r="N45">
        <v>0.096</v>
      </c>
      <c r="O45">
        <v>0.096</v>
      </c>
      <c r="P45" s="75"/>
      <c r="Q45" s="55"/>
      <c r="R45" s="101">
        <f t="shared" si="1"/>
        <v>0.75</v>
      </c>
      <c r="S45" s="103">
        <v>0.05</v>
      </c>
      <c r="T45" s="103"/>
      <c r="U45" s="103"/>
      <c r="V45" s="55"/>
      <c r="W45" s="55"/>
      <c r="X45" s="55"/>
      <c r="Y45" s="55"/>
      <c r="Z45" s="76"/>
    </row>
    <row r="46" spans="1:26" ht="12.75">
      <c r="A46">
        <v>24</v>
      </c>
      <c r="B46">
        <v>0</v>
      </c>
      <c r="C46"/>
      <c r="D46">
        <v>7</v>
      </c>
      <c r="E46">
        <v>400</v>
      </c>
      <c r="F46">
        <v>400</v>
      </c>
      <c r="G46">
        <v>384000</v>
      </c>
      <c r="H46">
        <v>0.043143</v>
      </c>
      <c r="I46">
        <v>10</v>
      </c>
      <c r="J46">
        <v>9600</v>
      </c>
      <c r="K46">
        <v>0</v>
      </c>
      <c r="L46">
        <v>0</v>
      </c>
      <c r="M46">
        <v>128.748094</v>
      </c>
      <c r="N46">
        <v>0.096</v>
      </c>
      <c r="O46">
        <v>0.096</v>
      </c>
      <c r="P46" s="75"/>
      <c r="Q46" s="55"/>
      <c r="R46" s="101">
        <f t="shared" si="1"/>
        <v>2.5</v>
      </c>
      <c r="S46" s="103">
        <v>0.05</v>
      </c>
      <c r="T46" s="103"/>
      <c r="U46" s="103"/>
      <c r="V46" s="55"/>
      <c r="W46" s="55"/>
      <c r="X46" s="55"/>
      <c r="Y46" s="55"/>
      <c r="Z46" s="76"/>
    </row>
    <row r="47" spans="1:26" ht="12.75">
      <c r="A47">
        <v>25</v>
      </c>
      <c r="B47">
        <v>0</v>
      </c>
      <c r="C47"/>
      <c r="D47">
        <v>7</v>
      </c>
      <c r="E47">
        <v>399</v>
      </c>
      <c r="F47">
        <v>399</v>
      </c>
      <c r="G47">
        <v>383040</v>
      </c>
      <c r="H47">
        <v>0.050422</v>
      </c>
      <c r="I47">
        <v>9</v>
      </c>
      <c r="J47">
        <v>8640</v>
      </c>
      <c r="K47">
        <v>0</v>
      </c>
      <c r="L47">
        <v>0</v>
      </c>
      <c r="M47">
        <v>129.999999</v>
      </c>
      <c r="N47">
        <v>0.096</v>
      </c>
      <c r="O47">
        <v>0.09576</v>
      </c>
      <c r="P47" s="75"/>
      <c r="Q47" s="55"/>
      <c r="R47" s="116">
        <f t="shared" si="1"/>
        <v>2.255639097744361</v>
      </c>
      <c r="S47" s="103">
        <v>0.05</v>
      </c>
      <c r="T47" s="103"/>
      <c r="U47" s="103"/>
      <c r="V47" s="55"/>
      <c r="W47" s="55"/>
      <c r="X47" s="55"/>
      <c r="Y47" s="55"/>
      <c r="Z47" s="76"/>
    </row>
    <row r="48" spans="1:26" ht="12.75">
      <c r="A48">
        <v>26</v>
      </c>
      <c r="B48">
        <v>0</v>
      </c>
      <c r="C48"/>
      <c r="D48">
        <v>7</v>
      </c>
      <c r="E48">
        <v>400</v>
      </c>
      <c r="F48">
        <v>400</v>
      </c>
      <c r="G48">
        <v>384000</v>
      </c>
      <c r="H48">
        <v>0.032428</v>
      </c>
      <c r="I48">
        <v>1</v>
      </c>
      <c r="J48">
        <v>960</v>
      </c>
      <c r="K48">
        <v>0</v>
      </c>
      <c r="L48">
        <v>0</v>
      </c>
      <c r="M48">
        <v>129.824416</v>
      </c>
      <c r="N48">
        <v>0.096</v>
      </c>
      <c r="O48">
        <v>0.096</v>
      </c>
      <c r="P48" s="75"/>
      <c r="Q48" s="55"/>
      <c r="R48" s="101">
        <f t="shared" si="1"/>
        <v>0.25</v>
      </c>
      <c r="S48" s="103">
        <v>0.05</v>
      </c>
      <c r="T48" s="103"/>
      <c r="U48" s="103"/>
      <c r="V48" s="55"/>
      <c r="W48" s="55"/>
      <c r="X48" s="55"/>
      <c r="Y48" s="55"/>
      <c r="Z48" s="76"/>
    </row>
    <row r="49" spans="1:26" ht="12.75">
      <c r="A49">
        <v>27</v>
      </c>
      <c r="B49">
        <v>0</v>
      </c>
      <c r="C49"/>
      <c r="D49">
        <v>7</v>
      </c>
      <c r="E49">
        <v>400</v>
      </c>
      <c r="F49">
        <v>400</v>
      </c>
      <c r="G49">
        <v>384000</v>
      </c>
      <c r="H49">
        <v>0.037785</v>
      </c>
      <c r="I49">
        <v>4</v>
      </c>
      <c r="J49">
        <v>3840</v>
      </c>
      <c r="K49">
        <v>0</v>
      </c>
      <c r="L49">
        <v>0</v>
      </c>
      <c r="M49">
        <v>128.215413</v>
      </c>
      <c r="N49">
        <v>0.096</v>
      </c>
      <c r="O49">
        <v>0.096</v>
      </c>
      <c r="P49" s="75"/>
      <c r="Q49" s="55"/>
      <c r="R49" s="101">
        <f t="shared" si="1"/>
        <v>1</v>
      </c>
      <c r="S49" s="103">
        <v>0.05</v>
      </c>
      <c r="T49" s="103"/>
      <c r="U49" s="103"/>
      <c r="V49" s="55"/>
      <c r="W49" s="55"/>
      <c r="X49" s="55"/>
      <c r="Y49" s="55"/>
      <c r="Z49" s="76"/>
    </row>
    <row r="50" spans="1:26" ht="12.75">
      <c r="A50">
        <v>28</v>
      </c>
      <c r="B50">
        <v>0</v>
      </c>
      <c r="C50"/>
      <c r="D50">
        <v>7</v>
      </c>
      <c r="E50">
        <v>400</v>
      </c>
      <c r="F50">
        <v>400</v>
      </c>
      <c r="G50">
        <v>384000</v>
      </c>
      <c r="H50">
        <v>0.04936</v>
      </c>
      <c r="I50">
        <v>10</v>
      </c>
      <c r="J50">
        <v>9600</v>
      </c>
      <c r="K50">
        <v>0</v>
      </c>
      <c r="L50">
        <v>0</v>
      </c>
      <c r="M50">
        <v>129.999998</v>
      </c>
      <c r="N50">
        <v>0.096</v>
      </c>
      <c r="O50">
        <v>0.096</v>
      </c>
      <c r="P50" s="75"/>
      <c r="Q50" s="55"/>
      <c r="R50" s="101">
        <f t="shared" si="1"/>
        <v>2.5</v>
      </c>
      <c r="S50" s="103">
        <v>0.05</v>
      </c>
      <c r="T50" s="103"/>
      <c r="U50" s="103"/>
      <c r="V50" s="55"/>
      <c r="W50" s="55"/>
      <c r="X50" s="55"/>
      <c r="Y50" s="55"/>
      <c r="Z50" s="76"/>
    </row>
    <row r="51" spans="1:26" ht="12.75">
      <c r="A51">
        <v>29</v>
      </c>
      <c r="B51">
        <v>0</v>
      </c>
      <c r="C51"/>
      <c r="D51">
        <v>7</v>
      </c>
      <c r="E51">
        <v>399</v>
      </c>
      <c r="F51">
        <v>399</v>
      </c>
      <c r="G51">
        <v>383040</v>
      </c>
      <c r="H51">
        <v>0.044052</v>
      </c>
      <c r="I51">
        <v>7</v>
      </c>
      <c r="J51">
        <v>6720</v>
      </c>
      <c r="K51">
        <v>0</v>
      </c>
      <c r="L51">
        <v>0</v>
      </c>
      <c r="M51">
        <v>128.941183</v>
      </c>
      <c r="N51">
        <v>0.096</v>
      </c>
      <c r="O51">
        <v>0.09576</v>
      </c>
      <c r="P51" s="75"/>
      <c r="Q51" s="55"/>
      <c r="R51" s="116">
        <f t="shared" si="1"/>
        <v>1.7543859649122806</v>
      </c>
      <c r="S51" s="103">
        <v>0.05</v>
      </c>
      <c r="T51" s="103"/>
      <c r="U51" s="103"/>
      <c r="V51" s="55"/>
      <c r="W51" s="55"/>
      <c r="X51" s="55"/>
      <c r="Y51" s="55"/>
      <c r="Z51" s="76"/>
    </row>
    <row r="52" spans="1:26" ht="12.75">
      <c r="A52">
        <v>30</v>
      </c>
      <c r="B52">
        <v>0</v>
      </c>
      <c r="C52"/>
      <c r="D52">
        <v>7</v>
      </c>
      <c r="E52">
        <v>399</v>
      </c>
      <c r="F52">
        <v>399</v>
      </c>
      <c r="G52">
        <v>383040</v>
      </c>
      <c r="H52">
        <v>0.041468</v>
      </c>
      <c r="I52">
        <v>6</v>
      </c>
      <c r="J52">
        <v>5760</v>
      </c>
      <c r="K52">
        <v>0</v>
      </c>
      <c r="L52">
        <v>0</v>
      </c>
      <c r="M52">
        <v>129.886515</v>
      </c>
      <c r="N52">
        <v>0.096</v>
      </c>
      <c r="O52">
        <v>0.09576</v>
      </c>
      <c r="P52" s="75"/>
      <c r="Q52" s="55"/>
      <c r="R52" s="101">
        <f t="shared" si="1"/>
        <v>1.5037593984962405</v>
      </c>
      <c r="S52" s="103">
        <v>0.05</v>
      </c>
      <c r="T52" s="103"/>
      <c r="U52" s="103"/>
      <c r="V52" s="55"/>
      <c r="W52" s="55"/>
      <c r="X52" s="55"/>
      <c r="Y52" s="55"/>
      <c r="Z52" s="76"/>
    </row>
    <row r="53" spans="1:26" ht="12.75">
      <c r="A53">
        <v>31</v>
      </c>
      <c r="B53">
        <v>0</v>
      </c>
      <c r="C53"/>
      <c r="D53">
        <v>7</v>
      </c>
      <c r="E53">
        <v>400</v>
      </c>
      <c r="F53">
        <v>400</v>
      </c>
      <c r="G53">
        <v>384000</v>
      </c>
      <c r="H53">
        <v>0.049708</v>
      </c>
      <c r="I53">
        <v>9</v>
      </c>
      <c r="J53">
        <v>8640</v>
      </c>
      <c r="K53">
        <v>0</v>
      </c>
      <c r="L53">
        <v>0</v>
      </c>
      <c r="M53">
        <v>125.801187</v>
      </c>
      <c r="N53">
        <v>0.096</v>
      </c>
      <c r="O53">
        <v>0.096</v>
      </c>
      <c r="P53" s="75"/>
      <c r="Q53" s="55"/>
      <c r="R53" s="101">
        <f t="shared" si="1"/>
        <v>2.25</v>
      </c>
      <c r="S53" s="103">
        <v>0.05</v>
      </c>
      <c r="T53" s="103"/>
      <c r="U53" s="103"/>
      <c r="V53" s="55"/>
      <c r="W53" s="55"/>
      <c r="X53" s="55"/>
      <c r="Y53" s="55"/>
      <c r="Z53" s="76"/>
    </row>
    <row r="54" spans="1:26" ht="12.75">
      <c r="A54">
        <v>32</v>
      </c>
      <c r="B54">
        <v>0</v>
      </c>
      <c r="C54"/>
      <c r="D54">
        <v>7</v>
      </c>
      <c r="E54">
        <v>400</v>
      </c>
      <c r="F54">
        <v>400</v>
      </c>
      <c r="G54">
        <v>384000</v>
      </c>
      <c r="H54">
        <v>0.040758</v>
      </c>
      <c r="I54">
        <v>5</v>
      </c>
      <c r="J54">
        <v>4800</v>
      </c>
      <c r="K54">
        <v>0</v>
      </c>
      <c r="L54">
        <v>0</v>
      </c>
      <c r="M54">
        <v>129.889246</v>
      </c>
      <c r="N54">
        <v>0.096</v>
      </c>
      <c r="O54">
        <v>0.096</v>
      </c>
      <c r="P54" s="75"/>
      <c r="Q54" s="55"/>
      <c r="R54" s="101">
        <f t="shared" si="1"/>
        <v>1.25</v>
      </c>
      <c r="S54" s="103">
        <v>0.05</v>
      </c>
      <c r="T54" s="103"/>
      <c r="U54" s="103"/>
      <c r="V54" s="55"/>
      <c r="W54" s="55"/>
      <c r="X54" s="55"/>
      <c r="Y54" s="55"/>
      <c r="Z54" s="76"/>
    </row>
    <row r="55" spans="1:26" ht="12.75">
      <c r="A55">
        <v>33</v>
      </c>
      <c r="B55">
        <v>0</v>
      </c>
      <c r="C55"/>
      <c r="D55">
        <v>7</v>
      </c>
      <c r="E55">
        <v>400</v>
      </c>
      <c r="F55">
        <v>400</v>
      </c>
      <c r="G55">
        <v>384000</v>
      </c>
      <c r="H55">
        <v>0.040222</v>
      </c>
      <c r="I55">
        <v>5</v>
      </c>
      <c r="J55">
        <v>4800</v>
      </c>
      <c r="K55">
        <v>0</v>
      </c>
      <c r="L55">
        <v>0</v>
      </c>
      <c r="M55">
        <v>129.549054</v>
      </c>
      <c r="N55">
        <v>0.096</v>
      </c>
      <c r="O55">
        <v>0.096</v>
      </c>
      <c r="P55" s="75"/>
      <c r="Q55" s="55"/>
      <c r="R55" s="101">
        <f t="shared" si="1"/>
        <v>1.25</v>
      </c>
      <c r="S55" s="103">
        <v>0.05</v>
      </c>
      <c r="T55" s="103"/>
      <c r="U55" s="103"/>
      <c r="V55" s="55"/>
      <c r="W55" s="55"/>
      <c r="X55" s="55"/>
      <c r="Y55" s="55"/>
      <c r="Z55" s="76"/>
    </row>
    <row r="56" spans="1:26" ht="12.75">
      <c r="A56">
        <v>34</v>
      </c>
      <c r="B56">
        <v>0</v>
      </c>
      <c r="C56"/>
      <c r="D56">
        <v>7</v>
      </c>
      <c r="E56">
        <v>399</v>
      </c>
      <c r="F56">
        <v>399</v>
      </c>
      <c r="G56">
        <v>383040</v>
      </c>
      <c r="H56">
        <v>0.044209</v>
      </c>
      <c r="I56">
        <v>5</v>
      </c>
      <c r="J56">
        <v>4800</v>
      </c>
      <c r="K56">
        <v>0</v>
      </c>
      <c r="L56">
        <v>0</v>
      </c>
      <c r="M56">
        <v>107.807296</v>
      </c>
      <c r="N56">
        <v>0.096</v>
      </c>
      <c r="O56">
        <v>0.09576</v>
      </c>
      <c r="P56" s="75"/>
      <c r="Q56" s="55"/>
      <c r="R56" s="101">
        <f t="shared" si="1"/>
        <v>1.2531328320802004</v>
      </c>
      <c r="S56" s="103">
        <v>0.05</v>
      </c>
      <c r="T56" s="103"/>
      <c r="U56" s="103"/>
      <c r="V56" s="55"/>
      <c r="W56" s="55"/>
      <c r="X56" s="55"/>
      <c r="Y56" s="55"/>
      <c r="Z56" s="76"/>
    </row>
    <row r="57" spans="1:26" ht="12.75">
      <c r="A57">
        <v>0</v>
      </c>
      <c r="B57">
        <v>20</v>
      </c>
      <c r="C57"/>
      <c r="D57">
        <v>7</v>
      </c>
      <c r="E57">
        <v>399</v>
      </c>
      <c r="F57">
        <v>399</v>
      </c>
      <c r="G57">
        <v>383040</v>
      </c>
      <c r="H57">
        <v>0.04997</v>
      </c>
      <c r="I57">
        <v>10</v>
      </c>
      <c r="J57">
        <v>9600</v>
      </c>
      <c r="K57">
        <v>0</v>
      </c>
      <c r="L57">
        <v>0</v>
      </c>
      <c r="M57">
        <v>120.466512</v>
      </c>
      <c r="N57">
        <v>0.096</v>
      </c>
      <c r="O57">
        <v>0.09576</v>
      </c>
      <c r="P57" s="75"/>
      <c r="Q57" s="55"/>
      <c r="R57" s="101">
        <f t="shared" si="1"/>
        <v>2.506265664160401</v>
      </c>
      <c r="S57" s="103">
        <v>0.05</v>
      </c>
      <c r="T57" s="103"/>
      <c r="U57" s="103"/>
      <c r="V57" s="55"/>
      <c r="W57" s="55"/>
      <c r="X57" s="55"/>
      <c r="Y57" s="55"/>
      <c r="Z57" s="76"/>
    </row>
    <row r="58" spans="1:26" ht="12.75">
      <c r="A58">
        <v>0</v>
      </c>
      <c r="B58">
        <v>21</v>
      </c>
      <c r="C58"/>
      <c r="D58">
        <v>7</v>
      </c>
      <c r="E58">
        <v>400</v>
      </c>
      <c r="F58">
        <v>400</v>
      </c>
      <c r="G58">
        <v>384000</v>
      </c>
      <c r="H58">
        <v>0.040652</v>
      </c>
      <c r="I58">
        <v>5</v>
      </c>
      <c r="J58">
        <v>4800</v>
      </c>
      <c r="K58">
        <v>0</v>
      </c>
      <c r="L58">
        <v>0</v>
      </c>
      <c r="M58">
        <v>125.836817</v>
      </c>
      <c r="N58">
        <v>0.096</v>
      </c>
      <c r="O58">
        <v>0.096</v>
      </c>
      <c r="P58" s="75"/>
      <c r="Q58" s="55"/>
      <c r="R58" s="116">
        <f t="shared" si="1"/>
        <v>1.25</v>
      </c>
      <c r="S58" s="103">
        <v>0.05</v>
      </c>
      <c r="T58" s="103"/>
      <c r="U58" s="103"/>
      <c r="V58" s="55"/>
      <c r="W58" s="55"/>
      <c r="X58" s="55"/>
      <c r="Y58" s="55"/>
      <c r="Z58" s="76"/>
    </row>
    <row r="59" spans="1:26" ht="12.75">
      <c r="A59">
        <v>0</v>
      </c>
      <c r="B59">
        <v>19</v>
      </c>
      <c r="C59"/>
      <c r="D59">
        <v>5</v>
      </c>
      <c r="E59">
        <v>827</v>
      </c>
      <c r="F59">
        <v>1654</v>
      </c>
      <c r="G59">
        <v>19848000</v>
      </c>
      <c r="H59">
        <v>0.074997</v>
      </c>
      <c r="I59">
        <v>0</v>
      </c>
      <c r="J59">
        <v>0</v>
      </c>
      <c r="K59">
        <v>0</v>
      </c>
      <c r="L59">
        <v>0</v>
      </c>
      <c r="M59">
        <v>126.782764</v>
      </c>
      <c r="N59">
        <v>5</v>
      </c>
      <c r="O59">
        <v>4.962</v>
      </c>
      <c r="P59" s="75"/>
      <c r="Q59" s="55"/>
      <c r="R59" s="116">
        <f t="shared" si="1"/>
        <v>0</v>
      </c>
      <c r="S59" s="93">
        <v>0.0001</v>
      </c>
      <c r="T59" s="93"/>
      <c r="U59" s="93"/>
      <c r="V59" s="55"/>
      <c r="W59" s="55"/>
      <c r="X59" s="55"/>
      <c r="Y59" s="55"/>
      <c r="Z59" s="76"/>
    </row>
    <row r="60" spans="1:26" ht="12.75">
      <c r="A60">
        <v>0</v>
      </c>
      <c r="B60">
        <v>22</v>
      </c>
      <c r="C60"/>
      <c r="D60">
        <v>7</v>
      </c>
      <c r="E60">
        <v>399</v>
      </c>
      <c r="F60">
        <v>399</v>
      </c>
      <c r="G60">
        <v>383040</v>
      </c>
      <c r="H60">
        <v>0.048809</v>
      </c>
      <c r="I60">
        <v>6</v>
      </c>
      <c r="J60">
        <v>5760</v>
      </c>
      <c r="K60">
        <v>0</v>
      </c>
      <c r="L60">
        <v>0</v>
      </c>
      <c r="M60">
        <v>130</v>
      </c>
      <c r="N60">
        <v>0.096</v>
      </c>
      <c r="O60">
        <v>0.09576</v>
      </c>
      <c r="P60" s="75"/>
      <c r="Q60" s="55"/>
      <c r="R60" s="101">
        <f t="shared" si="1"/>
        <v>1.5037593984962405</v>
      </c>
      <c r="S60" s="103">
        <v>0.05</v>
      </c>
      <c r="T60" s="103"/>
      <c r="U60" s="103"/>
      <c r="V60" s="55"/>
      <c r="W60" s="55"/>
      <c r="X60" s="55"/>
      <c r="Y60" s="55"/>
      <c r="Z60" s="76"/>
    </row>
    <row r="61" spans="1:26" ht="13.5" thickBot="1">
      <c r="A61">
        <v>0</v>
      </c>
      <c r="B61">
        <v>23</v>
      </c>
      <c r="C61"/>
      <c r="D61">
        <v>7</v>
      </c>
      <c r="E61">
        <v>400</v>
      </c>
      <c r="F61">
        <v>400</v>
      </c>
      <c r="G61">
        <v>384000</v>
      </c>
      <c r="H61">
        <v>0.03777</v>
      </c>
      <c r="I61">
        <v>3</v>
      </c>
      <c r="J61">
        <v>2880</v>
      </c>
      <c r="K61">
        <v>0</v>
      </c>
      <c r="L61">
        <v>0</v>
      </c>
      <c r="M61">
        <v>121.222554</v>
      </c>
      <c r="N61">
        <v>0.096</v>
      </c>
      <c r="O61">
        <v>0.096</v>
      </c>
      <c r="P61" s="79"/>
      <c r="Q61" s="59"/>
      <c r="R61" s="101">
        <f t="shared" si="1"/>
        <v>0.75</v>
      </c>
      <c r="S61" s="105">
        <v>0.05</v>
      </c>
      <c r="T61" s="105"/>
      <c r="U61" s="105"/>
      <c r="V61" s="59"/>
      <c r="W61" s="59"/>
      <c r="X61" s="59"/>
      <c r="Y61" s="59"/>
      <c r="Z61" s="80"/>
    </row>
    <row r="62" ht="13.5" thickBot="1"/>
    <row r="63" spans="1:19" ht="13.5" thickBot="1">
      <c r="A63" s="390" t="s">
        <v>145</v>
      </c>
      <c r="B63" s="391"/>
      <c r="C63" s="391"/>
      <c r="D63" s="391"/>
      <c r="E63" s="392"/>
      <c r="S63" s="48"/>
    </row>
    <row r="64" spans="1:19" ht="12.75">
      <c r="A64" s="46"/>
      <c r="B64" s="64" t="s">
        <v>146</v>
      </c>
      <c r="C64" s="64" t="s">
        <v>147</v>
      </c>
      <c r="D64" s="64" t="s">
        <v>148</v>
      </c>
      <c r="E64" s="65" t="s">
        <v>149</v>
      </c>
      <c r="S64" s="48"/>
    </row>
    <row r="65" spans="1:5" ht="12.75">
      <c r="A65" s="81" t="s">
        <v>150</v>
      </c>
      <c r="B65" s="55">
        <v>0.003</v>
      </c>
      <c r="C65" s="55">
        <v>0.006</v>
      </c>
      <c r="D65" s="55">
        <v>0.004</v>
      </c>
      <c r="E65" s="76">
        <v>0.003</v>
      </c>
    </row>
    <row r="66" spans="1:5" ht="12.75">
      <c r="A66" s="81" t="s">
        <v>151</v>
      </c>
      <c r="B66" s="55">
        <v>7</v>
      </c>
      <c r="C66" s="55">
        <v>15</v>
      </c>
      <c r="D66" s="55">
        <v>7</v>
      </c>
      <c r="E66" s="76">
        <v>7</v>
      </c>
    </row>
    <row r="67" spans="1:5" ht="12.75">
      <c r="A67" s="81" t="s">
        <v>152</v>
      </c>
      <c r="B67" s="55">
        <v>7</v>
      </c>
      <c r="C67" s="55">
        <v>31</v>
      </c>
      <c r="D67" s="55">
        <v>15</v>
      </c>
      <c r="E67" s="76">
        <v>15</v>
      </c>
    </row>
    <row r="68" spans="1:5" ht="12.75">
      <c r="A68" s="81" t="s">
        <v>153</v>
      </c>
      <c r="B68" s="55">
        <v>7</v>
      </c>
      <c r="C68" s="55">
        <v>4</v>
      </c>
      <c r="D68" s="55">
        <v>3</v>
      </c>
      <c r="E68" s="76">
        <v>2</v>
      </c>
    </row>
    <row r="69" spans="1:5" ht="13.5" thickBot="1">
      <c r="A69" s="82" t="s">
        <v>154</v>
      </c>
      <c r="B69" s="393" t="s">
        <v>155</v>
      </c>
      <c r="C69" s="393"/>
      <c r="D69" s="393"/>
      <c r="E69" s="394"/>
    </row>
    <row r="70" spans="1:5" ht="13.5" thickBot="1">
      <c r="A70" s="83" t="s">
        <v>156</v>
      </c>
      <c r="B70" s="393" t="s">
        <v>157</v>
      </c>
      <c r="C70" s="393"/>
      <c r="D70" s="393"/>
      <c r="E70" s="394"/>
    </row>
    <row r="71" spans="1:5" ht="13.5" thickBot="1">
      <c r="A71" s="84"/>
      <c r="B71" s="62"/>
      <c r="C71" s="62"/>
      <c r="D71" s="62"/>
      <c r="E71" s="62"/>
    </row>
    <row r="72" spans="1:17" ht="13.5" thickBot="1">
      <c r="A72" s="379" t="s">
        <v>159</v>
      </c>
      <c r="B72" s="380"/>
      <c r="C72" s="380"/>
      <c r="D72" s="380"/>
      <c r="E72" s="380"/>
      <c r="F72" s="380"/>
      <c r="G72" s="381"/>
      <c r="I72" s="384" t="s">
        <v>158</v>
      </c>
      <c r="J72" s="385"/>
      <c r="K72" s="385"/>
      <c r="L72" s="385"/>
      <c r="M72" s="385"/>
      <c r="N72" s="385"/>
      <c r="O72" s="385"/>
      <c r="P72" s="385"/>
      <c r="Q72" s="386"/>
    </row>
    <row r="73" spans="1:17" ht="12.75">
      <c r="A73" s="352" t="s">
        <v>160</v>
      </c>
      <c r="B73" s="389"/>
      <c r="C73" s="387" t="s">
        <v>161</v>
      </c>
      <c r="D73" s="387"/>
      <c r="E73" s="387"/>
      <c r="F73" s="387"/>
      <c r="G73" s="388"/>
      <c r="I73" s="384" t="s">
        <v>317</v>
      </c>
      <c r="J73" s="396"/>
      <c r="K73" s="241" t="s">
        <v>318</v>
      </c>
      <c r="L73" s="241" t="s">
        <v>319</v>
      </c>
      <c r="M73" s="241" t="s">
        <v>320</v>
      </c>
      <c r="N73" s="241" t="s">
        <v>321</v>
      </c>
      <c r="O73" s="242" t="s">
        <v>323</v>
      </c>
      <c r="P73" s="247" t="s">
        <v>324</v>
      </c>
      <c r="Q73" s="248" t="s">
        <v>325</v>
      </c>
    </row>
    <row r="74" spans="1:17" ht="12.75" customHeight="1" thickBot="1">
      <c r="A74" s="339" t="s">
        <v>165</v>
      </c>
      <c r="B74" s="395"/>
      <c r="C74" s="336" t="s">
        <v>166</v>
      </c>
      <c r="D74" s="336"/>
      <c r="E74" s="336"/>
      <c r="F74" s="336"/>
      <c r="G74" s="337"/>
      <c r="I74" s="397"/>
      <c r="J74" s="398"/>
      <c r="K74" s="239" t="s">
        <v>304</v>
      </c>
      <c r="L74" s="240">
        <v>0.15</v>
      </c>
      <c r="M74" s="240">
        <v>0.15</v>
      </c>
      <c r="N74" s="240">
        <v>0.05</v>
      </c>
      <c r="O74" s="134">
        <v>0.01</v>
      </c>
      <c r="P74" s="245">
        <v>32</v>
      </c>
      <c r="Q74" s="246">
        <v>5</v>
      </c>
    </row>
    <row r="75" spans="1:17" ht="12.75">
      <c r="A75" s="339" t="s">
        <v>168</v>
      </c>
      <c r="B75" s="395"/>
      <c r="C75" s="336" t="s">
        <v>169</v>
      </c>
      <c r="D75" s="336"/>
      <c r="E75" s="336"/>
      <c r="F75" s="336"/>
      <c r="G75" s="337"/>
      <c r="I75" s="384" t="s">
        <v>189</v>
      </c>
      <c r="J75" s="396"/>
      <c r="K75" s="241" t="s">
        <v>318</v>
      </c>
      <c r="L75" s="241" t="s">
        <v>319</v>
      </c>
      <c r="M75" s="241" t="s">
        <v>320</v>
      </c>
      <c r="N75" s="241" t="s">
        <v>321</v>
      </c>
      <c r="O75" s="242" t="s">
        <v>322</v>
      </c>
      <c r="P75" s="88"/>
      <c r="Q75" s="136"/>
    </row>
    <row r="76" spans="1:17" ht="13.5" thickBot="1">
      <c r="A76" s="339" t="s">
        <v>172</v>
      </c>
      <c r="B76" s="395"/>
      <c r="C76" s="336">
        <v>20</v>
      </c>
      <c r="D76" s="336"/>
      <c r="E76" s="336"/>
      <c r="F76" s="336"/>
      <c r="G76" s="337"/>
      <c r="I76" s="397"/>
      <c r="J76" s="398"/>
      <c r="K76" s="239" t="s">
        <v>304</v>
      </c>
      <c r="L76" s="240">
        <v>0.05</v>
      </c>
      <c r="M76" s="240">
        <v>0.05</v>
      </c>
      <c r="N76" s="240">
        <v>0.02</v>
      </c>
      <c r="O76" s="134">
        <v>0.015</v>
      </c>
      <c r="P76" s="243"/>
      <c r="Q76" s="244"/>
    </row>
    <row r="77" spans="1:7" ht="12.75">
      <c r="A77" s="347" t="s">
        <v>174</v>
      </c>
      <c r="B77" s="336"/>
      <c r="C77" s="336" t="s">
        <v>175</v>
      </c>
      <c r="D77" s="336"/>
      <c r="E77" s="336"/>
      <c r="F77" s="336"/>
      <c r="G77" s="337"/>
    </row>
    <row r="78" spans="1:7" ht="12.75">
      <c r="A78" s="347" t="s">
        <v>177</v>
      </c>
      <c r="B78" s="336"/>
      <c r="C78" s="336" t="s">
        <v>178</v>
      </c>
      <c r="D78" s="336"/>
      <c r="E78" s="336"/>
      <c r="F78" s="336"/>
      <c r="G78" s="337"/>
    </row>
    <row r="79" spans="1:7" ht="12.75">
      <c r="A79" s="347" t="s">
        <v>180</v>
      </c>
      <c r="B79" s="336"/>
      <c r="C79" s="336" t="s">
        <v>199</v>
      </c>
      <c r="D79" s="336"/>
      <c r="E79" s="336"/>
      <c r="F79" s="336"/>
      <c r="G79" s="337"/>
    </row>
    <row r="80" spans="1:7" ht="12.75">
      <c r="A80" s="339" t="s">
        <v>183</v>
      </c>
      <c r="B80" s="395"/>
      <c r="C80" s="336">
        <v>52</v>
      </c>
      <c r="D80" s="336"/>
      <c r="E80" s="336"/>
      <c r="F80" s="336"/>
      <c r="G80" s="337"/>
    </row>
    <row r="81" spans="1:7" ht="13.5" thickBot="1">
      <c r="A81" s="399" t="s">
        <v>186</v>
      </c>
      <c r="B81" s="400"/>
      <c r="C81" s="393" t="s">
        <v>200</v>
      </c>
      <c r="D81" s="393"/>
      <c r="E81" s="393"/>
      <c r="F81" s="393"/>
      <c r="G81" s="394"/>
    </row>
    <row r="94" ht="12.75">
      <c r="A94" s="88"/>
    </row>
    <row r="95" spans="1:3" ht="12.75">
      <c r="A95" s="88"/>
      <c r="B95" s="88"/>
      <c r="C95" s="88"/>
    </row>
  </sheetData>
  <mergeCells count="43">
    <mergeCell ref="I72:Q72"/>
    <mergeCell ref="I73:J74"/>
    <mergeCell ref="I75:J76"/>
    <mergeCell ref="A81:B81"/>
    <mergeCell ref="C81:G81"/>
    <mergeCell ref="A80:B80"/>
    <mergeCell ref="C80:G80"/>
    <mergeCell ref="A78:B78"/>
    <mergeCell ref="C78:G78"/>
    <mergeCell ref="A79:B79"/>
    <mergeCell ref="C79:G79"/>
    <mergeCell ref="A76:B76"/>
    <mergeCell ref="C76:G76"/>
    <mergeCell ref="A77:B77"/>
    <mergeCell ref="C77:G77"/>
    <mergeCell ref="A74:B74"/>
    <mergeCell ref="C74:G74"/>
    <mergeCell ref="A75:B75"/>
    <mergeCell ref="C75:G75"/>
    <mergeCell ref="A72:G72"/>
    <mergeCell ref="A73:B73"/>
    <mergeCell ref="C73:G73"/>
    <mergeCell ref="A1:A2"/>
    <mergeCell ref="B1:B2"/>
    <mergeCell ref="C1:C2"/>
    <mergeCell ref="D1:D2"/>
    <mergeCell ref="B69:E69"/>
    <mergeCell ref="B70:E70"/>
    <mergeCell ref="L1:L2"/>
    <mergeCell ref="E1:E2"/>
    <mergeCell ref="F1:F2"/>
    <mergeCell ref="G1:G2"/>
    <mergeCell ref="H1:H2"/>
    <mergeCell ref="R1:S1"/>
    <mergeCell ref="V1:X1"/>
    <mergeCell ref="A63:E63"/>
    <mergeCell ref="M1:M2"/>
    <mergeCell ref="N1:N2"/>
    <mergeCell ref="O1:O2"/>
    <mergeCell ref="P1:Q1"/>
    <mergeCell ref="I1:I2"/>
    <mergeCell ref="J1:J2"/>
    <mergeCell ref="K1:K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802.11-05/893r6</dc:title>
  <dc:subject>TGnSync proposal MAC1 simulation results</dc:subject>
  <dc:creator>Dmitry Akhmetov</dc:creator>
  <cp:keywords/>
  <dc:description/>
  <cp:lastModifiedBy>Adrian P Stephens, 148</cp:lastModifiedBy>
  <cp:lastPrinted>2004-11-19T06:33:11Z</cp:lastPrinted>
  <dcterms:created xsi:type="dcterms:W3CDTF">2004-07-14T16:37:20Z</dcterms:created>
  <dcterms:modified xsi:type="dcterms:W3CDTF">2005-07-08T17:14:18Z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