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480" windowHeight="11640" tabRatio="914" activeTab="0"/>
  </bookViews>
  <sheets>
    <sheet name="Introduction" sheetId="1" r:id="rId1"/>
    <sheet name="Common" sheetId="2" r:id="rId2"/>
    <sheet name="ss#1 EDCA" sheetId="3" r:id="rId3"/>
    <sheet name="ss#1 HCCA" sheetId="4" r:id="rId4"/>
    <sheet name="ss#1 HCCA 2x2x20" sheetId="5" r:id="rId5"/>
    <sheet name="ss#2 EDCA" sheetId="6" r:id="rId6"/>
    <sheet name="ss#2 DCF " sheetId="7" r:id="rId7"/>
    <sheet name="ss#4 EDCA" sheetId="8" r:id="rId8"/>
    <sheet name="ss#4 HCCA" sheetId="9" r:id="rId9"/>
    <sheet name="ss#4 HCCA 2x2x20" sheetId="10" r:id="rId10"/>
    <sheet name="ss#5 EDCA" sheetId="11" r:id="rId11"/>
    <sheet name="ss#5 HCCA" sheetId="12" r:id="rId12"/>
    <sheet name="ss#6 HCCA" sheetId="13" r:id="rId13"/>
    <sheet name="ss#6 HCCA 2x2x20" sheetId="14" r:id="rId14"/>
    <sheet name="ss#9 EDCA" sheetId="15" r:id="rId15"/>
    <sheet name="ss#11 EDCA" sheetId="16" r:id="rId16"/>
    <sheet name="ss#17,#18,#19, CC15" sheetId="17" r:id="rId17"/>
    <sheet name="CC27 vs CC28" sheetId="18" r:id="rId18"/>
    <sheet name="ss#16, CC27" sheetId="19" r:id="rId19"/>
    <sheet name="ss#16,  CC28" sheetId="20" r:id="rId20"/>
    <sheet name="100 Bbps" sheetId="21" r:id="rId21"/>
  </sheets>
  <definedNames/>
  <calcPr fullCalcOnLoad="1"/>
</workbook>
</file>

<file path=xl/comments17.xml><?xml version="1.0" encoding="utf-8"?>
<comments xmlns="http://schemas.openxmlformats.org/spreadsheetml/2006/main">
  <authors>
    <author>Dmitry Akhmetov</author>
  </authors>
  <commentList>
    <comment ref="K4" authorId="0">
      <text>
        <r>
          <rPr>
            <b/>
            <sz val="8"/>
            <rFont val="Tahoma"/>
            <family val="0"/>
          </rPr>
          <t>Dmitry Akhmetov:</t>
        </r>
        <r>
          <rPr>
            <sz val="8"/>
            <rFont val="Tahoma"/>
            <family val="0"/>
          </rPr>
          <t xml:space="preserve">
Adaptation is done using slowlink adaptation </t>
        </r>
      </text>
    </comment>
  </commentList>
</comments>
</file>

<file path=xl/sharedStrings.xml><?xml version="1.0" encoding="utf-8"?>
<sst xmlns="http://schemas.openxmlformats.org/spreadsheetml/2006/main" count="1644" uniqueCount="290">
  <si>
    <t>From</t>
  </si>
  <si>
    <t>To</t>
  </si>
  <si>
    <t>TID QoS</t>
  </si>
  <si>
    <t>TID non-QoS</t>
  </si>
  <si>
    <t>Received MPDUs</t>
  </si>
  <si>
    <t>Indicated MSDUs</t>
  </si>
  <si>
    <t>Indicated bits</t>
  </si>
  <si>
    <t>MAX ETE delay</t>
  </si>
  <si>
    <t>Too late MSDUs</t>
  </si>
  <si>
    <t>Too late bits</t>
  </si>
  <si>
    <t>Dropped/Discared MPDUs</t>
  </si>
  <si>
    <t>Dropped/Discared bits</t>
  </si>
  <si>
    <t>Offered Load</t>
  </si>
  <si>
    <t>Achieved Goodput</t>
  </si>
  <si>
    <t>CC18</t>
  </si>
  <si>
    <t>CC19</t>
  </si>
  <si>
    <t>CC20</t>
  </si>
  <si>
    <t>CC24</t>
  </si>
  <si>
    <t>Total non-QoS goodput</t>
  </si>
  <si>
    <t>Ratio</t>
  </si>
  <si>
    <t>Metric1</t>
  </si>
  <si>
    <t>Metric2</t>
  </si>
  <si>
    <t>Metric3</t>
  </si>
  <si>
    <t>Average PHY Rate</t>
  </si>
  <si>
    <t xml:space="preserve">Metric </t>
  </si>
  <si>
    <t>AC_BK</t>
  </si>
  <si>
    <t>AC_BE</t>
  </si>
  <si>
    <t>AC_VI</t>
  </si>
  <si>
    <t>AC_VO</t>
  </si>
  <si>
    <t>TXOP</t>
  </si>
  <si>
    <t>CwMin</t>
  </si>
  <si>
    <t>CwMax</t>
  </si>
  <si>
    <t>AIFS</t>
  </si>
  <si>
    <t>Basic Rate</t>
  </si>
  <si>
    <t>Oper. Rate</t>
  </si>
  <si>
    <t>16QAM 1/2</t>
  </si>
  <si>
    <t>MAC parameters</t>
  </si>
  <si>
    <t>SRA</t>
  </si>
  <si>
    <t>On</t>
  </si>
  <si>
    <t>Name</t>
  </si>
  <si>
    <t>Max Size</t>
  </si>
  <si>
    <t>MRMRA</t>
  </si>
  <si>
    <t>Off</t>
  </si>
  <si>
    <t>Fragmentation</t>
  </si>
  <si>
    <t>Min Size</t>
  </si>
  <si>
    <t>QoS parameters</t>
  </si>
  <si>
    <t>Traffic priorities mapping EDCA priorities mapping</t>
  </si>
  <si>
    <t>From STA</t>
  </si>
  <si>
    <t>To STA</t>
  </si>
  <si>
    <t>Up</t>
  </si>
  <si>
    <t>Traffic priorities mapping HCCA priorities mapping</t>
  </si>
  <si>
    <t>AP polling schedule</t>
  </si>
  <si>
    <t xml:space="preserve">STA </t>
  </si>
  <si>
    <t>Granted time</t>
  </si>
  <si>
    <t>Poll interval</t>
  </si>
  <si>
    <t>Max PLR</t>
  </si>
  <si>
    <t>Achieved PLR</t>
  </si>
  <si>
    <t>STA0</t>
  </si>
  <si>
    <t>STA1-STA6</t>
  </si>
  <si>
    <t>STA7-STA11</t>
  </si>
  <si>
    <t>STA11-STA24</t>
  </si>
  <si>
    <t>STA25-STA30</t>
  </si>
  <si>
    <t>STA7-STA8</t>
  </si>
  <si>
    <t>STA21-STA24</t>
  </si>
  <si>
    <t>MAX PLR</t>
  </si>
  <si>
    <t>PHY parameters</t>
  </si>
  <si>
    <t>PHY model</t>
  </si>
  <si>
    <t>PHY type</t>
  </si>
  <si>
    <t>MIMO (ZF)</t>
  </si>
  <si>
    <t>Antenna configuration</t>
  </si>
  <si>
    <t>2x2</t>
  </si>
  <si>
    <t>Bandwidth</t>
  </si>
  <si>
    <t>TX power</t>
  </si>
  <si>
    <t>17 dBm</t>
  </si>
  <si>
    <t>RX noise figure</t>
  </si>
  <si>
    <t>10 dB</t>
  </si>
  <si>
    <t>Channel model</t>
  </si>
  <si>
    <t>B</t>
  </si>
  <si>
    <t>Number of tones</t>
  </si>
  <si>
    <t>STA1-STA10</t>
  </si>
  <si>
    <t>STA11-STA34</t>
  </si>
  <si>
    <t>STA20-STA34</t>
  </si>
  <si>
    <t>Scenario 17</t>
  </si>
  <si>
    <t>From:</t>
  </si>
  <si>
    <t>To:</t>
  </si>
  <si>
    <t>TID:</t>
  </si>
  <si>
    <t>Received MPDus</t>
  </si>
  <si>
    <t>Indicated MSUDs</t>
  </si>
  <si>
    <t>Rx Rate</t>
  </si>
  <si>
    <t>CC15</t>
  </si>
  <si>
    <t>Goodput</t>
  </si>
  <si>
    <t>T1 value</t>
  </si>
  <si>
    <t>T2 value</t>
  </si>
  <si>
    <t>T3 value</t>
  </si>
  <si>
    <t>T4 value</t>
  </si>
  <si>
    <t>Scenario 18</t>
  </si>
  <si>
    <t>Scenario19</t>
  </si>
  <si>
    <t>HT STA1</t>
  </si>
  <si>
    <t>HT AP</t>
  </si>
  <si>
    <t xml:space="preserve">Legacy STA2 </t>
  </si>
  <si>
    <t>Scenario #17</t>
  </si>
  <si>
    <t>Parameters Name</t>
  </si>
  <si>
    <t>Parameters values</t>
  </si>
  <si>
    <t>Antenna config</t>
  </si>
  <si>
    <t>Band</t>
  </si>
  <si>
    <t>20 Mhz</t>
  </si>
  <si>
    <t>STA0 &amp; STA1</t>
  </si>
  <si>
    <t xml:space="preserve">TX Power </t>
  </si>
  <si>
    <t>RX Noise figure</t>
  </si>
  <si>
    <t>Active loss</t>
  </si>
  <si>
    <t>2 dB</t>
  </si>
  <si>
    <t>PHY receiver type</t>
  </si>
  <si>
    <t>Tones number</t>
  </si>
  <si>
    <t>Scenario #18</t>
  </si>
  <si>
    <t>STA1</t>
  </si>
  <si>
    <t>Training is performed using slow link adaptation mechnism</t>
  </si>
  <si>
    <t>1x1</t>
  </si>
  <si>
    <t>AP</t>
  </si>
  <si>
    <t>STA1-STA30</t>
  </si>
  <si>
    <t>STA1-STA20</t>
  </si>
  <si>
    <t>STA31-STA40</t>
  </si>
  <si>
    <t>STA41</t>
  </si>
  <si>
    <t>STA21-STA30</t>
  </si>
  <si>
    <t>C</t>
  </si>
  <si>
    <t>Num of QoS Flows</t>
  </si>
  <si>
    <t>21/21</t>
  </si>
  <si>
    <t>Fraction, %</t>
  </si>
  <si>
    <t>17/17</t>
  </si>
  <si>
    <t xml:space="preserve"> 9/9</t>
  </si>
  <si>
    <t xml:space="preserve"> 9/5</t>
  </si>
  <si>
    <t>18/18</t>
  </si>
  <si>
    <t>39/39</t>
  </si>
  <si>
    <t xml:space="preserve"> 1/1</t>
  </si>
  <si>
    <t xml:space="preserve"> 3/3</t>
  </si>
  <si>
    <t>STA1-STA3</t>
  </si>
  <si>
    <t>STA5-STA6</t>
  </si>
  <si>
    <t>STA4</t>
  </si>
  <si>
    <t>HT PHY parameters</t>
  </si>
  <si>
    <t>Legacy PHY parameters</t>
  </si>
  <si>
    <t>On for HT STAs, Off for Legacy</t>
  </si>
  <si>
    <t>STA13</t>
  </si>
  <si>
    <t>STA7-STA10</t>
  </si>
  <si>
    <t>STA7-STA9</t>
  </si>
  <si>
    <t>STA11-STA12</t>
  </si>
  <si>
    <t>C, but replaced with model D</t>
  </si>
  <si>
    <t>CC3</t>
  </si>
  <si>
    <t>Scenario 1</t>
  </si>
  <si>
    <t>Scenario 4</t>
  </si>
  <si>
    <t>Scenario 6</t>
  </si>
  <si>
    <t>EDCA</t>
  </si>
  <si>
    <t>HCCA</t>
  </si>
  <si>
    <t>Reno</t>
  </si>
  <si>
    <t>STA TX data while it has time and data in AC</t>
  </si>
  <si>
    <t>Average capacity based model</t>
  </si>
  <si>
    <t>Traffic priorities mapping</t>
  </si>
  <si>
    <t xml:space="preserve">Traffic priorities mapping </t>
  </si>
  <si>
    <t>D</t>
  </si>
  <si>
    <t>E</t>
  </si>
  <si>
    <t>SISO</t>
  </si>
  <si>
    <t>Scenario #19</t>
  </si>
  <si>
    <t>HT STA0</t>
  </si>
  <si>
    <t>Legacy STA1</t>
  </si>
  <si>
    <t>Legacy STA2</t>
  </si>
  <si>
    <t>Scenario #16</t>
  </si>
  <si>
    <t>MAC Parameters</t>
  </si>
  <si>
    <t>B/D</t>
  </si>
  <si>
    <t>MSS</t>
  </si>
  <si>
    <t>Ethernet (1500)</t>
  </si>
  <si>
    <t>Receive Buffer (bytes)</t>
  </si>
  <si>
    <t>Receive Buffer Adjustment</t>
  </si>
  <si>
    <t>None</t>
  </si>
  <si>
    <t>Receive Buffer Usage Threshold</t>
  </si>
  <si>
    <t>Delayed ACK Mechanism</t>
  </si>
  <si>
    <t>Segment/Clock based</t>
  </si>
  <si>
    <t>Maximum ACK Delay (sec)</t>
  </si>
  <si>
    <t>Slow-Start Initial Count (MSS)</t>
  </si>
  <si>
    <t>Fast Retransmit</t>
  </si>
  <si>
    <t>Enabled</t>
  </si>
  <si>
    <t>Duplicate ACK Threshold</t>
  </si>
  <si>
    <t>Fast Recovery</t>
  </si>
  <si>
    <t>Window Scaling</t>
  </si>
  <si>
    <t>Disabled</t>
  </si>
  <si>
    <t>Selectove AKC (SACK)</t>
  </si>
  <si>
    <t>ECN Capability</t>
  </si>
  <si>
    <t>Segment Send Threshold</t>
  </si>
  <si>
    <t>Byte Boundary</t>
  </si>
  <si>
    <t>Active Connection Threshold</t>
  </si>
  <si>
    <t>Unlimited</t>
  </si>
  <si>
    <t>Karn's Algorithm</t>
  </si>
  <si>
    <t>Nagle Algorithm</t>
  </si>
  <si>
    <t>Initial Sequence Number</t>
  </si>
  <si>
    <t>Auto Complete</t>
  </si>
  <si>
    <t>Retransmission thresholds</t>
  </si>
  <si>
    <t>Mode</t>
  </si>
  <si>
    <t>Attempts Based</t>
  </si>
  <si>
    <t>Maximum Connect Attempts</t>
  </si>
  <si>
    <t>Maximum Data Attempts</t>
  </si>
  <si>
    <t>Maximum Connect intervals</t>
  </si>
  <si>
    <t>Not Applicable</t>
  </si>
  <si>
    <t>Maximum Data Intervals</t>
  </si>
  <si>
    <t xml:space="preserve">Initial RTO (sec) </t>
  </si>
  <si>
    <t>Mim RTS (sec)</t>
  </si>
  <si>
    <t>Max RTO (sec)</t>
  </si>
  <si>
    <t>RTT Gain</t>
  </si>
  <si>
    <t>Deviation gain</t>
  </si>
  <si>
    <t>RTT Deviation Coefficient</t>
  </si>
  <si>
    <t>Timer Granularity</t>
  </si>
  <si>
    <t>Persistence Timeout (sec)</t>
  </si>
  <si>
    <t>TCP Model Parameters for CC18., CC19, CC20. CC24</t>
  </si>
  <si>
    <t>STA2</t>
  </si>
  <si>
    <t>16 dBm</t>
  </si>
  <si>
    <t>40 Mhz</t>
  </si>
  <si>
    <t>Range</t>
  </si>
  <si>
    <t>Channel B,No Aggregation</t>
  </si>
  <si>
    <t>Channel D,No Aggregation</t>
  </si>
  <si>
    <t>Range, m</t>
  </si>
  <si>
    <t>Channel B, Aggregation</t>
  </si>
  <si>
    <t>Channel B, Average burst size</t>
  </si>
  <si>
    <t>Channel B, Max burst size</t>
  </si>
  <si>
    <t>Channel D, Aggregation</t>
  </si>
  <si>
    <t>Channel D, Max burst size</t>
  </si>
  <si>
    <t>Channel D, Average burst size</t>
  </si>
  <si>
    <t>BPSK,R=1/2</t>
  </si>
  <si>
    <t>Channel B, No Aggregation</t>
  </si>
  <si>
    <t>MIMO(ZF)</t>
  </si>
  <si>
    <t>16-QAM,R=1/2</t>
  </si>
  <si>
    <t xml:space="preserve">Scenario "100 Mbps" </t>
  </si>
  <si>
    <t>Title:</t>
  </si>
  <si>
    <t>Doc:</t>
  </si>
  <si>
    <t>Introduction</t>
  </si>
  <si>
    <t>Revision History</t>
  </si>
  <si>
    <t>Revision</t>
  </si>
  <si>
    <t>Date</t>
  </si>
  <si>
    <t>Author</t>
  </si>
  <si>
    <t>Authors:</t>
  </si>
  <si>
    <t>Dmitry Akhmetov, Intel Corporation, dmitry.akhmetov@intel.com</t>
  </si>
  <si>
    <t>Sergey Shtin, Intel Corporation, sergey.shtin@intel.com</t>
  </si>
  <si>
    <t>Adrian Stephens, Intel Corporation, adrian.p.stephens@intel.com</t>
  </si>
  <si>
    <t>Akhmetov, Shtin, Stephens</t>
  </si>
  <si>
    <t>Changes</t>
  </si>
  <si>
    <t>Initial Release</t>
  </si>
  <si>
    <t>References</t>
  </si>
  <si>
    <t>[1]</t>
  </si>
  <si>
    <t>[2]</t>
  </si>
  <si>
    <t>40MHz</t>
  </si>
  <si>
    <t>ss#1 EDCA</t>
  </si>
  <si>
    <t>ss#1 HCCA</t>
  </si>
  <si>
    <t>ss#2 EDCA</t>
  </si>
  <si>
    <t>ss#2 DCF</t>
  </si>
  <si>
    <t>ss#4 EDCA</t>
  </si>
  <si>
    <t>ss#4 HCCA</t>
  </si>
  <si>
    <t>ss#5 EDCA</t>
  </si>
  <si>
    <t>ss#5 HCCA</t>
  </si>
  <si>
    <t>ss#6 HCCA</t>
  </si>
  <si>
    <t>ss#9 EDCA</t>
  </si>
  <si>
    <t>ss#11 EDCA</t>
  </si>
  <si>
    <t>ss#17,#18,#19, CC15</t>
  </si>
  <si>
    <t>ss#16, CC27</t>
  </si>
  <si>
    <t>ss#16,  CC28</t>
  </si>
  <si>
    <t>100 Bbps</t>
  </si>
  <si>
    <t>20MHz</t>
  </si>
  <si>
    <t>Channel Width</t>
  </si>
  <si>
    <t xml:space="preserve">Channel Access </t>
  </si>
  <si>
    <t>CCs reported</t>
  </si>
  <si>
    <t>CC 18, 19, 20, 24</t>
  </si>
  <si>
    <t>CC27</t>
  </si>
  <si>
    <t>CC28</t>
  </si>
  <si>
    <t>FR2</t>
  </si>
  <si>
    <t>Summary of Results Worksheets</t>
  </si>
  <si>
    <t>This document contains results from the MAC1 simulation described in [1] required to show compliance to the TGn comparison criteria disclosure requirements, as well as additional simulation results that are not mandatory.
Results from this document are summarised in the Word document [2].
This document is organised into worksheets as follows. Navigation between sheets may be achieved through the tabs at the bottom of this page.   A "Common" sheet defines conditions common to all simulations.  Each sheet then applies to a combination of channel width, simulation scenario (or CC) and channel access method.  Each sheet defines MAC and PHY parameters that are specific to those results.</t>
  </si>
  <si>
    <t>Date:</t>
  </si>
  <si>
    <t>August 13, 2004</t>
  </si>
  <si>
    <t>Header Compression</t>
  </si>
  <si>
    <t>OFF</t>
  </si>
  <si>
    <t>64QAM 3/4</t>
  </si>
  <si>
    <t>BPSK 1/2</t>
  </si>
  <si>
    <t>ss#1 HCCA, 2x2x20</t>
  </si>
  <si>
    <t>ss#4 HCCA 2x2x20</t>
  </si>
  <si>
    <t>EDCA, 2x2x40</t>
  </si>
  <si>
    <t>HCCA, 2x2x40</t>
  </si>
  <si>
    <t>HCCA, 2x2x20</t>
  </si>
  <si>
    <t>Channel D, No Aggregation</t>
  </si>
  <si>
    <t>Channel B, Aggtregation</t>
  </si>
  <si>
    <t>CC27 vs CC28'</t>
  </si>
  <si>
    <t>40MHz,20MHz</t>
  </si>
  <si>
    <t>CC 27, 28</t>
  </si>
  <si>
    <t>IEEE 802.11-04-893/r0</t>
  </si>
  <si>
    <t>IEEE 802.11-04/895, "TGn Sync Proposal MAC Simulation Methodology"</t>
  </si>
  <si>
    <t>IEEE 802.11-04/892, "TGn Sync Proposal MAC Results"</t>
  </si>
  <si>
    <t>TGn Sync Proposal MAC1 Simulation Results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</si>
</sst>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FC19]dd\ mmmm\ yyyy\ &quot;г.&quot;"/>
    <numFmt numFmtId="182" formatCode="dd/mm/yy;@"/>
    <numFmt numFmtId="183" formatCode="&quot;Yes&quot;;&quot;Yes&quot;;&quot;No&quot;"/>
    <numFmt numFmtId="184" formatCode="&quot;True&quot;;&quot;True&quot;;&quot;False&quot;"/>
    <numFmt numFmtId="185" formatCode="&quot;On&quot;;&quot;On&quot;;&quot;Off&quot;"/>
    <numFmt numFmtId="186" formatCode="[$€-2]\ #,##0.00_);[Red]\([$€-2]\ #,##0.00\)"/>
  </numFmts>
  <fonts count="22">
    <font>
      <sz val="10"/>
      <name val="Arial"/>
      <family val="0"/>
    </font>
    <font>
      <sz val="8"/>
      <name val="Arial"/>
      <family val="0"/>
    </font>
    <font>
      <b/>
      <sz val="8"/>
      <name val="Tahoma"/>
      <family val="0"/>
    </font>
    <font>
      <sz val="8"/>
      <name val="Tahoma"/>
      <family val="0"/>
    </font>
    <font>
      <b/>
      <sz val="10"/>
      <name val="Arial"/>
      <family val="2"/>
    </font>
    <font>
      <sz val="11.75"/>
      <name val="Arial"/>
      <family val="0"/>
    </font>
    <font>
      <sz val="10.5"/>
      <name val="Arial"/>
      <family val="0"/>
    </font>
    <font>
      <b/>
      <sz val="12"/>
      <name val="Arial"/>
      <family val="0"/>
    </font>
    <font>
      <sz val="12"/>
      <name val="Arial"/>
      <family val="0"/>
    </font>
    <font>
      <sz val="10.25"/>
      <name val="Arial"/>
      <family val="0"/>
    </font>
    <font>
      <b/>
      <sz val="14.5"/>
      <name val="Arial"/>
      <family val="0"/>
    </font>
    <font>
      <b/>
      <sz val="10.5"/>
      <name val="Arial"/>
      <family val="0"/>
    </font>
    <font>
      <u val="single"/>
      <sz val="10"/>
      <color indexed="12"/>
      <name val="Arial"/>
      <family val="0"/>
    </font>
    <font>
      <u val="single"/>
      <sz val="10"/>
      <color indexed="36"/>
      <name val="Arial"/>
      <family val="0"/>
    </font>
    <font>
      <b/>
      <sz val="12"/>
      <color indexed="10"/>
      <name val="Arial"/>
      <family val="0"/>
    </font>
    <font>
      <sz val="12"/>
      <name val="Times New Roman"/>
      <family val="1"/>
    </font>
    <font>
      <b/>
      <sz val="15"/>
      <name val="Arial"/>
      <family val="0"/>
    </font>
    <font>
      <sz val="15"/>
      <name val="Arial"/>
      <family val="0"/>
    </font>
    <font>
      <b/>
      <sz val="26.75"/>
      <name val="Arial"/>
      <family val="0"/>
    </font>
    <font>
      <b/>
      <sz val="19.75"/>
      <name val="Arial"/>
      <family val="0"/>
    </font>
    <font>
      <sz val="19.75"/>
      <name val="Arial"/>
      <family val="0"/>
    </font>
    <font>
      <b/>
      <sz val="8"/>
      <name val="Arial"/>
      <family val="2"/>
    </font>
  </fonts>
  <fills count="9">
    <fill>
      <patternFill/>
    </fill>
    <fill>
      <patternFill patternType="gray125"/>
    </fill>
    <fill>
      <patternFill patternType="solid">
        <fgColor indexed="11"/>
        <bgColor indexed="64"/>
      </patternFill>
    </fill>
    <fill>
      <patternFill patternType="solid">
        <fgColor indexed="45"/>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s>
  <borders count="66">
    <border>
      <left/>
      <right/>
      <top/>
      <bottom/>
      <diagonal/>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medium"/>
      <top>
        <color indexed="63"/>
      </top>
      <bottom style="thin"/>
    </border>
    <border>
      <left style="thin"/>
      <right>
        <color indexed="63"/>
      </right>
      <top style="thin"/>
      <bottom style="thin"/>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style="thin"/>
      <bottom style="thin"/>
    </border>
    <border>
      <left style="medium"/>
      <right style="medium"/>
      <top style="medium"/>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color indexed="63"/>
      </left>
      <right style="thin"/>
      <top style="medium"/>
      <bottom style="thin"/>
    </border>
    <border>
      <left style="thin"/>
      <right style="thin"/>
      <top>
        <color indexed="63"/>
      </top>
      <bottom>
        <color indexed="63"/>
      </bottom>
    </border>
    <border>
      <left>
        <color indexed="63"/>
      </left>
      <right style="thin"/>
      <top style="thin"/>
      <bottom>
        <color indexed="63"/>
      </bottom>
    </border>
    <border>
      <left>
        <color indexed="63"/>
      </left>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top style="thin"/>
      <bottom style="thin"/>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medium"/>
      <right>
        <color indexed="63"/>
      </right>
      <top>
        <color indexed="63"/>
      </top>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wrapText="1"/>
    </xf>
    <xf numFmtId="0" fontId="0" fillId="0" borderId="4" xfId="0" applyBorder="1" applyAlignment="1">
      <alignment/>
    </xf>
    <xf numFmtId="0" fontId="0" fillId="0" borderId="4" xfId="0" applyFill="1" applyBorder="1" applyAlignment="1">
      <alignment horizontal="center" wrapText="1"/>
    </xf>
    <xf numFmtId="0" fontId="0" fillId="0" borderId="5" xfId="0"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2" borderId="0" xfId="0"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8" xfId="0" applyFill="1" applyBorder="1" applyAlignment="1">
      <alignment/>
    </xf>
    <xf numFmtId="0" fontId="0" fillId="0" borderId="11" xfId="0" applyFill="1" applyBorder="1" applyAlignment="1">
      <alignment/>
    </xf>
    <xf numFmtId="0" fontId="0" fillId="0" borderId="0" xfId="0" applyBorder="1" applyAlignment="1">
      <alignment/>
    </xf>
    <xf numFmtId="0" fontId="0" fillId="0" borderId="18" xfId="0" applyBorder="1" applyAlignment="1">
      <alignment/>
    </xf>
    <xf numFmtId="0" fontId="0" fillId="0" borderId="0" xfId="0" applyBorder="1" applyAlignment="1">
      <alignment/>
    </xf>
    <xf numFmtId="0" fontId="0" fillId="0" borderId="0" xfId="0" applyFill="1" applyBorder="1" applyAlignment="1">
      <alignment/>
    </xf>
    <xf numFmtId="0" fontId="0" fillId="0" borderId="11" xfId="0" applyFill="1" applyBorder="1" applyAlignment="1">
      <alignment horizontal="center"/>
    </xf>
    <xf numFmtId="0" fontId="0" fillId="0" borderId="19" xfId="0" applyBorder="1" applyAlignment="1">
      <alignment/>
    </xf>
    <xf numFmtId="0" fontId="0" fillId="0" borderId="20" xfId="0" applyBorder="1" applyAlignment="1">
      <alignment/>
    </xf>
    <xf numFmtId="0" fontId="0" fillId="0" borderId="0" xfId="0" applyBorder="1" applyAlignment="1">
      <alignment wrapText="1"/>
    </xf>
    <xf numFmtId="0" fontId="0" fillId="2" borderId="9" xfId="0" applyFill="1" applyBorder="1" applyAlignment="1">
      <alignment/>
    </xf>
    <xf numFmtId="0" fontId="0" fillId="2" borderId="12" xfId="0" applyFill="1" applyBorder="1" applyAlignment="1">
      <alignment/>
    </xf>
    <xf numFmtId="0" fontId="0" fillId="0" borderId="9" xfId="0" applyNumberFormat="1" applyBorder="1" applyAlignment="1">
      <alignment/>
    </xf>
    <xf numFmtId="9" fontId="0" fillId="0" borderId="9" xfId="0" applyNumberFormat="1" applyBorder="1" applyAlignment="1">
      <alignment/>
    </xf>
    <xf numFmtId="9" fontId="0" fillId="0" borderId="12" xfId="0" applyNumberFormat="1" applyBorder="1" applyAlignment="1">
      <alignment/>
    </xf>
    <xf numFmtId="9" fontId="0" fillId="0" borderId="0" xfId="0" applyNumberFormat="1" applyFill="1" applyAlignment="1">
      <alignment/>
    </xf>
    <xf numFmtId="0" fontId="0" fillId="0" borderId="9" xfId="0" applyFont="1" applyBorder="1" applyAlignment="1">
      <alignment/>
    </xf>
    <xf numFmtId="0" fontId="0" fillId="2" borderId="9" xfId="0" applyFont="1" applyFill="1" applyBorder="1" applyAlignment="1">
      <alignment/>
    </xf>
    <xf numFmtId="9" fontId="0" fillId="0" borderId="9" xfId="0" applyNumberFormat="1" applyFill="1" applyBorder="1" applyAlignment="1">
      <alignment/>
    </xf>
    <xf numFmtId="0" fontId="0" fillId="0" borderId="21" xfId="0" applyBorder="1" applyAlignment="1">
      <alignment/>
    </xf>
    <xf numFmtId="0" fontId="0" fillId="0" borderId="22" xfId="0" applyBorder="1" applyAlignment="1">
      <alignment/>
    </xf>
    <xf numFmtId="0" fontId="0" fillId="3" borderId="9" xfId="0" applyFill="1" applyBorder="1" applyAlignment="1">
      <alignment/>
    </xf>
    <xf numFmtId="0" fontId="0" fillId="0" borderId="0" xfId="0" applyBorder="1" applyAlignment="1">
      <alignment horizontal="center"/>
    </xf>
    <xf numFmtId="0" fontId="0" fillId="0" borderId="1" xfId="0" applyBorder="1" applyAlignment="1">
      <alignment wrapText="1"/>
    </xf>
    <xf numFmtId="0" fontId="0" fillId="0" borderId="5"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0" xfId="0" applyBorder="1" applyAlignment="1">
      <alignment/>
    </xf>
    <xf numFmtId="0" fontId="0" fillId="0" borderId="3" xfId="0" applyBorder="1" applyAlignment="1">
      <alignment/>
    </xf>
    <xf numFmtId="0" fontId="0" fillId="0" borderId="26" xfId="0" applyBorder="1" applyAlignment="1">
      <alignment/>
    </xf>
    <xf numFmtId="0" fontId="0" fillId="0" borderId="13"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4" borderId="0" xfId="0" applyFill="1" applyAlignment="1">
      <alignment/>
    </xf>
    <xf numFmtId="0" fontId="0" fillId="0" borderId="34" xfId="0" applyBorder="1" applyAlignment="1">
      <alignment horizontal="center"/>
    </xf>
    <xf numFmtId="0" fontId="0" fillId="0" borderId="0" xfId="0" applyFill="1" applyBorder="1" applyAlignment="1">
      <alignment horizontal="center"/>
    </xf>
    <xf numFmtId="0" fontId="0" fillId="0" borderId="35" xfId="0" applyBorder="1" applyAlignment="1">
      <alignment/>
    </xf>
    <xf numFmtId="0" fontId="0" fillId="0" borderId="35" xfId="0" applyBorder="1" applyAlignment="1">
      <alignment wrapText="1"/>
    </xf>
    <xf numFmtId="16" fontId="0" fillId="0" borderId="1" xfId="0" applyNumberFormat="1" applyBorder="1" applyAlignment="1">
      <alignment/>
    </xf>
    <xf numFmtId="0" fontId="0" fillId="0" borderId="9" xfId="0" applyBorder="1" applyAlignment="1">
      <alignment wrapText="1"/>
    </xf>
    <xf numFmtId="0" fontId="0" fillId="0" borderId="9" xfId="0" applyFill="1" applyBorder="1" applyAlignment="1">
      <alignment horizontal="center" wrapText="1"/>
    </xf>
    <xf numFmtId="9" fontId="0" fillId="2" borderId="9" xfId="0" applyNumberFormat="1" applyFill="1" applyBorder="1" applyAlignment="1">
      <alignment/>
    </xf>
    <xf numFmtId="180" fontId="0" fillId="2" borderId="9" xfId="0" applyNumberFormat="1" applyFill="1" applyBorder="1" applyAlignment="1">
      <alignment/>
    </xf>
    <xf numFmtId="0" fontId="0" fillId="0" borderId="10" xfId="0" applyFill="1" applyBorder="1" applyAlignment="1">
      <alignment/>
    </xf>
    <xf numFmtId="9" fontId="0" fillId="2" borderId="12" xfId="0" applyNumberFormat="1" applyFill="1" applyBorder="1" applyAlignment="1">
      <alignment/>
    </xf>
    <xf numFmtId="180" fontId="0" fillId="0" borderId="9" xfId="0" applyNumberFormat="1" applyFill="1" applyBorder="1" applyAlignment="1">
      <alignment/>
    </xf>
    <xf numFmtId="9" fontId="0" fillId="0" borderId="12" xfId="0" applyNumberFormat="1" applyFill="1" applyBorder="1" applyAlignment="1">
      <alignment/>
    </xf>
    <xf numFmtId="0" fontId="0" fillId="0" borderId="9" xfId="0" applyFill="1" applyBorder="1" applyAlignment="1">
      <alignment horizontal="center"/>
    </xf>
    <xf numFmtId="0" fontId="0" fillId="4" borderId="9" xfId="0" applyFill="1" applyBorder="1" applyAlignment="1">
      <alignment/>
    </xf>
    <xf numFmtId="0" fontId="0" fillId="4" borderId="8" xfId="0" applyFill="1" applyBorder="1" applyAlignment="1">
      <alignment/>
    </xf>
    <xf numFmtId="0" fontId="0" fillId="4" borderId="11" xfId="0" applyFill="1" applyBorder="1" applyAlignment="1">
      <alignment/>
    </xf>
    <xf numFmtId="0" fontId="0" fillId="5" borderId="15" xfId="0" applyFill="1" applyBorder="1" applyAlignment="1">
      <alignment/>
    </xf>
    <xf numFmtId="0" fontId="0" fillId="5" borderId="8" xfId="0" applyFill="1" applyBorder="1" applyAlignment="1">
      <alignment/>
    </xf>
    <xf numFmtId="0" fontId="0" fillId="4" borderId="1" xfId="0" applyFill="1" applyBorder="1" applyAlignment="1">
      <alignment/>
    </xf>
    <xf numFmtId="0" fontId="0" fillId="5" borderId="9" xfId="0" applyFont="1" applyFill="1" applyBorder="1" applyAlignment="1">
      <alignment/>
    </xf>
    <xf numFmtId="0" fontId="0" fillId="4" borderId="12" xfId="0" applyFill="1" applyBorder="1" applyAlignment="1">
      <alignment/>
    </xf>
    <xf numFmtId="0" fontId="0" fillId="0" borderId="9" xfId="0" applyFill="1" applyBorder="1" applyAlignment="1">
      <alignment/>
    </xf>
    <xf numFmtId="0" fontId="0" fillId="0" borderId="36" xfId="0" applyBorder="1" applyAlignment="1">
      <alignment wrapText="1"/>
    </xf>
    <xf numFmtId="0" fontId="0" fillId="0" borderId="37" xfId="0" applyBorder="1" applyAlignment="1">
      <alignment/>
    </xf>
    <xf numFmtId="0" fontId="0" fillId="0" borderId="38" xfId="0" applyBorder="1" applyAlignment="1">
      <alignment/>
    </xf>
    <xf numFmtId="0" fontId="0" fillId="0" borderId="34" xfId="0" applyBorder="1" applyAlignment="1">
      <alignment/>
    </xf>
    <xf numFmtId="0" fontId="0" fillId="0" borderId="39" xfId="0" applyBorder="1" applyAlignment="1">
      <alignment/>
    </xf>
    <xf numFmtId="0" fontId="0" fillId="0" borderId="38" xfId="0" applyBorder="1" applyAlignment="1">
      <alignment wrapText="1"/>
    </xf>
    <xf numFmtId="0" fontId="0" fillId="5" borderId="9" xfId="0" applyFill="1" applyBorder="1" applyAlignment="1">
      <alignment/>
    </xf>
    <xf numFmtId="0" fontId="0" fillId="0" borderId="8" xfId="0" applyFill="1" applyBorder="1" applyAlignment="1">
      <alignment wrapText="1"/>
    </xf>
    <xf numFmtId="0" fontId="0" fillId="0" borderId="40" xfId="0" applyBorder="1" applyAlignment="1">
      <alignment/>
    </xf>
    <xf numFmtId="0" fontId="0" fillId="0" borderId="41" xfId="0" applyBorder="1" applyAlignment="1">
      <alignment/>
    </xf>
    <xf numFmtId="0" fontId="0" fillId="0" borderId="12" xfId="0" applyFill="1" applyBorder="1" applyAlignment="1">
      <alignment/>
    </xf>
    <xf numFmtId="0" fontId="0" fillId="0" borderId="13" xfId="0" applyFill="1" applyBorder="1" applyAlignment="1">
      <alignment/>
    </xf>
    <xf numFmtId="0" fontId="0" fillId="0" borderId="42" xfId="0" applyBorder="1" applyAlignment="1">
      <alignment/>
    </xf>
    <xf numFmtId="0" fontId="0" fillId="0" borderId="43" xfId="0" applyBorder="1" applyAlignment="1">
      <alignment/>
    </xf>
    <xf numFmtId="0" fontId="4" fillId="0" borderId="0" xfId="0" applyFont="1" applyAlignment="1">
      <alignment/>
    </xf>
    <xf numFmtId="0" fontId="8" fillId="0" borderId="0" xfId="0" applyFont="1" applyAlignment="1">
      <alignment/>
    </xf>
    <xf numFmtId="0" fontId="7" fillId="0" borderId="0" xfId="0" applyFont="1" applyAlignment="1">
      <alignment/>
    </xf>
    <xf numFmtId="0" fontId="12" fillId="0" borderId="0" xfId="20" applyAlignment="1">
      <alignment/>
    </xf>
    <xf numFmtId="0" fontId="12" fillId="0" borderId="0" xfId="20" applyFont="1" applyAlignment="1">
      <alignment/>
    </xf>
    <xf numFmtId="0" fontId="7" fillId="6" borderId="0" xfId="0" applyFont="1" applyFill="1" applyAlignment="1">
      <alignment/>
    </xf>
    <xf numFmtId="0" fontId="4" fillId="6" borderId="0" xfId="0" applyFont="1" applyFill="1" applyAlignment="1">
      <alignment/>
    </xf>
    <xf numFmtId="0" fontId="0" fillId="6" borderId="0" xfId="0" applyFill="1" applyAlignment="1">
      <alignment/>
    </xf>
    <xf numFmtId="0" fontId="14" fillId="6" borderId="0" xfId="0" applyFont="1" applyFill="1" applyAlignment="1">
      <alignment/>
    </xf>
    <xf numFmtId="182" fontId="8" fillId="0" borderId="0" xfId="0" applyNumberFormat="1" applyFont="1" applyAlignment="1">
      <alignment/>
    </xf>
    <xf numFmtId="0" fontId="0" fillId="7" borderId="0" xfId="0" applyFill="1" applyAlignment="1">
      <alignment/>
    </xf>
    <xf numFmtId="0" fontId="0" fillId="7" borderId="9" xfId="0" applyFill="1" applyBorder="1" applyAlignment="1">
      <alignment/>
    </xf>
    <xf numFmtId="0" fontId="0" fillId="7" borderId="9" xfId="0" applyFont="1" applyFill="1" applyBorder="1" applyAlignment="1">
      <alignment/>
    </xf>
    <xf numFmtId="0" fontId="15" fillId="0" borderId="0" xfId="0" applyFont="1" applyAlignment="1">
      <alignment/>
    </xf>
    <xf numFmtId="0" fontId="12" fillId="0" borderId="0" xfId="20" applyFont="1" applyAlignment="1" quotePrefix="1">
      <alignment/>
    </xf>
    <xf numFmtId="0" fontId="0" fillId="0" borderId="11" xfId="0" applyBorder="1" applyAlignment="1">
      <alignment horizontal="center" wrapText="1"/>
    </xf>
    <xf numFmtId="0" fontId="0" fillId="0" borderId="1" xfId="0" applyBorder="1" applyAlignment="1">
      <alignment horizontal="center" wrapText="1"/>
    </xf>
    <xf numFmtId="0" fontId="8" fillId="0" borderId="0" xfId="0" applyFont="1" applyAlignment="1">
      <alignment wrapText="1"/>
    </xf>
    <xf numFmtId="0" fontId="7" fillId="0" borderId="0" xfId="0" applyFont="1" applyAlignment="1">
      <alignment wrapText="1"/>
    </xf>
    <xf numFmtId="0" fontId="4" fillId="0" borderId="44" xfId="0" applyFont="1" applyBorder="1" applyAlignment="1">
      <alignment horizontal="center"/>
    </xf>
    <xf numFmtId="0" fontId="4" fillId="0" borderId="45" xfId="0" applyFont="1" applyBorder="1" applyAlignment="1">
      <alignment horizontal="center"/>
    </xf>
    <xf numFmtId="0" fontId="4" fillId="0" borderId="22" xfId="0" applyFont="1" applyBorder="1" applyAlignment="1">
      <alignment horizontal="center"/>
    </xf>
    <xf numFmtId="0" fontId="0" fillId="0" borderId="1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8" xfId="0" applyFill="1" applyBorder="1" applyAlignment="1">
      <alignment horizontal="center"/>
    </xf>
    <xf numFmtId="0" fontId="0" fillId="0" borderId="9" xfId="0"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3" xfId="0" applyFill="1" applyBorder="1" applyAlignment="1">
      <alignment horizontal="center"/>
    </xf>
    <xf numFmtId="0" fontId="0" fillId="0" borderId="42" xfId="0" applyFill="1" applyBorder="1" applyAlignment="1">
      <alignment horizontal="center"/>
    </xf>
    <xf numFmtId="0" fontId="0" fillId="0" borderId="21" xfId="0" applyBorder="1" applyAlignment="1">
      <alignment horizontal="center"/>
    </xf>
    <xf numFmtId="0" fontId="0" fillId="0" borderId="49" xfId="0" applyBorder="1" applyAlignment="1">
      <alignment horizontal="center"/>
    </xf>
    <xf numFmtId="0" fontId="0" fillId="0" borderId="40"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37" xfId="0" applyBorder="1" applyAlignment="1">
      <alignment horizontal="center"/>
    </xf>
    <xf numFmtId="0" fontId="0" fillId="0" borderId="9" xfId="0" applyBorder="1" applyAlignment="1">
      <alignment horizontal="center"/>
    </xf>
    <xf numFmtId="0" fontId="0" fillId="0" borderId="23" xfId="0" applyBorder="1" applyAlignment="1">
      <alignment horizontal="center" wrapText="1"/>
    </xf>
    <xf numFmtId="0" fontId="0" fillId="0" borderId="25" xfId="0" applyBorder="1" applyAlignment="1">
      <alignment horizontal="center" wrapText="1"/>
    </xf>
    <xf numFmtId="0" fontId="0" fillId="0" borderId="24" xfId="0" applyBorder="1" applyAlignment="1">
      <alignment horizontal="center" wrapText="1"/>
    </xf>
    <xf numFmtId="0" fontId="0" fillId="0" borderId="55" xfId="0" applyBorder="1" applyAlignment="1">
      <alignment horizontal="center" wrapText="1"/>
    </xf>
    <xf numFmtId="0" fontId="0" fillId="0" borderId="56" xfId="0" applyBorder="1" applyAlignment="1">
      <alignment horizontal="center" wrapText="1"/>
    </xf>
    <xf numFmtId="0" fontId="0" fillId="0" borderId="57" xfId="0" applyBorder="1" applyAlignment="1">
      <alignment horizontal="center" wrapText="1"/>
    </xf>
    <xf numFmtId="0" fontId="0" fillId="0" borderId="15"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10" xfId="0" applyBorder="1" applyAlignment="1">
      <alignment horizontal="center"/>
    </xf>
    <xf numFmtId="0" fontId="0" fillId="0" borderId="34" xfId="0" applyBorder="1" applyAlignment="1">
      <alignment horizontal="center"/>
    </xf>
    <xf numFmtId="0" fontId="0" fillId="0" borderId="4" xfId="0" applyBorder="1" applyAlignment="1">
      <alignment horizontal="center" wrapText="1"/>
    </xf>
    <xf numFmtId="0" fontId="0" fillId="0" borderId="3" xfId="0" applyBorder="1" applyAlignment="1">
      <alignment horizontal="center" wrapText="1"/>
    </xf>
    <xf numFmtId="0" fontId="0" fillId="0" borderId="0" xfId="0" applyBorder="1" applyAlignment="1">
      <alignment horizontal="center"/>
    </xf>
    <xf numFmtId="0" fontId="0" fillId="0" borderId="2" xfId="0" applyBorder="1" applyAlignment="1">
      <alignment horizontal="center" wrapText="1"/>
    </xf>
    <xf numFmtId="0" fontId="0" fillId="0" borderId="10" xfId="0" applyBorder="1" applyAlignment="1">
      <alignment horizontal="center" wrapText="1"/>
    </xf>
    <xf numFmtId="0" fontId="0" fillId="0" borderId="58" xfId="0" applyBorder="1" applyAlignment="1">
      <alignment horizontal="center" wrapText="1"/>
    </xf>
    <xf numFmtId="0" fontId="0" fillId="0" borderId="59" xfId="0" applyBorder="1" applyAlignment="1">
      <alignment horizontal="center" wrapText="1"/>
    </xf>
    <xf numFmtId="0" fontId="0" fillId="0" borderId="58" xfId="0" applyBorder="1" applyAlignment="1">
      <alignment horizontal="center"/>
    </xf>
    <xf numFmtId="0" fontId="0" fillId="0" borderId="23" xfId="0" applyFill="1" applyBorder="1" applyAlignment="1">
      <alignment horizontal="center"/>
    </xf>
    <xf numFmtId="0" fontId="0" fillId="0" borderId="60" xfId="0" applyFill="1"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54" xfId="0" applyBorder="1" applyAlignment="1">
      <alignment/>
    </xf>
    <xf numFmtId="0" fontId="0" fillId="0" borderId="37" xfId="0" applyBorder="1" applyAlignment="1">
      <alignment/>
    </xf>
    <xf numFmtId="0" fontId="0" fillId="0" borderId="63" xfId="0" applyBorder="1" applyAlignment="1">
      <alignment horizontal="center"/>
    </xf>
    <xf numFmtId="0" fontId="0" fillId="0" borderId="51" xfId="0" applyBorder="1" applyAlignment="1">
      <alignment/>
    </xf>
    <xf numFmtId="0" fontId="0" fillId="0" borderId="52" xfId="0" applyBorder="1" applyAlignment="1">
      <alignment/>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4" borderId="15"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5" borderId="15" xfId="0" applyFill="1" applyBorder="1" applyAlignment="1">
      <alignment horizontal="center"/>
    </xf>
    <xf numFmtId="0" fontId="0" fillId="5" borderId="1" xfId="0" applyFill="1" applyBorder="1" applyAlignment="1">
      <alignment horizontal="center"/>
    </xf>
    <xf numFmtId="0" fontId="0" fillId="5" borderId="2" xfId="0" applyFill="1" applyBorder="1" applyAlignment="1">
      <alignment horizontal="center"/>
    </xf>
    <xf numFmtId="0" fontId="0" fillId="8" borderId="21" xfId="0" applyFill="1" applyBorder="1" applyAlignment="1">
      <alignment horizontal="center"/>
    </xf>
    <xf numFmtId="0" fontId="0" fillId="8" borderId="49" xfId="0" applyFill="1" applyBorder="1" applyAlignment="1">
      <alignment horizontal="center"/>
    </xf>
    <xf numFmtId="0" fontId="0" fillId="8" borderId="40" xfId="0" applyFill="1" applyBorder="1" applyAlignment="1">
      <alignment horizontal="center"/>
    </xf>
    <xf numFmtId="0" fontId="0" fillId="0" borderId="64" xfId="0" applyBorder="1" applyAlignment="1">
      <alignment horizontal="center"/>
    </xf>
    <xf numFmtId="0" fontId="0" fillId="0" borderId="18" xfId="0" applyBorder="1" applyAlignment="1">
      <alignment horizontal="center"/>
    </xf>
    <xf numFmtId="0" fontId="0" fillId="0" borderId="61" xfId="0" applyFill="1" applyBorder="1" applyAlignment="1">
      <alignment horizontal="center"/>
    </xf>
    <xf numFmtId="0" fontId="0" fillId="0" borderId="65" xfId="0" applyFill="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25" xfId="0" applyBorder="1" applyAlignment="1">
      <alignment horizontal="center"/>
    </xf>
    <xf numFmtId="0" fontId="0" fillId="0" borderId="24"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75" b="1" i="0" u="none" baseline="0">
                <a:latin typeface="Arial"/>
                <a:ea typeface="Arial"/>
                <a:cs typeface="Arial"/>
              </a:rPr>
              <a:t>Goodput vs. Range, Aggregation</a:t>
            </a:r>
          </a:p>
        </c:rich>
      </c:tx>
      <c:layout>
        <c:manualLayout>
          <c:xMode val="factor"/>
          <c:yMode val="factor"/>
          <c:x val="0.02425"/>
          <c:y val="0"/>
        </c:manualLayout>
      </c:layout>
      <c:spPr>
        <a:noFill/>
        <a:ln>
          <a:noFill/>
        </a:ln>
      </c:spPr>
    </c:title>
    <c:plotArea>
      <c:layout>
        <c:manualLayout>
          <c:xMode val="edge"/>
          <c:yMode val="edge"/>
          <c:x val="0.058"/>
          <c:y val="0.17875"/>
          <c:w val="0.9385"/>
          <c:h val="0.7225"/>
        </c:manualLayout>
      </c:layout>
      <c:scatterChart>
        <c:scatterStyle val="line"/>
        <c:varyColors val="0"/>
        <c:ser>
          <c:idx val="2"/>
          <c:order val="0"/>
          <c:tx>
            <c:v>Channel B, 40 MHz</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CC27'!$L$2:$L$51</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'ss#16, CC27'!$N$2:$N$51</c:f>
              <c:numCache>
                <c:ptCount val="50"/>
                <c:pt idx="0">
                  <c:v>216.265861</c:v>
                </c:pt>
                <c:pt idx="1">
                  <c:v>216.479021</c:v>
                </c:pt>
                <c:pt idx="2">
                  <c:v>212.549044</c:v>
                </c:pt>
                <c:pt idx="3">
                  <c:v>180.823475</c:v>
                </c:pt>
                <c:pt idx="4">
                  <c:v>148.047498</c:v>
                </c:pt>
                <c:pt idx="5">
                  <c:v>125.861612</c:v>
                </c:pt>
                <c:pt idx="6">
                  <c:v>116.245184</c:v>
                </c:pt>
                <c:pt idx="7">
                  <c:v>111.075878</c:v>
                </c:pt>
                <c:pt idx="8">
                  <c:v>107.771055</c:v>
                </c:pt>
                <c:pt idx="9">
                  <c:v>105.132734</c:v>
                </c:pt>
                <c:pt idx="10">
                  <c:v>98.345783</c:v>
                </c:pt>
                <c:pt idx="11">
                  <c:v>89.715468</c:v>
                </c:pt>
                <c:pt idx="12">
                  <c:v>81.924386</c:v>
                </c:pt>
                <c:pt idx="13">
                  <c:v>73.243008</c:v>
                </c:pt>
                <c:pt idx="14">
                  <c:v>65.127115</c:v>
                </c:pt>
                <c:pt idx="15">
                  <c:v>58.499391</c:v>
                </c:pt>
                <c:pt idx="16">
                  <c:v>53.995028</c:v>
                </c:pt>
                <c:pt idx="17">
                  <c:v>48.756543</c:v>
                </c:pt>
                <c:pt idx="18">
                  <c:v>44.887733</c:v>
                </c:pt>
                <c:pt idx="19">
                  <c:v>41.838208</c:v>
                </c:pt>
                <c:pt idx="20">
                  <c:v>37.767869</c:v>
                </c:pt>
                <c:pt idx="21">
                  <c:v>34.993813</c:v>
                </c:pt>
                <c:pt idx="22">
                  <c:v>31.714266</c:v>
                </c:pt>
                <c:pt idx="23">
                  <c:v>29.352768</c:v>
                </c:pt>
                <c:pt idx="24">
                  <c:v>26.922218</c:v>
                </c:pt>
                <c:pt idx="25">
                  <c:v>25.144236</c:v>
                </c:pt>
                <c:pt idx="26">
                  <c:v>23.579789</c:v>
                </c:pt>
                <c:pt idx="27">
                  <c:v>21.837616</c:v>
                </c:pt>
                <c:pt idx="28">
                  <c:v>19.818783</c:v>
                </c:pt>
                <c:pt idx="29">
                  <c:v>18.316093</c:v>
                </c:pt>
                <c:pt idx="30">
                  <c:v>16.687751</c:v>
                </c:pt>
                <c:pt idx="31">
                  <c:v>15.878242</c:v>
                </c:pt>
                <c:pt idx="32">
                  <c:v>14.325812</c:v>
                </c:pt>
                <c:pt idx="33">
                  <c:v>13.032947</c:v>
                </c:pt>
                <c:pt idx="34">
                  <c:v>12.252802</c:v>
                </c:pt>
                <c:pt idx="35">
                  <c:v>11.217864</c:v>
                </c:pt>
                <c:pt idx="36">
                  <c:v>9.9625</c:v>
                </c:pt>
                <c:pt idx="37">
                  <c:v>8.921531</c:v>
                </c:pt>
                <c:pt idx="38">
                  <c:v>8.214012</c:v>
                </c:pt>
                <c:pt idx="39">
                  <c:v>7.311563</c:v>
                </c:pt>
                <c:pt idx="40">
                  <c:v>6.301985</c:v>
                </c:pt>
                <c:pt idx="41">
                  <c:v>5.188878</c:v>
                </c:pt>
                <c:pt idx="42">
                  <c:v>4.289073</c:v>
                </c:pt>
                <c:pt idx="43">
                  <c:v>3.795115</c:v>
                </c:pt>
                <c:pt idx="44">
                  <c:v>2.786011</c:v>
                </c:pt>
                <c:pt idx="45">
                  <c:v>2.243579</c:v>
                </c:pt>
                <c:pt idx="46">
                  <c:v>1.608485</c:v>
                </c:pt>
                <c:pt idx="47">
                  <c:v>1.313501</c:v>
                </c:pt>
                <c:pt idx="48">
                  <c:v>0.89332</c:v>
                </c:pt>
                <c:pt idx="49">
                  <c:v>0.602065</c:v>
                </c:pt>
              </c:numCache>
            </c:numRef>
          </c:yVal>
          <c:smooth val="0"/>
        </c:ser>
        <c:ser>
          <c:idx val="3"/>
          <c:order val="1"/>
          <c:tx>
            <c:v>Channel D, 40 MHz</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CC27'!$L$2:$L$51</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'ss#16, CC27'!$P$2:$P$51</c:f>
              <c:numCache>
                <c:ptCount val="50"/>
                <c:pt idx="0">
                  <c:v>216.052747</c:v>
                </c:pt>
                <c:pt idx="1">
                  <c:v>216.214121</c:v>
                </c:pt>
                <c:pt idx="2">
                  <c:v>216.203813</c:v>
                </c:pt>
                <c:pt idx="3">
                  <c:v>216.117954</c:v>
                </c:pt>
                <c:pt idx="4">
                  <c:v>216.15229</c:v>
                </c:pt>
                <c:pt idx="5">
                  <c:v>206.382646</c:v>
                </c:pt>
                <c:pt idx="6">
                  <c:v>187.863256</c:v>
                </c:pt>
                <c:pt idx="7">
                  <c:v>163.162193</c:v>
                </c:pt>
                <c:pt idx="8">
                  <c:v>135.626848</c:v>
                </c:pt>
                <c:pt idx="9">
                  <c:v>120.586067</c:v>
                </c:pt>
                <c:pt idx="10">
                  <c:v>112.338062</c:v>
                </c:pt>
                <c:pt idx="11">
                  <c:v>111.102667</c:v>
                </c:pt>
                <c:pt idx="12">
                  <c:v>109.841068</c:v>
                </c:pt>
                <c:pt idx="13">
                  <c:v>105.680683</c:v>
                </c:pt>
                <c:pt idx="14">
                  <c:v>99.924208</c:v>
                </c:pt>
                <c:pt idx="15">
                  <c:v>92.074877</c:v>
                </c:pt>
                <c:pt idx="16">
                  <c:v>84.931134</c:v>
                </c:pt>
                <c:pt idx="17">
                  <c:v>78.276153</c:v>
                </c:pt>
                <c:pt idx="18">
                  <c:v>70.510081</c:v>
                </c:pt>
                <c:pt idx="19">
                  <c:v>64.862441</c:v>
                </c:pt>
                <c:pt idx="20">
                  <c:v>59.762923</c:v>
                </c:pt>
                <c:pt idx="21">
                  <c:v>55.115764</c:v>
                </c:pt>
                <c:pt idx="22">
                  <c:v>51.809381</c:v>
                </c:pt>
                <c:pt idx="23">
                  <c:v>50.125573</c:v>
                </c:pt>
                <c:pt idx="24">
                  <c:v>47.731422</c:v>
                </c:pt>
                <c:pt idx="25">
                  <c:v>44.79153</c:v>
                </c:pt>
                <c:pt idx="26">
                  <c:v>43.232531</c:v>
                </c:pt>
                <c:pt idx="27">
                  <c:v>40.410568</c:v>
                </c:pt>
                <c:pt idx="28">
                  <c:v>37.532</c:v>
                </c:pt>
                <c:pt idx="29">
                  <c:v>34.744131</c:v>
                </c:pt>
                <c:pt idx="30">
                  <c:v>31.764816</c:v>
                </c:pt>
                <c:pt idx="31">
                  <c:v>29.651496</c:v>
                </c:pt>
                <c:pt idx="32">
                  <c:v>27.593208</c:v>
                </c:pt>
                <c:pt idx="33">
                  <c:v>25.989467</c:v>
                </c:pt>
                <c:pt idx="34">
                  <c:v>24.718427</c:v>
                </c:pt>
                <c:pt idx="35">
                  <c:v>23.792779</c:v>
                </c:pt>
                <c:pt idx="36">
                  <c:v>22.615049</c:v>
                </c:pt>
                <c:pt idx="37">
                  <c:v>21.434337</c:v>
                </c:pt>
                <c:pt idx="38">
                  <c:v>20.680243</c:v>
                </c:pt>
                <c:pt idx="39">
                  <c:v>19.266565</c:v>
                </c:pt>
                <c:pt idx="40">
                  <c:v>18.170589</c:v>
                </c:pt>
                <c:pt idx="41">
                  <c:v>16.750556</c:v>
                </c:pt>
                <c:pt idx="42">
                  <c:v>15.982397</c:v>
                </c:pt>
                <c:pt idx="43">
                  <c:v>14.796651</c:v>
                </c:pt>
                <c:pt idx="44">
                  <c:v>13.869677</c:v>
                </c:pt>
                <c:pt idx="45">
                  <c:v>13.079279</c:v>
                </c:pt>
                <c:pt idx="46">
                  <c:v>12.499784</c:v>
                </c:pt>
                <c:pt idx="47">
                  <c:v>11.72848</c:v>
                </c:pt>
                <c:pt idx="48">
                  <c:v>11.189486</c:v>
                </c:pt>
                <c:pt idx="49">
                  <c:v>10.439706</c:v>
                </c:pt>
              </c:numCache>
            </c:numRef>
          </c:yVal>
          <c:smooth val="0"/>
        </c:ser>
        <c:ser>
          <c:idx val="0"/>
          <c:order val="2"/>
          <c:tx>
            <c:v>Channel B, 20 MHz</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CC28'!$L$2:$L$51</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'ss#16,  CC28'!$N$2:$N$51</c:f>
              <c:numCache>
                <c:ptCount val="50"/>
                <c:pt idx="0">
                  <c:v>96.089811</c:v>
                </c:pt>
                <c:pt idx="1">
                  <c:v>96.01323</c:v>
                </c:pt>
                <c:pt idx="2">
                  <c:v>96.04617</c:v>
                </c:pt>
                <c:pt idx="3">
                  <c:v>94.661468</c:v>
                </c:pt>
                <c:pt idx="4">
                  <c:v>89.074995</c:v>
                </c:pt>
                <c:pt idx="5">
                  <c:v>83.695905</c:v>
                </c:pt>
                <c:pt idx="6">
                  <c:v>75.388234</c:v>
                </c:pt>
                <c:pt idx="7">
                  <c:v>67.120705</c:v>
                </c:pt>
                <c:pt idx="8">
                  <c:v>56.857044</c:v>
                </c:pt>
                <c:pt idx="9">
                  <c:v>52.831964</c:v>
                </c:pt>
                <c:pt idx="10">
                  <c:v>49.065784</c:v>
                </c:pt>
                <c:pt idx="11">
                  <c:v>45.98713</c:v>
                </c:pt>
                <c:pt idx="12">
                  <c:v>43.497088</c:v>
                </c:pt>
                <c:pt idx="13">
                  <c:v>40.84951</c:v>
                </c:pt>
                <c:pt idx="14">
                  <c:v>37.949897</c:v>
                </c:pt>
                <c:pt idx="15">
                  <c:v>35.130606</c:v>
                </c:pt>
                <c:pt idx="16">
                  <c:v>32.389145</c:v>
                </c:pt>
                <c:pt idx="17">
                  <c:v>29.357208</c:v>
                </c:pt>
                <c:pt idx="18">
                  <c:v>26.338811</c:v>
                </c:pt>
                <c:pt idx="19">
                  <c:v>24.246635</c:v>
                </c:pt>
                <c:pt idx="20">
                  <c:v>22.383049</c:v>
                </c:pt>
                <c:pt idx="21">
                  <c:v>21.131784</c:v>
                </c:pt>
                <c:pt idx="22">
                  <c:v>19.254562</c:v>
                </c:pt>
                <c:pt idx="23">
                  <c:v>18.077209</c:v>
                </c:pt>
                <c:pt idx="24">
                  <c:v>17.108864</c:v>
                </c:pt>
                <c:pt idx="25">
                  <c:v>16.019512</c:v>
                </c:pt>
                <c:pt idx="26">
                  <c:v>14.917857</c:v>
                </c:pt>
                <c:pt idx="27">
                  <c:v>13.888363</c:v>
                </c:pt>
                <c:pt idx="28">
                  <c:v>12.869908</c:v>
                </c:pt>
                <c:pt idx="29">
                  <c:v>11.996622</c:v>
                </c:pt>
                <c:pt idx="30">
                  <c:v>11.221093</c:v>
                </c:pt>
                <c:pt idx="31">
                  <c:v>10.379082</c:v>
                </c:pt>
                <c:pt idx="32">
                  <c:v>9.454142</c:v>
                </c:pt>
                <c:pt idx="33">
                  <c:v>8.91686</c:v>
                </c:pt>
                <c:pt idx="34">
                  <c:v>8.310561</c:v>
                </c:pt>
                <c:pt idx="35">
                  <c:v>7.646274</c:v>
                </c:pt>
                <c:pt idx="36">
                  <c:v>7.09906</c:v>
                </c:pt>
                <c:pt idx="37">
                  <c:v>6.609244</c:v>
                </c:pt>
                <c:pt idx="38">
                  <c:v>5.88269</c:v>
                </c:pt>
                <c:pt idx="39">
                  <c:v>5.640941</c:v>
                </c:pt>
                <c:pt idx="40">
                  <c:v>5.164099</c:v>
                </c:pt>
                <c:pt idx="41">
                  <c:v>4.642265</c:v>
                </c:pt>
                <c:pt idx="42">
                  <c:v>4.154342</c:v>
                </c:pt>
                <c:pt idx="43">
                  <c:v>3.848077</c:v>
                </c:pt>
                <c:pt idx="44">
                  <c:v>3.544368</c:v>
                </c:pt>
                <c:pt idx="45">
                  <c:v>3.053114</c:v>
                </c:pt>
                <c:pt idx="46">
                  <c:v>2.752744</c:v>
                </c:pt>
                <c:pt idx="47">
                  <c:v>2.427516</c:v>
                </c:pt>
                <c:pt idx="48">
                  <c:v>2.114087</c:v>
                </c:pt>
                <c:pt idx="49">
                  <c:v>1.836939</c:v>
                </c:pt>
              </c:numCache>
            </c:numRef>
          </c:yVal>
          <c:smooth val="0"/>
        </c:ser>
        <c:ser>
          <c:idx val="1"/>
          <c:order val="3"/>
          <c:tx>
            <c:v>Channel D, 20 MHz</c:v>
          </c:tx>
          <c:spPr>
            <a:ln w="254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CC28'!$L$2:$L$51</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'ss#16,  CC28'!$P$2:$P$52</c:f>
              <c:numCache>
                <c:ptCount val="51"/>
                <c:pt idx="0">
                  <c:v>96.064045</c:v>
                </c:pt>
                <c:pt idx="1">
                  <c:v>96.010522</c:v>
                </c:pt>
                <c:pt idx="2">
                  <c:v>96.102699</c:v>
                </c:pt>
                <c:pt idx="3">
                  <c:v>96.104735</c:v>
                </c:pt>
                <c:pt idx="4">
                  <c:v>96.070824</c:v>
                </c:pt>
                <c:pt idx="5">
                  <c:v>95.808793</c:v>
                </c:pt>
                <c:pt idx="6">
                  <c:v>94.697729</c:v>
                </c:pt>
                <c:pt idx="7">
                  <c:v>90.851113</c:v>
                </c:pt>
                <c:pt idx="8">
                  <c:v>84.429216</c:v>
                </c:pt>
                <c:pt idx="9">
                  <c:v>74.693285</c:v>
                </c:pt>
                <c:pt idx="10">
                  <c:v>66.392782</c:v>
                </c:pt>
                <c:pt idx="11">
                  <c:v>57.748779</c:v>
                </c:pt>
                <c:pt idx="12">
                  <c:v>52.570103</c:v>
                </c:pt>
                <c:pt idx="13">
                  <c:v>49.303513</c:v>
                </c:pt>
                <c:pt idx="14">
                  <c:v>47.282634</c:v>
                </c:pt>
                <c:pt idx="15">
                  <c:v>45.704012</c:v>
                </c:pt>
                <c:pt idx="16">
                  <c:v>44.25958</c:v>
                </c:pt>
                <c:pt idx="17">
                  <c:v>42.437866</c:v>
                </c:pt>
                <c:pt idx="18">
                  <c:v>40.836932</c:v>
                </c:pt>
                <c:pt idx="19">
                  <c:v>37.57247</c:v>
                </c:pt>
                <c:pt idx="20">
                  <c:v>35.142992</c:v>
                </c:pt>
                <c:pt idx="21">
                  <c:v>32.601497</c:v>
                </c:pt>
                <c:pt idx="22">
                  <c:v>30.070175</c:v>
                </c:pt>
                <c:pt idx="23">
                  <c:v>27.524843</c:v>
                </c:pt>
                <c:pt idx="24">
                  <c:v>25.847693</c:v>
                </c:pt>
                <c:pt idx="25">
                  <c:v>24.12366</c:v>
                </c:pt>
                <c:pt idx="26">
                  <c:v>23.020266</c:v>
                </c:pt>
                <c:pt idx="27">
                  <c:v>21.922781</c:v>
                </c:pt>
                <c:pt idx="28">
                  <c:v>21.130759</c:v>
                </c:pt>
                <c:pt idx="29">
                  <c:v>20.132136</c:v>
                </c:pt>
                <c:pt idx="30">
                  <c:v>19.076911</c:v>
                </c:pt>
                <c:pt idx="31">
                  <c:v>18.165185</c:v>
                </c:pt>
                <c:pt idx="32">
                  <c:v>17.196257</c:v>
                </c:pt>
                <c:pt idx="33">
                  <c:v>16.403141</c:v>
                </c:pt>
                <c:pt idx="34">
                  <c:v>15.438231</c:v>
                </c:pt>
                <c:pt idx="35">
                  <c:v>14.298121</c:v>
                </c:pt>
                <c:pt idx="36">
                  <c:v>13.532796</c:v>
                </c:pt>
                <c:pt idx="37">
                  <c:v>12.733959</c:v>
                </c:pt>
                <c:pt idx="38">
                  <c:v>12.077517</c:v>
                </c:pt>
                <c:pt idx="39">
                  <c:v>11.503667</c:v>
                </c:pt>
                <c:pt idx="40">
                  <c:v>10.808465</c:v>
                </c:pt>
                <c:pt idx="41">
                  <c:v>10.343113</c:v>
                </c:pt>
                <c:pt idx="42">
                  <c:v>9.858527</c:v>
                </c:pt>
                <c:pt idx="43">
                  <c:v>9.397897</c:v>
                </c:pt>
                <c:pt idx="44">
                  <c:v>8.976148</c:v>
                </c:pt>
                <c:pt idx="45">
                  <c:v>8.57737</c:v>
                </c:pt>
                <c:pt idx="46">
                  <c:v>8.195652</c:v>
                </c:pt>
                <c:pt idx="47">
                  <c:v>7.747208</c:v>
                </c:pt>
                <c:pt idx="48">
                  <c:v>7.374663</c:v>
                </c:pt>
                <c:pt idx="49">
                  <c:v>6.989587</c:v>
                </c:pt>
              </c:numCache>
            </c:numRef>
          </c:yVal>
          <c:smooth val="0"/>
        </c:ser>
        <c:axId val="10087144"/>
        <c:axId val="23675433"/>
      </c:scatterChart>
      <c:valAx>
        <c:axId val="10087144"/>
        <c:scaling>
          <c:orientation val="minMax"/>
          <c:max val="100"/>
          <c:min val="0"/>
        </c:scaling>
        <c:axPos val="b"/>
        <c:title>
          <c:tx>
            <c:rich>
              <a:bodyPr vert="horz" rot="0" anchor="ctr"/>
              <a:lstStyle/>
              <a:p>
                <a:pPr algn="ctr">
                  <a:defRPr/>
                </a:pPr>
                <a:r>
                  <a:rPr lang="en-US" cap="none" sz="1975"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23675433"/>
        <c:crosses val="autoZero"/>
        <c:crossBetween val="midCat"/>
        <c:dispUnits/>
      </c:valAx>
      <c:valAx>
        <c:axId val="23675433"/>
        <c:scaling>
          <c:orientation val="minMax"/>
          <c:max val="250"/>
          <c:min val="0"/>
        </c:scaling>
        <c:axPos val="l"/>
        <c:title>
          <c:tx>
            <c:rich>
              <a:bodyPr vert="horz" rot="-5400000" anchor="ctr"/>
              <a:lstStyle/>
              <a:p>
                <a:pPr algn="ctr">
                  <a:defRPr/>
                </a:pPr>
                <a:r>
                  <a:rPr lang="en-US" cap="none" sz="1975"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10087144"/>
        <c:crosses val="autoZero"/>
        <c:crossBetween val="midCat"/>
        <c:dispUnits/>
      </c:valAx>
      <c:spPr>
        <a:solidFill>
          <a:srgbClr val="C0C0C0"/>
        </a:solidFill>
        <a:ln w="12700">
          <a:solidFill>
            <a:srgbClr val="808080"/>
          </a:solidFill>
        </a:ln>
      </c:spPr>
    </c:plotArea>
    <c:legend>
      <c:legendPos val="r"/>
      <c:layout>
        <c:manualLayout>
          <c:xMode val="edge"/>
          <c:yMode val="edge"/>
          <c:x val="0.68325"/>
          <c:y val="0.3015"/>
          <c:w val="0.21075"/>
          <c:h val="0.20775"/>
        </c:manualLayout>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Burst information, Bandwidth 40 MHz</a:t>
            </a:r>
          </a:p>
        </c:rich>
      </c:tx>
      <c:layout>
        <c:manualLayout>
          <c:xMode val="factor"/>
          <c:yMode val="factor"/>
          <c:x val="-0.00925"/>
          <c:y val="-0.00225"/>
        </c:manualLayout>
      </c:layout>
      <c:spPr>
        <a:noFill/>
        <a:ln>
          <a:noFill/>
        </a:ln>
      </c:spPr>
    </c:title>
    <c:plotArea>
      <c:layout>
        <c:manualLayout>
          <c:xMode val="edge"/>
          <c:yMode val="edge"/>
          <c:x val="0.0605"/>
          <c:y val="0.12475"/>
          <c:w val="0.91625"/>
          <c:h val="0.801"/>
        </c:manualLayout>
      </c:layout>
      <c:scatterChart>
        <c:scatterStyle val="line"/>
        <c:varyColors val="0"/>
        <c:ser>
          <c:idx val="0"/>
          <c:order val="0"/>
          <c:tx>
            <c:v>Channel B, Max burst size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CC27'!$U$2:$U$51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CC27'!$V$2:$V$51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1"/>
          <c:order val="1"/>
          <c:tx>
            <c:v>Channel B, Average burst size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CC27'!$U$2:$U$51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CC27'!$W$2:$W$51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2"/>
          <c:order val="2"/>
          <c:tx>
            <c:v>Channel D, Max burst size</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CC27'!$U$2:$U$51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CC27'!$X$2:$X$51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3"/>
          <c:order val="3"/>
          <c:tx>
            <c:v>Channel D, Average burst size</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CC27'!$U$2:$U$51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CC27'!$Y$2:$Y$51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11752306"/>
        <c:axId val="38661891"/>
      </c:scatterChart>
      <c:valAx>
        <c:axId val="11752306"/>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38661891"/>
        <c:crosses val="autoZero"/>
        <c:crossBetween val="midCat"/>
        <c:dispUnits/>
      </c:valAx>
      <c:valAx>
        <c:axId val="38661891"/>
        <c:scaling>
          <c:orientation val="minMax"/>
        </c:scaling>
        <c:axPos val="l"/>
        <c:title>
          <c:tx>
            <c:rich>
              <a:bodyPr vert="horz" rot="-5400000" anchor="ctr"/>
              <a:lstStyle/>
              <a:p>
                <a:pPr algn="ctr">
                  <a:defRPr/>
                </a:pPr>
                <a:r>
                  <a:rPr lang="en-US" cap="none" sz="1200" b="1" i="0" u="none" baseline="0">
                    <a:latin typeface="Arial"/>
                    <a:ea typeface="Arial"/>
                    <a:cs typeface="Arial"/>
                  </a:rPr>
                  <a:t>Burst size</a:t>
                </a:r>
              </a:p>
            </c:rich>
          </c:tx>
          <c:layout/>
          <c:overlay val="0"/>
          <c:spPr>
            <a:noFill/>
            <a:ln>
              <a:noFill/>
            </a:ln>
          </c:spPr>
        </c:title>
        <c:majorGridlines/>
        <c:delete val="0"/>
        <c:numFmt formatCode="General" sourceLinked="1"/>
        <c:majorTickMark val="out"/>
        <c:minorTickMark val="none"/>
        <c:tickLblPos val="nextTo"/>
        <c:crossAx val="11752306"/>
        <c:crosses val="autoZero"/>
        <c:crossBetween val="midCat"/>
        <c:dispUnits/>
      </c:valAx>
      <c:spPr>
        <a:solidFill>
          <a:srgbClr val="C0C0C0"/>
        </a:solidFill>
        <a:ln w="12700">
          <a:solidFill>
            <a:srgbClr val="808080"/>
          </a:solidFill>
        </a:ln>
      </c:spPr>
    </c:plotArea>
    <c:legend>
      <c:legendPos val="r"/>
      <c:layout>
        <c:manualLayout>
          <c:xMode val="edge"/>
          <c:yMode val="edge"/>
          <c:x val="0.54275"/>
          <c:y val="0.19025"/>
          <c:w val="0.3755"/>
          <c:h val="0.234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Goodput vs. Range, Aggregation, Bandwidth 40 MHz</a:t>
            </a:r>
          </a:p>
        </c:rich>
      </c:tx>
      <c:layout/>
      <c:spPr>
        <a:noFill/>
        <a:ln>
          <a:noFill/>
        </a:ln>
      </c:spPr>
    </c:title>
    <c:plotArea>
      <c:layout>
        <c:manualLayout>
          <c:xMode val="edge"/>
          <c:yMode val="edge"/>
          <c:x val="0.0285"/>
          <c:y val="0.0735"/>
          <c:w val="0.96675"/>
          <c:h val="0.878"/>
        </c:manualLayout>
      </c:layout>
      <c:scatterChart>
        <c:scatterStyle val="line"/>
        <c:varyColors val="0"/>
        <c:ser>
          <c:idx val="2"/>
          <c:order val="0"/>
          <c:tx>
            <c:v>Channel B</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CC27'!$N$2:$N$51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3"/>
          <c:order val="1"/>
          <c:tx>
            <c:v>Channel D</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CC27'!$P$2:$P$51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12412700"/>
        <c:axId val="44605437"/>
      </c:scatterChart>
      <c:valAx>
        <c:axId val="12412700"/>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44605437"/>
        <c:crosses val="autoZero"/>
        <c:crossBetween val="midCat"/>
        <c:dispUnits/>
      </c:valAx>
      <c:valAx>
        <c:axId val="44605437"/>
        <c:scaling>
          <c:orientation val="minMax"/>
          <c:max val="250"/>
          <c:min val="0"/>
        </c:scaling>
        <c:axPos val="l"/>
        <c:title>
          <c:tx>
            <c:rich>
              <a:bodyPr vert="horz" rot="-5400000" anchor="ctr"/>
              <a:lstStyle/>
              <a:p>
                <a:pPr algn="ctr">
                  <a:defRPr/>
                </a:pPr>
                <a:r>
                  <a:rPr lang="en-US" cap="none" sz="12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12412700"/>
        <c:crosses val="autoZero"/>
        <c:crossBetween val="midCat"/>
        <c:dispUnits/>
      </c:valAx>
      <c:spPr>
        <a:solidFill>
          <a:srgbClr val="C0C0C0"/>
        </a:solidFill>
        <a:ln w="12700">
          <a:solidFill>
            <a:srgbClr val="808080"/>
          </a:solidFill>
        </a:ln>
      </c:spPr>
    </c:plotArea>
    <c:legend>
      <c:legendPos val="r"/>
      <c:layout>
        <c:manualLayout>
          <c:xMode val="edge"/>
          <c:yMode val="edge"/>
          <c:x val="0.656"/>
          <c:y val="0.179"/>
          <c:w val="0.29075"/>
          <c:h val="0.08725"/>
        </c:manualLayout>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Goodput vs. Range, Bandwidth 40 MHz</a:t>
            </a:r>
          </a:p>
        </c:rich>
      </c:tx>
      <c:layout/>
      <c:spPr>
        <a:noFill/>
        <a:ln>
          <a:noFill/>
        </a:ln>
      </c:spPr>
    </c:title>
    <c:plotArea>
      <c:layout>
        <c:manualLayout>
          <c:xMode val="edge"/>
          <c:yMode val="edge"/>
          <c:x val="0.0805"/>
          <c:y val="0.1405"/>
          <c:w val="0.91375"/>
          <c:h val="0.753"/>
        </c:manualLayout>
      </c:layout>
      <c:scatterChart>
        <c:scatterStyle val="line"/>
        <c:varyColors val="0"/>
        <c:ser>
          <c:idx val="0"/>
          <c:order val="0"/>
          <c:tx>
            <c:v>Channel B, No Aggregation</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CC27'!$M$2:$M$51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1"/>
          <c:order val="1"/>
          <c:tx>
            <c:v>Channel B, Aggregation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CC27'!$N$2:$N$51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2"/>
          <c:order val="2"/>
          <c:tx>
            <c:v>Channel D, No Aggregation</c:v>
          </c:tx>
          <c:spPr>
            <a:ln w="254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CC27'!$O$2:$O$51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3"/>
          <c:order val="3"/>
          <c:tx>
            <c:v>Channel D, Aggregation</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CC27'!$P$2:$P$51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65904614"/>
        <c:axId val="56270615"/>
      </c:scatterChart>
      <c:valAx>
        <c:axId val="65904614"/>
        <c:scaling>
          <c:orientation val="minMax"/>
          <c:max val="100"/>
          <c:min val="0"/>
        </c:scaling>
        <c:axPos val="b"/>
        <c:title>
          <c:tx>
            <c:rich>
              <a:bodyPr vert="horz" rot="0" anchor="ctr"/>
              <a:lstStyle/>
              <a:p>
                <a:pPr algn="ctr">
                  <a:defRPr/>
                </a:pPr>
                <a:r>
                  <a:rPr lang="en-US" cap="none" sz="15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56270615"/>
        <c:crosses val="autoZero"/>
        <c:crossBetween val="midCat"/>
        <c:dispUnits/>
      </c:valAx>
      <c:valAx>
        <c:axId val="56270615"/>
        <c:scaling>
          <c:orientation val="minMax"/>
          <c:max val="250"/>
          <c:min val="0"/>
        </c:scaling>
        <c:axPos val="l"/>
        <c:title>
          <c:tx>
            <c:rich>
              <a:bodyPr vert="horz" rot="-5400000" anchor="ctr"/>
              <a:lstStyle/>
              <a:p>
                <a:pPr algn="ctr">
                  <a:defRPr/>
                </a:pPr>
                <a:r>
                  <a:rPr lang="en-US" cap="none" sz="15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65904614"/>
        <c:crosses val="autoZero"/>
        <c:crossBetween val="midCat"/>
        <c:dispUnits/>
      </c:valAx>
      <c:spPr>
        <a:solidFill>
          <a:srgbClr val="C0C0C0"/>
        </a:solidFill>
        <a:ln w="12700">
          <a:solidFill>
            <a:srgbClr val="808080"/>
          </a:solidFill>
        </a:ln>
      </c:spPr>
    </c:plotArea>
    <c:legend>
      <c:legendPos val="r"/>
      <c:layout>
        <c:manualLayout>
          <c:xMode val="edge"/>
          <c:yMode val="edge"/>
          <c:x val="0.5055"/>
          <c:y val="0.13325"/>
          <c:w val="0.47625"/>
          <c:h val="0.25"/>
        </c:manualLayout>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Goodput vs. Range, Bandwidth 20 MHz</a:t>
            </a:r>
          </a:p>
        </c:rich>
      </c:tx>
      <c:layout/>
      <c:spPr>
        <a:noFill/>
        <a:ln>
          <a:noFill/>
        </a:ln>
      </c:spPr>
    </c:title>
    <c:plotArea>
      <c:layout>
        <c:manualLayout>
          <c:xMode val="edge"/>
          <c:yMode val="edge"/>
          <c:x val="0.066"/>
          <c:y val="0.1335"/>
          <c:w val="0.89725"/>
          <c:h val="0.783"/>
        </c:manualLayout>
      </c:layout>
      <c:scatterChart>
        <c:scatterStyle val="line"/>
        <c:varyColors val="0"/>
        <c:ser>
          <c:idx val="0"/>
          <c:order val="0"/>
          <c:tx>
            <c:v>Channel B, No Aggregation</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CC28'!$M$2:$M$51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1"/>
          <c:order val="1"/>
          <c:tx>
            <c:v>Channel B, Aggregation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CC28'!$N$2:$N$51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2"/>
          <c:order val="2"/>
          <c:tx>
            <c:v>Channel D,No Aggregation</c:v>
          </c:tx>
          <c:spPr>
            <a:ln w="254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CC28'!$O$2:$O$51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3"/>
          <c:order val="3"/>
          <c:tx>
            <c:v>Channel D, Aggregation</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CC28'!$P$2:$P$51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36673488"/>
        <c:axId val="61625937"/>
      </c:scatterChart>
      <c:valAx>
        <c:axId val="36673488"/>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61625937"/>
        <c:crosses val="autoZero"/>
        <c:crossBetween val="midCat"/>
        <c:dispUnits/>
      </c:valAx>
      <c:valAx>
        <c:axId val="61625937"/>
        <c:scaling>
          <c:orientation val="minMax"/>
          <c:max val="250"/>
          <c:min val="0"/>
        </c:scaling>
        <c:axPos val="l"/>
        <c:title>
          <c:tx>
            <c:rich>
              <a:bodyPr vert="horz" rot="-5400000" anchor="ctr"/>
              <a:lstStyle/>
              <a:p>
                <a:pPr algn="ctr">
                  <a:defRPr/>
                </a:pPr>
                <a:r>
                  <a:rPr lang="en-US" cap="none" sz="12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36673488"/>
        <c:crosses val="autoZero"/>
        <c:crossBetween val="midCat"/>
        <c:dispUnits/>
      </c:valAx>
      <c:spPr>
        <a:solidFill>
          <a:srgbClr val="C0C0C0"/>
        </a:solidFill>
        <a:ln w="12700">
          <a:solidFill>
            <a:srgbClr val="808080"/>
          </a:solidFill>
        </a:ln>
      </c:spPr>
    </c:plotArea>
    <c:legend>
      <c:legendPos val="r"/>
      <c:layout>
        <c:manualLayout>
          <c:xMode val="edge"/>
          <c:yMode val="edge"/>
          <c:x val="0.5425"/>
          <c:y val="0.222"/>
          <c:w val="0.38075"/>
          <c:h val="0.2172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Burst information, Bandwidth 20 MHz</a:t>
            </a:r>
          </a:p>
        </c:rich>
      </c:tx>
      <c:layout/>
      <c:spPr>
        <a:noFill/>
        <a:ln>
          <a:noFill/>
        </a:ln>
      </c:spPr>
    </c:title>
    <c:plotArea>
      <c:layout>
        <c:manualLayout>
          <c:xMode val="edge"/>
          <c:yMode val="edge"/>
          <c:x val="0.0605"/>
          <c:y val="0.1335"/>
          <c:w val="0.91"/>
          <c:h val="0.783"/>
        </c:manualLayout>
      </c:layout>
      <c:scatterChart>
        <c:scatterStyle val="line"/>
        <c:varyColors val="0"/>
        <c:ser>
          <c:idx val="0"/>
          <c:order val="0"/>
          <c:tx>
            <c:v>Channel B, Max burst size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CC28'!$W$2:$W$51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CC28'!$X$2:$X$51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1"/>
          <c:order val="1"/>
          <c:tx>
            <c:v>Channel B, Average burst size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CC28'!$W$2:$W$51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CC28'!$Y$2:$Y$51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2"/>
          <c:order val="2"/>
          <c:tx>
            <c:v>Channel D, Max burst size</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CC28'!$W$2:$W$51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CC28'!$Z$2:$Z$51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3"/>
          <c:order val="3"/>
          <c:tx>
            <c:v>Channel D, Average burst size</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CC28'!$W$2:$W$51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CC28'!$AA$2:$AA$51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17762522"/>
        <c:axId val="25644971"/>
      </c:scatterChart>
      <c:valAx>
        <c:axId val="17762522"/>
        <c:scaling>
          <c:orientation val="minMax"/>
        </c:scaling>
        <c:axPos val="b"/>
        <c:title>
          <c:tx>
            <c:rich>
              <a:bodyPr vert="horz" rot="0" anchor="ctr"/>
              <a:lstStyle/>
              <a:p>
                <a:pPr algn="ctr">
                  <a:defRPr/>
                </a:pPr>
                <a:r>
                  <a:rPr lang="en-US" cap="none" sz="12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25644971"/>
        <c:crosses val="autoZero"/>
        <c:crossBetween val="midCat"/>
        <c:dispUnits/>
      </c:valAx>
      <c:valAx>
        <c:axId val="25644971"/>
        <c:scaling>
          <c:orientation val="minMax"/>
        </c:scaling>
        <c:axPos val="l"/>
        <c:title>
          <c:tx>
            <c:rich>
              <a:bodyPr vert="horz" rot="-5400000" anchor="ctr"/>
              <a:lstStyle/>
              <a:p>
                <a:pPr algn="ctr">
                  <a:defRPr/>
                </a:pPr>
                <a:r>
                  <a:rPr lang="en-US" cap="none" sz="1200" b="1" i="0" u="none" baseline="0">
                    <a:latin typeface="Arial"/>
                    <a:ea typeface="Arial"/>
                    <a:cs typeface="Arial"/>
                  </a:rPr>
                  <a:t>Burst size</a:t>
                </a:r>
              </a:p>
            </c:rich>
          </c:tx>
          <c:layout/>
          <c:overlay val="0"/>
          <c:spPr>
            <a:noFill/>
            <a:ln>
              <a:noFill/>
            </a:ln>
          </c:spPr>
        </c:title>
        <c:majorGridlines/>
        <c:delete val="0"/>
        <c:numFmt formatCode="General" sourceLinked="1"/>
        <c:majorTickMark val="out"/>
        <c:minorTickMark val="none"/>
        <c:tickLblPos val="nextTo"/>
        <c:crossAx val="17762522"/>
        <c:crosses val="autoZero"/>
        <c:crossBetween val="midCat"/>
        <c:dispUnits/>
      </c:valAx>
      <c:spPr>
        <a:solidFill>
          <a:srgbClr val="C0C0C0"/>
        </a:solidFill>
        <a:ln w="12700">
          <a:solidFill>
            <a:srgbClr val="808080"/>
          </a:solidFill>
        </a:ln>
      </c:spPr>
    </c:plotArea>
    <c:legend>
      <c:legendPos val="r"/>
      <c:layout>
        <c:manualLayout>
          <c:xMode val="edge"/>
          <c:yMode val="edge"/>
          <c:x val="0.50075"/>
          <c:y val="0.21725"/>
          <c:w val="0.4215"/>
          <c:h val="0.274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Goodput vs. Range, Aggregation, Bandwidth 20 MHz</a:t>
            </a:r>
          </a:p>
        </c:rich>
      </c:tx>
      <c:layout/>
      <c:spPr>
        <a:noFill/>
        <a:ln>
          <a:noFill/>
        </a:ln>
      </c:spPr>
    </c:title>
    <c:plotArea>
      <c:layout>
        <c:manualLayout>
          <c:xMode val="edge"/>
          <c:yMode val="edge"/>
          <c:x val="0.06"/>
          <c:y val="0.1335"/>
          <c:w val="0.903"/>
          <c:h val="0.79375"/>
        </c:manualLayout>
      </c:layout>
      <c:scatterChart>
        <c:scatterStyle val="line"/>
        <c:varyColors val="0"/>
        <c:ser>
          <c:idx val="2"/>
          <c:order val="0"/>
          <c:tx>
            <c:v>Channel B</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CC28'!$N$2:$N$51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3"/>
          <c:order val="1"/>
          <c:tx>
            <c:v>Channel D</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CC28'!$L$2:$L$51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xVal>
          <c:yVal>
            <c:numRef>
              <c:f>'ss#16,  CC28'!$P$2:$P$51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29478148"/>
        <c:axId val="63976741"/>
      </c:scatterChart>
      <c:valAx>
        <c:axId val="29478148"/>
        <c:scaling>
          <c:orientation val="minMax"/>
          <c:max val="100"/>
          <c:min val="0"/>
        </c:scaling>
        <c:axPos val="b"/>
        <c:title>
          <c:tx>
            <c:rich>
              <a:bodyPr vert="horz" rot="0" anchor="ctr"/>
              <a:lstStyle/>
              <a:p>
                <a:pPr algn="ctr">
                  <a:defRPr/>
                </a:pPr>
                <a:r>
                  <a:rPr lang="en-US" cap="none" sz="105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63976741"/>
        <c:crosses val="autoZero"/>
        <c:crossBetween val="midCat"/>
        <c:dispUnits/>
      </c:valAx>
      <c:valAx>
        <c:axId val="63976741"/>
        <c:scaling>
          <c:orientation val="minMax"/>
          <c:max val="250"/>
        </c:scaling>
        <c:axPos val="l"/>
        <c:title>
          <c:tx>
            <c:rich>
              <a:bodyPr vert="horz" rot="-5400000" anchor="ctr"/>
              <a:lstStyle/>
              <a:p>
                <a:pPr algn="ctr">
                  <a:defRPr/>
                </a:pPr>
                <a:r>
                  <a:rPr lang="en-US" cap="none" sz="105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29478148"/>
        <c:crosses val="autoZero"/>
        <c:crossBetween val="midCat"/>
        <c:dispUnits/>
      </c:valAx>
      <c:spPr>
        <a:solidFill>
          <a:srgbClr val="C0C0C0"/>
        </a:solidFill>
        <a:ln w="12700">
          <a:solidFill>
            <a:srgbClr val="808080"/>
          </a:solidFill>
        </a:ln>
      </c:spPr>
    </c:plotArea>
    <c:legend>
      <c:legendPos val="r"/>
      <c:layout>
        <c:manualLayout>
          <c:xMode val="edge"/>
          <c:yMode val="edge"/>
          <c:x val="0.60075"/>
          <c:y val="0.21425"/>
          <c:w val="0.30725"/>
          <c:h val="0.112"/>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Channel B, Bandwidth 20 MHz</a:t>
            </a:r>
          </a:p>
        </c:rich>
      </c:tx>
      <c:layout/>
      <c:spPr>
        <a:noFill/>
        <a:ln>
          <a:noFill/>
        </a:ln>
      </c:spPr>
    </c:title>
    <c:plotArea>
      <c:layout/>
      <c:scatterChart>
        <c:scatterStyle val="line"/>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'100 Bbps'!$K$2:$K$26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xVal>
          <c:yVal>
            <c:numRef>
              <c:f>'100 Bbps'!$L$2:$L$26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38919758"/>
        <c:axId val="14733503"/>
      </c:scatterChart>
      <c:valAx>
        <c:axId val="38919758"/>
        <c:scaling>
          <c:orientation val="minMax"/>
          <c:max val="50"/>
          <c:min val="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14733503"/>
        <c:crosses val="autoZero"/>
        <c:crossBetween val="midCat"/>
        <c:dispUnits/>
      </c:valAx>
      <c:valAx>
        <c:axId val="14733503"/>
        <c:scaling>
          <c:orientation val="minMax"/>
          <c:max val="110"/>
          <c:min val="0"/>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3891975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xdr:row>
      <xdr:rowOff>38100</xdr:rowOff>
    </xdr:from>
    <xdr:to>
      <xdr:col>15</xdr:col>
      <xdr:colOff>400050</xdr:colOff>
      <xdr:row>35</xdr:row>
      <xdr:rowOff>28575</xdr:rowOff>
    </xdr:to>
    <xdr:graphicFrame>
      <xdr:nvGraphicFramePr>
        <xdr:cNvPr id="1" name="Chart 1"/>
        <xdr:cNvGraphicFramePr/>
      </xdr:nvGraphicFramePr>
      <xdr:xfrm>
        <a:off x="828675" y="523875"/>
        <a:ext cx="8715375" cy="5172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10</xdr:row>
      <xdr:rowOff>114300</xdr:rowOff>
    </xdr:from>
    <xdr:to>
      <xdr:col>15</xdr:col>
      <xdr:colOff>533400</xdr:colOff>
      <xdr:row>38</xdr:row>
      <xdr:rowOff>19050</xdr:rowOff>
    </xdr:to>
    <xdr:graphicFrame>
      <xdr:nvGraphicFramePr>
        <xdr:cNvPr id="1" name="Chart 7"/>
        <xdr:cNvGraphicFramePr/>
      </xdr:nvGraphicFramePr>
      <xdr:xfrm>
        <a:off x="7743825" y="1771650"/>
        <a:ext cx="5438775" cy="4438650"/>
      </xdr:xfrm>
      <a:graphic>
        <a:graphicData uri="http://schemas.openxmlformats.org/drawingml/2006/chart">
          <c:chart xmlns:c="http://schemas.openxmlformats.org/drawingml/2006/chart" r:id="rId1"/>
        </a:graphicData>
      </a:graphic>
    </xdr:graphicFrame>
    <xdr:clientData/>
  </xdr:twoCellAnchor>
  <xdr:twoCellAnchor>
    <xdr:from>
      <xdr:col>0</xdr:col>
      <xdr:colOff>409575</xdr:colOff>
      <xdr:row>39</xdr:row>
      <xdr:rowOff>152400</xdr:rowOff>
    </xdr:from>
    <xdr:to>
      <xdr:col>9</xdr:col>
      <xdr:colOff>533400</xdr:colOff>
      <xdr:row>67</xdr:row>
      <xdr:rowOff>66675</xdr:rowOff>
    </xdr:to>
    <xdr:graphicFrame>
      <xdr:nvGraphicFramePr>
        <xdr:cNvPr id="2" name="Chart 8"/>
        <xdr:cNvGraphicFramePr/>
      </xdr:nvGraphicFramePr>
      <xdr:xfrm>
        <a:off x="409575" y="6505575"/>
        <a:ext cx="6343650" cy="444817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11</xdr:row>
      <xdr:rowOff>76200</xdr:rowOff>
    </xdr:from>
    <xdr:to>
      <xdr:col>7</xdr:col>
      <xdr:colOff>657225</xdr:colOff>
      <xdr:row>36</xdr:row>
      <xdr:rowOff>114300</xdr:rowOff>
    </xdr:to>
    <xdr:graphicFrame>
      <xdr:nvGraphicFramePr>
        <xdr:cNvPr id="3" name="Chart 10"/>
        <xdr:cNvGraphicFramePr/>
      </xdr:nvGraphicFramePr>
      <xdr:xfrm>
        <a:off x="285750" y="1895475"/>
        <a:ext cx="5286375" cy="40862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12</xdr:row>
      <xdr:rowOff>47625</xdr:rowOff>
    </xdr:from>
    <xdr:to>
      <xdr:col>8</xdr:col>
      <xdr:colOff>323850</xdr:colOff>
      <xdr:row>37</xdr:row>
      <xdr:rowOff>76200</xdr:rowOff>
    </xdr:to>
    <xdr:graphicFrame>
      <xdr:nvGraphicFramePr>
        <xdr:cNvPr id="1" name="Chart 1"/>
        <xdr:cNvGraphicFramePr/>
      </xdr:nvGraphicFramePr>
      <xdr:xfrm>
        <a:off x="428625" y="2028825"/>
        <a:ext cx="5562600" cy="4076700"/>
      </xdr:xfrm>
      <a:graphic>
        <a:graphicData uri="http://schemas.openxmlformats.org/drawingml/2006/chart">
          <c:chart xmlns:c="http://schemas.openxmlformats.org/drawingml/2006/chart" r:id="rId1"/>
        </a:graphicData>
      </a:graphic>
    </xdr:graphicFrame>
    <xdr:clientData/>
  </xdr:twoCellAnchor>
  <xdr:twoCellAnchor>
    <xdr:from>
      <xdr:col>9</xdr:col>
      <xdr:colOff>95250</xdr:colOff>
      <xdr:row>12</xdr:row>
      <xdr:rowOff>57150</xdr:rowOff>
    </xdr:from>
    <xdr:to>
      <xdr:col>14</xdr:col>
      <xdr:colOff>752475</xdr:colOff>
      <xdr:row>37</xdr:row>
      <xdr:rowOff>85725</xdr:rowOff>
    </xdr:to>
    <xdr:graphicFrame>
      <xdr:nvGraphicFramePr>
        <xdr:cNvPr id="2" name="Chart 2"/>
        <xdr:cNvGraphicFramePr/>
      </xdr:nvGraphicFramePr>
      <xdr:xfrm>
        <a:off x="6372225" y="2038350"/>
        <a:ext cx="5600700" cy="4076700"/>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38</xdr:row>
      <xdr:rowOff>95250</xdr:rowOff>
    </xdr:from>
    <xdr:to>
      <xdr:col>8</xdr:col>
      <xdr:colOff>304800</xdr:colOff>
      <xdr:row>63</xdr:row>
      <xdr:rowOff>133350</xdr:rowOff>
    </xdr:to>
    <xdr:graphicFrame>
      <xdr:nvGraphicFramePr>
        <xdr:cNvPr id="3" name="Chart 3"/>
        <xdr:cNvGraphicFramePr/>
      </xdr:nvGraphicFramePr>
      <xdr:xfrm>
        <a:off x="400050" y="6286500"/>
        <a:ext cx="5572125" cy="4086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12</xdr:row>
      <xdr:rowOff>57150</xdr:rowOff>
    </xdr:from>
    <xdr:to>
      <xdr:col>8</xdr:col>
      <xdr:colOff>600075</xdr:colOff>
      <xdr:row>32</xdr:row>
      <xdr:rowOff>142875</xdr:rowOff>
    </xdr:to>
    <xdr:graphicFrame>
      <xdr:nvGraphicFramePr>
        <xdr:cNvPr id="1" name="Chart 1"/>
        <xdr:cNvGraphicFramePr/>
      </xdr:nvGraphicFramePr>
      <xdr:xfrm>
        <a:off x="504825" y="2038350"/>
        <a:ext cx="5286375"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2"/>
  <sheetViews>
    <sheetView tabSelected="1" workbookViewId="0" topLeftCell="A1">
      <selection activeCell="A42" sqref="A42"/>
    </sheetView>
  </sheetViews>
  <sheetFormatPr defaultColWidth="9.140625" defaultRowHeight="12.75"/>
  <cols>
    <col min="1" max="2" width="20.8515625" style="0" customWidth="1"/>
    <col min="3" max="3" width="32.421875" style="0" customWidth="1"/>
    <col min="4" max="4" width="37.7109375" style="0" customWidth="1"/>
  </cols>
  <sheetData>
    <row r="1" spans="1:5" ht="15.75">
      <c r="A1" s="100" t="s">
        <v>227</v>
      </c>
      <c r="B1" s="99" t="s">
        <v>289</v>
      </c>
      <c r="C1" s="99"/>
      <c r="D1" s="99"/>
      <c r="E1" s="99"/>
    </row>
    <row r="2" spans="1:5" ht="15.75">
      <c r="A2" s="100" t="s">
        <v>228</v>
      </c>
      <c r="B2" s="99" t="s">
        <v>286</v>
      </c>
      <c r="C2" s="99"/>
      <c r="D2" s="99"/>
      <c r="E2" s="99"/>
    </row>
    <row r="3" spans="1:5" ht="15.75">
      <c r="A3" s="100" t="s">
        <v>270</v>
      </c>
      <c r="B3" s="99" t="s">
        <v>271</v>
      </c>
      <c r="C3" s="99"/>
      <c r="D3" s="99"/>
      <c r="E3" s="99"/>
    </row>
    <row r="4" spans="1:5" ht="15.75">
      <c r="A4" s="100" t="s">
        <v>234</v>
      </c>
      <c r="B4" s="99"/>
      <c r="C4" s="99"/>
      <c r="D4" s="99"/>
      <c r="E4" s="99"/>
    </row>
    <row r="5" spans="1:5" ht="15">
      <c r="A5" s="99"/>
      <c r="B5" s="99" t="s">
        <v>235</v>
      </c>
      <c r="C5" s="99"/>
      <c r="D5" s="99"/>
      <c r="E5" s="99"/>
    </row>
    <row r="6" spans="1:5" ht="15">
      <c r="A6" s="99"/>
      <c r="B6" s="99" t="s">
        <v>236</v>
      </c>
      <c r="C6" s="99"/>
      <c r="D6" s="99"/>
      <c r="E6" s="99"/>
    </row>
    <row r="7" spans="1:5" ht="15">
      <c r="A7" s="99"/>
      <c r="B7" s="99" t="s">
        <v>237</v>
      </c>
      <c r="C7" s="99"/>
      <c r="D7" s="99"/>
      <c r="E7" s="99"/>
    </row>
    <row r="8" spans="1:5" ht="15">
      <c r="A8" s="99"/>
      <c r="B8" s="99"/>
      <c r="C8" s="99"/>
      <c r="D8" s="99"/>
      <c r="E8" s="99"/>
    </row>
    <row r="9" spans="1:5" s="104" customFormat="1" ht="15.75">
      <c r="A9" s="103" t="s">
        <v>229</v>
      </c>
      <c r="B9" s="103"/>
      <c r="C9" s="103"/>
      <c r="D9" s="103"/>
      <c r="E9" s="103"/>
    </row>
    <row r="10" spans="1:5" s="98" customFormat="1" ht="142.5" customHeight="1">
      <c r="A10" s="115" t="s">
        <v>269</v>
      </c>
      <c r="B10" s="116"/>
      <c r="C10" s="116"/>
      <c r="D10" s="116"/>
      <c r="E10" s="100"/>
    </row>
    <row r="11" spans="1:5" s="98" customFormat="1" ht="15.75">
      <c r="A11" s="100"/>
      <c r="B11" s="100"/>
      <c r="C11" s="100"/>
      <c r="D11" s="100"/>
      <c r="E11" s="100"/>
    </row>
    <row r="12" spans="1:5" ht="15">
      <c r="A12" s="99"/>
      <c r="B12" s="99"/>
      <c r="C12" s="99"/>
      <c r="D12" s="99"/>
      <c r="E12" s="99"/>
    </row>
    <row r="13" spans="1:5" s="104" customFormat="1" ht="15.75">
      <c r="A13" s="103" t="s">
        <v>230</v>
      </c>
      <c r="B13" s="106"/>
      <c r="C13" s="103"/>
      <c r="D13" s="103"/>
      <c r="E13" s="103"/>
    </row>
    <row r="14" spans="1:5" s="98" customFormat="1" ht="15.75">
      <c r="A14" s="100" t="s">
        <v>231</v>
      </c>
      <c r="B14" s="100" t="s">
        <v>232</v>
      </c>
      <c r="C14" s="100" t="s">
        <v>233</v>
      </c>
      <c r="D14" s="100" t="s">
        <v>239</v>
      </c>
      <c r="E14" s="100"/>
    </row>
    <row r="15" spans="1:5" ht="15">
      <c r="A15" s="99">
        <v>0</v>
      </c>
      <c r="B15" s="107" t="s">
        <v>271</v>
      </c>
      <c r="C15" s="99" t="s">
        <v>238</v>
      </c>
      <c r="D15" s="99" t="s">
        <v>240</v>
      </c>
      <c r="E15" s="99"/>
    </row>
    <row r="17" s="105" customFormat="1" ht="12.75">
      <c r="A17" s="104" t="s">
        <v>241</v>
      </c>
    </row>
    <row r="18" spans="1:2" ht="15.75">
      <c r="A18" t="s">
        <v>242</v>
      </c>
      <c r="B18" s="111" t="s">
        <v>287</v>
      </c>
    </row>
    <row r="19" spans="1:2" ht="15.75">
      <c r="A19" t="s">
        <v>243</v>
      </c>
      <c r="B19" s="111" t="s">
        <v>288</v>
      </c>
    </row>
    <row r="22" spans="1:2" s="105" customFormat="1" ht="12.75">
      <c r="A22" s="104" t="s">
        <v>268</v>
      </c>
      <c r="B22" s="104"/>
    </row>
    <row r="23" spans="1:4" ht="12.75">
      <c r="A23" s="98" t="s">
        <v>39</v>
      </c>
      <c r="B23" s="98" t="s">
        <v>261</v>
      </c>
      <c r="C23" s="98" t="s">
        <v>262</v>
      </c>
      <c r="D23" s="98" t="s">
        <v>263</v>
      </c>
    </row>
    <row r="24" spans="1:4" ht="12.75">
      <c r="A24" s="101" t="s">
        <v>245</v>
      </c>
      <c r="B24" t="s">
        <v>244</v>
      </c>
      <c r="C24" t="s">
        <v>149</v>
      </c>
      <c r="D24" t="s">
        <v>264</v>
      </c>
    </row>
    <row r="25" spans="1:4" ht="12.75">
      <c r="A25" s="102" t="s">
        <v>246</v>
      </c>
      <c r="B25" t="s">
        <v>244</v>
      </c>
      <c r="C25" t="s">
        <v>150</v>
      </c>
      <c r="D25" t="s">
        <v>264</v>
      </c>
    </row>
    <row r="26" spans="1:4" ht="12.75">
      <c r="A26" s="101" t="s">
        <v>247</v>
      </c>
      <c r="B26" t="s">
        <v>244</v>
      </c>
      <c r="C26" t="s">
        <v>149</v>
      </c>
      <c r="D26" t="s">
        <v>264</v>
      </c>
    </row>
    <row r="27" spans="1:4" ht="12.75">
      <c r="A27" s="102" t="s">
        <v>248</v>
      </c>
      <c r="B27" t="s">
        <v>244</v>
      </c>
      <c r="C27" t="s">
        <v>150</v>
      </c>
      <c r="D27" t="s">
        <v>264</v>
      </c>
    </row>
    <row r="28" spans="1:4" ht="12.75">
      <c r="A28" s="102" t="s">
        <v>249</v>
      </c>
      <c r="B28" t="s">
        <v>244</v>
      </c>
      <c r="C28" t="s">
        <v>149</v>
      </c>
      <c r="D28" t="s">
        <v>264</v>
      </c>
    </row>
    <row r="29" spans="1:4" ht="12.75">
      <c r="A29" s="102" t="s">
        <v>250</v>
      </c>
      <c r="B29" t="s">
        <v>244</v>
      </c>
      <c r="C29" t="s">
        <v>150</v>
      </c>
      <c r="D29" t="s">
        <v>264</v>
      </c>
    </row>
    <row r="30" spans="1:4" ht="12.75">
      <c r="A30" s="102" t="s">
        <v>251</v>
      </c>
      <c r="B30" t="s">
        <v>244</v>
      </c>
      <c r="C30" t="s">
        <v>149</v>
      </c>
      <c r="D30" t="s">
        <v>264</v>
      </c>
    </row>
    <row r="31" spans="1:4" ht="12.75">
      <c r="A31" s="102" t="s">
        <v>252</v>
      </c>
      <c r="B31" t="s">
        <v>244</v>
      </c>
      <c r="C31" t="s">
        <v>150</v>
      </c>
      <c r="D31" t="s">
        <v>264</v>
      </c>
    </row>
    <row r="32" spans="1:4" ht="12.75">
      <c r="A32" s="102" t="s">
        <v>253</v>
      </c>
      <c r="B32" t="s">
        <v>244</v>
      </c>
      <c r="C32" t="s">
        <v>150</v>
      </c>
      <c r="D32" t="s">
        <v>264</v>
      </c>
    </row>
    <row r="33" spans="1:4" ht="12.75">
      <c r="A33" s="102" t="s">
        <v>254</v>
      </c>
      <c r="B33" t="s">
        <v>244</v>
      </c>
      <c r="C33" t="s">
        <v>149</v>
      </c>
      <c r="D33" t="s">
        <v>264</v>
      </c>
    </row>
    <row r="34" spans="1:4" ht="12.75">
      <c r="A34" s="102" t="s">
        <v>255</v>
      </c>
      <c r="B34" t="s">
        <v>244</v>
      </c>
      <c r="C34" t="s">
        <v>149</v>
      </c>
      <c r="D34" t="s">
        <v>264</v>
      </c>
    </row>
    <row r="35" spans="1:4" ht="12.75">
      <c r="A35" s="102" t="s">
        <v>256</v>
      </c>
      <c r="B35" t="s">
        <v>244</v>
      </c>
      <c r="C35" t="s">
        <v>149</v>
      </c>
      <c r="D35" t="s">
        <v>89</v>
      </c>
    </row>
    <row r="36" spans="1:4" ht="12.75">
      <c r="A36" s="102" t="s">
        <v>257</v>
      </c>
      <c r="B36" t="s">
        <v>244</v>
      </c>
      <c r="C36" t="s">
        <v>149</v>
      </c>
      <c r="D36" t="s">
        <v>265</v>
      </c>
    </row>
    <row r="37" spans="1:4" ht="12.75">
      <c r="A37" s="102" t="s">
        <v>258</v>
      </c>
      <c r="B37" t="s">
        <v>260</v>
      </c>
      <c r="C37" t="s">
        <v>149</v>
      </c>
      <c r="D37" t="s">
        <v>266</v>
      </c>
    </row>
    <row r="38" spans="1:4" ht="12.75">
      <c r="A38" s="102" t="s">
        <v>259</v>
      </c>
      <c r="B38" t="s">
        <v>260</v>
      </c>
      <c r="C38" t="s">
        <v>149</v>
      </c>
      <c r="D38" t="s">
        <v>267</v>
      </c>
    </row>
    <row r="39" spans="1:4" ht="12.75">
      <c r="A39" s="102" t="s">
        <v>276</v>
      </c>
      <c r="B39" t="s">
        <v>260</v>
      </c>
      <c r="C39" t="s">
        <v>150</v>
      </c>
      <c r="D39" t="s">
        <v>264</v>
      </c>
    </row>
    <row r="40" spans="1:4" ht="12.75">
      <c r="A40" s="101" t="s">
        <v>277</v>
      </c>
      <c r="B40" t="s">
        <v>260</v>
      </c>
      <c r="C40" t="s">
        <v>150</v>
      </c>
      <c r="D40" t="s">
        <v>264</v>
      </c>
    </row>
    <row r="41" spans="1:4" ht="12.75">
      <c r="A41" s="101" t="s">
        <v>253</v>
      </c>
      <c r="B41" t="s">
        <v>260</v>
      </c>
      <c r="C41" t="s">
        <v>150</v>
      </c>
      <c r="D41" t="s">
        <v>264</v>
      </c>
    </row>
    <row r="42" spans="1:4" ht="12.75">
      <c r="A42" s="112" t="s">
        <v>283</v>
      </c>
      <c r="B42" t="s">
        <v>284</v>
      </c>
      <c r="C42" t="s">
        <v>149</v>
      </c>
      <c r="D42" t="s">
        <v>285</v>
      </c>
    </row>
  </sheetData>
  <mergeCells count="1">
    <mergeCell ref="A10:D10"/>
  </mergeCells>
  <hyperlinks>
    <hyperlink ref="A24" location="'ss#1 EDCA'!A1" display="ss#1 EDCA"/>
    <hyperlink ref="A25" location="'ss#1 HCCA'!A1" display="'ss#1 HCCA'!A1"/>
    <hyperlink ref="A26" location="'ss#2 EDCA'!A1" display="ss#2 EDCA"/>
    <hyperlink ref="A27" location="'ss#2 DCF '!A1" display="'ss#2 DCF '!A1"/>
    <hyperlink ref="A28" location="'ss#4 EDCA'!A1" display="'ss#4 EDCA'!A1"/>
    <hyperlink ref="A29" location="'ss#4 HCCA'!A1" display="'ss#4 HCCA'!A1"/>
    <hyperlink ref="A30" location="'ss#5 EDCA'!A1" display="'ss#5 EDCA'!A1"/>
    <hyperlink ref="A31" location="'ss#5 HCCA'!A1" display="'ss#5 HCCA'!A1"/>
    <hyperlink ref="A32" location="'ss#6 HCCA'!A1" display="'ss#6 HCCA'!A1"/>
    <hyperlink ref="A33" location="'ss#9 EDCA'!A1" display="'ss#9 EDCA'!A1"/>
    <hyperlink ref="A34" location="'ss#11 EDCA'!A1" display="'ss#11 EDCA'!A1"/>
    <hyperlink ref="A35" location="'ss#17,#18,#19, CC15'!A1" display="'ss#17,#18,#19, CC15'!A1"/>
    <hyperlink ref="A36" location="'ss#16, CC27'!A1" display="'ss#16, CC27'!A1"/>
    <hyperlink ref="A37" location="'ss#16,  CC28'!A1" display="'ss#16,  CC28'!A1"/>
    <hyperlink ref="A38" location="'100 Bbps'!A1" display="'100 Bbps'!A1"/>
    <hyperlink ref="A39" location="'ss#1 HCCA 2x2x20'!A1" display="#ss1 HCCA, 2x2x20"/>
    <hyperlink ref="A40" location="'ss#4 HCCA 2x2x20'!A1" display="ss#4 HCCA 2x2x20"/>
    <hyperlink ref="A41" location="'ss#6 HCCA 2x220'!A1" display="ss#6 HCCA"/>
    <hyperlink ref="A42" location="'CC27 vs CC28'!A1" display="'CC27 vs CC28'!A1"/>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1"/>
  </sheetPr>
  <dimension ref="A1:Z72"/>
  <sheetViews>
    <sheetView workbookViewId="0" topLeftCell="A1">
      <selection activeCell="P3" sqref="P3"/>
    </sheetView>
  </sheetViews>
  <sheetFormatPr defaultColWidth="9.140625" defaultRowHeight="12.75"/>
  <cols>
    <col min="1" max="1" width="12.00390625" style="0" customWidth="1"/>
    <col min="2" max="2" width="12.7109375" style="0" bestFit="1" customWidth="1"/>
    <col min="7" max="7" width="12.00390625" style="0" customWidth="1"/>
  </cols>
  <sheetData>
    <row r="1" spans="1:26" ht="12.75" customHeight="1">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61" t="s">
        <v>13</v>
      </c>
      <c r="P1" s="120" t="s">
        <v>14</v>
      </c>
      <c r="Q1" s="121"/>
      <c r="R1" s="163" t="s">
        <v>15</v>
      </c>
      <c r="S1" s="155"/>
      <c r="T1" s="61"/>
      <c r="U1" s="61"/>
      <c r="V1" s="121" t="s">
        <v>16</v>
      </c>
      <c r="W1" s="121"/>
      <c r="X1" s="121"/>
      <c r="Y1" s="1" t="s">
        <v>17</v>
      </c>
      <c r="Z1" s="2"/>
    </row>
    <row r="2" spans="1:26" ht="39" thickBot="1">
      <c r="A2" s="157"/>
      <c r="B2" s="156"/>
      <c r="C2" s="156"/>
      <c r="D2" s="156"/>
      <c r="E2" s="156"/>
      <c r="F2" s="156"/>
      <c r="G2" s="156"/>
      <c r="H2" s="156"/>
      <c r="I2" s="156"/>
      <c r="J2" s="156"/>
      <c r="K2" s="156"/>
      <c r="L2" s="156"/>
      <c r="M2" s="156"/>
      <c r="N2" s="156"/>
      <c r="O2" s="162"/>
      <c r="P2" s="3" t="s">
        <v>18</v>
      </c>
      <c r="Q2" s="4" t="s">
        <v>19</v>
      </c>
      <c r="R2" s="4" t="s">
        <v>56</v>
      </c>
      <c r="S2" s="4" t="s">
        <v>55</v>
      </c>
      <c r="T2" s="64" t="s">
        <v>124</v>
      </c>
      <c r="U2" s="64" t="s">
        <v>126</v>
      </c>
      <c r="V2" s="4" t="s">
        <v>20</v>
      </c>
      <c r="W2" s="4" t="s">
        <v>21</v>
      </c>
      <c r="X2" s="4" t="s">
        <v>22</v>
      </c>
      <c r="Y2" s="5" t="s">
        <v>23</v>
      </c>
      <c r="Z2" s="6" t="s">
        <v>24</v>
      </c>
    </row>
    <row r="3" spans="1:26" ht="12.75">
      <c r="A3" s="18">
        <v>1</v>
      </c>
      <c r="B3" s="1">
        <v>0</v>
      </c>
      <c r="C3" s="1">
        <v>0</v>
      </c>
      <c r="D3" s="1"/>
      <c r="E3" s="1">
        <v>6359</v>
      </c>
      <c r="F3" s="1">
        <v>6359</v>
      </c>
      <c r="G3" s="1">
        <v>2901184</v>
      </c>
      <c r="H3" s="1">
        <v>0.066656</v>
      </c>
      <c r="I3" s="1">
        <v>0</v>
      </c>
      <c r="J3" s="1">
        <v>0</v>
      </c>
      <c r="K3" s="1">
        <v>0</v>
      </c>
      <c r="L3" s="1">
        <v>0</v>
      </c>
      <c r="M3" s="1">
        <v>92.749004</v>
      </c>
      <c r="N3" s="1">
        <v>0.256</v>
      </c>
      <c r="O3" s="2">
        <v>0.322354</v>
      </c>
      <c r="P3" s="87">
        <f>SUM(O3:O32)</f>
        <v>35.99826699999999</v>
      </c>
      <c r="Q3" s="1">
        <f>P3/SUM(N3:N32)</f>
        <v>0.07981452649969845</v>
      </c>
      <c r="R3" s="1">
        <f>(I3+K3)/F3</f>
        <v>0</v>
      </c>
      <c r="S3" s="1"/>
      <c r="T3" s="65" t="s">
        <v>130</v>
      </c>
      <c r="U3" s="1">
        <v>100</v>
      </c>
      <c r="V3" s="1">
        <f>SUM(O3:O50)</f>
        <v>45.14148299999996</v>
      </c>
      <c r="W3" s="1">
        <f>(SUM(G3:G50)-SUM(J3:J50)-SUM(L3:L50))/9000000</f>
        <v>45.14063288888889</v>
      </c>
      <c r="X3" s="1">
        <f>SUM(O3:O50)</f>
        <v>45.14148299999996</v>
      </c>
      <c r="Y3" s="10">
        <v>105.91515929753845</v>
      </c>
      <c r="Z3" s="2">
        <f>W3/Y3</f>
        <v>0.4261961478250639</v>
      </c>
    </row>
    <row r="4" spans="1:24" ht="12.75">
      <c r="A4" s="9">
        <v>2</v>
      </c>
      <c r="B4" s="10">
        <v>0</v>
      </c>
      <c r="C4" s="10">
        <v>0</v>
      </c>
      <c r="D4" s="10"/>
      <c r="E4" s="10">
        <v>6331</v>
      </c>
      <c r="F4" s="10">
        <v>6331</v>
      </c>
      <c r="G4" s="10">
        <v>2889728</v>
      </c>
      <c r="H4" s="10">
        <v>0.051471</v>
      </c>
      <c r="I4" s="10">
        <v>0</v>
      </c>
      <c r="J4" s="10">
        <v>0</v>
      </c>
      <c r="K4" s="10">
        <v>0</v>
      </c>
      <c r="L4" s="10">
        <v>0</v>
      </c>
      <c r="M4" s="10">
        <v>74.964099</v>
      </c>
      <c r="N4" s="10">
        <v>0.256</v>
      </c>
      <c r="O4" s="11">
        <v>0.321081</v>
      </c>
      <c r="P4" s="86"/>
      <c r="Q4" s="10"/>
      <c r="R4" s="10">
        <f aca="true" t="shared" si="0" ref="R4:R48">(I4+K4)/F4</f>
        <v>0</v>
      </c>
      <c r="S4" s="10"/>
      <c r="T4" s="10"/>
      <c r="U4" s="10"/>
      <c r="V4" s="10"/>
      <c r="W4" s="10"/>
      <c r="X4" s="11"/>
    </row>
    <row r="5" spans="1:24" ht="12.75">
      <c r="A5" s="9">
        <v>3</v>
      </c>
      <c r="B5" s="10">
        <v>0</v>
      </c>
      <c r="C5" s="10">
        <v>0</v>
      </c>
      <c r="D5" s="10"/>
      <c r="E5" s="10">
        <v>6352</v>
      </c>
      <c r="F5" s="10">
        <v>6352</v>
      </c>
      <c r="G5" s="10">
        <v>2897216</v>
      </c>
      <c r="H5" s="10">
        <v>0.072347</v>
      </c>
      <c r="I5" s="10">
        <v>0</v>
      </c>
      <c r="J5" s="10">
        <v>0</v>
      </c>
      <c r="K5" s="10">
        <v>0</v>
      </c>
      <c r="L5" s="10">
        <v>0</v>
      </c>
      <c r="M5" s="10">
        <v>102.667831</v>
      </c>
      <c r="N5" s="10">
        <v>0.256</v>
      </c>
      <c r="O5" s="11">
        <v>0.321913</v>
      </c>
      <c r="P5" s="86"/>
      <c r="Q5" s="10"/>
      <c r="R5" s="10">
        <f t="shared" si="0"/>
        <v>0</v>
      </c>
      <c r="S5" s="10"/>
      <c r="T5" s="10"/>
      <c r="U5" s="10"/>
      <c r="V5" s="10"/>
      <c r="W5" s="10"/>
      <c r="X5" s="11"/>
    </row>
    <row r="6" spans="1:24" ht="12.75">
      <c r="A6" s="9">
        <v>4</v>
      </c>
      <c r="B6" s="10">
        <v>0</v>
      </c>
      <c r="C6" s="10">
        <v>0</v>
      </c>
      <c r="D6" s="10"/>
      <c r="E6" s="10">
        <v>3310</v>
      </c>
      <c r="F6" s="10">
        <v>3310</v>
      </c>
      <c r="G6" s="10">
        <v>18228800</v>
      </c>
      <c r="H6" s="10">
        <v>0.060289</v>
      </c>
      <c r="I6" s="10">
        <v>0</v>
      </c>
      <c r="J6" s="10">
        <v>0</v>
      </c>
      <c r="K6" s="10">
        <v>0</v>
      </c>
      <c r="L6" s="10">
        <v>0</v>
      </c>
      <c r="M6" s="10">
        <v>103.833073</v>
      </c>
      <c r="N6" s="10">
        <v>5</v>
      </c>
      <c r="O6" s="11">
        <v>2.025422</v>
      </c>
      <c r="P6" s="86"/>
      <c r="Q6" s="10"/>
      <c r="R6" s="10">
        <f t="shared" si="0"/>
        <v>0</v>
      </c>
      <c r="S6" s="10"/>
      <c r="T6" s="10"/>
      <c r="U6" s="10"/>
      <c r="V6" s="10"/>
      <c r="W6" s="10"/>
      <c r="X6" s="11"/>
    </row>
    <row r="7" spans="1:24" ht="12.75">
      <c r="A7" s="9">
        <v>5</v>
      </c>
      <c r="B7" s="10">
        <v>0</v>
      </c>
      <c r="C7" s="10">
        <v>0</v>
      </c>
      <c r="D7" s="10"/>
      <c r="E7" s="10">
        <v>3336</v>
      </c>
      <c r="F7" s="10">
        <v>3336</v>
      </c>
      <c r="G7" s="10">
        <v>18587520</v>
      </c>
      <c r="H7" s="10">
        <v>0.061547</v>
      </c>
      <c r="I7" s="10">
        <v>0</v>
      </c>
      <c r="J7" s="10">
        <v>0</v>
      </c>
      <c r="K7" s="10">
        <v>0</v>
      </c>
      <c r="L7" s="10">
        <v>0</v>
      </c>
      <c r="M7" s="10">
        <v>105.179073</v>
      </c>
      <c r="N7" s="10">
        <v>10</v>
      </c>
      <c r="O7" s="11">
        <v>2.06528</v>
      </c>
      <c r="P7" s="86"/>
      <c r="Q7" s="10"/>
      <c r="R7" s="10">
        <f t="shared" si="0"/>
        <v>0</v>
      </c>
      <c r="S7" s="33"/>
      <c r="T7" s="10"/>
      <c r="U7" s="10"/>
      <c r="V7" s="10"/>
      <c r="W7" s="10"/>
      <c r="X7" s="11"/>
    </row>
    <row r="8" spans="1:24" ht="12.75">
      <c r="A8" s="9">
        <v>6</v>
      </c>
      <c r="B8" s="10">
        <v>0</v>
      </c>
      <c r="C8" s="10">
        <v>0</v>
      </c>
      <c r="D8" s="10"/>
      <c r="E8" s="10">
        <v>5184</v>
      </c>
      <c r="F8" s="10">
        <v>5184</v>
      </c>
      <c r="G8" s="10">
        <v>2523648</v>
      </c>
      <c r="H8" s="10">
        <v>0.074145</v>
      </c>
      <c r="I8" s="10">
        <v>0</v>
      </c>
      <c r="J8" s="10">
        <v>0</v>
      </c>
      <c r="K8" s="10">
        <v>0</v>
      </c>
      <c r="L8" s="10">
        <v>0</v>
      </c>
      <c r="M8" s="10">
        <v>67.227996</v>
      </c>
      <c r="N8" s="10">
        <v>0.256</v>
      </c>
      <c r="O8" s="11">
        <v>0.280405</v>
      </c>
      <c r="P8" s="86"/>
      <c r="Q8" s="10"/>
      <c r="R8" s="10">
        <f t="shared" si="0"/>
        <v>0</v>
      </c>
      <c r="S8" s="10"/>
      <c r="T8" s="10"/>
      <c r="U8" s="10"/>
      <c r="V8" s="10"/>
      <c r="W8" s="10"/>
      <c r="X8" s="11"/>
    </row>
    <row r="9" spans="1:24" ht="12.75">
      <c r="A9" s="9">
        <v>21</v>
      </c>
      <c r="B9" s="10">
        <v>0</v>
      </c>
      <c r="C9" s="10">
        <v>0</v>
      </c>
      <c r="D9" s="10"/>
      <c r="E9" s="10">
        <v>1144</v>
      </c>
      <c r="F9" s="10">
        <v>1144</v>
      </c>
      <c r="G9" s="10">
        <v>13728000</v>
      </c>
      <c r="H9" s="10">
        <v>0.085356</v>
      </c>
      <c r="I9" s="10">
        <v>0</v>
      </c>
      <c r="J9" s="10">
        <v>0</v>
      </c>
      <c r="K9" s="10">
        <v>0</v>
      </c>
      <c r="L9" s="10">
        <v>0</v>
      </c>
      <c r="M9" s="10">
        <v>107.964433</v>
      </c>
      <c r="N9" s="10">
        <v>30</v>
      </c>
      <c r="O9" s="11">
        <v>1.525333</v>
      </c>
      <c r="P9" s="86"/>
      <c r="Q9" s="10"/>
      <c r="R9" s="10">
        <f t="shared" si="0"/>
        <v>0</v>
      </c>
      <c r="S9" s="10"/>
      <c r="T9" s="10"/>
      <c r="U9" s="10"/>
      <c r="V9" s="10"/>
      <c r="W9" s="10"/>
      <c r="X9" s="11"/>
    </row>
    <row r="10" spans="1:24" ht="12.75">
      <c r="A10" s="9">
        <v>22</v>
      </c>
      <c r="B10" s="10">
        <v>0</v>
      </c>
      <c r="C10" s="10">
        <v>0</v>
      </c>
      <c r="D10" s="10"/>
      <c r="E10" s="10">
        <v>1226</v>
      </c>
      <c r="F10" s="10">
        <v>1226</v>
      </c>
      <c r="G10" s="10">
        <v>14712000</v>
      </c>
      <c r="H10" s="10">
        <v>0.065164</v>
      </c>
      <c r="I10" s="10">
        <v>0</v>
      </c>
      <c r="J10" s="10">
        <v>0</v>
      </c>
      <c r="K10" s="10">
        <v>0</v>
      </c>
      <c r="L10" s="10">
        <v>0</v>
      </c>
      <c r="M10" s="10">
        <v>107.630682</v>
      </c>
      <c r="N10" s="10">
        <v>30</v>
      </c>
      <c r="O10" s="11">
        <v>1.634667</v>
      </c>
      <c r="P10" s="86"/>
      <c r="Q10" s="10"/>
      <c r="R10" s="10">
        <f t="shared" si="0"/>
        <v>0</v>
      </c>
      <c r="S10" s="10"/>
      <c r="T10" s="10"/>
      <c r="U10" s="10"/>
      <c r="V10" s="10"/>
      <c r="W10" s="10"/>
      <c r="X10" s="11"/>
    </row>
    <row r="11" spans="1:24" ht="12.75">
      <c r="A11" s="9">
        <v>23</v>
      </c>
      <c r="B11" s="10">
        <v>0</v>
      </c>
      <c r="C11" s="10">
        <v>0</v>
      </c>
      <c r="D11" s="10"/>
      <c r="E11" s="10">
        <v>1167</v>
      </c>
      <c r="F11" s="10">
        <v>1167</v>
      </c>
      <c r="G11" s="10">
        <v>14004000</v>
      </c>
      <c r="H11" s="10">
        <v>0.069936</v>
      </c>
      <c r="I11" s="10">
        <v>0</v>
      </c>
      <c r="J11" s="10">
        <v>0</v>
      </c>
      <c r="K11" s="10">
        <v>0</v>
      </c>
      <c r="L11" s="10">
        <v>0</v>
      </c>
      <c r="M11" s="10">
        <v>107.763041</v>
      </c>
      <c r="N11" s="10">
        <v>30</v>
      </c>
      <c r="O11" s="11">
        <v>1.556</v>
      </c>
      <c r="P11" s="86"/>
      <c r="Q11" s="10"/>
      <c r="R11" s="10">
        <f t="shared" si="0"/>
        <v>0</v>
      </c>
      <c r="S11" s="10"/>
      <c r="T11" s="10"/>
      <c r="U11" s="10"/>
      <c r="V11" s="10"/>
      <c r="W11" s="10"/>
      <c r="X11" s="11"/>
    </row>
    <row r="12" spans="1:24" ht="12.75">
      <c r="A12" s="9">
        <v>24</v>
      </c>
      <c r="B12" s="10">
        <v>0</v>
      </c>
      <c r="C12" s="10">
        <v>0</v>
      </c>
      <c r="D12" s="10"/>
      <c r="E12" s="10">
        <v>1144</v>
      </c>
      <c r="F12" s="10">
        <v>1144</v>
      </c>
      <c r="G12" s="10">
        <v>13728000</v>
      </c>
      <c r="H12" s="10">
        <v>0.081426</v>
      </c>
      <c r="I12" s="10">
        <v>0</v>
      </c>
      <c r="J12" s="10">
        <v>0</v>
      </c>
      <c r="K12" s="10">
        <v>0</v>
      </c>
      <c r="L12" s="10">
        <v>0</v>
      </c>
      <c r="M12" s="10">
        <v>107.720167</v>
      </c>
      <c r="N12" s="10">
        <v>30</v>
      </c>
      <c r="O12" s="11">
        <v>1.525333</v>
      </c>
      <c r="P12" s="86"/>
      <c r="Q12" s="10"/>
      <c r="R12" s="10">
        <f t="shared" si="0"/>
        <v>0</v>
      </c>
      <c r="S12" s="10"/>
      <c r="T12" s="10"/>
      <c r="U12" s="10"/>
      <c r="V12" s="10"/>
      <c r="W12" s="10"/>
      <c r="X12" s="11"/>
    </row>
    <row r="13" spans="1:24" ht="12.75">
      <c r="A13" s="9">
        <v>0</v>
      </c>
      <c r="B13" s="10">
        <v>1</v>
      </c>
      <c r="C13" s="10">
        <v>0</v>
      </c>
      <c r="D13" s="10"/>
      <c r="E13" s="10">
        <v>5875</v>
      </c>
      <c r="F13" s="10">
        <v>5875</v>
      </c>
      <c r="G13" s="10">
        <v>9515680</v>
      </c>
      <c r="H13" s="10">
        <v>0.389038</v>
      </c>
      <c r="I13" s="10">
        <v>0</v>
      </c>
      <c r="J13" s="10">
        <v>0</v>
      </c>
      <c r="K13" s="10">
        <v>0</v>
      </c>
      <c r="L13" s="10">
        <v>0</v>
      </c>
      <c r="M13" s="10">
        <v>107.714732</v>
      </c>
      <c r="N13" s="10">
        <v>1</v>
      </c>
      <c r="O13" s="11">
        <v>1.057298</v>
      </c>
      <c r="P13" s="86"/>
      <c r="Q13" s="10"/>
      <c r="R13" s="10">
        <f t="shared" si="0"/>
        <v>0</v>
      </c>
      <c r="S13" s="10"/>
      <c r="T13" s="10"/>
      <c r="U13" s="10"/>
      <c r="V13" s="10"/>
      <c r="W13" s="10"/>
      <c r="X13" s="11"/>
    </row>
    <row r="14" spans="1:24" ht="12.75">
      <c r="A14" s="9">
        <v>0</v>
      </c>
      <c r="B14" s="10">
        <v>2</v>
      </c>
      <c r="C14" s="10">
        <v>0</v>
      </c>
      <c r="D14" s="10"/>
      <c r="E14" s="10">
        <v>5834</v>
      </c>
      <c r="F14" s="10">
        <v>5834</v>
      </c>
      <c r="G14" s="10">
        <v>9442240</v>
      </c>
      <c r="H14" s="10">
        <v>0.408558</v>
      </c>
      <c r="I14" s="10">
        <v>0</v>
      </c>
      <c r="J14" s="10">
        <v>0</v>
      </c>
      <c r="K14" s="10">
        <v>0</v>
      </c>
      <c r="L14" s="10">
        <v>0</v>
      </c>
      <c r="M14" s="10">
        <v>104.949429</v>
      </c>
      <c r="N14" s="10">
        <v>1</v>
      </c>
      <c r="O14" s="11">
        <v>1.049138</v>
      </c>
      <c r="P14" s="86"/>
      <c r="Q14" s="10"/>
      <c r="R14" s="10">
        <f t="shared" si="0"/>
        <v>0</v>
      </c>
      <c r="S14" s="10"/>
      <c r="T14" s="10"/>
      <c r="U14" s="10"/>
      <c r="V14" s="10"/>
      <c r="W14" s="10"/>
      <c r="X14" s="11"/>
    </row>
    <row r="15" spans="1:24" ht="12.75">
      <c r="A15" s="9">
        <v>0</v>
      </c>
      <c r="B15" s="10">
        <v>3</v>
      </c>
      <c r="C15" s="10">
        <v>0</v>
      </c>
      <c r="D15" s="10"/>
      <c r="E15" s="10">
        <v>5881</v>
      </c>
      <c r="F15" s="10">
        <v>5881</v>
      </c>
      <c r="G15" s="10">
        <v>9515520</v>
      </c>
      <c r="H15" s="10">
        <v>0.409516</v>
      </c>
      <c r="I15" s="10">
        <v>0</v>
      </c>
      <c r="J15" s="10">
        <v>0</v>
      </c>
      <c r="K15" s="10">
        <v>0</v>
      </c>
      <c r="L15" s="10">
        <v>0</v>
      </c>
      <c r="M15" s="10">
        <v>105.074169</v>
      </c>
      <c r="N15" s="10">
        <v>1</v>
      </c>
      <c r="O15" s="11">
        <v>1.05728</v>
      </c>
      <c r="P15" s="86"/>
      <c r="Q15" s="10"/>
      <c r="R15" s="10">
        <f t="shared" si="0"/>
        <v>0</v>
      </c>
      <c r="S15" s="10"/>
      <c r="T15" s="10"/>
      <c r="U15" s="10"/>
      <c r="V15" s="10"/>
      <c r="W15" s="10"/>
      <c r="X15" s="11"/>
    </row>
    <row r="16" spans="1:24" ht="12.75">
      <c r="A16" s="9">
        <v>0</v>
      </c>
      <c r="B16" s="10">
        <v>4</v>
      </c>
      <c r="C16" s="10">
        <v>0</v>
      </c>
      <c r="D16" s="10"/>
      <c r="E16" s="10">
        <v>4379</v>
      </c>
      <c r="F16" s="10">
        <v>4379</v>
      </c>
      <c r="G16" s="10">
        <v>9003680</v>
      </c>
      <c r="H16" s="10">
        <v>0.395495</v>
      </c>
      <c r="I16" s="10">
        <v>0</v>
      </c>
      <c r="J16" s="10">
        <v>0</v>
      </c>
      <c r="K16" s="10">
        <v>0</v>
      </c>
      <c r="L16" s="10">
        <v>0</v>
      </c>
      <c r="M16" s="10">
        <v>107.117095</v>
      </c>
      <c r="N16" s="10">
        <v>1</v>
      </c>
      <c r="O16" s="11">
        <v>1.000409</v>
      </c>
      <c r="P16" s="86"/>
      <c r="Q16" s="10"/>
      <c r="R16" s="10">
        <f t="shared" si="0"/>
        <v>0</v>
      </c>
      <c r="S16" s="10"/>
      <c r="T16" s="10"/>
      <c r="U16" s="10"/>
      <c r="V16" s="10"/>
      <c r="W16" s="10"/>
      <c r="X16" s="11"/>
    </row>
    <row r="17" spans="1:24" ht="12.75">
      <c r="A17" s="9">
        <v>0</v>
      </c>
      <c r="B17" s="10">
        <v>5</v>
      </c>
      <c r="C17" s="10">
        <v>0</v>
      </c>
      <c r="D17" s="10"/>
      <c r="E17" s="10">
        <v>4405</v>
      </c>
      <c r="F17" s="10">
        <v>4405</v>
      </c>
      <c r="G17" s="10">
        <v>9012000</v>
      </c>
      <c r="H17" s="10">
        <v>0.393264</v>
      </c>
      <c r="I17" s="10">
        <v>0</v>
      </c>
      <c r="J17" s="10">
        <v>0</v>
      </c>
      <c r="K17" s="10">
        <v>0</v>
      </c>
      <c r="L17" s="10">
        <v>0</v>
      </c>
      <c r="M17" s="10">
        <v>105.070459</v>
      </c>
      <c r="N17" s="10">
        <v>1</v>
      </c>
      <c r="O17" s="11">
        <v>1.001333</v>
      </c>
      <c r="P17" s="86"/>
      <c r="Q17" s="10"/>
      <c r="R17" s="10">
        <f t="shared" si="0"/>
        <v>0</v>
      </c>
      <c r="S17" s="10"/>
      <c r="T17" s="10"/>
      <c r="U17" s="10"/>
      <c r="V17" s="10"/>
      <c r="W17" s="10"/>
      <c r="X17" s="11"/>
    </row>
    <row r="18" spans="1:24" ht="12.75">
      <c r="A18" s="9">
        <v>0</v>
      </c>
      <c r="B18" s="10">
        <v>6</v>
      </c>
      <c r="C18" s="10">
        <v>0</v>
      </c>
      <c r="D18" s="10"/>
      <c r="E18" s="10">
        <v>3556</v>
      </c>
      <c r="F18" s="10">
        <v>3556</v>
      </c>
      <c r="G18" s="10">
        <v>16684000</v>
      </c>
      <c r="H18" s="10">
        <v>0.395597</v>
      </c>
      <c r="I18" s="10">
        <v>0</v>
      </c>
      <c r="J18" s="10">
        <v>0</v>
      </c>
      <c r="K18" s="10">
        <v>0</v>
      </c>
      <c r="L18" s="10">
        <v>0</v>
      </c>
      <c r="M18" s="10">
        <v>107.47566</v>
      </c>
      <c r="N18" s="10">
        <v>10</v>
      </c>
      <c r="O18" s="11">
        <v>1.853778</v>
      </c>
      <c r="P18" s="86"/>
      <c r="Q18" s="10"/>
      <c r="R18" s="10">
        <f t="shared" si="0"/>
        <v>0</v>
      </c>
      <c r="S18" s="10"/>
      <c r="T18" s="10"/>
      <c r="U18" s="10"/>
      <c r="V18" s="10"/>
      <c r="W18" s="10"/>
      <c r="X18" s="11"/>
    </row>
    <row r="19" spans="1:24" ht="12.75">
      <c r="A19" s="9">
        <v>0</v>
      </c>
      <c r="B19" s="10">
        <v>11</v>
      </c>
      <c r="C19" s="10">
        <v>0</v>
      </c>
      <c r="D19" s="10"/>
      <c r="E19" s="10">
        <v>1285</v>
      </c>
      <c r="F19" s="10">
        <v>1285</v>
      </c>
      <c r="G19" s="10">
        <v>15420000</v>
      </c>
      <c r="H19" s="10">
        <v>0.378061</v>
      </c>
      <c r="I19" s="10">
        <v>0</v>
      </c>
      <c r="J19" s="10">
        <v>0</v>
      </c>
      <c r="K19" s="10">
        <v>0</v>
      </c>
      <c r="L19" s="10">
        <v>0</v>
      </c>
      <c r="M19" s="10">
        <v>107.783958</v>
      </c>
      <c r="N19" s="10">
        <v>30</v>
      </c>
      <c r="O19" s="11">
        <v>1.713333</v>
      </c>
      <c r="P19" s="86"/>
      <c r="Q19" s="10"/>
      <c r="R19" s="10">
        <f t="shared" si="0"/>
        <v>0</v>
      </c>
      <c r="S19" s="10"/>
      <c r="T19" s="10"/>
      <c r="U19" s="10"/>
      <c r="V19" s="10"/>
      <c r="W19" s="10"/>
      <c r="X19" s="11"/>
    </row>
    <row r="20" spans="1:24" ht="12.75">
      <c r="A20" s="9">
        <v>0</v>
      </c>
      <c r="B20" s="10">
        <v>12</v>
      </c>
      <c r="C20" s="10">
        <v>0</v>
      </c>
      <c r="D20" s="10"/>
      <c r="E20" s="10">
        <v>1229</v>
      </c>
      <c r="F20" s="10">
        <v>1229</v>
      </c>
      <c r="G20" s="10">
        <v>14748000</v>
      </c>
      <c r="H20" s="10">
        <v>0.420625</v>
      </c>
      <c r="I20" s="10">
        <v>0</v>
      </c>
      <c r="J20" s="10">
        <v>0</v>
      </c>
      <c r="K20" s="10">
        <v>0</v>
      </c>
      <c r="L20" s="10">
        <v>0</v>
      </c>
      <c r="M20" s="10">
        <v>108.000001</v>
      </c>
      <c r="N20" s="10">
        <v>30</v>
      </c>
      <c r="O20" s="11">
        <v>1.638667</v>
      </c>
      <c r="P20" s="86"/>
      <c r="Q20" s="10"/>
      <c r="R20" s="10">
        <f t="shared" si="0"/>
        <v>0</v>
      </c>
      <c r="S20" s="10"/>
      <c r="T20" s="10"/>
      <c r="U20" s="10"/>
      <c r="V20" s="10"/>
      <c r="W20" s="10"/>
      <c r="X20" s="11"/>
    </row>
    <row r="21" spans="1:24" ht="12.75">
      <c r="A21" s="9">
        <v>0</v>
      </c>
      <c r="B21" s="10">
        <v>13</v>
      </c>
      <c r="C21" s="10">
        <v>0</v>
      </c>
      <c r="D21" s="10"/>
      <c r="E21" s="10">
        <v>1344</v>
      </c>
      <c r="F21" s="10">
        <v>1344</v>
      </c>
      <c r="G21" s="10">
        <v>16128000</v>
      </c>
      <c r="H21" s="10">
        <v>0.396252</v>
      </c>
      <c r="I21" s="10">
        <v>0</v>
      </c>
      <c r="J21" s="10">
        <v>0</v>
      </c>
      <c r="K21" s="10">
        <v>0</v>
      </c>
      <c r="L21" s="10">
        <v>0</v>
      </c>
      <c r="M21" s="10">
        <v>108.000001</v>
      </c>
      <c r="N21" s="10">
        <v>30</v>
      </c>
      <c r="O21" s="11">
        <v>1.792</v>
      </c>
      <c r="P21" s="86"/>
      <c r="Q21" s="10"/>
      <c r="R21" s="10">
        <f t="shared" si="0"/>
        <v>0</v>
      </c>
      <c r="S21" s="10"/>
      <c r="T21" s="10"/>
      <c r="U21" s="10"/>
      <c r="V21" s="10"/>
      <c r="W21" s="10"/>
      <c r="X21" s="11"/>
    </row>
    <row r="22" spans="1:24" ht="12.75">
      <c r="A22" s="9">
        <v>0</v>
      </c>
      <c r="B22" s="10">
        <v>14</v>
      </c>
      <c r="C22" s="10">
        <v>0</v>
      </c>
      <c r="D22" s="10"/>
      <c r="E22" s="10">
        <v>1298</v>
      </c>
      <c r="F22" s="10">
        <v>1298</v>
      </c>
      <c r="G22" s="10">
        <v>15576000</v>
      </c>
      <c r="H22" s="10">
        <v>0.385103</v>
      </c>
      <c r="I22" s="10">
        <v>0</v>
      </c>
      <c r="J22" s="10">
        <v>0</v>
      </c>
      <c r="K22" s="10">
        <v>0</v>
      </c>
      <c r="L22" s="10">
        <v>0</v>
      </c>
      <c r="M22" s="10">
        <v>107.967865</v>
      </c>
      <c r="N22" s="10">
        <v>30</v>
      </c>
      <c r="O22" s="11">
        <v>1.730667</v>
      </c>
      <c r="P22" s="86"/>
      <c r="Q22" s="10"/>
      <c r="R22" s="10">
        <f t="shared" si="0"/>
        <v>0</v>
      </c>
      <c r="S22" s="10"/>
      <c r="T22" s="10"/>
      <c r="U22" s="10"/>
      <c r="V22" s="10"/>
      <c r="W22" s="10"/>
      <c r="X22" s="11"/>
    </row>
    <row r="23" spans="1:24" ht="12.75">
      <c r="A23" s="9">
        <v>0</v>
      </c>
      <c r="B23" s="10">
        <v>15</v>
      </c>
      <c r="C23" s="10">
        <v>0</v>
      </c>
      <c r="D23" s="10"/>
      <c r="E23" s="10">
        <v>1287</v>
      </c>
      <c r="F23" s="10">
        <v>1287</v>
      </c>
      <c r="G23" s="10">
        <v>15444000</v>
      </c>
      <c r="H23" s="10">
        <v>0.380723</v>
      </c>
      <c r="I23" s="10">
        <v>0</v>
      </c>
      <c r="J23" s="10">
        <v>0</v>
      </c>
      <c r="K23" s="10">
        <v>0</v>
      </c>
      <c r="L23" s="10">
        <v>0</v>
      </c>
      <c r="M23" s="10">
        <v>107.473376</v>
      </c>
      <c r="N23" s="10">
        <v>30</v>
      </c>
      <c r="O23" s="11">
        <v>1.716</v>
      </c>
      <c r="P23" s="86"/>
      <c r="Q23" s="10"/>
      <c r="R23" s="10">
        <f t="shared" si="0"/>
        <v>0</v>
      </c>
      <c r="S23" s="10"/>
      <c r="T23" s="10"/>
      <c r="U23" s="10"/>
      <c r="V23" s="10"/>
      <c r="W23" s="10"/>
      <c r="X23" s="11"/>
    </row>
    <row r="24" spans="1:24" ht="12.75">
      <c r="A24" s="9">
        <v>0</v>
      </c>
      <c r="B24" s="10">
        <v>16</v>
      </c>
      <c r="C24" s="10">
        <v>0</v>
      </c>
      <c r="D24" s="10"/>
      <c r="E24" s="10">
        <v>1333</v>
      </c>
      <c r="F24" s="10">
        <v>1333</v>
      </c>
      <c r="G24" s="10">
        <v>15996000</v>
      </c>
      <c r="H24" s="10">
        <v>0.395307</v>
      </c>
      <c r="I24" s="10">
        <v>0</v>
      </c>
      <c r="J24" s="10">
        <v>0</v>
      </c>
      <c r="K24" s="10">
        <v>0</v>
      </c>
      <c r="L24" s="10">
        <v>0</v>
      </c>
      <c r="M24" s="10">
        <v>107.816448</v>
      </c>
      <c r="N24" s="10">
        <v>30</v>
      </c>
      <c r="O24" s="11">
        <v>1.777333</v>
      </c>
      <c r="P24" s="86"/>
      <c r="Q24" s="10"/>
      <c r="R24" s="10">
        <f t="shared" si="0"/>
        <v>0</v>
      </c>
      <c r="S24" s="10"/>
      <c r="T24" s="10"/>
      <c r="U24" s="10"/>
      <c r="V24" s="10"/>
      <c r="W24" s="10"/>
      <c r="X24" s="11"/>
    </row>
    <row r="25" spans="1:24" ht="12.75">
      <c r="A25" s="9">
        <v>0</v>
      </c>
      <c r="B25" s="10">
        <v>17</v>
      </c>
      <c r="C25" s="10">
        <v>0</v>
      </c>
      <c r="D25" s="10"/>
      <c r="E25" s="10">
        <v>1196</v>
      </c>
      <c r="F25" s="10">
        <v>1196</v>
      </c>
      <c r="G25" s="10">
        <v>14352000</v>
      </c>
      <c r="H25" s="10">
        <v>0.374644</v>
      </c>
      <c r="I25" s="10">
        <v>0</v>
      </c>
      <c r="J25" s="10">
        <v>0</v>
      </c>
      <c r="K25" s="10">
        <v>0</v>
      </c>
      <c r="L25" s="10">
        <v>0</v>
      </c>
      <c r="M25" s="10">
        <v>107.999996</v>
      </c>
      <c r="N25" s="10">
        <v>30</v>
      </c>
      <c r="O25" s="11">
        <v>1.594667</v>
      </c>
      <c r="P25" s="86"/>
      <c r="Q25" s="10"/>
      <c r="R25" s="10">
        <f t="shared" si="0"/>
        <v>0</v>
      </c>
      <c r="S25" s="10"/>
      <c r="T25" s="10"/>
      <c r="U25" s="10"/>
      <c r="V25" s="10"/>
      <c r="W25" s="10"/>
      <c r="X25" s="11"/>
    </row>
    <row r="26" spans="1:24" ht="12.75">
      <c r="A26" s="9">
        <v>0</v>
      </c>
      <c r="B26" s="10">
        <v>18</v>
      </c>
      <c r="C26" s="10">
        <v>0</v>
      </c>
      <c r="D26" s="10"/>
      <c r="E26" s="10">
        <v>1381</v>
      </c>
      <c r="F26" s="10">
        <v>1381</v>
      </c>
      <c r="G26" s="10">
        <v>16572000</v>
      </c>
      <c r="H26" s="10">
        <v>0.394388</v>
      </c>
      <c r="I26" s="10">
        <v>0</v>
      </c>
      <c r="J26" s="10">
        <v>0</v>
      </c>
      <c r="K26" s="10">
        <v>0</v>
      </c>
      <c r="L26" s="10">
        <v>0</v>
      </c>
      <c r="M26" s="10">
        <v>107.817117</v>
      </c>
      <c r="N26" s="10">
        <v>30</v>
      </c>
      <c r="O26" s="11">
        <v>1.841333</v>
      </c>
      <c r="P26" s="86"/>
      <c r="Q26" s="10"/>
      <c r="R26" s="10">
        <f t="shared" si="0"/>
        <v>0</v>
      </c>
      <c r="S26" s="10"/>
      <c r="T26" s="10"/>
      <c r="U26" s="10"/>
      <c r="V26" s="10"/>
      <c r="W26" s="10"/>
      <c r="X26" s="11"/>
    </row>
    <row r="27" spans="1:24" ht="12.75">
      <c r="A27" s="9">
        <v>0</v>
      </c>
      <c r="B27" s="10">
        <v>19</v>
      </c>
      <c r="C27" s="10">
        <v>0</v>
      </c>
      <c r="D27" s="10"/>
      <c r="E27" s="10">
        <v>1345</v>
      </c>
      <c r="F27" s="10">
        <v>1345</v>
      </c>
      <c r="G27" s="10">
        <v>16140000</v>
      </c>
      <c r="H27" s="10">
        <v>0.41066</v>
      </c>
      <c r="I27" s="10">
        <v>0</v>
      </c>
      <c r="J27" s="10">
        <v>0</v>
      </c>
      <c r="K27" s="10">
        <v>0</v>
      </c>
      <c r="L27" s="10">
        <v>0</v>
      </c>
      <c r="M27" s="10">
        <v>108.000002</v>
      </c>
      <c r="N27" s="10">
        <v>30</v>
      </c>
      <c r="O27" s="11">
        <v>1.793333</v>
      </c>
      <c r="P27" s="86"/>
      <c r="Q27" s="10"/>
      <c r="R27" s="10">
        <f t="shared" si="0"/>
        <v>0</v>
      </c>
      <c r="S27" s="10"/>
      <c r="T27" s="10"/>
      <c r="U27" s="10"/>
      <c r="V27" s="10"/>
      <c r="W27" s="10"/>
      <c r="X27" s="11"/>
    </row>
    <row r="28" spans="1:24" ht="12.75">
      <c r="A28" s="9">
        <v>0</v>
      </c>
      <c r="B28" s="10">
        <v>20</v>
      </c>
      <c r="C28" s="10">
        <v>0</v>
      </c>
      <c r="D28" s="10"/>
      <c r="E28" s="10">
        <v>1290</v>
      </c>
      <c r="F28" s="10">
        <v>1290</v>
      </c>
      <c r="G28" s="10">
        <v>15480000</v>
      </c>
      <c r="H28" s="10">
        <v>0.382262</v>
      </c>
      <c r="I28" s="10">
        <v>0</v>
      </c>
      <c r="J28" s="10">
        <v>0</v>
      </c>
      <c r="K28" s="10">
        <v>0</v>
      </c>
      <c r="L28" s="10">
        <v>0</v>
      </c>
      <c r="M28" s="10">
        <v>107.361356</v>
      </c>
      <c r="N28" s="10">
        <v>30</v>
      </c>
      <c r="O28" s="11">
        <v>1.72</v>
      </c>
      <c r="P28" s="86"/>
      <c r="Q28" s="10"/>
      <c r="R28" s="10">
        <f t="shared" si="0"/>
        <v>0</v>
      </c>
      <c r="S28" s="10"/>
      <c r="T28" s="10"/>
      <c r="U28" s="10"/>
      <c r="V28" s="10"/>
      <c r="W28" s="10"/>
      <c r="X28" s="11"/>
    </row>
    <row r="29" spans="1:24" ht="12.75">
      <c r="A29" s="9">
        <v>0</v>
      </c>
      <c r="B29" s="10">
        <v>21</v>
      </c>
      <c r="C29" s="10">
        <v>0</v>
      </c>
      <c r="D29" s="10"/>
      <c r="E29" s="10">
        <v>575</v>
      </c>
      <c r="F29" s="10">
        <v>575</v>
      </c>
      <c r="G29" s="10">
        <v>184000</v>
      </c>
      <c r="H29" s="10">
        <v>0.38015</v>
      </c>
      <c r="I29" s="10">
        <v>0</v>
      </c>
      <c r="J29" s="10">
        <v>0</v>
      </c>
      <c r="K29" s="10">
        <v>0</v>
      </c>
      <c r="L29" s="10">
        <v>0</v>
      </c>
      <c r="M29" s="10">
        <v>107.999997</v>
      </c>
      <c r="N29" s="10">
        <v>0</v>
      </c>
      <c r="O29" s="11">
        <v>0.020444</v>
      </c>
      <c r="P29" s="86"/>
      <c r="Q29" s="10"/>
      <c r="R29" s="10">
        <f t="shared" si="0"/>
        <v>0</v>
      </c>
      <c r="S29" s="10"/>
      <c r="T29" s="10"/>
      <c r="U29" s="10"/>
      <c r="V29" s="10"/>
      <c r="W29" s="10"/>
      <c r="X29" s="11"/>
    </row>
    <row r="30" spans="1:24" ht="12.75">
      <c r="A30" s="9">
        <v>0</v>
      </c>
      <c r="B30" s="10">
        <v>22</v>
      </c>
      <c r="C30" s="10">
        <v>0</v>
      </c>
      <c r="D30" s="10"/>
      <c r="E30" s="10">
        <v>614</v>
      </c>
      <c r="F30" s="10">
        <v>614</v>
      </c>
      <c r="G30" s="10">
        <v>196480</v>
      </c>
      <c r="H30" s="10">
        <v>0.384871</v>
      </c>
      <c r="I30" s="10">
        <v>0</v>
      </c>
      <c r="J30" s="10">
        <v>0</v>
      </c>
      <c r="K30" s="10">
        <v>0</v>
      </c>
      <c r="L30" s="10">
        <v>0</v>
      </c>
      <c r="M30" s="10">
        <v>71.836969</v>
      </c>
      <c r="N30" s="10">
        <v>0</v>
      </c>
      <c r="O30" s="11">
        <v>0.021831</v>
      </c>
      <c r="P30" s="86"/>
      <c r="Q30" s="10"/>
      <c r="R30" s="10">
        <f t="shared" si="0"/>
        <v>0</v>
      </c>
      <c r="S30" s="10"/>
      <c r="T30" s="10"/>
      <c r="U30" s="10"/>
      <c r="V30" s="10"/>
      <c r="W30" s="10"/>
      <c r="X30" s="11"/>
    </row>
    <row r="31" spans="1:24" ht="12.75">
      <c r="A31" s="9">
        <v>0</v>
      </c>
      <c r="B31" s="10">
        <v>23</v>
      </c>
      <c r="C31" s="10">
        <v>0</v>
      </c>
      <c r="D31" s="10"/>
      <c r="E31" s="10">
        <v>596</v>
      </c>
      <c r="F31" s="10">
        <v>596</v>
      </c>
      <c r="G31" s="10">
        <v>190720</v>
      </c>
      <c r="H31" s="10">
        <v>0.397598</v>
      </c>
      <c r="I31" s="10">
        <v>0</v>
      </c>
      <c r="J31" s="10">
        <v>0</v>
      </c>
      <c r="K31" s="10">
        <v>0</v>
      </c>
      <c r="L31" s="10">
        <v>0</v>
      </c>
      <c r="M31" s="10">
        <v>97.272568</v>
      </c>
      <c r="N31" s="10">
        <v>0</v>
      </c>
      <c r="O31" s="11">
        <v>0.021191</v>
      </c>
      <c r="P31" s="86"/>
      <c r="Q31" s="10"/>
      <c r="R31" s="10">
        <f t="shared" si="0"/>
        <v>0</v>
      </c>
      <c r="S31" s="10"/>
      <c r="T31" s="10"/>
      <c r="U31" s="10"/>
      <c r="V31" s="10"/>
      <c r="W31" s="10"/>
      <c r="X31" s="11"/>
    </row>
    <row r="32" spans="1:24" ht="12.75">
      <c r="A32" s="9">
        <v>0</v>
      </c>
      <c r="B32" s="10">
        <v>24</v>
      </c>
      <c r="C32" s="10">
        <v>0</v>
      </c>
      <c r="D32" s="10"/>
      <c r="E32" s="10">
        <v>575</v>
      </c>
      <c r="F32" s="10">
        <v>575</v>
      </c>
      <c r="G32" s="10">
        <v>184000</v>
      </c>
      <c r="H32" s="10">
        <v>0.396633</v>
      </c>
      <c r="I32" s="10">
        <v>0</v>
      </c>
      <c r="J32" s="10">
        <v>0</v>
      </c>
      <c r="K32" s="10">
        <v>0</v>
      </c>
      <c r="L32" s="10">
        <v>0</v>
      </c>
      <c r="M32" s="10">
        <v>78.784674</v>
      </c>
      <c r="N32" s="10">
        <v>0</v>
      </c>
      <c r="O32" s="11">
        <v>0.020444</v>
      </c>
      <c r="P32" s="86"/>
      <c r="Q32" s="10"/>
      <c r="R32" s="10">
        <f t="shared" si="0"/>
        <v>0</v>
      </c>
      <c r="S32" s="10"/>
      <c r="T32" s="10"/>
      <c r="U32" s="10"/>
      <c r="V32" s="10"/>
      <c r="W32" s="10"/>
      <c r="X32" s="11"/>
    </row>
    <row r="33" spans="1:24" ht="12.75">
      <c r="A33" s="9">
        <v>7</v>
      </c>
      <c r="B33" s="10">
        <v>0</v>
      </c>
      <c r="C33" s="10"/>
      <c r="D33" s="10">
        <v>13</v>
      </c>
      <c r="E33" s="10">
        <v>2197</v>
      </c>
      <c r="F33" s="10">
        <v>2197</v>
      </c>
      <c r="G33" s="10">
        <v>8998912</v>
      </c>
      <c r="H33" s="10">
        <v>0.030348</v>
      </c>
      <c r="I33" s="10">
        <v>0</v>
      </c>
      <c r="J33" s="10">
        <v>0</v>
      </c>
      <c r="K33" s="10">
        <v>0</v>
      </c>
      <c r="L33" s="10">
        <v>0</v>
      </c>
      <c r="M33" s="10">
        <v>107.956532</v>
      </c>
      <c r="N33" s="10">
        <v>1</v>
      </c>
      <c r="O33" s="11">
        <v>0.999879</v>
      </c>
      <c r="P33" s="86"/>
      <c r="Q33" s="10"/>
      <c r="R33" s="31">
        <f t="shared" si="0"/>
        <v>0</v>
      </c>
      <c r="S33" s="10">
        <v>0.0001</v>
      </c>
      <c r="T33" s="10"/>
      <c r="U33" s="10"/>
      <c r="V33" s="10"/>
      <c r="W33" s="10"/>
      <c r="X33" s="11"/>
    </row>
    <row r="34" spans="1:24" ht="12.75">
      <c r="A34" s="9">
        <v>8</v>
      </c>
      <c r="B34" s="10">
        <v>0</v>
      </c>
      <c r="C34" s="10"/>
      <c r="D34" s="10">
        <v>13</v>
      </c>
      <c r="E34" s="10">
        <v>2191</v>
      </c>
      <c r="F34" s="10">
        <v>2191</v>
      </c>
      <c r="G34" s="10">
        <v>8974336</v>
      </c>
      <c r="H34" s="10">
        <v>0.039432</v>
      </c>
      <c r="I34" s="10">
        <v>0</v>
      </c>
      <c r="J34" s="10">
        <v>0</v>
      </c>
      <c r="K34" s="10">
        <v>0</v>
      </c>
      <c r="L34" s="10">
        <v>0</v>
      </c>
      <c r="M34" s="10">
        <v>107.022178</v>
      </c>
      <c r="N34" s="10">
        <v>1</v>
      </c>
      <c r="O34" s="11">
        <v>0.997148</v>
      </c>
      <c r="P34" s="86"/>
      <c r="Q34" s="10"/>
      <c r="R34" s="31">
        <f t="shared" si="0"/>
        <v>0</v>
      </c>
      <c r="S34" s="10">
        <v>0.0001</v>
      </c>
      <c r="T34" s="10"/>
      <c r="U34" s="10"/>
      <c r="V34" s="10"/>
      <c r="W34" s="10"/>
      <c r="X34" s="11"/>
    </row>
    <row r="35" spans="1:24" ht="12.75">
      <c r="A35" s="9">
        <v>25</v>
      </c>
      <c r="B35" s="10">
        <v>0</v>
      </c>
      <c r="C35" s="10"/>
      <c r="D35" s="10">
        <v>15</v>
      </c>
      <c r="E35" s="10">
        <v>898</v>
      </c>
      <c r="F35" s="10">
        <v>898</v>
      </c>
      <c r="G35" s="10">
        <v>862080</v>
      </c>
      <c r="H35" s="10">
        <v>0.02968</v>
      </c>
      <c r="I35" s="10">
        <v>0</v>
      </c>
      <c r="J35" s="10">
        <v>0</v>
      </c>
      <c r="K35" s="10">
        <v>0</v>
      </c>
      <c r="L35" s="10">
        <v>0</v>
      </c>
      <c r="M35" s="10">
        <v>108.000001</v>
      </c>
      <c r="N35" s="10">
        <v>0.096</v>
      </c>
      <c r="O35" s="11">
        <v>0.095787</v>
      </c>
      <c r="P35" s="86"/>
      <c r="Q35" s="10"/>
      <c r="R35" s="31">
        <f aca="true" t="shared" si="1" ref="R35:R40">(I35+K35)*100/F35</f>
        <v>0</v>
      </c>
      <c r="S35" s="34">
        <v>0.05</v>
      </c>
      <c r="T35" s="10"/>
      <c r="U35" s="10"/>
      <c r="V35" s="10"/>
      <c r="W35" s="10"/>
      <c r="X35" s="11"/>
    </row>
    <row r="36" spans="1:24" ht="12.75">
      <c r="A36" s="9">
        <v>26</v>
      </c>
      <c r="B36" s="10">
        <v>0</v>
      </c>
      <c r="C36" s="10"/>
      <c r="D36" s="10">
        <v>15</v>
      </c>
      <c r="E36" s="10">
        <v>899</v>
      </c>
      <c r="F36" s="10">
        <v>899</v>
      </c>
      <c r="G36" s="10">
        <v>863040</v>
      </c>
      <c r="H36" s="10">
        <v>0.029593</v>
      </c>
      <c r="I36" s="10">
        <v>0</v>
      </c>
      <c r="J36" s="10">
        <v>0</v>
      </c>
      <c r="K36" s="10">
        <v>0</v>
      </c>
      <c r="L36" s="10">
        <v>0</v>
      </c>
      <c r="M36" s="10">
        <v>104.941793</v>
      </c>
      <c r="N36" s="10">
        <v>0.096</v>
      </c>
      <c r="O36" s="11">
        <v>0.095893</v>
      </c>
      <c r="P36" s="86"/>
      <c r="Q36" s="10"/>
      <c r="R36" s="31">
        <f t="shared" si="1"/>
        <v>0</v>
      </c>
      <c r="S36" s="34">
        <v>0.05</v>
      </c>
      <c r="T36" s="10"/>
      <c r="U36" s="10"/>
      <c r="V36" s="10"/>
      <c r="W36" s="10"/>
      <c r="X36" s="11"/>
    </row>
    <row r="37" spans="1:24" ht="12.75">
      <c r="A37" s="9">
        <v>27</v>
      </c>
      <c r="B37" s="10">
        <v>0</v>
      </c>
      <c r="C37" s="10"/>
      <c r="D37" s="10">
        <v>15</v>
      </c>
      <c r="E37" s="10">
        <v>899</v>
      </c>
      <c r="F37" s="10">
        <v>899</v>
      </c>
      <c r="G37" s="10">
        <v>863040</v>
      </c>
      <c r="H37" s="10">
        <v>0.028862</v>
      </c>
      <c r="I37" s="10">
        <v>0</v>
      </c>
      <c r="J37" s="10">
        <v>0</v>
      </c>
      <c r="K37" s="10">
        <v>0</v>
      </c>
      <c r="L37" s="10">
        <v>0</v>
      </c>
      <c r="M37" s="10">
        <v>108.000001</v>
      </c>
      <c r="N37" s="10">
        <v>0.096</v>
      </c>
      <c r="O37" s="11">
        <v>0.095893</v>
      </c>
      <c r="P37" s="86"/>
      <c r="Q37" s="10"/>
      <c r="R37" s="31">
        <f t="shared" si="1"/>
        <v>0</v>
      </c>
      <c r="S37" s="34">
        <v>0.05</v>
      </c>
      <c r="T37" s="10"/>
      <c r="U37" s="10"/>
      <c r="V37" s="10"/>
      <c r="W37" s="10"/>
      <c r="X37" s="11"/>
    </row>
    <row r="38" spans="1:24" ht="12.75">
      <c r="A38" s="9">
        <v>28</v>
      </c>
      <c r="B38" s="10">
        <v>0</v>
      </c>
      <c r="C38" s="10"/>
      <c r="D38" s="10">
        <v>15</v>
      </c>
      <c r="E38" s="10">
        <v>899</v>
      </c>
      <c r="F38" s="10">
        <v>899</v>
      </c>
      <c r="G38" s="10">
        <v>863040</v>
      </c>
      <c r="H38" s="10">
        <v>0.030306</v>
      </c>
      <c r="I38" s="10">
        <v>2</v>
      </c>
      <c r="J38" s="10">
        <v>1920</v>
      </c>
      <c r="K38" s="10">
        <v>0</v>
      </c>
      <c r="L38" s="10">
        <v>0</v>
      </c>
      <c r="M38" s="10">
        <v>107.931561</v>
      </c>
      <c r="N38" s="10">
        <v>0.096</v>
      </c>
      <c r="O38" s="11">
        <v>0.095893</v>
      </c>
      <c r="P38" s="86"/>
      <c r="Q38" s="10"/>
      <c r="R38" s="109">
        <f t="shared" si="1"/>
        <v>0.22246941045606228</v>
      </c>
      <c r="S38" s="34">
        <v>0.05</v>
      </c>
      <c r="T38" s="10"/>
      <c r="U38" s="10"/>
      <c r="V38" s="10"/>
      <c r="W38" s="10"/>
      <c r="X38" s="11"/>
    </row>
    <row r="39" spans="1:24" ht="12.75">
      <c r="A39" s="9">
        <v>29</v>
      </c>
      <c r="B39" s="10">
        <v>0</v>
      </c>
      <c r="C39" s="10"/>
      <c r="D39" s="10">
        <v>15</v>
      </c>
      <c r="E39" s="10">
        <v>900</v>
      </c>
      <c r="F39" s="10">
        <v>900</v>
      </c>
      <c r="G39" s="10">
        <v>864000</v>
      </c>
      <c r="H39" s="10">
        <v>0.031957</v>
      </c>
      <c r="I39" s="10">
        <v>1</v>
      </c>
      <c r="J39" s="10">
        <v>960</v>
      </c>
      <c r="K39" s="10">
        <v>0</v>
      </c>
      <c r="L39" s="10">
        <v>0</v>
      </c>
      <c r="M39" s="10">
        <v>108.000001</v>
      </c>
      <c r="N39" s="10">
        <v>0.096</v>
      </c>
      <c r="O39" s="11">
        <v>0.096</v>
      </c>
      <c r="P39" s="86"/>
      <c r="Q39" s="10"/>
      <c r="R39" s="109">
        <f t="shared" si="1"/>
        <v>0.1111111111111111</v>
      </c>
      <c r="S39" s="34">
        <v>0.05</v>
      </c>
      <c r="T39" s="10"/>
      <c r="U39" s="10"/>
      <c r="V39" s="10"/>
      <c r="W39" s="10"/>
      <c r="X39" s="11"/>
    </row>
    <row r="40" spans="1:24" ht="12.75">
      <c r="A40" s="9">
        <v>30</v>
      </c>
      <c r="B40" s="10">
        <v>0</v>
      </c>
      <c r="C40" s="10"/>
      <c r="D40" s="10">
        <v>15</v>
      </c>
      <c r="E40" s="10">
        <v>900</v>
      </c>
      <c r="F40" s="10">
        <v>900</v>
      </c>
      <c r="G40" s="10">
        <v>864000</v>
      </c>
      <c r="H40" s="10">
        <v>0.035083</v>
      </c>
      <c r="I40" s="10">
        <v>1</v>
      </c>
      <c r="J40" s="10">
        <v>960</v>
      </c>
      <c r="K40" s="10">
        <v>0</v>
      </c>
      <c r="L40" s="10">
        <v>0</v>
      </c>
      <c r="M40" s="10">
        <v>107.844346</v>
      </c>
      <c r="N40" s="10">
        <v>0.096</v>
      </c>
      <c r="O40" s="11">
        <v>0.096</v>
      </c>
      <c r="P40" s="86"/>
      <c r="Q40" s="10"/>
      <c r="R40" s="109">
        <f t="shared" si="1"/>
        <v>0.1111111111111111</v>
      </c>
      <c r="S40" s="34">
        <v>0.05</v>
      </c>
      <c r="T40" s="10"/>
      <c r="U40" s="10"/>
      <c r="V40" s="10"/>
      <c r="W40" s="10"/>
      <c r="X40" s="11"/>
    </row>
    <row r="41" spans="1:24" ht="12.75">
      <c r="A41" s="9">
        <v>0</v>
      </c>
      <c r="B41" s="10">
        <v>7</v>
      </c>
      <c r="C41" s="10"/>
      <c r="D41" s="10">
        <v>5</v>
      </c>
      <c r="E41" s="10">
        <v>2197</v>
      </c>
      <c r="F41" s="10">
        <v>2197</v>
      </c>
      <c r="G41" s="10">
        <v>8998912</v>
      </c>
      <c r="H41" s="10">
        <v>0.064476</v>
      </c>
      <c r="I41" s="10">
        <v>0</v>
      </c>
      <c r="J41" s="10">
        <v>0</v>
      </c>
      <c r="K41" s="10">
        <v>0</v>
      </c>
      <c r="L41" s="10">
        <v>0</v>
      </c>
      <c r="M41" s="10">
        <v>107.529139</v>
      </c>
      <c r="N41" s="10">
        <v>1</v>
      </c>
      <c r="O41" s="11">
        <v>0.999879</v>
      </c>
      <c r="P41" s="86"/>
      <c r="Q41" s="10"/>
      <c r="R41" s="31">
        <f t="shared" si="0"/>
        <v>0</v>
      </c>
      <c r="S41" s="10">
        <v>0.0001</v>
      </c>
      <c r="T41" s="10"/>
      <c r="U41" s="10"/>
      <c r="V41" s="10"/>
      <c r="W41" s="10"/>
      <c r="X41" s="11"/>
    </row>
    <row r="42" spans="1:24" ht="12.75">
      <c r="A42" s="9">
        <v>0</v>
      </c>
      <c r="B42" s="10">
        <v>8</v>
      </c>
      <c r="C42" s="10"/>
      <c r="D42" s="10">
        <v>5</v>
      </c>
      <c r="E42" s="10">
        <v>2195</v>
      </c>
      <c r="F42" s="10">
        <v>2195</v>
      </c>
      <c r="G42" s="10">
        <v>8990720</v>
      </c>
      <c r="H42" s="10">
        <v>0.05835</v>
      </c>
      <c r="I42" s="10">
        <v>0</v>
      </c>
      <c r="J42" s="10">
        <v>0</v>
      </c>
      <c r="K42" s="10">
        <v>0</v>
      </c>
      <c r="L42" s="10">
        <v>0</v>
      </c>
      <c r="M42" s="10">
        <v>107.458384</v>
      </c>
      <c r="N42" s="10">
        <v>1</v>
      </c>
      <c r="O42" s="11">
        <v>0.998969</v>
      </c>
      <c r="P42" s="86"/>
      <c r="Q42" s="10"/>
      <c r="R42" s="31">
        <f t="shared" si="0"/>
        <v>0</v>
      </c>
      <c r="S42" s="10">
        <v>0.0001</v>
      </c>
      <c r="T42" s="10"/>
      <c r="U42" s="10"/>
      <c r="V42" s="10"/>
      <c r="W42" s="10"/>
      <c r="X42" s="11"/>
    </row>
    <row r="43" spans="1:24" ht="12.75">
      <c r="A43" s="9">
        <v>0</v>
      </c>
      <c r="B43" s="10">
        <v>9</v>
      </c>
      <c r="C43" s="10"/>
      <c r="D43" s="10">
        <v>5</v>
      </c>
      <c r="E43" s="10">
        <v>4387</v>
      </c>
      <c r="F43" s="10">
        <v>4387</v>
      </c>
      <c r="G43" s="10">
        <v>17969152</v>
      </c>
      <c r="H43" s="10">
        <v>0.06731</v>
      </c>
      <c r="I43" s="10">
        <v>0</v>
      </c>
      <c r="J43" s="10">
        <v>0</v>
      </c>
      <c r="K43" s="10">
        <v>0</v>
      </c>
      <c r="L43" s="10">
        <v>0</v>
      </c>
      <c r="M43" s="10">
        <v>107.900939</v>
      </c>
      <c r="N43" s="10">
        <v>2</v>
      </c>
      <c r="O43" s="11">
        <v>1.996572</v>
      </c>
      <c r="P43" s="86"/>
      <c r="Q43" s="10"/>
      <c r="R43" s="31">
        <f t="shared" si="0"/>
        <v>0</v>
      </c>
      <c r="S43" s="10">
        <v>0.0001</v>
      </c>
      <c r="T43" s="10"/>
      <c r="U43" s="10"/>
      <c r="V43" s="10"/>
      <c r="W43" s="10"/>
      <c r="X43" s="11"/>
    </row>
    <row r="44" spans="1:24" ht="12.75">
      <c r="A44" s="9">
        <v>0</v>
      </c>
      <c r="B44" s="10">
        <v>10</v>
      </c>
      <c r="C44" s="10"/>
      <c r="D44" s="10">
        <v>5</v>
      </c>
      <c r="E44" s="10">
        <v>4393</v>
      </c>
      <c r="F44" s="10">
        <v>4393</v>
      </c>
      <c r="G44" s="10">
        <v>17993728</v>
      </c>
      <c r="H44" s="10">
        <v>0.069985</v>
      </c>
      <c r="I44" s="10">
        <v>0</v>
      </c>
      <c r="J44" s="10">
        <v>0</v>
      </c>
      <c r="K44" s="10">
        <v>0</v>
      </c>
      <c r="L44" s="10">
        <v>0</v>
      </c>
      <c r="M44" s="10">
        <v>107.774738</v>
      </c>
      <c r="N44" s="10">
        <v>2</v>
      </c>
      <c r="O44" s="11">
        <v>1.999303</v>
      </c>
      <c r="P44" s="86"/>
      <c r="Q44" s="10"/>
      <c r="R44" s="31">
        <f t="shared" si="0"/>
        <v>0</v>
      </c>
      <c r="S44" s="10">
        <v>0.0001</v>
      </c>
      <c r="T44" s="10"/>
      <c r="U44" s="10"/>
      <c r="V44" s="10"/>
      <c r="W44" s="10"/>
      <c r="X44" s="11"/>
    </row>
    <row r="45" spans="1:24" ht="12.75">
      <c r="A45" s="9">
        <v>0</v>
      </c>
      <c r="B45" s="10">
        <v>25</v>
      </c>
      <c r="C45" s="10"/>
      <c r="D45" s="10">
        <v>7</v>
      </c>
      <c r="E45" s="10">
        <v>900</v>
      </c>
      <c r="F45" s="10">
        <v>900</v>
      </c>
      <c r="G45" s="10">
        <v>864000</v>
      </c>
      <c r="H45" s="10">
        <v>0.025207</v>
      </c>
      <c r="I45" s="10">
        <v>0</v>
      </c>
      <c r="J45" s="10">
        <v>0</v>
      </c>
      <c r="K45" s="10">
        <v>0</v>
      </c>
      <c r="L45" s="10">
        <v>0</v>
      </c>
      <c r="M45" s="10">
        <v>103.603128</v>
      </c>
      <c r="N45" s="10">
        <v>0.096</v>
      </c>
      <c r="O45" s="11">
        <v>0.096</v>
      </c>
      <c r="P45" s="86"/>
      <c r="Q45" s="10"/>
      <c r="R45" s="31">
        <f t="shared" si="0"/>
        <v>0</v>
      </c>
      <c r="S45" s="34">
        <v>0.05</v>
      </c>
      <c r="T45" s="10"/>
      <c r="U45" s="10"/>
      <c r="V45" s="10"/>
      <c r="W45" s="10"/>
      <c r="X45" s="11"/>
    </row>
    <row r="46" spans="1:24" ht="12.75">
      <c r="A46" s="9">
        <v>0</v>
      </c>
      <c r="B46" s="10">
        <v>26</v>
      </c>
      <c r="C46" s="10"/>
      <c r="D46" s="10">
        <v>7</v>
      </c>
      <c r="E46" s="10">
        <v>900</v>
      </c>
      <c r="F46" s="10">
        <v>900</v>
      </c>
      <c r="G46" s="10">
        <v>864000</v>
      </c>
      <c r="H46" s="10">
        <v>0.028815</v>
      </c>
      <c r="I46" s="10">
        <v>0</v>
      </c>
      <c r="J46" s="10">
        <v>0</v>
      </c>
      <c r="K46" s="10">
        <v>0</v>
      </c>
      <c r="L46" s="10">
        <v>0</v>
      </c>
      <c r="M46" s="10">
        <v>104.629317</v>
      </c>
      <c r="N46" s="10">
        <v>0.096</v>
      </c>
      <c r="O46" s="11">
        <v>0.096</v>
      </c>
      <c r="P46" s="86"/>
      <c r="Q46" s="10"/>
      <c r="R46" s="31">
        <f t="shared" si="0"/>
        <v>0</v>
      </c>
      <c r="S46" s="34">
        <v>0.05</v>
      </c>
      <c r="T46" s="10"/>
      <c r="U46" s="10"/>
      <c r="V46" s="10"/>
      <c r="W46" s="10"/>
      <c r="X46" s="11"/>
    </row>
    <row r="47" spans="1:24" ht="12.75">
      <c r="A47" s="9">
        <v>0</v>
      </c>
      <c r="B47" s="10">
        <v>27</v>
      </c>
      <c r="C47" s="10"/>
      <c r="D47" s="10">
        <v>7</v>
      </c>
      <c r="E47" s="10">
        <v>900</v>
      </c>
      <c r="F47" s="10">
        <v>900</v>
      </c>
      <c r="G47" s="10">
        <v>864000</v>
      </c>
      <c r="H47" s="10">
        <v>0.029093</v>
      </c>
      <c r="I47" s="10">
        <v>0</v>
      </c>
      <c r="J47" s="10">
        <v>0</v>
      </c>
      <c r="K47" s="10">
        <v>0</v>
      </c>
      <c r="L47" s="10">
        <v>0</v>
      </c>
      <c r="M47" s="10">
        <v>108.000005</v>
      </c>
      <c r="N47" s="10">
        <v>0.096</v>
      </c>
      <c r="O47" s="11">
        <v>0.096</v>
      </c>
      <c r="P47" s="86"/>
      <c r="Q47" s="10"/>
      <c r="R47" s="31">
        <f t="shared" si="0"/>
        <v>0</v>
      </c>
      <c r="S47" s="34">
        <v>0.05</v>
      </c>
      <c r="T47" s="10"/>
      <c r="U47" s="10"/>
      <c r="V47" s="10"/>
      <c r="W47" s="10"/>
      <c r="X47" s="11"/>
    </row>
    <row r="48" spans="1:24" ht="12.75">
      <c r="A48" s="9">
        <v>0</v>
      </c>
      <c r="B48" s="10">
        <v>28</v>
      </c>
      <c r="C48" s="10"/>
      <c r="D48" s="10">
        <v>7</v>
      </c>
      <c r="E48" s="10">
        <v>900</v>
      </c>
      <c r="F48" s="10">
        <v>900</v>
      </c>
      <c r="G48" s="10">
        <v>864000</v>
      </c>
      <c r="H48" s="10">
        <v>0.034103</v>
      </c>
      <c r="I48" s="10">
        <v>1</v>
      </c>
      <c r="J48" s="10">
        <v>960</v>
      </c>
      <c r="K48" s="10">
        <v>0</v>
      </c>
      <c r="L48" s="10">
        <v>0</v>
      </c>
      <c r="M48" s="10">
        <v>107.987672</v>
      </c>
      <c r="N48" s="10">
        <v>0.096</v>
      </c>
      <c r="O48" s="11">
        <v>0.096</v>
      </c>
      <c r="P48" s="86"/>
      <c r="Q48" s="10"/>
      <c r="R48" s="109">
        <f t="shared" si="0"/>
        <v>0.0011111111111111111</v>
      </c>
      <c r="S48" s="34">
        <v>0.05</v>
      </c>
      <c r="T48" s="10"/>
      <c r="U48" s="10"/>
      <c r="V48" s="10"/>
      <c r="W48" s="10"/>
      <c r="X48" s="11"/>
    </row>
    <row r="49" spans="1:24" ht="12.75">
      <c r="A49" s="9">
        <v>0</v>
      </c>
      <c r="B49" s="10">
        <v>29</v>
      </c>
      <c r="C49" s="10"/>
      <c r="D49" s="10">
        <v>7</v>
      </c>
      <c r="E49" s="10">
        <v>900</v>
      </c>
      <c r="F49" s="10">
        <v>900</v>
      </c>
      <c r="G49" s="10">
        <v>864000</v>
      </c>
      <c r="H49" s="10">
        <v>0.03298</v>
      </c>
      <c r="I49" s="10">
        <v>2</v>
      </c>
      <c r="J49" s="10">
        <v>1920</v>
      </c>
      <c r="K49" s="10">
        <v>0</v>
      </c>
      <c r="L49" s="10">
        <v>0</v>
      </c>
      <c r="M49" s="10">
        <v>100.05279</v>
      </c>
      <c r="N49" s="10">
        <v>0.096</v>
      </c>
      <c r="O49" s="11">
        <v>0.096</v>
      </c>
      <c r="P49" s="86"/>
      <c r="Q49" s="10"/>
      <c r="R49" s="109">
        <f>(I49+K49)*100/F49</f>
        <v>0.2222222222222222</v>
      </c>
      <c r="S49" s="34">
        <v>0.05</v>
      </c>
      <c r="T49" s="10"/>
      <c r="U49" s="10"/>
      <c r="V49" s="10"/>
      <c r="W49" s="10"/>
      <c r="X49" s="11"/>
    </row>
    <row r="50" spans="1:24" ht="13.5" thickBot="1">
      <c r="A50" s="13">
        <v>0</v>
      </c>
      <c r="B50" s="14">
        <v>30</v>
      </c>
      <c r="C50" s="14"/>
      <c r="D50" s="14">
        <v>7</v>
      </c>
      <c r="E50" s="14">
        <v>900</v>
      </c>
      <c r="F50" s="14">
        <v>900</v>
      </c>
      <c r="G50" s="14">
        <v>864000</v>
      </c>
      <c r="H50" s="14">
        <v>0.033813</v>
      </c>
      <c r="I50" s="14">
        <v>1</v>
      </c>
      <c r="J50" s="14">
        <v>960</v>
      </c>
      <c r="K50" s="14">
        <v>0</v>
      </c>
      <c r="L50" s="14">
        <v>0</v>
      </c>
      <c r="M50" s="14">
        <v>106.555803</v>
      </c>
      <c r="N50" s="14">
        <v>0.096</v>
      </c>
      <c r="O50" s="15">
        <v>0.096</v>
      </c>
      <c r="P50" s="88"/>
      <c r="Q50" s="14"/>
      <c r="R50" s="109">
        <f>(I50+K50)*100/F50</f>
        <v>0.1111111111111111</v>
      </c>
      <c r="S50" s="35">
        <v>0.05</v>
      </c>
      <c r="T50" s="14"/>
      <c r="U50" s="14"/>
      <c r="V50" s="14"/>
      <c r="W50" s="14"/>
      <c r="X50" s="15"/>
    </row>
    <row r="51" ht="13.5" thickBot="1"/>
    <row r="52" spans="1:13" ht="13.5" thickBot="1">
      <c r="A52" s="138" t="s">
        <v>45</v>
      </c>
      <c r="B52" s="139"/>
      <c r="C52" s="139"/>
      <c r="D52" s="139"/>
      <c r="E52" s="140"/>
      <c r="G52" s="120" t="s">
        <v>36</v>
      </c>
      <c r="H52" s="121"/>
      <c r="I52" s="121"/>
      <c r="J52" s="121"/>
      <c r="K52" s="121"/>
      <c r="L52" s="121"/>
      <c r="M52" s="122"/>
    </row>
    <row r="53" spans="1:13" ht="12.75">
      <c r="A53" s="18"/>
      <c r="B53" s="1" t="s">
        <v>25</v>
      </c>
      <c r="C53" s="1" t="s">
        <v>26</v>
      </c>
      <c r="D53" s="1" t="s">
        <v>27</v>
      </c>
      <c r="E53" s="2" t="s">
        <v>28</v>
      </c>
      <c r="G53" s="9" t="s">
        <v>39</v>
      </c>
      <c r="H53" s="10"/>
      <c r="I53" s="10"/>
      <c r="J53" s="10"/>
      <c r="K53" s="10"/>
      <c r="L53" s="10"/>
      <c r="M53" s="11"/>
    </row>
    <row r="54" spans="1:13" ht="12.75">
      <c r="A54" s="9" t="s">
        <v>29</v>
      </c>
      <c r="B54" s="10">
        <v>0.003</v>
      </c>
      <c r="C54" s="10">
        <v>0.003</v>
      </c>
      <c r="D54" s="10">
        <v>0.001</v>
      </c>
      <c r="E54" s="11">
        <v>0.001</v>
      </c>
      <c r="G54" s="126" t="s">
        <v>37</v>
      </c>
      <c r="H54" s="10"/>
      <c r="I54" s="10" t="s">
        <v>44</v>
      </c>
      <c r="J54" s="10" t="s">
        <v>40</v>
      </c>
      <c r="K54" s="10"/>
      <c r="L54" s="10"/>
      <c r="M54" s="11"/>
    </row>
    <row r="55" spans="1:13" ht="12.75">
      <c r="A55" s="9" t="s">
        <v>30</v>
      </c>
      <c r="B55" s="10">
        <v>15</v>
      </c>
      <c r="C55" s="10">
        <v>15</v>
      </c>
      <c r="D55" s="10">
        <v>31</v>
      </c>
      <c r="E55" s="11">
        <v>15</v>
      </c>
      <c r="G55" s="126"/>
      <c r="H55" s="74" t="s">
        <v>38</v>
      </c>
      <c r="I55" s="10">
        <v>1</v>
      </c>
      <c r="J55" s="10">
        <v>64</v>
      </c>
      <c r="K55" s="10"/>
      <c r="L55" s="10"/>
      <c r="M55" s="11"/>
    </row>
    <row r="56" spans="1:13" ht="12.75">
      <c r="A56" s="9" t="s">
        <v>31</v>
      </c>
      <c r="B56" s="10">
        <v>31</v>
      </c>
      <c r="C56" s="10">
        <v>31</v>
      </c>
      <c r="D56" s="10">
        <v>31</v>
      </c>
      <c r="E56" s="11">
        <v>31</v>
      </c>
      <c r="G56" s="9" t="s">
        <v>41</v>
      </c>
      <c r="H56" s="144" t="s">
        <v>42</v>
      </c>
      <c r="I56" s="144"/>
      <c r="J56" s="144"/>
      <c r="K56" s="144"/>
      <c r="L56" s="144"/>
      <c r="M56" s="154"/>
    </row>
    <row r="57" spans="1:13" ht="12.75">
      <c r="A57" s="9" t="s">
        <v>32</v>
      </c>
      <c r="B57" s="10">
        <v>7</v>
      </c>
      <c r="C57" s="10">
        <v>4</v>
      </c>
      <c r="D57" s="10">
        <v>3</v>
      </c>
      <c r="E57" s="11">
        <v>2</v>
      </c>
      <c r="G57" s="9" t="s">
        <v>29</v>
      </c>
      <c r="H57" s="144" t="s">
        <v>152</v>
      </c>
      <c r="I57" s="144"/>
      <c r="J57" s="144"/>
      <c r="K57" s="144"/>
      <c r="L57" s="144"/>
      <c r="M57" s="154"/>
    </row>
    <row r="58" spans="1:13" ht="13.5" thickBot="1">
      <c r="A58" s="21" t="s">
        <v>33</v>
      </c>
      <c r="B58" s="128" t="s">
        <v>35</v>
      </c>
      <c r="C58" s="128"/>
      <c r="D58" s="128"/>
      <c r="E58" s="129"/>
      <c r="G58" s="9" t="s">
        <v>43</v>
      </c>
      <c r="H58" s="144" t="s">
        <v>273</v>
      </c>
      <c r="I58" s="144"/>
      <c r="J58" s="144"/>
      <c r="K58" s="144"/>
      <c r="L58" s="144"/>
      <c r="M58" s="154"/>
    </row>
    <row r="59" spans="1:13" ht="13.5" thickBot="1">
      <c r="A59" s="22" t="s">
        <v>34</v>
      </c>
      <c r="B59" s="128" t="s">
        <v>35</v>
      </c>
      <c r="C59" s="128"/>
      <c r="D59" s="128"/>
      <c r="E59" s="129"/>
      <c r="G59" s="22" t="s">
        <v>272</v>
      </c>
      <c r="H59" s="128" t="s">
        <v>273</v>
      </c>
      <c r="I59" s="128"/>
      <c r="J59" s="128"/>
      <c r="K59" s="128"/>
      <c r="L59" s="128"/>
      <c r="M59" s="129"/>
    </row>
    <row r="61" ht="13.5" thickBot="1"/>
    <row r="62" spans="1:15" ht="12.75">
      <c r="A62" s="145" t="s">
        <v>46</v>
      </c>
      <c r="B62" s="146"/>
      <c r="C62" s="147"/>
      <c r="E62" s="130" t="s">
        <v>51</v>
      </c>
      <c r="F62" s="131"/>
      <c r="G62" s="132"/>
      <c r="I62" s="151" t="s">
        <v>65</v>
      </c>
      <c r="J62" s="152"/>
      <c r="K62" s="152"/>
      <c r="L62" s="152"/>
      <c r="M62" s="152"/>
      <c r="N62" s="152"/>
      <c r="O62" s="153"/>
    </row>
    <row r="63" spans="1:15" ht="12.75">
      <c r="A63" s="148"/>
      <c r="B63" s="149"/>
      <c r="C63" s="150"/>
      <c r="E63" s="9" t="s">
        <v>52</v>
      </c>
      <c r="F63" s="10" t="s">
        <v>54</v>
      </c>
      <c r="G63" s="11" t="s">
        <v>53</v>
      </c>
      <c r="I63" s="126" t="s">
        <v>66</v>
      </c>
      <c r="J63" s="127"/>
      <c r="K63" s="144" t="s">
        <v>153</v>
      </c>
      <c r="L63" s="144"/>
      <c r="M63" s="144"/>
      <c r="N63" s="144"/>
      <c r="O63" s="154"/>
    </row>
    <row r="64" spans="1:15" ht="12.75">
      <c r="A64" s="9" t="s">
        <v>47</v>
      </c>
      <c r="B64" s="10" t="s">
        <v>48</v>
      </c>
      <c r="C64" s="11" t="s">
        <v>49</v>
      </c>
      <c r="E64" s="9">
        <v>7</v>
      </c>
      <c r="F64" s="10">
        <v>0.0035</v>
      </c>
      <c r="G64" s="11">
        <v>0.0008</v>
      </c>
      <c r="I64" s="126" t="s">
        <v>67</v>
      </c>
      <c r="J64" s="127"/>
      <c r="K64" s="144" t="s">
        <v>68</v>
      </c>
      <c r="L64" s="144"/>
      <c r="M64" s="10"/>
      <c r="N64" s="10"/>
      <c r="O64" s="11"/>
    </row>
    <row r="65" spans="1:15" ht="12.75">
      <c r="A65" s="9" t="s">
        <v>57</v>
      </c>
      <c r="B65" s="10" t="s">
        <v>58</v>
      </c>
      <c r="C65" s="11">
        <v>0</v>
      </c>
      <c r="E65" s="9">
        <v>8</v>
      </c>
      <c r="F65" s="10">
        <v>0.0035</v>
      </c>
      <c r="G65" s="11">
        <v>0.0008</v>
      </c>
      <c r="I65" s="126" t="s">
        <v>69</v>
      </c>
      <c r="J65" s="127"/>
      <c r="K65" s="10" t="s">
        <v>70</v>
      </c>
      <c r="L65" s="10"/>
      <c r="M65" s="10"/>
      <c r="N65" s="10"/>
      <c r="O65" s="11"/>
    </row>
    <row r="66" spans="1:15" ht="12.75">
      <c r="A66" s="9" t="s">
        <v>57</v>
      </c>
      <c r="B66" s="10" t="s">
        <v>141</v>
      </c>
      <c r="C66" s="11">
        <v>7</v>
      </c>
      <c r="E66" s="9">
        <v>25</v>
      </c>
      <c r="F66" s="10">
        <v>0.0035</v>
      </c>
      <c r="G66" s="11">
        <v>0.0008</v>
      </c>
      <c r="I66" s="126" t="s">
        <v>71</v>
      </c>
      <c r="J66" s="127"/>
      <c r="K66" s="10">
        <v>40</v>
      </c>
      <c r="L66" s="10"/>
      <c r="M66" s="10"/>
      <c r="N66" s="10"/>
      <c r="O66" s="11"/>
    </row>
    <row r="67" spans="1:15" ht="12.75">
      <c r="A67" s="9" t="s">
        <v>57</v>
      </c>
      <c r="B67" s="10" t="s">
        <v>60</v>
      </c>
      <c r="C67" s="11">
        <v>0</v>
      </c>
      <c r="E67" s="9">
        <v>26</v>
      </c>
      <c r="F67" s="10">
        <v>0.0035</v>
      </c>
      <c r="G67" s="11">
        <v>0.0008</v>
      </c>
      <c r="I67" s="9" t="s">
        <v>72</v>
      </c>
      <c r="J67" s="10"/>
      <c r="K67" s="10" t="s">
        <v>73</v>
      </c>
      <c r="L67" s="10"/>
      <c r="M67" s="10"/>
      <c r="N67" s="10"/>
      <c r="O67" s="11"/>
    </row>
    <row r="68" spans="1:15" ht="12.75">
      <c r="A68" s="9" t="s">
        <v>57</v>
      </c>
      <c r="B68" s="10" t="s">
        <v>61</v>
      </c>
      <c r="C68" s="11">
        <v>7</v>
      </c>
      <c r="E68" s="9">
        <v>27</v>
      </c>
      <c r="F68" s="10">
        <v>0.0035</v>
      </c>
      <c r="G68" s="11">
        <v>0.0008</v>
      </c>
      <c r="I68" s="9" t="s">
        <v>74</v>
      </c>
      <c r="J68" s="10"/>
      <c r="K68" s="10" t="s">
        <v>75</v>
      </c>
      <c r="L68" s="10"/>
      <c r="M68" s="10"/>
      <c r="N68" s="10"/>
      <c r="O68" s="11"/>
    </row>
    <row r="69" spans="1:15" ht="12.75">
      <c r="A69" s="9" t="s">
        <v>58</v>
      </c>
      <c r="B69" s="10" t="s">
        <v>57</v>
      </c>
      <c r="C69" s="11">
        <v>0</v>
      </c>
      <c r="E69" s="9">
        <v>28</v>
      </c>
      <c r="F69" s="10">
        <v>0.0035</v>
      </c>
      <c r="G69" s="11">
        <v>0.0008</v>
      </c>
      <c r="I69" s="9" t="s">
        <v>76</v>
      </c>
      <c r="J69" s="10"/>
      <c r="K69" s="10" t="s">
        <v>156</v>
      </c>
      <c r="L69" s="10"/>
      <c r="M69" s="10"/>
      <c r="N69" s="10"/>
      <c r="O69" s="11"/>
    </row>
    <row r="70" spans="1:15" ht="13.5" thickBot="1">
      <c r="A70" s="9" t="s">
        <v>62</v>
      </c>
      <c r="B70" s="10" t="s">
        <v>57</v>
      </c>
      <c r="C70" s="11">
        <v>15</v>
      </c>
      <c r="E70" s="9">
        <v>29</v>
      </c>
      <c r="F70" s="10">
        <v>0.0035</v>
      </c>
      <c r="G70" s="11">
        <v>0.0008</v>
      </c>
      <c r="I70" s="22" t="s">
        <v>78</v>
      </c>
      <c r="J70" s="14"/>
      <c r="K70" s="14">
        <v>108</v>
      </c>
      <c r="L70" s="14"/>
      <c r="M70" s="14"/>
      <c r="N70" s="14"/>
      <c r="O70" s="15"/>
    </row>
    <row r="71" spans="1:7" ht="13.5" thickBot="1">
      <c r="A71" s="9" t="s">
        <v>63</v>
      </c>
      <c r="B71" s="10" t="s">
        <v>57</v>
      </c>
      <c r="C71" s="11">
        <v>0</v>
      </c>
      <c r="E71" s="22">
        <v>30</v>
      </c>
      <c r="F71" s="14">
        <v>0.0035</v>
      </c>
      <c r="G71" s="15">
        <v>0.0008</v>
      </c>
    </row>
    <row r="72" spans="1:3" ht="13.5" thickBot="1">
      <c r="A72" s="13" t="s">
        <v>61</v>
      </c>
      <c r="B72" s="14" t="s">
        <v>57</v>
      </c>
      <c r="C72" s="15">
        <v>15</v>
      </c>
    </row>
  </sheetData>
  <mergeCells count="36">
    <mergeCell ref="A1:A2"/>
    <mergeCell ref="B1:B2"/>
    <mergeCell ref="C1:C2"/>
    <mergeCell ref="D1:D2"/>
    <mergeCell ref="K1:K2"/>
    <mergeCell ref="L1:L2"/>
    <mergeCell ref="E1:E2"/>
    <mergeCell ref="F1:F2"/>
    <mergeCell ref="G1:G2"/>
    <mergeCell ref="H1:H2"/>
    <mergeCell ref="R1:S1"/>
    <mergeCell ref="V1:X1"/>
    <mergeCell ref="A52:E52"/>
    <mergeCell ref="G52:M52"/>
    <mergeCell ref="M1:M2"/>
    <mergeCell ref="N1:N2"/>
    <mergeCell ref="O1:O2"/>
    <mergeCell ref="P1:Q1"/>
    <mergeCell ref="I1:I2"/>
    <mergeCell ref="J1:J2"/>
    <mergeCell ref="G54:G55"/>
    <mergeCell ref="H56:M56"/>
    <mergeCell ref="H57:M57"/>
    <mergeCell ref="B58:E58"/>
    <mergeCell ref="H58:M58"/>
    <mergeCell ref="B59:E59"/>
    <mergeCell ref="H59:M59"/>
    <mergeCell ref="A62:C63"/>
    <mergeCell ref="E62:G62"/>
    <mergeCell ref="I62:O62"/>
    <mergeCell ref="I63:J63"/>
    <mergeCell ref="K63:O63"/>
    <mergeCell ref="I64:J64"/>
    <mergeCell ref="K64:L64"/>
    <mergeCell ref="I65:J65"/>
    <mergeCell ref="I66:J6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Z170"/>
  <sheetViews>
    <sheetView workbookViewId="0" topLeftCell="A1">
      <selection activeCell="O133" sqref="O133"/>
    </sheetView>
  </sheetViews>
  <sheetFormatPr defaultColWidth="9.140625" defaultRowHeight="12.75"/>
  <cols>
    <col min="4" max="4" width="12.8515625" style="0" customWidth="1"/>
  </cols>
  <sheetData>
    <row r="1" spans="1:26" ht="12.75">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59" t="s">
        <v>13</v>
      </c>
      <c r="P1" s="155" t="s">
        <v>14</v>
      </c>
      <c r="Q1" s="121"/>
      <c r="R1" s="121" t="s">
        <v>15</v>
      </c>
      <c r="S1" s="121"/>
      <c r="T1" s="121"/>
      <c r="U1" s="121"/>
      <c r="V1" s="121" t="s">
        <v>16</v>
      </c>
      <c r="W1" s="121"/>
      <c r="X1" s="121"/>
      <c r="Y1" s="1" t="s">
        <v>17</v>
      </c>
      <c r="Z1" s="2"/>
    </row>
    <row r="2" spans="1:26" ht="38.25">
      <c r="A2" s="124"/>
      <c r="B2" s="125"/>
      <c r="C2" s="125"/>
      <c r="D2" s="125"/>
      <c r="E2" s="125"/>
      <c r="F2" s="125"/>
      <c r="G2" s="125"/>
      <c r="H2" s="125"/>
      <c r="I2" s="125"/>
      <c r="J2" s="125"/>
      <c r="K2" s="125"/>
      <c r="L2" s="125"/>
      <c r="M2" s="125"/>
      <c r="N2" s="125"/>
      <c r="O2" s="160"/>
      <c r="P2" s="89" t="s">
        <v>18</v>
      </c>
      <c r="Q2" s="10" t="s">
        <v>19</v>
      </c>
      <c r="R2" s="10" t="s">
        <v>56</v>
      </c>
      <c r="S2" s="10" t="s">
        <v>55</v>
      </c>
      <c r="T2" s="66" t="s">
        <v>124</v>
      </c>
      <c r="U2" s="66" t="s">
        <v>126</v>
      </c>
      <c r="V2" s="10" t="s">
        <v>20</v>
      </c>
      <c r="W2" s="10" t="s">
        <v>21</v>
      </c>
      <c r="X2" s="10" t="s">
        <v>22</v>
      </c>
      <c r="Y2" s="67" t="s">
        <v>23</v>
      </c>
      <c r="Z2" s="70" t="s">
        <v>24</v>
      </c>
    </row>
    <row r="3" spans="1:26" ht="12.75">
      <c r="A3" s="9">
        <v>0</v>
      </c>
      <c r="B3" s="10">
        <v>11</v>
      </c>
      <c r="C3" s="10">
        <v>0</v>
      </c>
      <c r="D3" s="10"/>
      <c r="E3" s="10">
        <v>734</v>
      </c>
      <c r="F3" s="10">
        <v>734</v>
      </c>
      <c r="G3" s="10">
        <v>8808000</v>
      </c>
      <c r="H3" s="10">
        <v>0.141229</v>
      </c>
      <c r="I3" s="10">
        <v>0</v>
      </c>
      <c r="J3" s="10">
        <v>0</v>
      </c>
      <c r="K3" s="10">
        <v>0</v>
      </c>
      <c r="L3" s="10">
        <v>0</v>
      </c>
      <c r="M3" s="10">
        <v>126.162144</v>
      </c>
      <c r="N3" s="10">
        <v>30</v>
      </c>
      <c r="O3" s="11">
        <v>0.629143</v>
      </c>
      <c r="P3" s="86">
        <f>SUM(O3:O122)</f>
        <v>34.10300899999999</v>
      </c>
      <c r="Q3" s="10">
        <f>P3/SUM(N3:N122)</f>
        <v>0.03727104808743169</v>
      </c>
      <c r="R3" s="10"/>
      <c r="S3" s="10"/>
      <c r="T3" s="10" t="s">
        <v>125</v>
      </c>
      <c r="U3" s="10">
        <v>100</v>
      </c>
      <c r="V3" s="10">
        <f>SUM(O3:O143)</f>
        <v>41.02272299999992</v>
      </c>
      <c r="W3" s="10">
        <f>(SUM(G3:G143)-SUM(J3:J143)-SUM(L3:L143))/14000000</f>
        <v>41.02272685714286</v>
      </c>
      <c r="X3" s="10">
        <f>SUM(O3:O143)</f>
        <v>41.02272299999992</v>
      </c>
      <c r="Y3" s="10">
        <v>155.33702535365387</v>
      </c>
      <c r="Z3" s="11">
        <f>W3/Y3</f>
        <v>0.2640885311389666</v>
      </c>
    </row>
    <row r="4" spans="1:26" ht="12.75">
      <c r="A4" s="9">
        <v>0</v>
      </c>
      <c r="B4" s="10">
        <v>12</v>
      </c>
      <c r="C4" s="10">
        <v>0</v>
      </c>
      <c r="D4" s="10"/>
      <c r="E4" s="10">
        <v>701</v>
      </c>
      <c r="F4" s="10">
        <v>701</v>
      </c>
      <c r="G4" s="10">
        <v>8412000</v>
      </c>
      <c r="H4" s="10">
        <v>0.141814</v>
      </c>
      <c r="I4" s="10">
        <v>0</v>
      </c>
      <c r="J4" s="10">
        <v>0</v>
      </c>
      <c r="K4" s="10">
        <v>0</v>
      </c>
      <c r="L4" s="10">
        <v>0</v>
      </c>
      <c r="M4" s="10">
        <v>138.545672</v>
      </c>
      <c r="N4" s="10">
        <v>30</v>
      </c>
      <c r="O4" s="11">
        <v>0.600857</v>
      </c>
      <c r="P4" s="86"/>
      <c r="Q4" s="10"/>
      <c r="R4" s="10"/>
      <c r="S4" s="10"/>
      <c r="T4" s="10"/>
      <c r="U4" s="10"/>
      <c r="V4" s="10"/>
      <c r="W4" s="10"/>
      <c r="X4" s="10"/>
      <c r="Y4" s="10"/>
      <c r="Z4" s="11"/>
    </row>
    <row r="5" spans="1:26" ht="12.75">
      <c r="A5" s="9">
        <v>0</v>
      </c>
      <c r="B5" s="10">
        <v>13</v>
      </c>
      <c r="C5" s="10">
        <v>0</v>
      </c>
      <c r="D5" s="10"/>
      <c r="E5" s="10">
        <v>723</v>
      </c>
      <c r="F5" s="10">
        <v>723</v>
      </c>
      <c r="G5" s="10">
        <v>8676000</v>
      </c>
      <c r="H5" s="10">
        <v>0.139302</v>
      </c>
      <c r="I5" s="10">
        <v>0</v>
      </c>
      <c r="J5" s="10">
        <v>0</v>
      </c>
      <c r="K5" s="10">
        <v>0</v>
      </c>
      <c r="L5" s="10">
        <v>0</v>
      </c>
      <c r="M5" s="10">
        <v>120.212684</v>
      </c>
      <c r="N5" s="10">
        <v>30</v>
      </c>
      <c r="O5" s="11">
        <v>0.619714</v>
      </c>
      <c r="P5" s="86"/>
      <c r="Q5" s="10"/>
      <c r="R5" s="10"/>
      <c r="S5" s="10"/>
      <c r="T5" s="10"/>
      <c r="U5" s="10"/>
      <c r="V5" s="10"/>
      <c r="W5" s="10"/>
      <c r="X5" s="10"/>
      <c r="Y5" s="10"/>
      <c r="Z5" s="11"/>
    </row>
    <row r="6" spans="1:26" ht="12.75">
      <c r="A6" s="9">
        <v>0</v>
      </c>
      <c r="B6" s="10">
        <v>14</v>
      </c>
      <c r="C6" s="10">
        <v>0</v>
      </c>
      <c r="D6" s="10"/>
      <c r="E6" s="10">
        <v>686</v>
      </c>
      <c r="F6" s="10">
        <v>682</v>
      </c>
      <c r="G6" s="10">
        <v>8184000</v>
      </c>
      <c r="H6" s="10">
        <v>0.133642</v>
      </c>
      <c r="I6" s="10">
        <v>0</v>
      </c>
      <c r="J6" s="10">
        <v>0</v>
      </c>
      <c r="K6" s="10">
        <v>0</v>
      </c>
      <c r="L6" s="10">
        <v>0</v>
      </c>
      <c r="M6" s="10">
        <v>108.990245</v>
      </c>
      <c r="N6" s="10">
        <v>30</v>
      </c>
      <c r="O6" s="11">
        <v>0.584571</v>
      </c>
      <c r="P6" s="86"/>
      <c r="Q6" s="10"/>
      <c r="R6" s="10"/>
      <c r="S6" s="10"/>
      <c r="T6" s="10"/>
      <c r="U6" s="10"/>
      <c r="V6" s="10"/>
      <c r="W6" s="10"/>
      <c r="X6" s="10"/>
      <c r="Y6" s="10"/>
      <c r="Z6" s="11"/>
    </row>
    <row r="7" spans="1:26" ht="12.75">
      <c r="A7" s="9">
        <v>0</v>
      </c>
      <c r="B7" s="10">
        <v>15</v>
      </c>
      <c r="C7" s="10">
        <v>0</v>
      </c>
      <c r="D7" s="10"/>
      <c r="E7" s="10">
        <v>720</v>
      </c>
      <c r="F7" s="10">
        <v>720</v>
      </c>
      <c r="G7" s="10">
        <v>8640000</v>
      </c>
      <c r="H7" s="10">
        <v>0.138801</v>
      </c>
      <c r="I7" s="10">
        <v>0</v>
      </c>
      <c r="J7" s="10">
        <v>0</v>
      </c>
      <c r="K7" s="10">
        <v>0</v>
      </c>
      <c r="L7" s="10">
        <v>0</v>
      </c>
      <c r="M7" s="10">
        <v>242.212884</v>
      </c>
      <c r="N7" s="10">
        <v>30</v>
      </c>
      <c r="O7" s="11">
        <v>0.617143</v>
      </c>
      <c r="P7" s="86"/>
      <c r="Q7" s="10"/>
      <c r="R7" s="10"/>
      <c r="S7" s="10"/>
      <c r="T7" s="10"/>
      <c r="U7" s="10"/>
      <c r="V7" s="10"/>
      <c r="W7" s="10"/>
      <c r="X7" s="10"/>
      <c r="Y7" s="10"/>
      <c r="Z7" s="11"/>
    </row>
    <row r="8" spans="1:26" ht="12.75">
      <c r="A8" s="9">
        <v>0</v>
      </c>
      <c r="B8" s="10">
        <v>16</v>
      </c>
      <c r="C8" s="10">
        <v>0</v>
      </c>
      <c r="D8" s="10"/>
      <c r="E8" s="10">
        <v>704</v>
      </c>
      <c r="F8" s="10">
        <v>704</v>
      </c>
      <c r="G8" s="10">
        <v>8448000</v>
      </c>
      <c r="H8" s="10">
        <v>0.140017</v>
      </c>
      <c r="I8" s="10">
        <v>0</v>
      </c>
      <c r="J8" s="10">
        <v>0</v>
      </c>
      <c r="K8" s="10">
        <v>0</v>
      </c>
      <c r="L8" s="10">
        <v>0</v>
      </c>
      <c r="M8" s="10">
        <v>187.557885</v>
      </c>
      <c r="N8" s="10">
        <v>30</v>
      </c>
      <c r="O8" s="11">
        <v>0.603429</v>
      </c>
      <c r="P8" s="86"/>
      <c r="Q8" s="10"/>
      <c r="R8" s="10"/>
      <c r="S8" s="10"/>
      <c r="T8" s="10"/>
      <c r="U8" s="10"/>
      <c r="V8" s="10"/>
      <c r="W8" s="10"/>
      <c r="X8" s="10"/>
      <c r="Y8" s="10"/>
      <c r="Z8" s="11"/>
    </row>
    <row r="9" spans="1:26" ht="12.75">
      <c r="A9" s="9">
        <v>0</v>
      </c>
      <c r="B9" s="10">
        <v>17</v>
      </c>
      <c r="C9" s="10">
        <v>0</v>
      </c>
      <c r="D9" s="10"/>
      <c r="E9" s="10">
        <v>714</v>
      </c>
      <c r="F9" s="10">
        <v>714</v>
      </c>
      <c r="G9" s="10">
        <v>8568000</v>
      </c>
      <c r="H9" s="10">
        <v>0.140777</v>
      </c>
      <c r="I9" s="10">
        <v>0</v>
      </c>
      <c r="J9" s="10">
        <v>0</v>
      </c>
      <c r="K9" s="10">
        <v>0</v>
      </c>
      <c r="L9" s="10">
        <v>0</v>
      </c>
      <c r="M9" s="10">
        <v>121.099412</v>
      </c>
      <c r="N9" s="10">
        <v>30</v>
      </c>
      <c r="O9" s="11">
        <v>0.612</v>
      </c>
      <c r="P9" s="86"/>
      <c r="Q9" s="10"/>
      <c r="R9" s="10"/>
      <c r="S9" s="10"/>
      <c r="T9" s="10"/>
      <c r="U9" s="10"/>
      <c r="V9" s="10"/>
      <c r="W9" s="10"/>
      <c r="X9" s="10"/>
      <c r="Y9" s="10"/>
      <c r="Z9" s="11"/>
    </row>
    <row r="10" spans="1:26" ht="12.75">
      <c r="A10" s="9">
        <v>0</v>
      </c>
      <c r="B10" s="10">
        <v>18</v>
      </c>
      <c r="C10" s="10">
        <v>0</v>
      </c>
      <c r="D10" s="10"/>
      <c r="E10" s="10">
        <v>651</v>
      </c>
      <c r="F10" s="10">
        <v>651</v>
      </c>
      <c r="G10" s="10">
        <v>7812000</v>
      </c>
      <c r="H10" s="10">
        <v>0.140075</v>
      </c>
      <c r="I10" s="10">
        <v>0</v>
      </c>
      <c r="J10" s="10">
        <v>0</v>
      </c>
      <c r="K10" s="10">
        <v>0</v>
      </c>
      <c r="L10" s="10">
        <v>0</v>
      </c>
      <c r="M10" s="10">
        <v>120.966735</v>
      </c>
      <c r="N10" s="10">
        <v>30</v>
      </c>
      <c r="O10" s="11">
        <v>0.558</v>
      </c>
      <c r="P10" s="86"/>
      <c r="Q10" s="10"/>
      <c r="R10" s="10"/>
      <c r="S10" s="10"/>
      <c r="T10" s="10"/>
      <c r="U10" s="10"/>
      <c r="V10" s="10"/>
      <c r="W10" s="10"/>
      <c r="X10" s="10"/>
      <c r="Y10" s="10"/>
      <c r="Z10" s="11"/>
    </row>
    <row r="11" spans="1:26" ht="12.75">
      <c r="A11" s="9">
        <v>0</v>
      </c>
      <c r="B11" s="10">
        <v>19</v>
      </c>
      <c r="C11" s="10">
        <v>0</v>
      </c>
      <c r="D11" s="10"/>
      <c r="E11" s="10">
        <v>710</v>
      </c>
      <c r="F11" s="10">
        <v>710</v>
      </c>
      <c r="G11" s="10">
        <v>8520000</v>
      </c>
      <c r="H11" s="10">
        <v>0.133615</v>
      </c>
      <c r="I11" s="10">
        <v>0</v>
      </c>
      <c r="J11" s="10">
        <v>0</v>
      </c>
      <c r="K11" s="10">
        <v>0</v>
      </c>
      <c r="L11" s="10">
        <v>0</v>
      </c>
      <c r="M11" s="10">
        <v>134.025898</v>
      </c>
      <c r="N11" s="10">
        <v>30</v>
      </c>
      <c r="O11" s="11">
        <v>0.608571</v>
      </c>
      <c r="P11" s="86"/>
      <c r="Q11" s="10"/>
      <c r="R11" s="10"/>
      <c r="S11" s="10"/>
      <c r="T11" s="10"/>
      <c r="U11" s="10"/>
      <c r="V11" s="10"/>
      <c r="W11" s="10"/>
      <c r="X11" s="10"/>
      <c r="Y11" s="10"/>
      <c r="Z11" s="11"/>
    </row>
    <row r="12" spans="1:26" ht="12.75">
      <c r="A12" s="9">
        <v>0</v>
      </c>
      <c r="B12" s="10">
        <v>20</v>
      </c>
      <c r="C12" s="10">
        <v>0</v>
      </c>
      <c r="D12" s="10"/>
      <c r="E12" s="10">
        <v>712</v>
      </c>
      <c r="F12" s="10">
        <v>712</v>
      </c>
      <c r="G12" s="10">
        <v>8544000</v>
      </c>
      <c r="H12" s="10">
        <v>0.142202</v>
      </c>
      <c r="I12" s="10">
        <v>0</v>
      </c>
      <c r="J12" s="10">
        <v>0</v>
      </c>
      <c r="K12" s="10">
        <v>0</v>
      </c>
      <c r="L12" s="10">
        <v>0</v>
      </c>
      <c r="M12" s="10">
        <v>241.906151</v>
      </c>
      <c r="N12" s="10">
        <v>30</v>
      </c>
      <c r="O12" s="11">
        <v>0.610286</v>
      </c>
      <c r="P12" s="86"/>
      <c r="Q12" s="10"/>
      <c r="R12" s="10"/>
      <c r="S12" s="10"/>
      <c r="T12" s="10"/>
      <c r="U12" s="10"/>
      <c r="V12" s="10"/>
      <c r="W12" s="10"/>
      <c r="X12" s="10"/>
      <c r="Y12" s="10"/>
      <c r="Z12" s="11"/>
    </row>
    <row r="13" spans="1:26" ht="12.75">
      <c r="A13" s="9">
        <v>0</v>
      </c>
      <c r="B13" s="10">
        <v>27</v>
      </c>
      <c r="C13" s="10">
        <v>0</v>
      </c>
      <c r="D13" s="10"/>
      <c r="E13" s="10">
        <v>368</v>
      </c>
      <c r="F13" s="10">
        <v>368</v>
      </c>
      <c r="G13" s="10">
        <v>117760</v>
      </c>
      <c r="H13" s="10">
        <v>0.13765</v>
      </c>
      <c r="I13" s="10">
        <v>0</v>
      </c>
      <c r="J13" s="10">
        <v>0</v>
      </c>
      <c r="K13" s="10">
        <v>0</v>
      </c>
      <c r="L13" s="10">
        <v>0</v>
      </c>
      <c r="M13" s="10">
        <v>223.869237</v>
      </c>
      <c r="N13" s="10">
        <v>0</v>
      </c>
      <c r="O13" s="11">
        <v>0.008411</v>
      </c>
      <c r="P13" s="86"/>
      <c r="Q13" s="10"/>
      <c r="R13" s="10"/>
      <c r="S13" s="10"/>
      <c r="T13" s="10"/>
      <c r="U13" s="10"/>
      <c r="V13" s="10"/>
      <c r="W13" s="10"/>
      <c r="X13" s="10"/>
      <c r="Y13" s="10"/>
      <c r="Z13" s="11"/>
    </row>
    <row r="14" spans="1:26" ht="12.75">
      <c r="A14" s="9">
        <v>0</v>
      </c>
      <c r="B14" s="10">
        <v>28</v>
      </c>
      <c r="C14" s="10">
        <v>0</v>
      </c>
      <c r="D14" s="10"/>
      <c r="E14" s="10">
        <v>375</v>
      </c>
      <c r="F14" s="10">
        <v>375</v>
      </c>
      <c r="G14" s="10">
        <v>120000</v>
      </c>
      <c r="H14" s="10">
        <v>0.131076</v>
      </c>
      <c r="I14" s="10">
        <v>0</v>
      </c>
      <c r="J14" s="10">
        <v>0</v>
      </c>
      <c r="K14" s="10">
        <v>0</v>
      </c>
      <c r="L14" s="10">
        <v>0</v>
      </c>
      <c r="M14" s="10">
        <v>125.253722</v>
      </c>
      <c r="N14" s="10">
        <v>0</v>
      </c>
      <c r="O14" s="11">
        <v>0.008571</v>
      </c>
      <c r="P14" s="86"/>
      <c r="Q14" s="10"/>
      <c r="R14" s="10"/>
      <c r="S14" s="10"/>
      <c r="T14" s="10"/>
      <c r="U14" s="10"/>
      <c r="V14" s="10"/>
      <c r="W14" s="10"/>
      <c r="X14" s="10"/>
      <c r="Y14" s="10"/>
      <c r="Z14" s="11"/>
    </row>
    <row r="15" spans="1:26" ht="12.75">
      <c r="A15" s="9">
        <v>0</v>
      </c>
      <c r="B15" s="10">
        <v>29</v>
      </c>
      <c r="C15" s="10">
        <v>0</v>
      </c>
      <c r="D15" s="10"/>
      <c r="E15" s="10">
        <v>363</v>
      </c>
      <c r="F15" s="10">
        <v>363</v>
      </c>
      <c r="G15" s="10">
        <v>116160</v>
      </c>
      <c r="H15" s="10">
        <v>0.136624</v>
      </c>
      <c r="I15" s="10">
        <v>0</v>
      </c>
      <c r="J15" s="10">
        <v>0</v>
      </c>
      <c r="K15" s="10">
        <v>0</v>
      </c>
      <c r="L15" s="10">
        <v>0</v>
      </c>
      <c r="M15" s="10">
        <v>227.059002</v>
      </c>
      <c r="N15" s="10">
        <v>0</v>
      </c>
      <c r="O15" s="11">
        <v>0.008297</v>
      </c>
      <c r="P15" s="86"/>
      <c r="Q15" s="10"/>
      <c r="R15" s="10"/>
      <c r="S15" s="10"/>
      <c r="T15" s="10"/>
      <c r="U15" s="10"/>
      <c r="V15" s="10"/>
      <c r="W15" s="10"/>
      <c r="X15" s="10"/>
      <c r="Y15" s="10"/>
      <c r="Z15" s="11"/>
    </row>
    <row r="16" spans="1:26" ht="12.75">
      <c r="A16" s="9">
        <v>0</v>
      </c>
      <c r="B16" s="10">
        <v>30</v>
      </c>
      <c r="C16" s="10">
        <v>0</v>
      </c>
      <c r="D16" s="10"/>
      <c r="E16" s="10">
        <v>381</v>
      </c>
      <c r="F16" s="10">
        <v>381</v>
      </c>
      <c r="G16" s="10">
        <v>121920</v>
      </c>
      <c r="H16" s="10">
        <v>0.140762</v>
      </c>
      <c r="I16" s="10">
        <v>0</v>
      </c>
      <c r="J16" s="10">
        <v>0</v>
      </c>
      <c r="K16" s="10">
        <v>0</v>
      </c>
      <c r="L16" s="10">
        <v>0</v>
      </c>
      <c r="M16" s="10">
        <v>241.596188</v>
      </c>
      <c r="N16" s="10">
        <v>0</v>
      </c>
      <c r="O16" s="11">
        <v>0.008709</v>
      </c>
      <c r="P16" s="86"/>
      <c r="Q16" s="10"/>
      <c r="R16" s="10"/>
      <c r="S16" s="10"/>
      <c r="T16" s="10"/>
      <c r="U16" s="10"/>
      <c r="V16" s="10"/>
      <c r="W16" s="10"/>
      <c r="X16" s="10"/>
      <c r="Y16" s="10"/>
      <c r="Z16" s="11"/>
    </row>
    <row r="17" spans="1:26" ht="12.75">
      <c r="A17" s="9">
        <v>1</v>
      </c>
      <c r="B17" s="10">
        <v>0</v>
      </c>
      <c r="C17" s="10">
        <v>0</v>
      </c>
      <c r="D17" s="10"/>
      <c r="E17" s="10">
        <v>361</v>
      </c>
      <c r="F17" s="10">
        <v>361</v>
      </c>
      <c r="G17" s="10">
        <v>115520</v>
      </c>
      <c r="H17" s="10">
        <v>0.049974</v>
      </c>
      <c r="I17" s="10">
        <v>0</v>
      </c>
      <c r="J17" s="10">
        <v>0</v>
      </c>
      <c r="K17" s="10">
        <v>0</v>
      </c>
      <c r="L17" s="10">
        <v>0</v>
      </c>
      <c r="M17" s="10">
        <v>106.155739</v>
      </c>
      <c r="N17" s="10">
        <v>0</v>
      </c>
      <c r="O17" s="11">
        <v>0.008251</v>
      </c>
      <c r="P17" s="86"/>
      <c r="Q17" s="10"/>
      <c r="R17" s="10"/>
      <c r="S17" s="10"/>
      <c r="T17" s="10"/>
      <c r="U17" s="10"/>
      <c r="V17" s="10"/>
      <c r="W17" s="10"/>
      <c r="X17" s="10"/>
      <c r="Y17" s="10"/>
      <c r="Z17" s="11"/>
    </row>
    <row r="18" spans="1:26" ht="12.75">
      <c r="A18" s="9">
        <v>2</v>
      </c>
      <c r="B18" s="10">
        <v>0</v>
      </c>
      <c r="C18" s="10">
        <v>0</v>
      </c>
      <c r="D18" s="10"/>
      <c r="E18" s="10">
        <v>377</v>
      </c>
      <c r="F18" s="10">
        <v>377</v>
      </c>
      <c r="G18" s="10">
        <v>120640</v>
      </c>
      <c r="H18" s="10">
        <v>0.100355</v>
      </c>
      <c r="I18" s="10">
        <v>0</v>
      </c>
      <c r="J18" s="10">
        <v>0</v>
      </c>
      <c r="K18" s="10">
        <v>0</v>
      </c>
      <c r="L18" s="10">
        <v>0</v>
      </c>
      <c r="M18" s="10">
        <v>108.942839</v>
      </c>
      <c r="N18" s="10">
        <v>0</v>
      </c>
      <c r="O18" s="11">
        <v>0.008617</v>
      </c>
      <c r="P18" s="86"/>
      <c r="Q18" s="10"/>
      <c r="R18" s="10"/>
      <c r="S18" s="10"/>
      <c r="T18" s="10"/>
      <c r="U18" s="10"/>
      <c r="V18" s="10"/>
      <c r="W18" s="10"/>
      <c r="X18" s="10"/>
      <c r="Y18" s="10"/>
      <c r="Z18" s="11"/>
    </row>
    <row r="19" spans="1:26" ht="12.75">
      <c r="A19" s="9">
        <v>3</v>
      </c>
      <c r="B19" s="10">
        <v>0</v>
      </c>
      <c r="C19" s="10">
        <v>0</v>
      </c>
      <c r="D19" s="10"/>
      <c r="E19" s="10">
        <v>364</v>
      </c>
      <c r="F19" s="10">
        <v>364</v>
      </c>
      <c r="G19" s="10">
        <v>116480</v>
      </c>
      <c r="H19" s="10">
        <v>0.051051</v>
      </c>
      <c r="I19" s="10">
        <v>0</v>
      </c>
      <c r="J19" s="10">
        <v>0</v>
      </c>
      <c r="K19" s="10">
        <v>0</v>
      </c>
      <c r="L19" s="10">
        <v>0</v>
      </c>
      <c r="M19" s="10">
        <v>122.74577</v>
      </c>
      <c r="N19" s="10">
        <v>0</v>
      </c>
      <c r="O19" s="11">
        <v>0.00832</v>
      </c>
      <c r="P19" s="86"/>
      <c r="Q19" s="10"/>
      <c r="R19" s="10"/>
      <c r="S19" s="10"/>
      <c r="T19" s="10"/>
      <c r="U19" s="10"/>
      <c r="V19" s="10"/>
      <c r="W19" s="10"/>
      <c r="X19" s="10"/>
      <c r="Y19" s="10"/>
      <c r="Z19" s="11"/>
    </row>
    <row r="20" spans="1:26" ht="12.75">
      <c r="A20" s="9">
        <v>4</v>
      </c>
      <c r="B20" s="10">
        <v>0</v>
      </c>
      <c r="C20" s="10">
        <v>0</v>
      </c>
      <c r="D20" s="10"/>
      <c r="E20" s="10">
        <v>361</v>
      </c>
      <c r="F20" s="10">
        <v>361</v>
      </c>
      <c r="G20" s="10">
        <v>115520</v>
      </c>
      <c r="H20" s="10">
        <v>0.080892</v>
      </c>
      <c r="I20" s="10">
        <v>0</v>
      </c>
      <c r="J20" s="10">
        <v>0</v>
      </c>
      <c r="K20" s="10">
        <v>0</v>
      </c>
      <c r="L20" s="10">
        <v>0</v>
      </c>
      <c r="M20" s="10">
        <v>107.473383</v>
      </c>
      <c r="N20" s="10">
        <v>0</v>
      </c>
      <c r="O20" s="11">
        <v>0.008251</v>
      </c>
      <c r="P20" s="86"/>
      <c r="Q20" s="10"/>
      <c r="R20" s="10"/>
      <c r="S20" s="10"/>
      <c r="T20" s="10"/>
      <c r="U20" s="10"/>
      <c r="V20" s="10"/>
      <c r="W20" s="10"/>
      <c r="X20" s="10"/>
      <c r="Y20" s="10"/>
      <c r="Z20" s="11"/>
    </row>
    <row r="21" spans="1:26" ht="12.75">
      <c r="A21" s="9">
        <v>5</v>
      </c>
      <c r="B21" s="10">
        <v>0</v>
      </c>
      <c r="C21" s="10">
        <v>0</v>
      </c>
      <c r="D21" s="10"/>
      <c r="E21" s="10">
        <v>353</v>
      </c>
      <c r="F21" s="10">
        <v>353</v>
      </c>
      <c r="G21" s="10">
        <v>112960</v>
      </c>
      <c r="H21" s="10">
        <v>0.067989</v>
      </c>
      <c r="I21" s="10">
        <v>0</v>
      </c>
      <c r="J21" s="10">
        <v>0</v>
      </c>
      <c r="K21" s="10">
        <v>0</v>
      </c>
      <c r="L21" s="10">
        <v>0</v>
      </c>
      <c r="M21" s="10">
        <v>93.145737</v>
      </c>
      <c r="N21" s="10">
        <v>0</v>
      </c>
      <c r="O21" s="11">
        <v>0.008069</v>
      </c>
      <c r="P21" s="86"/>
      <c r="Q21" s="10"/>
      <c r="R21" s="10"/>
      <c r="S21" s="10"/>
      <c r="T21" s="10"/>
      <c r="U21" s="10"/>
      <c r="V21" s="10"/>
      <c r="W21" s="10"/>
      <c r="X21" s="10"/>
      <c r="Y21" s="10"/>
      <c r="Z21" s="11"/>
    </row>
    <row r="22" spans="1:26" ht="12.75">
      <c r="A22" s="9">
        <v>6</v>
      </c>
      <c r="B22" s="10">
        <v>0</v>
      </c>
      <c r="C22" s="10">
        <v>0</v>
      </c>
      <c r="D22" s="10"/>
      <c r="E22" s="10">
        <v>368</v>
      </c>
      <c r="F22" s="10">
        <v>368</v>
      </c>
      <c r="G22" s="10">
        <v>117760</v>
      </c>
      <c r="H22" s="10">
        <v>0.157886</v>
      </c>
      <c r="I22" s="10">
        <v>0</v>
      </c>
      <c r="J22" s="10">
        <v>0</v>
      </c>
      <c r="K22" s="10">
        <v>0</v>
      </c>
      <c r="L22" s="10">
        <v>0</v>
      </c>
      <c r="M22" s="10">
        <v>103.048284</v>
      </c>
      <c r="N22" s="10">
        <v>0</v>
      </c>
      <c r="O22" s="11">
        <v>0.008411</v>
      </c>
      <c r="P22" s="86"/>
      <c r="Q22" s="10"/>
      <c r="R22" s="10"/>
      <c r="S22" s="10"/>
      <c r="T22" s="10"/>
      <c r="U22" s="10"/>
      <c r="V22" s="10"/>
      <c r="W22" s="10"/>
      <c r="X22" s="10"/>
      <c r="Y22" s="10"/>
      <c r="Z22" s="11"/>
    </row>
    <row r="23" spans="1:26" ht="12.75">
      <c r="A23" s="9">
        <v>7</v>
      </c>
      <c r="B23" s="10">
        <v>0</v>
      </c>
      <c r="C23" s="10">
        <v>0</v>
      </c>
      <c r="D23" s="10"/>
      <c r="E23" s="10">
        <v>361</v>
      </c>
      <c r="F23" s="10">
        <v>361</v>
      </c>
      <c r="G23" s="10">
        <v>115520</v>
      </c>
      <c r="H23" s="10">
        <v>0.148796</v>
      </c>
      <c r="I23" s="10">
        <v>0</v>
      </c>
      <c r="J23" s="10">
        <v>0</v>
      </c>
      <c r="K23" s="10">
        <v>0</v>
      </c>
      <c r="L23" s="10">
        <v>0</v>
      </c>
      <c r="M23" s="10">
        <v>114.059467</v>
      </c>
      <c r="N23" s="10">
        <v>0</v>
      </c>
      <c r="O23" s="11">
        <v>0.008251</v>
      </c>
      <c r="P23" s="86"/>
      <c r="Q23" s="10"/>
      <c r="R23" s="10"/>
      <c r="S23" s="10"/>
      <c r="T23" s="10"/>
      <c r="U23" s="10"/>
      <c r="V23" s="10"/>
      <c r="W23" s="10"/>
      <c r="X23" s="10"/>
      <c r="Y23" s="10"/>
      <c r="Z23" s="11"/>
    </row>
    <row r="24" spans="1:26" ht="12.75">
      <c r="A24" s="9">
        <v>8</v>
      </c>
      <c r="B24" s="10">
        <v>0</v>
      </c>
      <c r="C24" s="10">
        <v>0</v>
      </c>
      <c r="D24" s="10"/>
      <c r="E24" s="10">
        <v>354</v>
      </c>
      <c r="F24" s="10">
        <v>354</v>
      </c>
      <c r="G24" s="10">
        <v>113280</v>
      </c>
      <c r="H24" s="10">
        <v>0.221366</v>
      </c>
      <c r="I24" s="10">
        <v>0</v>
      </c>
      <c r="J24" s="10">
        <v>0</v>
      </c>
      <c r="K24" s="10">
        <v>0</v>
      </c>
      <c r="L24" s="10">
        <v>0</v>
      </c>
      <c r="M24" s="10">
        <v>118.537689</v>
      </c>
      <c r="N24" s="10">
        <v>0</v>
      </c>
      <c r="O24" s="11">
        <v>0.008091</v>
      </c>
      <c r="P24" s="86"/>
      <c r="Q24" s="10"/>
      <c r="R24" s="10"/>
      <c r="S24" s="10"/>
      <c r="T24" s="10"/>
      <c r="U24" s="10"/>
      <c r="V24" s="10"/>
      <c r="W24" s="10"/>
      <c r="X24" s="10"/>
      <c r="Y24" s="10"/>
      <c r="Z24" s="11"/>
    </row>
    <row r="25" spans="1:26" ht="12.75">
      <c r="A25" s="9">
        <v>9</v>
      </c>
      <c r="B25" s="10">
        <v>0</v>
      </c>
      <c r="C25" s="10">
        <v>0</v>
      </c>
      <c r="D25" s="10"/>
      <c r="E25" s="10">
        <v>348</v>
      </c>
      <c r="F25" s="10">
        <v>348</v>
      </c>
      <c r="G25" s="10">
        <v>111360</v>
      </c>
      <c r="H25" s="10">
        <v>0.081821</v>
      </c>
      <c r="I25" s="10">
        <v>0</v>
      </c>
      <c r="J25" s="10">
        <v>0</v>
      </c>
      <c r="K25" s="10">
        <v>0</v>
      </c>
      <c r="L25" s="10">
        <v>0</v>
      </c>
      <c r="M25" s="10">
        <v>101.689681</v>
      </c>
      <c r="N25" s="10">
        <v>0</v>
      </c>
      <c r="O25" s="11">
        <v>0.007954</v>
      </c>
      <c r="P25" s="86"/>
      <c r="Q25" s="10"/>
      <c r="R25" s="10"/>
      <c r="S25" s="10"/>
      <c r="T25" s="10"/>
      <c r="U25" s="10"/>
      <c r="V25" s="10"/>
      <c r="W25" s="10"/>
      <c r="X25" s="10"/>
      <c r="Y25" s="10"/>
      <c r="Z25" s="11"/>
    </row>
    <row r="26" spans="1:26" ht="12.75">
      <c r="A26" s="9">
        <v>10</v>
      </c>
      <c r="B26" s="10">
        <v>0</v>
      </c>
      <c r="C26" s="10">
        <v>0</v>
      </c>
      <c r="D26" s="10"/>
      <c r="E26" s="10">
        <v>353</v>
      </c>
      <c r="F26" s="10">
        <v>353</v>
      </c>
      <c r="G26" s="10">
        <v>112960</v>
      </c>
      <c r="H26" s="10">
        <v>0.154128</v>
      </c>
      <c r="I26" s="10">
        <v>0</v>
      </c>
      <c r="J26" s="10">
        <v>0</v>
      </c>
      <c r="K26" s="10">
        <v>0</v>
      </c>
      <c r="L26" s="10">
        <v>0</v>
      </c>
      <c r="M26" s="10">
        <v>122.712073</v>
      </c>
      <c r="N26" s="10">
        <v>0</v>
      </c>
      <c r="O26" s="11">
        <v>0.008069</v>
      </c>
      <c r="P26" s="86"/>
      <c r="Q26" s="10"/>
      <c r="R26" s="10"/>
      <c r="S26" s="10"/>
      <c r="T26" s="10"/>
      <c r="U26" s="10"/>
      <c r="V26" s="10"/>
      <c r="W26" s="10"/>
      <c r="X26" s="10"/>
      <c r="Y26" s="10"/>
      <c r="Z26" s="11"/>
    </row>
    <row r="27" spans="1:26" ht="12.75">
      <c r="A27" s="9">
        <v>11</v>
      </c>
      <c r="B27" s="10">
        <v>0</v>
      </c>
      <c r="C27" s="10">
        <v>0</v>
      </c>
      <c r="D27" s="10"/>
      <c r="E27" s="10">
        <v>368</v>
      </c>
      <c r="F27" s="10">
        <v>368</v>
      </c>
      <c r="G27" s="10">
        <v>117760</v>
      </c>
      <c r="H27" s="10">
        <v>0.107446</v>
      </c>
      <c r="I27" s="10">
        <v>0</v>
      </c>
      <c r="J27" s="10">
        <v>0</v>
      </c>
      <c r="K27" s="10">
        <v>0</v>
      </c>
      <c r="L27" s="10">
        <v>0</v>
      </c>
      <c r="M27" s="10">
        <v>105.876937</v>
      </c>
      <c r="N27" s="10">
        <v>0</v>
      </c>
      <c r="O27" s="11">
        <v>0.008411</v>
      </c>
      <c r="P27" s="86"/>
      <c r="Q27" s="10"/>
      <c r="R27" s="10"/>
      <c r="S27" s="10"/>
      <c r="T27" s="10"/>
      <c r="U27" s="10"/>
      <c r="V27" s="10"/>
      <c r="W27" s="10"/>
      <c r="X27" s="10"/>
      <c r="Y27" s="10"/>
      <c r="Z27" s="11"/>
    </row>
    <row r="28" spans="1:26" ht="12.75">
      <c r="A28" s="9">
        <v>12</v>
      </c>
      <c r="B28" s="10">
        <v>0</v>
      </c>
      <c r="C28" s="10">
        <v>0</v>
      </c>
      <c r="D28" s="10"/>
      <c r="E28" s="10">
        <v>351</v>
      </c>
      <c r="F28" s="10">
        <v>351</v>
      </c>
      <c r="G28" s="10">
        <v>112320</v>
      </c>
      <c r="H28" s="10">
        <v>0.101223</v>
      </c>
      <c r="I28" s="10">
        <v>0</v>
      </c>
      <c r="J28" s="10">
        <v>0</v>
      </c>
      <c r="K28" s="10">
        <v>0</v>
      </c>
      <c r="L28" s="10">
        <v>0</v>
      </c>
      <c r="M28" s="10">
        <v>99.173763</v>
      </c>
      <c r="N28" s="10">
        <v>0</v>
      </c>
      <c r="O28" s="11">
        <v>0.008023</v>
      </c>
      <c r="P28" s="86"/>
      <c r="Q28" s="10"/>
      <c r="R28" s="10"/>
      <c r="S28" s="10"/>
      <c r="T28" s="10"/>
      <c r="U28" s="10"/>
      <c r="V28" s="10"/>
      <c r="W28" s="10"/>
      <c r="X28" s="10"/>
      <c r="Y28" s="10"/>
      <c r="Z28" s="11"/>
    </row>
    <row r="29" spans="1:26" ht="12.75">
      <c r="A29" s="9">
        <v>13</v>
      </c>
      <c r="B29" s="10">
        <v>0</v>
      </c>
      <c r="C29" s="10">
        <v>0</v>
      </c>
      <c r="D29" s="10"/>
      <c r="E29" s="10">
        <v>363</v>
      </c>
      <c r="F29" s="10">
        <v>363</v>
      </c>
      <c r="G29" s="10">
        <v>116160</v>
      </c>
      <c r="H29" s="10">
        <v>0.130944</v>
      </c>
      <c r="I29" s="10">
        <v>0</v>
      </c>
      <c r="J29" s="10">
        <v>0</v>
      </c>
      <c r="K29" s="10">
        <v>0</v>
      </c>
      <c r="L29" s="10">
        <v>0</v>
      </c>
      <c r="M29" s="10">
        <v>120.250845</v>
      </c>
      <c r="N29" s="10">
        <v>0</v>
      </c>
      <c r="O29" s="11">
        <v>0.008297</v>
      </c>
      <c r="P29" s="86"/>
      <c r="Q29" s="10"/>
      <c r="R29" s="10"/>
      <c r="S29" s="10"/>
      <c r="T29" s="10"/>
      <c r="U29" s="10"/>
      <c r="V29" s="10"/>
      <c r="W29" s="10"/>
      <c r="X29" s="10"/>
      <c r="Y29" s="10"/>
      <c r="Z29" s="11"/>
    </row>
    <row r="30" spans="1:26" ht="12.75">
      <c r="A30" s="9">
        <v>14</v>
      </c>
      <c r="B30" s="10">
        <v>0</v>
      </c>
      <c r="C30" s="10">
        <v>0</v>
      </c>
      <c r="D30" s="10"/>
      <c r="E30" s="10">
        <v>342</v>
      </c>
      <c r="F30" s="10">
        <v>342</v>
      </c>
      <c r="G30" s="10">
        <v>109440</v>
      </c>
      <c r="H30" s="10">
        <v>0.15881</v>
      </c>
      <c r="I30" s="10">
        <v>0</v>
      </c>
      <c r="J30" s="10">
        <v>0</v>
      </c>
      <c r="K30" s="10">
        <v>0</v>
      </c>
      <c r="L30" s="10">
        <v>0</v>
      </c>
      <c r="M30" s="10">
        <v>109.368371</v>
      </c>
      <c r="N30" s="10">
        <v>0</v>
      </c>
      <c r="O30" s="11">
        <v>0.007817</v>
      </c>
      <c r="P30" s="86"/>
      <c r="Q30" s="10"/>
      <c r="R30" s="10"/>
      <c r="S30" s="10"/>
      <c r="T30" s="10"/>
      <c r="U30" s="10"/>
      <c r="V30" s="10"/>
      <c r="W30" s="10"/>
      <c r="X30" s="10"/>
      <c r="Y30" s="10"/>
      <c r="Z30" s="11"/>
    </row>
    <row r="31" spans="1:26" ht="12.75">
      <c r="A31" s="9">
        <v>15</v>
      </c>
      <c r="B31" s="10">
        <v>0</v>
      </c>
      <c r="C31" s="10">
        <v>0</v>
      </c>
      <c r="D31" s="10"/>
      <c r="E31" s="10">
        <v>360</v>
      </c>
      <c r="F31" s="10">
        <v>360</v>
      </c>
      <c r="G31" s="10">
        <v>115200</v>
      </c>
      <c r="H31" s="10">
        <v>0.071337</v>
      </c>
      <c r="I31" s="10">
        <v>0</v>
      </c>
      <c r="J31" s="10">
        <v>0</v>
      </c>
      <c r="K31" s="10">
        <v>0</v>
      </c>
      <c r="L31" s="10">
        <v>0</v>
      </c>
      <c r="M31" s="10">
        <v>115.92011</v>
      </c>
      <c r="N31" s="10">
        <v>0</v>
      </c>
      <c r="O31" s="11">
        <v>0.008229</v>
      </c>
      <c r="P31" s="86"/>
      <c r="Q31" s="10"/>
      <c r="R31" s="10"/>
      <c r="S31" s="10"/>
      <c r="T31" s="10"/>
      <c r="U31" s="10"/>
      <c r="V31" s="10"/>
      <c r="W31" s="10"/>
      <c r="X31" s="10"/>
      <c r="Y31" s="10"/>
      <c r="Z31" s="11"/>
    </row>
    <row r="32" spans="1:26" ht="12.75">
      <c r="A32" s="9">
        <v>16</v>
      </c>
      <c r="B32" s="10">
        <v>0</v>
      </c>
      <c r="C32" s="10">
        <v>0</v>
      </c>
      <c r="D32" s="10"/>
      <c r="E32" s="10">
        <v>356</v>
      </c>
      <c r="F32" s="10">
        <v>356</v>
      </c>
      <c r="G32" s="10">
        <v>113920</v>
      </c>
      <c r="H32" s="10">
        <v>0.121934</v>
      </c>
      <c r="I32" s="10">
        <v>0</v>
      </c>
      <c r="J32" s="10">
        <v>0</v>
      </c>
      <c r="K32" s="10">
        <v>0</v>
      </c>
      <c r="L32" s="10">
        <v>0</v>
      </c>
      <c r="M32" s="10">
        <v>101.037392</v>
      </c>
      <c r="N32" s="10">
        <v>0</v>
      </c>
      <c r="O32" s="11">
        <v>0.008137</v>
      </c>
      <c r="P32" s="86"/>
      <c r="Q32" s="10"/>
      <c r="R32" s="10"/>
      <c r="S32" s="10"/>
      <c r="T32" s="10"/>
      <c r="U32" s="10"/>
      <c r="V32" s="10"/>
      <c r="W32" s="10"/>
      <c r="X32" s="10"/>
      <c r="Y32" s="10"/>
      <c r="Z32" s="11"/>
    </row>
    <row r="33" spans="1:26" ht="12.75">
      <c r="A33" s="9">
        <v>17</v>
      </c>
      <c r="B33" s="10">
        <v>0</v>
      </c>
      <c r="C33" s="10">
        <v>0</v>
      </c>
      <c r="D33" s="10"/>
      <c r="E33" s="10">
        <v>354</v>
      </c>
      <c r="F33" s="10">
        <v>354</v>
      </c>
      <c r="G33" s="10">
        <v>113280</v>
      </c>
      <c r="H33" s="10">
        <v>0.159364</v>
      </c>
      <c r="I33" s="10">
        <v>0</v>
      </c>
      <c r="J33" s="10">
        <v>0</v>
      </c>
      <c r="K33" s="10">
        <v>0</v>
      </c>
      <c r="L33" s="10">
        <v>0</v>
      </c>
      <c r="M33" s="10">
        <v>112.035598</v>
      </c>
      <c r="N33" s="10">
        <v>0</v>
      </c>
      <c r="O33" s="11">
        <v>0.008091</v>
      </c>
      <c r="P33" s="86"/>
      <c r="Q33" s="10"/>
      <c r="R33" s="10"/>
      <c r="S33" s="10"/>
      <c r="T33" s="10"/>
      <c r="U33" s="10"/>
      <c r="V33" s="10"/>
      <c r="W33" s="10"/>
      <c r="X33" s="10"/>
      <c r="Y33" s="10"/>
      <c r="Z33" s="11"/>
    </row>
    <row r="34" spans="1:26" ht="12.75">
      <c r="A34" s="9">
        <v>18</v>
      </c>
      <c r="B34" s="10">
        <v>0</v>
      </c>
      <c r="C34" s="10">
        <v>0</v>
      </c>
      <c r="D34" s="10"/>
      <c r="E34" s="10">
        <v>326</v>
      </c>
      <c r="F34" s="10">
        <v>326</v>
      </c>
      <c r="G34" s="10">
        <v>104320</v>
      </c>
      <c r="H34" s="10">
        <v>0.179361</v>
      </c>
      <c r="I34" s="10">
        <v>0</v>
      </c>
      <c r="J34" s="10">
        <v>0</v>
      </c>
      <c r="K34" s="10">
        <v>0</v>
      </c>
      <c r="L34" s="10">
        <v>0</v>
      </c>
      <c r="M34" s="10">
        <v>120.383274</v>
      </c>
      <c r="N34" s="10">
        <v>0</v>
      </c>
      <c r="O34" s="11">
        <v>0.007451</v>
      </c>
      <c r="P34" s="86"/>
      <c r="Q34" s="10"/>
      <c r="R34" s="10"/>
      <c r="S34" s="10"/>
      <c r="T34" s="10"/>
      <c r="U34" s="10"/>
      <c r="V34" s="10"/>
      <c r="W34" s="10"/>
      <c r="X34" s="10"/>
      <c r="Y34" s="10"/>
      <c r="Z34" s="11"/>
    </row>
    <row r="35" spans="1:26" ht="12.75">
      <c r="A35" s="9">
        <v>19</v>
      </c>
      <c r="B35" s="10">
        <v>0</v>
      </c>
      <c r="C35" s="10">
        <v>0</v>
      </c>
      <c r="D35" s="10"/>
      <c r="E35" s="10">
        <v>356</v>
      </c>
      <c r="F35" s="10">
        <v>356</v>
      </c>
      <c r="G35" s="10">
        <v>113920</v>
      </c>
      <c r="H35" s="10">
        <v>0.181169</v>
      </c>
      <c r="I35" s="10">
        <v>0</v>
      </c>
      <c r="J35" s="10">
        <v>0</v>
      </c>
      <c r="K35" s="10">
        <v>0</v>
      </c>
      <c r="L35" s="10">
        <v>0</v>
      </c>
      <c r="M35" s="10">
        <v>97.124166</v>
      </c>
      <c r="N35" s="10">
        <v>0</v>
      </c>
      <c r="O35" s="11">
        <v>0.008137</v>
      </c>
      <c r="P35" s="86"/>
      <c r="Q35" s="10"/>
      <c r="R35" s="10"/>
      <c r="S35" s="10"/>
      <c r="T35" s="10"/>
      <c r="U35" s="10"/>
      <c r="V35" s="10"/>
      <c r="W35" s="10"/>
      <c r="X35" s="10"/>
      <c r="Y35" s="10"/>
      <c r="Z35" s="11"/>
    </row>
    <row r="36" spans="1:26" ht="12.75">
      <c r="A36" s="9">
        <v>20</v>
      </c>
      <c r="B36" s="10">
        <v>0</v>
      </c>
      <c r="C36" s="10">
        <v>0</v>
      </c>
      <c r="D36" s="10"/>
      <c r="E36" s="10">
        <v>357</v>
      </c>
      <c r="F36" s="10">
        <v>357</v>
      </c>
      <c r="G36" s="10">
        <v>114240</v>
      </c>
      <c r="H36" s="10">
        <v>0.069954</v>
      </c>
      <c r="I36" s="10">
        <v>0</v>
      </c>
      <c r="J36" s="10">
        <v>0</v>
      </c>
      <c r="K36" s="10">
        <v>0</v>
      </c>
      <c r="L36" s="10">
        <v>0</v>
      </c>
      <c r="M36" s="10">
        <v>109.079808</v>
      </c>
      <c r="N36" s="10">
        <v>0</v>
      </c>
      <c r="O36" s="11">
        <v>0.00816</v>
      </c>
      <c r="P36" s="86"/>
      <c r="Q36" s="10"/>
      <c r="R36" s="10"/>
      <c r="S36" s="10"/>
      <c r="T36" s="10"/>
      <c r="U36" s="10"/>
      <c r="V36" s="10"/>
      <c r="W36" s="10"/>
      <c r="X36" s="10"/>
      <c r="Y36" s="10"/>
      <c r="Z36" s="11"/>
    </row>
    <row r="37" spans="1:26" ht="12.75">
      <c r="A37" s="9">
        <v>21</v>
      </c>
      <c r="B37" s="10">
        <v>0</v>
      </c>
      <c r="C37" s="10">
        <v>0</v>
      </c>
      <c r="D37" s="10"/>
      <c r="E37" s="10">
        <v>684</v>
      </c>
      <c r="F37" s="10">
        <v>684</v>
      </c>
      <c r="G37" s="10">
        <v>8208000</v>
      </c>
      <c r="H37" s="10">
        <v>0.261653</v>
      </c>
      <c r="I37" s="10">
        <v>0</v>
      </c>
      <c r="J37" s="10">
        <v>0</v>
      </c>
      <c r="K37" s="10">
        <v>0</v>
      </c>
      <c r="L37" s="10">
        <v>0</v>
      </c>
      <c r="M37" s="10">
        <v>120.709336</v>
      </c>
      <c r="N37" s="10">
        <v>30</v>
      </c>
      <c r="O37" s="11">
        <v>0.586286</v>
      </c>
      <c r="P37" s="86"/>
      <c r="Q37" s="10"/>
      <c r="R37" s="10"/>
      <c r="S37" s="10"/>
      <c r="T37" s="10"/>
      <c r="U37" s="10"/>
      <c r="V37" s="10"/>
      <c r="W37" s="10"/>
      <c r="X37" s="10"/>
      <c r="Y37" s="10"/>
      <c r="Z37" s="11"/>
    </row>
    <row r="38" spans="1:26" ht="12.75">
      <c r="A38" s="9">
        <v>22</v>
      </c>
      <c r="B38" s="10">
        <v>0</v>
      </c>
      <c r="C38" s="10">
        <v>0</v>
      </c>
      <c r="D38" s="10"/>
      <c r="E38" s="10">
        <v>694</v>
      </c>
      <c r="F38" s="10">
        <v>694</v>
      </c>
      <c r="G38" s="10">
        <v>8328000</v>
      </c>
      <c r="H38" s="10">
        <v>0.226412</v>
      </c>
      <c r="I38" s="10">
        <v>0</v>
      </c>
      <c r="J38" s="10">
        <v>0</v>
      </c>
      <c r="K38" s="10">
        <v>0</v>
      </c>
      <c r="L38" s="10">
        <v>0</v>
      </c>
      <c r="M38" s="10">
        <v>114.807679</v>
      </c>
      <c r="N38" s="10">
        <v>30</v>
      </c>
      <c r="O38" s="11">
        <v>0.594857</v>
      </c>
      <c r="P38" s="86"/>
      <c r="Q38" s="10"/>
      <c r="R38" s="10"/>
      <c r="S38" s="10"/>
      <c r="T38" s="10"/>
      <c r="U38" s="10"/>
      <c r="V38" s="10"/>
      <c r="W38" s="10"/>
      <c r="X38" s="10"/>
      <c r="Y38" s="10"/>
      <c r="Z38" s="11"/>
    </row>
    <row r="39" spans="1:26" ht="12.75">
      <c r="A39" s="9">
        <v>23</v>
      </c>
      <c r="B39" s="10">
        <v>0</v>
      </c>
      <c r="C39" s="10">
        <v>0</v>
      </c>
      <c r="D39" s="10"/>
      <c r="E39" s="10">
        <v>750</v>
      </c>
      <c r="F39" s="10">
        <v>750</v>
      </c>
      <c r="G39" s="10">
        <v>9000000</v>
      </c>
      <c r="H39" s="10">
        <v>0.110895</v>
      </c>
      <c r="I39" s="10">
        <v>0</v>
      </c>
      <c r="J39" s="10">
        <v>0</v>
      </c>
      <c r="K39" s="10">
        <v>0</v>
      </c>
      <c r="L39" s="10">
        <v>0</v>
      </c>
      <c r="M39" s="10">
        <v>166.935397</v>
      </c>
      <c r="N39" s="10">
        <v>30</v>
      </c>
      <c r="O39" s="11">
        <v>0.642857</v>
      </c>
      <c r="P39" s="86"/>
      <c r="Q39" s="10"/>
      <c r="R39" s="10"/>
      <c r="S39" s="10"/>
      <c r="T39" s="10"/>
      <c r="U39" s="10"/>
      <c r="V39" s="10"/>
      <c r="W39" s="10"/>
      <c r="X39" s="10"/>
      <c r="Y39" s="10"/>
      <c r="Z39" s="11"/>
    </row>
    <row r="40" spans="1:26" ht="12.75">
      <c r="A40" s="9">
        <v>24</v>
      </c>
      <c r="B40" s="10">
        <v>0</v>
      </c>
      <c r="C40" s="10">
        <v>0</v>
      </c>
      <c r="D40" s="10"/>
      <c r="E40" s="10">
        <v>738</v>
      </c>
      <c r="F40" s="10">
        <v>738</v>
      </c>
      <c r="G40" s="10">
        <v>8856000</v>
      </c>
      <c r="H40" s="10">
        <v>0.1267</v>
      </c>
      <c r="I40" s="10">
        <v>0</v>
      </c>
      <c r="J40" s="10">
        <v>0</v>
      </c>
      <c r="K40" s="10">
        <v>0</v>
      </c>
      <c r="L40" s="10">
        <v>0</v>
      </c>
      <c r="M40" s="10">
        <v>128.139734</v>
      </c>
      <c r="N40" s="10">
        <v>30</v>
      </c>
      <c r="O40" s="11">
        <v>0.632571</v>
      </c>
      <c r="P40" s="86"/>
      <c r="Q40" s="10"/>
      <c r="R40" s="10"/>
      <c r="S40" s="10"/>
      <c r="T40" s="10"/>
      <c r="U40" s="10"/>
      <c r="V40" s="10"/>
      <c r="W40" s="10"/>
      <c r="X40" s="10"/>
      <c r="Y40" s="10"/>
      <c r="Z40" s="11"/>
    </row>
    <row r="41" spans="1:26" ht="12.75">
      <c r="A41" s="9">
        <v>25</v>
      </c>
      <c r="B41" s="10">
        <v>0</v>
      </c>
      <c r="C41" s="10">
        <v>0</v>
      </c>
      <c r="D41" s="10"/>
      <c r="E41" s="10">
        <v>732</v>
      </c>
      <c r="F41" s="10">
        <v>732</v>
      </c>
      <c r="G41" s="10">
        <v>8784000</v>
      </c>
      <c r="H41" s="10">
        <v>0.117732</v>
      </c>
      <c r="I41" s="10">
        <v>0</v>
      </c>
      <c r="J41" s="10">
        <v>0</v>
      </c>
      <c r="K41" s="10">
        <v>0</v>
      </c>
      <c r="L41" s="10">
        <v>0</v>
      </c>
      <c r="M41" s="10">
        <v>183.014387</v>
      </c>
      <c r="N41" s="10">
        <v>30</v>
      </c>
      <c r="O41" s="11">
        <v>0.627429</v>
      </c>
      <c r="P41" s="86"/>
      <c r="Q41" s="10"/>
      <c r="R41" s="10"/>
      <c r="S41" s="10"/>
      <c r="T41" s="10"/>
      <c r="U41" s="10"/>
      <c r="V41" s="10"/>
      <c r="W41" s="10"/>
      <c r="X41" s="10"/>
      <c r="Y41" s="10"/>
      <c r="Z41" s="11"/>
    </row>
    <row r="42" spans="1:26" ht="12.75">
      <c r="A42" s="9">
        <v>26</v>
      </c>
      <c r="B42" s="10">
        <v>0</v>
      </c>
      <c r="C42" s="10">
        <v>0</v>
      </c>
      <c r="D42" s="10"/>
      <c r="E42" s="10">
        <v>692</v>
      </c>
      <c r="F42" s="10">
        <v>692</v>
      </c>
      <c r="G42" s="10">
        <v>8304000</v>
      </c>
      <c r="H42" s="10">
        <v>0.128331</v>
      </c>
      <c r="I42" s="10">
        <v>0</v>
      </c>
      <c r="J42" s="10">
        <v>0</v>
      </c>
      <c r="K42" s="10">
        <v>0</v>
      </c>
      <c r="L42" s="10">
        <v>0</v>
      </c>
      <c r="M42" s="10">
        <v>105.422478</v>
      </c>
      <c r="N42" s="10">
        <v>30</v>
      </c>
      <c r="O42" s="11">
        <v>0.593143</v>
      </c>
      <c r="P42" s="86"/>
      <c r="Q42" s="10"/>
      <c r="R42" s="10"/>
      <c r="S42" s="10"/>
      <c r="T42" s="10"/>
      <c r="U42" s="10"/>
      <c r="V42" s="10"/>
      <c r="W42" s="10"/>
      <c r="X42" s="10"/>
      <c r="Y42" s="10"/>
      <c r="Z42" s="11"/>
    </row>
    <row r="43" spans="1:26" ht="12.75">
      <c r="A43" s="9">
        <v>27</v>
      </c>
      <c r="B43" s="10">
        <v>0</v>
      </c>
      <c r="C43" s="10">
        <v>0</v>
      </c>
      <c r="D43" s="10"/>
      <c r="E43" s="10">
        <v>742</v>
      </c>
      <c r="F43" s="10">
        <v>742</v>
      </c>
      <c r="G43" s="10">
        <v>8904000</v>
      </c>
      <c r="H43" s="10">
        <v>0.060133</v>
      </c>
      <c r="I43" s="10">
        <v>0</v>
      </c>
      <c r="J43" s="10">
        <v>0</v>
      </c>
      <c r="K43" s="10">
        <v>0</v>
      </c>
      <c r="L43" s="10">
        <v>0</v>
      </c>
      <c r="M43" s="10">
        <v>168.710708</v>
      </c>
      <c r="N43" s="10">
        <v>30</v>
      </c>
      <c r="O43" s="11">
        <v>0.636</v>
      </c>
      <c r="P43" s="86"/>
      <c r="Q43" s="10"/>
      <c r="R43" s="10"/>
      <c r="S43" s="10"/>
      <c r="T43" s="10"/>
      <c r="U43" s="10"/>
      <c r="V43" s="10"/>
      <c r="W43" s="10"/>
      <c r="X43" s="10"/>
      <c r="Y43" s="10"/>
      <c r="Z43" s="11"/>
    </row>
    <row r="44" spans="1:26" ht="12.75">
      <c r="A44" s="9">
        <v>28</v>
      </c>
      <c r="B44" s="10">
        <v>0</v>
      </c>
      <c r="C44" s="10">
        <v>0</v>
      </c>
      <c r="D44" s="10"/>
      <c r="E44" s="10">
        <v>756</v>
      </c>
      <c r="F44" s="10">
        <v>756</v>
      </c>
      <c r="G44" s="10">
        <v>9072000</v>
      </c>
      <c r="H44" s="10">
        <v>0.15266</v>
      </c>
      <c r="I44" s="10">
        <v>0</v>
      </c>
      <c r="J44" s="10">
        <v>0</v>
      </c>
      <c r="K44" s="10">
        <v>0</v>
      </c>
      <c r="L44" s="10">
        <v>0</v>
      </c>
      <c r="M44" s="10">
        <v>123.707164</v>
      </c>
      <c r="N44" s="10">
        <v>30</v>
      </c>
      <c r="O44" s="11">
        <v>0.648</v>
      </c>
      <c r="P44" s="86"/>
      <c r="Q44" s="10"/>
      <c r="R44" s="10"/>
      <c r="S44" s="10"/>
      <c r="T44" s="10"/>
      <c r="U44" s="10"/>
      <c r="V44" s="10"/>
      <c r="W44" s="10"/>
      <c r="X44" s="10"/>
      <c r="Y44" s="10"/>
      <c r="Z44" s="11"/>
    </row>
    <row r="45" spans="1:26" ht="12.75">
      <c r="A45" s="9">
        <v>29</v>
      </c>
      <c r="B45" s="10">
        <v>0</v>
      </c>
      <c r="C45" s="10">
        <v>0</v>
      </c>
      <c r="D45" s="10"/>
      <c r="E45" s="10">
        <v>732</v>
      </c>
      <c r="F45" s="10">
        <v>732</v>
      </c>
      <c r="G45" s="10">
        <v>8784000</v>
      </c>
      <c r="H45" s="10">
        <v>0.070047</v>
      </c>
      <c r="I45" s="10">
        <v>0</v>
      </c>
      <c r="J45" s="10">
        <v>0</v>
      </c>
      <c r="K45" s="10">
        <v>0</v>
      </c>
      <c r="L45" s="10">
        <v>0</v>
      </c>
      <c r="M45" s="10">
        <v>150.713888</v>
      </c>
      <c r="N45" s="10">
        <v>30</v>
      </c>
      <c r="O45" s="11">
        <v>0.627429</v>
      </c>
      <c r="P45" s="86"/>
      <c r="Q45" s="10"/>
      <c r="R45" s="10"/>
      <c r="S45" s="10"/>
      <c r="T45" s="10"/>
      <c r="U45" s="10"/>
      <c r="V45" s="10"/>
      <c r="W45" s="10"/>
      <c r="X45" s="10"/>
      <c r="Y45" s="10"/>
      <c r="Z45" s="11"/>
    </row>
    <row r="46" spans="1:26" ht="12.75">
      <c r="A46" s="9">
        <v>30</v>
      </c>
      <c r="B46" s="10">
        <v>0</v>
      </c>
      <c r="C46" s="10">
        <v>0</v>
      </c>
      <c r="D46" s="10"/>
      <c r="E46" s="10">
        <v>768</v>
      </c>
      <c r="F46" s="10">
        <v>768</v>
      </c>
      <c r="G46" s="10">
        <v>9216000</v>
      </c>
      <c r="H46" s="10">
        <v>0.090263</v>
      </c>
      <c r="I46" s="10">
        <v>0</v>
      </c>
      <c r="J46" s="10">
        <v>0</v>
      </c>
      <c r="K46" s="10">
        <v>0</v>
      </c>
      <c r="L46" s="10">
        <v>0</v>
      </c>
      <c r="M46" s="10">
        <v>131.278651</v>
      </c>
      <c r="N46" s="10">
        <v>30</v>
      </c>
      <c r="O46" s="11">
        <v>0.658286</v>
      </c>
      <c r="P46" s="86"/>
      <c r="Q46" s="10"/>
      <c r="R46" s="10"/>
      <c r="S46" s="10"/>
      <c r="T46" s="10"/>
      <c r="U46" s="10"/>
      <c r="V46" s="10"/>
      <c r="W46" s="10"/>
      <c r="X46" s="10"/>
      <c r="Y46" s="10"/>
      <c r="Z46" s="11"/>
    </row>
    <row r="47" spans="1:26" ht="12.75">
      <c r="A47" s="9">
        <v>0</v>
      </c>
      <c r="B47" s="10">
        <v>4</v>
      </c>
      <c r="C47" s="10">
        <v>0</v>
      </c>
      <c r="D47" s="10"/>
      <c r="E47" s="10">
        <v>721</v>
      </c>
      <c r="F47" s="10">
        <v>721</v>
      </c>
      <c r="G47" s="10">
        <v>8652000</v>
      </c>
      <c r="H47" s="10">
        <v>0.132809</v>
      </c>
      <c r="I47" s="10">
        <v>0</v>
      </c>
      <c r="J47" s="10">
        <v>0</v>
      </c>
      <c r="K47" s="10">
        <v>0</v>
      </c>
      <c r="L47" s="10">
        <v>0</v>
      </c>
      <c r="M47" s="10">
        <v>242.582265</v>
      </c>
      <c r="N47" s="10">
        <v>30</v>
      </c>
      <c r="O47" s="11">
        <v>0.618</v>
      </c>
      <c r="P47" s="86"/>
      <c r="Q47" s="10"/>
      <c r="R47" s="10"/>
      <c r="S47" s="10"/>
      <c r="T47" s="10"/>
      <c r="U47" s="10"/>
      <c r="V47" s="10"/>
      <c r="W47" s="10"/>
      <c r="X47" s="10"/>
      <c r="Y47" s="10"/>
      <c r="Z47" s="11"/>
    </row>
    <row r="48" spans="1:26" ht="12.75">
      <c r="A48" s="9">
        <v>0</v>
      </c>
      <c r="B48" s="10">
        <v>1</v>
      </c>
      <c r="C48" s="10">
        <v>0</v>
      </c>
      <c r="D48" s="10"/>
      <c r="E48" s="10">
        <v>721</v>
      </c>
      <c r="F48" s="10">
        <v>721</v>
      </c>
      <c r="G48" s="10">
        <v>8652000</v>
      </c>
      <c r="H48" s="10">
        <v>0.133647</v>
      </c>
      <c r="I48" s="10">
        <v>0</v>
      </c>
      <c r="J48" s="10">
        <v>0</v>
      </c>
      <c r="K48" s="10">
        <v>0</v>
      </c>
      <c r="L48" s="10">
        <v>0</v>
      </c>
      <c r="M48" s="10">
        <v>241.410221</v>
      </c>
      <c r="N48" s="10">
        <v>30</v>
      </c>
      <c r="O48" s="11">
        <v>0.618</v>
      </c>
      <c r="P48" s="86"/>
      <c r="Q48" s="10"/>
      <c r="R48" s="10"/>
      <c r="S48" s="10"/>
      <c r="T48" s="10"/>
      <c r="U48" s="10"/>
      <c r="V48" s="10"/>
      <c r="W48" s="10"/>
      <c r="X48" s="10"/>
      <c r="Y48" s="10"/>
      <c r="Z48" s="11"/>
    </row>
    <row r="49" spans="1:26" ht="12.75">
      <c r="A49" s="9">
        <v>0</v>
      </c>
      <c r="B49" s="10">
        <v>2</v>
      </c>
      <c r="C49" s="10">
        <v>0</v>
      </c>
      <c r="D49" s="10"/>
      <c r="E49" s="10">
        <v>750</v>
      </c>
      <c r="F49" s="10">
        <v>750</v>
      </c>
      <c r="G49" s="10">
        <v>9000000</v>
      </c>
      <c r="H49" s="10">
        <v>0.141321</v>
      </c>
      <c r="I49" s="10">
        <v>0</v>
      </c>
      <c r="J49" s="10">
        <v>0</v>
      </c>
      <c r="K49" s="10">
        <v>0</v>
      </c>
      <c r="L49" s="10">
        <v>0</v>
      </c>
      <c r="M49" s="10">
        <v>130.304833</v>
      </c>
      <c r="N49" s="10">
        <v>30</v>
      </c>
      <c r="O49" s="11">
        <v>0.642857</v>
      </c>
      <c r="P49" s="86"/>
      <c r="Q49" s="10"/>
      <c r="R49" s="10"/>
      <c r="S49" s="10"/>
      <c r="T49" s="10"/>
      <c r="U49" s="10"/>
      <c r="V49" s="10"/>
      <c r="W49" s="10"/>
      <c r="X49" s="10"/>
      <c r="Y49" s="10"/>
      <c r="Z49" s="11"/>
    </row>
    <row r="50" spans="1:26" ht="12.75">
      <c r="A50" s="9">
        <v>0</v>
      </c>
      <c r="B50" s="10">
        <v>3</v>
      </c>
      <c r="C50" s="10">
        <v>0</v>
      </c>
      <c r="D50" s="10"/>
      <c r="E50" s="10">
        <v>728</v>
      </c>
      <c r="F50" s="10">
        <v>728</v>
      </c>
      <c r="G50" s="10">
        <v>8736000</v>
      </c>
      <c r="H50" s="10">
        <v>0.1403</v>
      </c>
      <c r="I50" s="10">
        <v>0</v>
      </c>
      <c r="J50" s="10">
        <v>0</v>
      </c>
      <c r="K50" s="10">
        <v>0</v>
      </c>
      <c r="L50" s="10">
        <v>0</v>
      </c>
      <c r="M50" s="10">
        <v>239.425528</v>
      </c>
      <c r="N50" s="10">
        <v>30</v>
      </c>
      <c r="O50" s="11">
        <v>0.624</v>
      </c>
      <c r="P50" s="86"/>
      <c r="Q50" s="10"/>
      <c r="R50" s="10"/>
      <c r="S50" s="10"/>
      <c r="T50" s="10"/>
      <c r="U50" s="10"/>
      <c r="V50" s="10"/>
      <c r="W50" s="10"/>
      <c r="X50" s="10"/>
      <c r="Y50" s="10"/>
      <c r="Z50" s="11"/>
    </row>
    <row r="51" spans="1:26" ht="12.75">
      <c r="A51" s="9">
        <v>0</v>
      </c>
      <c r="B51" s="10">
        <v>5</v>
      </c>
      <c r="C51" s="10">
        <v>0</v>
      </c>
      <c r="D51" s="10"/>
      <c r="E51" s="10">
        <v>711</v>
      </c>
      <c r="F51" s="10">
        <v>711</v>
      </c>
      <c r="G51" s="10">
        <v>8532000</v>
      </c>
      <c r="H51" s="10">
        <v>0.14132</v>
      </c>
      <c r="I51" s="10">
        <v>0</v>
      </c>
      <c r="J51" s="10">
        <v>0</v>
      </c>
      <c r="K51" s="10">
        <v>0</v>
      </c>
      <c r="L51" s="10">
        <v>0</v>
      </c>
      <c r="M51" s="10">
        <v>232.091804</v>
      </c>
      <c r="N51" s="10">
        <v>30</v>
      </c>
      <c r="O51" s="11">
        <v>0.609429</v>
      </c>
      <c r="P51" s="86"/>
      <c r="Q51" s="10"/>
      <c r="R51" s="10"/>
      <c r="S51" s="10"/>
      <c r="T51" s="10"/>
      <c r="U51" s="10"/>
      <c r="V51" s="10"/>
      <c r="W51" s="10"/>
      <c r="X51" s="10"/>
      <c r="Y51" s="10"/>
      <c r="Z51" s="11"/>
    </row>
    <row r="52" spans="1:26" ht="12.75">
      <c r="A52" s="9">
        <v>0</v>
      </c>
      <c r="B52" s="10">
        <v>6</v>
      </c>
      <c r="C52" s="10">
        <v>0</v>
      </c>
      <c r="D52" s="10"/>
      <c r="E52" s="10">
        <v>735</v>
      </c>
      <c r="F52" s="10">
        <v>735</v>
      </c>
      <c r="G52" s="10">
        <v>8820000</v>
      </c>
      <c r="H52" s="10">
        <v>0.13283</v>
      </c>
      <c r="I52" s="10">
        <v>0</v>
      </c>
      <c r="J52" s="10">
        <v>0</v>
      </c>
      <c r="K52" s="10">
        <v>0</v>
      </c>
      <c r="L52" s="10">
        <v>0</v>
      </c>
      <c r="M52" s="10">
        <v>186.449871</v>
      </c>
      <c r="N52" s="10">
        <v>30</v>
      </c>
      <c r="O52" s="11">
        <v>0.63</v>
      </c>
      <c r="P52" s="86"/>
      <c r="Q52" s="10"/>
      <c r="R52" s="10"/>
      <c r="S52" s="10"/>
      <c r="T52" s="10"/>
      <c r="U52" s="10"/>
      <c r="V52" s="10"/>
      <c r="W52" s="10"/>
      <c r="X52" s="10"/>
      <c r="Y52" s="10"/>
      <c r="Z52" s="11"/>
    </row>
    <row r="53" spans="1:26" ht="12.75">
      <c r="A53" s="9">
        <v>0</v>
      </c>
      <c r="B53" s="10">
        <v>21</v>
      </c>
      <c r="C53" s="10">
        <v>0</v>
      </c>
      <c r="D53" s="10"/>
      <c r="E53" s="10">
        <v>342</v>
      </c>
      <c r="F53" s="10">
        <v>342</v>
      </c>
      <c r="G53" s="10">
        <v>109440</v>
      </c>
      <c r="H53" s="10">
        <v>0.140732</v>
      </c>
      <c r="I53" s="10">
        <v>0</v>
      </c>
      <c r="J53" s="10">
        <v>0</v>
      </c>
      <c r="K53" s="10">
        <v>0</v>
      </c>
      <c r="L53" s="10">
        <v>0</v>
      </c>
      <c r="M53" s="10">
        <v>121.320837</v>
      </c>
      <c r="N53" s="10">
        <v>0</v>
      </c>
      <c r="O53" s="11">
        <v>0.007817</v>
      </c>
      <c r="P53" s="86"/>
      <c r="Q53" s="10"/>
      <c r="R53" s="10"/>
      <c r="S53" s="10"/>
      <c r="T53" s="10"/>
      <c r="U53" s="10"/>
      <c r="V53" s="10"/>
      <c r="W53" s="10"/>
      <c r="X53" s="10"/>
      <c r="Y53" s="10"/>
      <c r="Z53" s="11"/>
    </row>
    <row r="54" spans="1:26" ht="12.75">
      <c r="A54" s="9">
        <v>0</v>
      </c>
      <c r="B54" s="10">
        <v>7</v>
      </c>
      <c r="C54" s="10">
        <v>0</v>
      </c>
      <c r="D54" s="10"/>
      <c r="E54" s="10">
        <v>720</v>
      </c>
      <c r="F54" s="10">
        <v>720</v>
      </c>
      <c r="G54" s="10">
        <v>8640000</v>
      </c>
      <c r="H54" s="10">
        <v>0.141849</v>
      </c>
      <c r="I54" s="10">
        <v>0</v>
      </c>
      <c r="J54" s="10">
        <v>0</v>
      </c>
      <c r="K54" s="10">
        <v>0</v>
      </c>
      <c r="L54" s="10">
        <v>0</v>
      </c>
      <c r="M54" s="10">
        <v>132.215235</v>
      </c>
      <c r="N54" s="10">
        <v>30</v>
      </c>
      <c r="O54" s="11">
        <v>0.617143</v>
      </c>
      <c r="P54" s="86"/>
      <c r="Q54" s="10"/>
      <c r="R54" s="10"/>
      <c r="S54" s="10"/>
      <c r="T54" s="10"/>
      <c r="U54" s="10"/>
      <c r="V54" s="10"/>
      <c r="W54" s="10"/>
      <c r="X54" s="10"/>
      <c r="Y54" s="10"/>
      <c r="Z54" s="11"/>
    </row>
    <row r="55" spans="1:26" ht="12.75">
      <c r="A55" s="9">
        <v>0</v>
      </c>
      <c r="B55" s="10">
        <v>22</v>
      </c>
      <c r="C55" s="10">
        <v>0</v>
      </c>
      <c r="D55" s="10"/>
      <c r="E55" s="10">
        <v>347</v>
      </c>
      <c r="F55" s="10">
        <v>347</v>
      </c>
      <c r="G55" s="10">
        <v>111040</v>
      </c>
      <c r="H55" s="10">
        <v>0.132107</v>
      </c>
      <c r="I55" s="10">
        <v>0</v>
      </c>
      <c r="J55" s="10">
        <v>0</v>
      </c>
      <c r="K55" s="10">
        <v>0</v>
      </c>
      <c r="L55" s="10">
        <v>0</v>
      </c>
      <c r="M55" s="10">
        <v>116.885032</v>
      </c>
      <c r="N55" s="10">
        <v>0</v>
      </c>
      <c r="O55" s="11">
        <v>0.007931</v>
      </c>
      <c r="P55" s="86"/>
      <c r="Q55" s="10"/>
      <c r="R55" s="10"/>
      <c r="S55" s="10"/>
      <c r="T55" s="10"/>
      <c r="U55" s="10"/>
      <c r="V55" s="10"/>
      <c r="W55" s="10"/>
      <c r="X55" s="10"/>
      <c r="Y55" s="10"/>
      <c r="Z55" s="11"/>
    </row>
    <row r="56" spans="1:26" ht="12.75">
      <c r="A56" s="9">
        <v>0</v>
      </c>
      <c r="B56" s="10">
        <v>23</v>
      </c>
      <c r="C56" s="10">
        <v>0</v>
      </c>
      <c r="D56" s="10"/>
      <c r="E56" s="10">
        <v>375</v>
      </c>
      <c r="F56" s="10">
        <v>375</v>
      </c>
      <c r="G56" s="10">
        <v>120000</v>
      </c>
      <c r="H56" s="10">
        <v>0.134469</v>
      </c>
      <c r="I56" s="10">
        <v>0</v>
      </c>
      <c r="J56" s="10">
        <v>0</v>
      </c>
      <c r="K56" s="10">
        <v>0</v>
      </c>
      <c r="L56" s="10">
        <v>0</v>
      </c>
      <c r="M56" s="10">
        <v>192.819855</v>
      </c>
      <c r="N56" s="10">
        <v>0</v>
      </c>
      <c r="O56" s="11">
        <v>0.008571</v>
      </c>
      <c r="P56" s="86"/>
      <c r="Q56" s="10"/>
      <c r="R56" s="10"/>
      <c r="S56" s="10"/>
      <c r="T56" s="10"/>
      <c r="U56" s="10"/>
      <c r="V56" s="10"/>
      <c r="W56" s="10"/>
      <c r="X56" s="10"/>
      <c r="Y56" s="10"/>
      <c r="Z56" s="11"/>
    </row>
    <row r="57" spans="1:26" ht="12.75">
      <c r="A57" s="9">
        <v>0</v>
      </c>
      <c r="B57" s="10">
        <v>8</v>
      </c>
      <c r="C57" s="10">
        <v>0</v>
      </c>
      <c r="D57" s="10"/>
      <c r="E57" s="10">
        <v>700</v>
      </c>
      <c r="F57" s="10">
        <v>700</v>
      </c>
      <c r="G57" s="10">
        <v>8400000</v>
      </c>
      <c r="H57" s="10">
        <v>0.141821</v>
      </c>
      <c r="I57" s="10">
        <v>0</v>
      </c>
      <c r="J57" s="10">
        <v>0</v>
      </c>
      <c r="K57" s="10">
        <v>0</v>
      </c>
      <c r="L57" s="10">
        <v>0</v>
      </c>
      <c r="M57" s="10">
        <v>117.639162</v>
      </c>
      <c r="N57" s="10">
        <v>30</v>
      </c>
      <c r="O57" s="11">
        <v>0.6</v>
      </c>
      <c r="P57" s="86"/>
      <c r="Q57" s="10"/>
      <c r="R57" s="10"/>
      <c r="S57" s="10"/>
      <c r="T57" s="10"/>
      <c r="U57" s="10"/>
      <c r="V57" s="10"/>
      <c r="W57" s="10"/>
      <c r="X57" s="10"/>
      <c r="Y57" s="10"/>
      <c r="Z57" s="11"/>
    </row>
    <row r="58" spans="1:26" ht="12.75">
      <c r="A58" s="9">
        <v>0</v>
      </c>
      <c r="B58" s="10">
        <v>24</v>
      </c>
      <c r="C58" s="10">
        <v>0</v>
      </c>
      <c r="D58" s="10"/>
      <c r="E58" s="10">
        <v>369</v>
      </c>
      <c r="F58" s="10">
        <v>369</v>
      </c>
      <c r="G58" s="10">
        <v>118080</v>
      </c>
      <c r="H58" s="10">
        <v>0.137835</v>
      </c>
      <c r="I58" s="10">
        <v>0</v>
      </c>
      <c r="J58" s="10">
        <v>0</v>
      </c>
      <c r="K58" s="10">
        <v>0</v>
      </c>
      <c r="L58" s="10">
        <v>0</v>
      </c>
      <c r="M58" s="10">
        <v>130.714181</v>
      </c>
      <c r="N58" s="10">
        <v>0</v>
      </c>
      <c r="O58" s="11">
        <v>0.008434</v>
      </c>
      <c r="P58" s="86"/>
      <c r="Q58" s="10"/>
      <c r="R58" s="10"/>
      <c r="S58" s="10"/>
      <c r="T58" s="10"/>
      <c r="U58" s="10"/>
      <c r="V58" s="10"/>
      <c r="W58" s="10"/>
      <c r="X58" s="10"/>
      <c r="Y58" s="10"/>
      <c r="Z58" s="11"/>
    </row>
    <row r="59" spans="1:26" ht="12.75">
      <c r="A59" s="9">
        <v>0</v>
      </c>
      <c r="B59" s="10">
        <v>9</v>
      </c>
      <c r="C59" s="10">
        <v>0</v>
      </c>
      <c r="D59" s="10"/>
      <c r="E59" s="10">
        <v>695</v>
      </c>
      <c r="F59" s="10">
        <v>695</v>
      </c>
      <c r="G59" s="10">
        <v>8340000</v>
      </c>
      <c r="H59" s="10">
        <v>0.145892</v>
      </c>
      <c r="I59" s="10">
        <v>0</v>
      </c>
      <c r="J59" s="10">
        <v>0</v>
      </c>
      <c r="K59" s="10">
        <v>0</v>
      </c>
      <c r="L59" s="10">
        <v>0</v>
      </c>
      <c r="M59" s="10">
        <v>230.051075</v>
      </c>
      <c r="N59" s="10">
        <v>30</v>
      </c>
      <c r="O59" s="11">
        <v>0.595714</v>
      </c>
      <c r="P59" s="86"/>
      <c r="Q59" s="10"/>
      <c r="R59" s="10"/>
      <c r="S59" s="10"/>
      <c r="T59" s="10"/>
      <c r="U59" s="10"/>
      <c r="V59" s="10"/>
      <c r="W59" s="10"/>
      <c r="X59" s="10"/>
      <c r="Y59" s="10"/>
      <c r="Z59" s="11"/>
    </row>
    <row r="60" spans="1:26" ht="12.75">
      <c r="A60" s="9">
        <v>0</v>
      </c>
      <c r="B60" s="10">
        <v>10</v>
      </c>
      <c r="C60" s="10">
        <v>0</v>
      </c>
      <c r="D60" s="10"/>
      <c r="E60" s="10">
        <v>700</v>
      </c>
      <c r="F60" s="10">
        <v>700</v>
      </c>
      <c r="G60" s="10">
        <v>8400000</v>
      </c>
      <c r="H60" s="10">
        <v>0.137187</v>
      </c>
      <c r="I60" s="10">
        <v>0</v>
      </c>
      <c r="J60" s="10">
        <v>0</v>
      </c>
      <c r="K60" s="10">
        <v>0</v>
      </c>
      <c r="L60" s="10">
        <v>0</v>
      </c>
      <c r="M60" s="10">
        <v>122.370586</v>
      </c>
      <c r="N60" s="10">
        <v>30</v>
      </c>
      <c r="O60" s="11">
        <v>0.6</v>
      </c>
      <c r="P60" s="86"/>
      <c r="Q60" s="10"/>
      <c r="R60" s="10"/>
      <c r="S60" s="10"/>
      <c r="T60" s="10"/>
      <c r="U60" s="10"/>
      <c r="V60" s="10"/>
      <c r="W60" s="10"/>
      <c r="X60" s="10"/>
      <c r="Y60" s="10"/>
      <c r="Z60" s="11"/>
    </row>
    <row r="61" spans="1:26" ht="12.75">
      <c r="A61" s="9">
        <v>0</v>
      </c>
      <c r="B61" s="10">
        <v>25</v>
      </c>
      <c r="C61" s="10">
        <v>0</v>
      </c>
      <c r="D61" s="10"/>
      <c r="E61" s="10">
        <v>366</v>
      </c>
      <c r="F61" s="10">
        <v>366</v>
      </c>
      <c r="G61" s="10">
        <v>117120</v>
      </c>
      <c r="H61" s="10">
        <v>0.132936</v>
      </c>
      <c r="I61" s="10">
        <v>0</v>
      </c>
      <c r="J61" s="10">
        <v>0</v>
      </c>
      <c r="K61" s="10">
        <v>0</v>
      </c>
      <c r="L61" s="10">
        <v>0</v>
      </c>
      <c r="M61" s="10">
        <v>205.073171</v>
      </c>
      <c r="N61" s="10">
        <v>0</v>
      </c>
      <c r="O61" s="11">
        <v>0.008366</v>
      </c>
      <c r="P61" s="86"/>
      <c r="Q61" s="10"/>
      <c r="R61" s="10"/>
      <c r="S61" s="10"/>
      <c r="T61" s="10"/>
      <c r="U61" s="10"/>
      <c r="V61" s="10"/>
      <c r="W61" s="10"/>
      <c r="X61" s="10"/>
      <c r="Y61" s="10"/>
      <c r="Z61" s="11"/>
    </row>
    <row r="62" spans="1:26" ht="12.75">
      <c r="A62" s="9">
        <v>0</v>
      </c>
      <c r="B62" s="10">
        <v>26</v>
      </c>
      <c r="C62" s="10">
        <v>0</v>
      </c>
      <c r="D62" s="10"/>
      <c r="E62" s="10">
        <v>343</v>
      </c>
      <c r="F62" s="10">
        <v>343</v>
      </c>
      <c r="G62" s="10">
        <v>109760</v>
      </c>
      <c r="H62" s="10">
        <v>0.138267</v>
      </c>
      <c r="I62" s="10">
        <v>0</v>
      </c>
      <c r="J62" s="10">
        <v>0</v>
      </c>
      <c r="K62" s="10">
        <v>0</v>
      </c>
      <c r="L62" s="10">
        <v>0</v>
      </c>
      <c r="M62" s="10">
        <v>107.276568</v>
      </c>
      <c r="N62" s="10">
        <v>0</v>
      </c>
      <c r="O62" s="11">
        <v>0.00784</v>
      </c>
      <c r="P62" s="86"/>
      <c r="Q62" s="10"/>
      <c r="R62" s="10"/>
      <c r="S62" s="10"/>
      <c r="T62" s="10"/>
      <c r="U62" s="10"/>
      <c r="V62" s="10"/>
      <c r="W62" s="10"/>
      <c r="X62" s="10"/>
      <c r="Y62" s="10"/>
      <c r="Z62" s="11"/>
    </row>
    <row r="63" spans="1:26" ht="12.75">
      <c r="A63" s="9">
        <v>0</v>
      </c>
      <c r="B63" s="10">
        <v>11</v>
      </c>
      <c r="C63" s="10">
        <v>3</v>
      </c>
      <c r="D63" s="10"/>
      <c r="E63" s="10">
        <v>1582</v>
      </c>
      <c r="F63" s="10">
        <v>1582</v>
      </c>
      <c r="G63" s="10">
        <v>6944320</v>
      </c>
      <c r="H63" s="10">
        <v>0.144874</v>
      </c>
      <c r="I63" s="10">
        <v>0</v>
      </c>
      <c r="J63" s="10">
        <v>0</v>
      </c>
      <c r="K63" s="10">
        <v>0</v>
      </c>
      <c r="L63" s="10">
        <v>0</v>
      </c>
      <c r="M63" s="10">
        <v>126.752169</v>
      </c>
      <c r="N63" s="10">
        <v>0.5</v>
      </c>
      <c r="O63" s="11">
        <v>0.496023</v>
      </c>
      <c r="P63" s="86"/>
      <c r="Q63" s="10"/>
      <c r="R63" s="10"/>
      <c r="S63" s="10"/>
      <c r="T63" s="10"/>
      <c r="U63" s="10"/>
      <c r="V63" s="10"/>
      <c r="W63" s="10"/>
      <c r="X63" s="10"/>
      <c r="Y63" s="10"/>
      <c r="Z63" s="11"/>
    </row>
    <row r="64" spans="1:26" ht="12.75">
      <c r="A64" s="9">
        <v>0</v>
      </c>
      <c r="B64" s="10">
        <v>12</v>
      </c>
      <c r="C64" s="10">
        <v>3</v>
      </c>
      <c r="D64" s="10"/>
      <c r="E64" s="10">
        <v>1573</v>
      </c>
      <c r="F64" s="10">
        <v>1573</v>
      </c>
      <c r="G64" s="10">
        <v>6903680</v>
      </c>
      <c r="H64" s="10">
        <v>0.141637</v>
      </c>
      <c r="I64" s="10">
        <v>0</v>
      </c>
      <c r="J64" s="10">
        <v>0</v>
      </c>
      <c r="K64" s="10">
        <v>0</v>
      </c>
      <c r="L64" s="10">
        <v>0</v>
      </c>
      <c r="M64" s="10">
        <v>138.978505</v>
      </c>
      <c r="N64" s="10">
        <v>0.5</v>
      </c>
      <c r="O64" s="11">
        <v>0.49312</v>
      </c>
      <c r="P64" s="86"/>
      <c r="Q64" s="10"/>
      <c r="R64" s="10"/>
      <c r="S64" s="10"/>
      <c r="T64" s="10"/>
      <c r="U64" s="10"/>
      <c r="V64" s="10"/>
      <c r="W64" s="10"/>
      <c r="X64" s="10"/>
      <c r="Y64" s="10"/>
      <c r="Z64" s="11"/>
    </row>
    <row r="65" spans="1:26" ht="12.75">
      <c r="A65" s="9">
        <v>0</v>
      </c>
      <c r="B65" s="10">
        <v>13</v>
      </c>
      <c r="C65" s="10">
        <v>3</v>
      </c>
      <c r="D65" s="10"/>
      <c r="E65" s="10">
        <v>1544</v>
      </c>
      <c r="F65" s="10">
        <v>1544</v>
      </c>
      <c r="G65" s="10">
        <v>6947264</v>
      </c>
      <c r="H65" s="10">
        <v>0.14015</v>
      </c>
      <c r="I65" s="10">
        <v>0</v>
      </c>
      <c r="J65" s="10">
        <v>0</v>
      </c>
      <c r="K65" s="10">
        <v>0</v>
      </c>
      <c r="L65" s="10">
        <v>0</v>
      </c>
      <c r="M65" s="10">
        <v>120.280453</v>
      </c>
      <c r="N65" s="10">
        <v>0.5</v>
      </c>
      <c r="O65" s="11">
        <v>0.496233</v>
      </c>
      <c r="P65" s="86"/>
      <c r="Q65" s="10"/>
      <c r="R65" s="10"/>
      <c r="S65" s="10"/>
      <c r="T65" s="10"/>
      <c r="U65" s="10"/>
      <c r="V65" s="10"/>
      <c r="W65" s="10"/>
      <c r="X65" s="10"/>
      <c r="Y65" s="10"/>
      <c r="Z65" s="11"/>
    </row>
    <row r="66" spans="1:26" ht="12.75">
      <c r="A66" s="9">
        <v>0</v>
      </c>
      <c r="B66" s="10">
        <v>14</v>
      </c>
      <c r="C66" s="10">
        <v>3</v>
      </c>
      <c r="D66" s="10"/>
      <c r="E66" s="10">
        <v>1410</v>
      </c>
      <c r="F66" s="10">
        <v>1406</v>
      </c>
      <c r="G66" s="10">
        <v>6865344</v>
      </c>
      <c r="H66" s="10">
        <v>0.138238</v>
      </c>
      <c r="I66" s="10">
        <v>0</v>
      </c>
      <c r="J66" s="10">
        <v>0</v>
      </c>
      <c r="K66" s="10">
        <v>0</v>
      </c>
      <c r="L66" s="10">
        <v>0</v>
      </c>
      <c r="M66" s="10">
        <v>109.61431</v>
      </c>
      <c r="N66" s="10">
        <v>0.5</v>
      </c>
      <c r="O66" s="11">
        <v>0.490382</v>
      </c>
      <c r="P66" s="86"/>
      <c r="Q66" s="10"/>
      <c r="R66" s="10"/>
      <c r="S66" s="10"/>
      <c r="T66" s="10"/>
      <c r="U66" s="10"/>
      <c r="V66" s="10"/>
      <c r="W66" s="10"/>
      <c r="X66" s="10"/>
      <c r="Y66" s="10"/>
      <c r="Z66" s="11"/>
    </row>
    <row r="67" spans="1:26" ht="12.75">
      <c r="A67" s="9">
        <v>0</v>
      </c>
      <c r="B67" s="10">
        <v>15</v>
      </c>
      <c r="C67" s="10">
        <v>3</v>
      </c>
      <c r="D67" s="10"/>
      <c r="E67" s="10">
        <v>1697</v>
      </c>
      <c r="F67" s="10">
        <v>1697</v>
      </c>
      <c r="G67" s="10">
        <v>6973568</v>
      </c>
      <c r="H67" s="10">
        <v>0.139771</v>
      </c>
      <c r="I67" s="10">
        <v>0</v>
      </c>
      <c r="J67" s="10">
        <v>0</v>
      </c>
      <c r="K67" s="10">
        <v>0</v>
      </c>
      <c r="L67" s="10">
        <v>0</v>
      </c>
      <c r="M67" s="10">
        <v>242.19275</v>
      </c>
      <c r="N67" s="10">
        <v>0.5</v>
      </c>
      <c r="O67" s="11">
        <v>0.498112</v>
      </c>
      <c r="P67" s="86"/>
      <c r="Q67" s="10"/>
      <c r="R67" s="10"/>
      <c r="S67" s="10"/>
      <c r="T67" s="10"/>
      <c r="U67" s="10"/>
      <c r="V67" s="10"/>
      <c r="W67" s="10"/>
      <c r="X67" s="10"/>
      <c r="Y67" s="10"/>
      <c r="Z67" s="11"/>
    </row>
    <row r="68" spans="1:26" ht="12.75">
      <c r="A68" s="9">
        <v>0</v>
      </c>
      <c r="B68" s="10">
        <v>16</v>
      </c>
      <c r="C68" s="10">
        <v>3</v>
      </c>
      <c r="D68" s="10"/>
      <c r="E68" s="10">
        <v>1612</v>
      </c>
      <c r="F68" s="10">
        <v>1612</v>
      </c>
      <c r="G68" s="10">
        <v>6916160</v>
      </c>
      <c r="H68" s="10">
        <v>0.139977</v>
      </c>
      <c r="I68" s="10">
        <v>0</v>
      </c>
      <c r="J68" s="10">
        <v>0</v>
      </c>
      <c r="K68" s="10">
        <v>0</v>
      </c>
      <c r="L68" s="10">
        <v>0</v>
      </c>
      <c r="M68" s="10">
        <v>190.824791</v>
      </c>
      <c r="N68" s="10">
        <v>0.5</v>
      </c>
      <c r="O68" s="11">
        <v>0.494011</v>
      </c>
      <c r="P68" s="86"/>
      <c r="Q68" s="10"/>
      <c r="R68" s="10"/>
      <c r="S68" s="10"/>
      <c r="T68" s="10"/>
      <c r="U68" s="10"/>
      <c r="V68" s="10"/>
      <c r="W68" s="10"/>
      <c r="X68" s="10"/>
      <c r="Y68" s="10"/>
      <c r="Z68" s="11"/>
    </row>
    <row r="69" spans="1:26" ht="12.75">
      <c r="A69" s="9">
        <v>0</v>
      </c>
      <c r="B69" s="10">
        <v>17</v>
      </c>
      <c r="C69" s="10">
        <v>3</v>
      </c>
      <c r="D69" s="10"/>
      <c r="E69" s="10">
        <v>1501</v>
      </c>
      <c r="F69" s="10">
        <v>1501</v>
      </c>
      <c r="G69" s="10">
        <v>6880640</v>
      </c>
      <c r="H69" s="10">
        <v>0.14522</v>
      </c>
      <c r="I69" s="10">
        <v>0</v>
      </c>
      <c r="J69" s="10">
        <v>0</v>
      </c>
      <c r="K69" s="10">
        <v>0</v>
      </c>
      <c r="L69" s="10">
        <v>0</v>
      </c>
      <c r="M69" s="10">
        <v>121.35989</v>
      </c>
      <c r="N69" s="10">
        <v>0.5</v>
      </c>
      <c r="O69" s="11">
        <v>0.491474</v>
      </c>
      <c r="P69" s="86"/>
      <c r="Q69" s="10"/>
      <c r="R69" s="10"/>
      <c r="S69" s="10"/>
      <c r="T69" s="10"/>
      <c r="U69" s="10"/>
      <c r="V69" s="10"/>
      <c r="W69" s="10"/>
      <c r="X69" s="10"/>
      <c r="Y69" s="10"/>
      <c r="Z69" s="11"/>
    </row>
    <row r="70" spans="1:26" ht="12.75">
      <c r="A70" s="9">
        <v>0</v>
      </c>
      <c r="B70" s="10">
        <v>18</v>
      </c>
      <c r="C70" s="10">
        <v>3</v>
      </c>
      <c r="D70" s="10"/>
      <c r="E70" s="10">
        <v>1288</v>
      </c>
      <c r="F70" s="10">
        <v>1288</v>
      </c>
      <c r="G70" s="10">
        <v>6812480</v>
      </c>
      <c r="H70" s="10">
        <v>0.143367</v>
      </c>
      <c r="I70" s="10">
        <v>0</v>
      </c>
      <c r="J70" s="10">
        <v>0</v>
      </c>
      <c r="K70" s="10">
        <v>0</v>
      </c>
      <c r="L70" s="10">
        <v>0</v>
      </c>
      <c r="M70" s="10">
        <v>121.219381</v>
      </c>
      <c r="N70" s="10">
        <v>0.5</v>
      </c>
      <c r="O70" s="11">
        <v>0.486606</v>
      </c>
      <c r="P70" s="86"/>
      <c r="Q70" s="10"/>
      <c r="R70" s="10"/>
      <c r="S70" s="10"/>
      <c r="T70" s="10"/>
      <c r="U70" s="10"/>
      <c r="V70" s="10"/>
      <c r="W70" s="10"/>
      <c r="X70" s="10"/>
      <c r="Y70" s="10"/>
      <c r="Z70" s="11"/>
    </row>
    <row r="71" spans="1:26" ht="12.75">
      <c r="A71" s="9">
        <v>0</v>
      </c>
      <c r="B71" s="10">
        <v>19</v>
      </c>
      <c r="C71" s="10">
        <v>3</v>
      </c>
      <c r="D71" s="10"/>
      <c r="E71" s="10">
        <v>1577</v>
      </c>
      <c r="F71" s="10">
        <v>1577</v>
      </c>
      <c r="G71" s="10">
        <v>6935168</v>
      </c>
      <c r="H71" s="10">
        <v>0.149462</v>
      </c>
      <c r="I71" s="10">
        <v>0</v>
      </c>
      <c r="J71" s="10">
        <v>0</v>
      </c>
      <c r="K71" s="10">
        <v>0</v>
      </c>
      <c r="L71" s="10">
        <v>0</v>
      </c>
      <c r="M71" s="10">
        <v>134.833887</v>
      </c>
      <c r="N71" s="10">
        <v>0.5</v>
      </c>
      <c r="O71" s="11">
        <v>0.495369</v>
      </c>
      <c r="P71" s="86"/>
      <c r="Q71" s="10"/>
      <c r="R71" s="10"/>
      <c r="S71" s="10"/>
      <c r="T71" s="10"/>
      <c r="U71" s="10"/>
      <c r="V71" s="10"/>
      <c r="W71" s="10"/>
      <c r="X71" s="10"/>
      <c r="Y71" s="10"/>
      <c r="Z71" s="11"/>
    </row>
    <row r="72" spans="1:26" ht="12.75">
      <c r="A72" s="9">
        <v>0</v>
      </c>
      <c r="B72" s="10">
        <v>20</v>
      </c>
      <c r="C72" s="10">
        <v>3</v>
      </c>
      <c r="D72" s="10"/>
      <c r="E72" s="10">
        <v>1686</v>
      </c>
      <c r="F72" s="10">
        <v>1686</v>
      </c>
      <c r="G72" s="10">
        <v>6951168</v>
      </c>
      <c r="H72" s="10">
        <v>0.140959</v>
      </c>
      <c r="I72" s="10">
        <v>0</v>
      </c>
      <c r="J72" s="10">
        <v>0</v>
      </c>
      <c r="K72" s="10">
        <v>0</v>
      </c>
      <c r="L72" s="10">
        <v>0</v>
      </c>
      <c r="M72" s="10">
        <v>241.802882</v>
      </c>
      <c r="N72" s="10">
        <v>0.5</v>
      </c>
      <c r="O72" s="11">
        <v>0.496512</v>
      </c>
      <c r="P72" s="86"/>
      <c r="Q72" s="10"/>
      <c r="R72" s="10"/>
      <c r="S72" s="10"/>
      <c r="T72" s="10"/>
      <c r="U72" s="10"/>
      <c r="V72" s="10"/>
      <c r="W72" s="10"/>
      <c r="X72" s="10"/>
      <c r="Y72" s="10"/>
      <c r="Z72" s="11"/>
    </row>
    <row r="73" spans="1:26" ht="12.75">
      <c r="A73" s="9">
        <v>0</v>
      </c>
      <c r="B73" s="10">
        <v>27</v>
      </c>
      <c r="C73" s="10">
        <v>3</v>
      </c>
      <c r="D73" s="10"/>
      <c r="E73" s="10">
        <v>1687</v>
      </c>
      <c r="F73" s="10">
        <v>1687</v>
      </c>
      <c r="G73" s="10">
        <v>6985472</v>
      </c>
      <c r="H73" s="10">
        <v>0.138874</v>
      </c>
      <c r="I73" s="10">
        <v>0</v>
      </c>
      <c r="J73" s="10">
        <v>0</v>
      </c>
      <c r="K73" s="10">
        <v>0</v>
      </c>
      <c r="L73" s="10">
        <v>0</v>
      </c>
      <c r="M73" s="10">
        <v>224.214708</v>
      </c>
      <c r="N73" s="10">
        <v>0.5</v>
      </c>
      <c r="O73" s="11">
        <v>0.498962</v>
      </c>
      <c r="P73" s="86"/>
      <c r="Q73" s="10"/>
      <c r="R73" s="10"/>
      <c r="S73" s="10"/>
      <c r="T73" s="10"/>
      <c r="U73" s="10"/>
      <c r="V73" s="10"/>
      <c r="W73" s="10"/>
      <c r="X73" s="10"/>
      <c r="Y73" s="10"/>
      <c r="Z73" s="11"/>
    </row>
    <row r="74" spans="1:26" ht="12.75">
      <c r="A74" s="9">
        <v>0</v>
      </c>
      <c r="B74" s="10">
        <v>28</v>
      </c>
      <c r="C74" s="10">
        <v>3</v>
      </c>
      <c r="D74" s="10"/>
      <c r="E74" s="10">
        <v>1598</v>
      </c>
      <c r="F74" s="10">
        <v>1598</v>
      </c>
      <c r="G74" s="10">
        <v>6919232</v>
      </c>
      <c r="H74" s="10">
        <v>0.138067</v>
      </c>
      <c r="I74" s="10">
        <v>0</v>
      </c>
      <c r="J74" s="10">
        <v>0</v>
      </c>
      <c r="K74" s="10">
        <v>0</v>
      </c>
      <c r="L74" s="10">
        <v>0</v>
      </c>
      <c r="M74" s="10">
        <v>124.565883</v>
      </c>
      <c r="N74" s="10">
        <v>0.5</v>
      </c>
      <c r="O74" s="11">
        <v>0.494231</v>
      </c>
      <c r="P74" s="86"/>
      <c r="Q74" s="10"/>
      <c r="R74" s="10"/>
      <c r="S74" s="10"/>
      <c r="T74" s="10"/>
      <c r="U74" s="10"/>
      <c r="V74" s="10"/>
      <c r="W74" s="10"/>
      <c r="X74" s="10"/>
      <c r="Y74" s="10"/>
      <c r="Z74" s="11"/>
    </row>
    <row r="75" spans="1:26" ht="12.75">
      <c r="A75" s="9">
        <v>0</v>
      </c>
      <c r="B75" s="10">
        <v>29</v>
      </c>
      <c r="C75" s="10">
        <v>3</v>
      </c>
      <c r="D75" s="10"/>
      <c r="E75" s="10">
        <v>1685</v>
      </c>
      <c r="F75" s="10">
        <v>1685</v>
      </c>
      <c r="G75" s="10">
        <v>6954624</v>
      </c>
      <c r="H75" s="10">
        <v>0.14441</v>
      </c>
      <c r="I75" s="10">
        <v>0</v>
      </c>
      <c r="J75" s="10">
        <v>0</v>
      </c>
      <c r="K75" s="10">
        <v>0</v>
      </c>
      <c r="L75" s="10">
        <v>0</v>
      </c>
      <c r="M75" s="10">
        <v>225.511883</v>
      </c>
      <c r="N75" s="10">
        <v>0.5</v>
      </c>
      <c r="O75" s="11">
        <v>0.496759</v>
      </c>
      <c r="P75" s="86"/>
      <c r="Q75" s="10"/>
      <c r="R75" s="10"/>
      <c r="S75" s="10"/>
      <c r="T75" s="10"/>
      <c r="U75" s="10"/>
      <c r="V75" s="10"/>
      <c r="W75" s="10"/>
      <c r="X75" s="10"/>
      <c r="Y75" s="10"/>
      <c r="Z75" s="11"/>
    </row>
    <row r="76" spans="1:26" ht="12.75">
      <c r="A76" s="9">
        <v>0</v>
      </c>
      <c r="B76" s="10">
        <v>30</v>
      </c>
      <c r="C76" s="10">
        <v>3</v>
      </c>
      <c r="D76" s="10"/>
      <c r="E76" s="10">
        <v>1683</v>
      </c>
      <c r="F76" s="10">
        <v>1683</v>
      </c>
      <c r="G76" s="10">
        <v>6984192</v>
      </c>
      <c r="H76" s="10">
        <v>0.139019</v>
      </c>
      <c r="I76" s="10">
        <v>0</v>
      </c>
      <c r="J76" s="10">
        <v>0</v>
      </c>
      <c r="K76" s="10">
        <v>0</v>
      </c>
      <c r="L76" s="10">
        <v>0</v>
      </c>
      <c r="M76" s="10">
        <v>241.813111</v>
      </c>
      <c r="N76" s="10">
        <v>0.5</v>
      </c>
      <c r="O76" s="11">
        <v>0.498871</v>
      </c>
      <c r="P76" s="86"/>
      <c r="Q76" s="10"/>
      <c r="R76" s="10"/>
      <c r="S76" s="10"/>
      <c r="T76" s="10"/>
      <c r="U76" s="10"/>
      <c r="V76" s="10"/>
      <c r="W76" s="10"/>
      <c r="X76" s="10"/>
      <c r="Y76" s="10"/>
      <c r="Z76" s="11"/>
    </row>
    <row r="77" spans="1:26" ht="12.75">
      <c r="A77" s="9">
        <v>1</v>
      </c>
      <c r="B77" s="10">
        <v>0</v>
      </c>
      <c r="C77" s="10">
        <v>3</v>
      </c>
      <c r="D77" s="10"/>
      <c r="E77" s="10">
        <v>862</v>
      </c>
      <c r="F77" s="10">
        <v>862</v>
      </c>
      <c r="G77" s="10">
        <v>275840</v>
      </c>
      <c r="H77" s="10">
        <v>0.068203</v>
      </c>
      <c r="I77" s="10">
        <v>0</v>
      </c>
      <c r="J77" s="10">
        <v>0</v>
      </c>
      <c r="K77" s="10">
        <v>0</v>
      </c>
      <c r="L77" s="10">
        <v>0</v>
      </c>
      <c r="M77" s="10">
        <v>107.010284</v>
      </c>
      <c r="N77" s="10">
        <v>0</v>
      </c>
      <c r="O77" s="11">
        <v>0.019703</v>
      </c>
      <c r="P77" s="86"/>
      <c r="Q77" s="10"/>
      <c r="R77" s="10"/>
      <c r="S77" s="10"/>
      <c r="T77" s="10"/>
      <c r="U77" s="10"/>
      <c r="V77" s="10"/>
      <c r="W77" s="10"/>
      <c r="X77" s="10"/>
      <c r="Y77" s="10"/>
      <c r="Z77" s="11"/>
    </row>
    <row r="78" spans="1:26" ht="12.75">
      <c r="A78" s="9">
        <v>2</v>
      </c>
      <c r="B78" s="10">
        <v>0</v>
      </c>
      <c r="C78" s="10">
        <v>3</v>
      </c>
      <c r="D78" s="10"/>
      <c r="E78" s="10">
        <v>845</v>
      </c>
      <c r="F78" s="10">
        <v>845</v>
      </c>
      <c r="G78" s="10">
        <v>270400</v>
      </c>
      <c r="H78" s="10">
        <v>0.100345</v>
      </c>
      <c r="I78" s="10">
        <v>0</v>
      </c>
      <c r="J78" s="10">
        <v>0</v>
      </c>
      <c r="K78" s="10">
        <v>0</v>
      </c>
      <c r="L78" s="10">
        <v>0</v>
      </c>
      <c r="M78" s="10">
        <v>109.691779</v>
      </c>
      <c r="N78" s="10">
        <v>0</v>
      </c>
      <c r="O78" s="11">
        <v>0.019314</v>
      </c>
      <c r="P78" s="86"/>
      <c r="Q78" s="10"/>
      <c r="R78" s="10"/>
      <c r="S78" s="10"/>
      <c r="T78" s="10"/>
      <c r="U78" s="10"/>
      <c r="V78" s="10"/>
      <c r="W78" s="10"/>
      <c r="X78" s="10"/>
      <c r="Y78" s="10"/>
      <c r="Z78" s="11"/>
    </row>
    <row r="79" spans="1:26" ht="12.75">
      <c r="A79" s="9">
        <v>3</v>
      </c>
      <c r="B79" s="10">
        <v>0</v>
      </c>
      <c r="C79" s="10">
        <v>3</v>
      </c>
      <c r="D79" s="10"/>
      <c r="E79" s="10">
        <v>862</v>
      </c>
      <c r="F79" s="10">
        <v>862</v>
      </c>
      <c r="G79" s="10">
        <v>275840</v>
      </c>
      <c r="H79" s="10">
        <v>0.089974</v>
      </c>
      <c r="I79" s="10">
        <v>0</v>
      </c>
      <c r="J79" s="10">
        <v>0</v>
      </c>
      <c r="K79" s="10">
        <v>0</v>
      </c>
      <c r="L79" s="10">
        <v>0</v>
      </c>
      <c r="M79" s="10">
        <v>125.482091</v>
      </c>
      <c r="N79" s="10">
        <v>0</v>
      </c>
      <c r="O79" s="11">
        <v>0.019703</v>
      </c>
      <c r="P79" s="86"/>
      <c r="Q79" s="10"/>
      <c r="R79" s="10"/>
      <c r="S79" s="10"/>
      <c r="T79" s="10"/>
      <c r="U79" s="10"/>
      <c r="V79" s="10"/>
      <c r="W79" s="10"/>
      <c r="X79" s="10"/>
      <c r="Y79" s="10"/>
      <c r="Z79" s="11"/>
    </row>
    <row r="80" spans="1:26" ht="12.75">
      <c r="A80" s="9">
        <v>4</v>
      </c>
      <c r="B80" s="10">
        <v>0</v>
      </c>
      <c r="C80" s="10">
        <v>3</v>
      </c>
      <c r="D80" s="10"/>
      <c r="E80" s="10">
        <v>858</v>
      </c>
      <c r="F80" s="10">
        <v>858</v>
      </c>
      <c r="G80" s="10">
        <v>274560</v>
      </c>
      <c r="H80" s="10">
        <v>0.080862</v>
      </c>
      <c r="I80" s="10">
        <v>0</v>
      </c>
      <c r="J80" s="10">
        <v>0</v>
      </c>
      <c r="K80" s="10">
        <v>0</v>
      </c>
      <c r="L80" s="10">
        <v>0</v>
      </c>
      <c r="M80" s="10">
        <v>107.534998</v>
      </c>
      <c r="N80" s="10">
        <v>0</v>
      </c>
      <c r="O80" s="11">
        <v>0.019611</v>
      </c>
      <c r="P80" s="86"/>
      <c r="Q80" s="10"/>
      <c r="R80" s="10"/>
      <c r="S80" s="10"/>
      <c r="T80" s="10"/>
      <c r="U80" s="10"/>
      <c r="V80" s="10"/>
      <c r="W80" s="10"/>
      <c r="X80" s="10"/>
      <c r="Y80" s="10"/>
      <c r="Z80" s="11"/>
    </row>
    <row r="81" spans="1:26" ht="12.75">
      <c r="A81" s="9">
        <v>5</v>
      </c>
      <c r="B81" s="10">
        <v>0</v>
      </c>
      <c r="C81" s="10">
        <v>3</v>
      </c>
      <c r="D81" s="10"/>
      <c r="E81" s="10">
        <v>850</v>
      </c>
      <c r="F81" s="10">
        <v>850</v>
      </c>
      <c r="G81" s="10">
        <v>272000</v>
      </c>
      <c r="H81" s="10">
        <v>0.067959</v>
      </c>
      <c r="I81" s="10">
        <v>0</v>
      </c>
      <c r="J81" s="10">
        <v>0</v>
      </c>
      <c r="K81" s="10">
        <v>0</v>
      </c>
      <c r="L81" s="10">
        <v>0</v>
      </c>
      <c r="M81" s="10">
        <v>95.323281</v>
      </c>
      <c r="N81" s="10">
        <v>0</v>
      </c>
      <c r="O81" s="11">
        <v>0.019429</v>
      </c>
      <c r="P81" s="86"/>
      <c r="Q81" s="10"/>
      <c r="R81" s="10"/>
      <c r="S81" s="10"/>
      <c r="T81" s="10"/>
      <c r="U81" s="10"/>
      <c r="V81" s="10"/>
      <c r="W81" s="10"/>
      <c r="X81" s="10"/>
      <c r="Y81" s="10"/>
      <c r="Z81" s="11"/>
    </row>
    <row r="82" spans="1:26" ht="12.75">
      <c r="A82" s="9">
        <v>6</v>
      </c>
      <c r="B82" s="10">
        <v>0</v>
      </c>
      <c r="C82" s="10">
        <v>3</v>
      </c>
      <c r="D82" s="10"/>
      <c r="E82" s="10">
        <v>842</v>
      </c>
      <c r="F82" s="10">
        <v>842</v>
      </c>
      <c r="G82" s="10">
        <v>269440</v>
      </c>
      <c r="H82" s="10">
        <v>0.157896</v>
      </c>
      <c r="I82" s="10">
        <v>0</v>
      </c>
      <c r="J82" s="10">
        <v>0</v>
      </c>
      <c r="K82" s="10">
        <v>0</v>
      </c>
      <c r="L82" s="10">
        <v>0</v>
      </c>
      <c r="M82" s="10">
        <v>101.855473</v>
      </c>
      <c r="N82" s="10">
        <v>0</v>
      </c>
      <c r="O82" s="11">
        <v>0.019246</v>
      </c>
      <c r="P82" s="86"/>
      <c r="Q82" s="10"/>
      <c r="R82" s="10"/>
      <c r="S82" s="10"/>
      <c r="T82" s="10"/>
      <c r="U82" s="10"/>
      <c r="V82" s="10"/>
      <c r="W82" s="10"/>
      <c r="X82" s="10"/>
      <c r="Y82" s="10"/>
      <c r="Z82" s="11"/>
    </row>
    <row r="83" spans="1:26" ht="12.75">
      <c r="A83" s="9">
        <v>7</v>
      </c>
      <c r="B83" s="10">
        <v>0</v>
      </c>
      <c r="C83" s="10">
        <v>3</v>
      </c>
      <c r="D83" s="10"/>
      <c r="E83" s="10">
        <v>814</v>
      </c>
      <c r="F83" s="10">
        <v>814</v>
      </c>
      <c r="G83" s="10">
        <v>260480</v>
      </c>
      <c r="H83" s="10">
        <v>0.148766</v>
      </c>
      <c r="I83" s="10">
        <v>0</v>
      </c>
      <c r="J83" s="10">
        <v>0</v>
      </c>
      <c r="K83" s="10">
        <v>0</v>
      </c>
      <c r="L83" s="10">
        <v>0</v>
      </c>
      <c r="M83" s="10">
        <v>113.798792</v>
      </c>
      <c r="N83" s="10">
        <v>0</v>
      </c>
      <c r="O83" s="11">
        <v>0.018606</v>
      </c>
      <c r="P83" s="86"/>
      <c r="Q83" s="10"/>
      <c r="R83" s="10"/>
      <c r="S83" s="10"/>
      <c r="T83" s="10"/>
      <c r="U83" s="10"/>
      <c r="V83" s="10"/>
      <c r="W83" s="10"/>
      <c r="X83" s="10"/>
      <c r="Y83" s="10"/>
      <c r="Z83" s="11"/>
    </row>
    <row r="84" spans="1:26" ht="12.75">
      <c r="A84" s="9">
        <v>8</v>
      </c>
      <c r="B84" s="10">
        <v>0</v>
      </c>
      <c r="C84" s="10">
        <v>3</v>
      </c>
      <c r="D84" s="10"/>
      <c r="E84" s="10">
        <v>753</v>
      </c>
      <c r="F84" s="10">
        <v>753</v>
      </c>
      <c r="G84" s="10">
        <v>240960</v>
      </c>
      <c r="H84" s="10">
        <v>0.221336</v>
      </c>
      <c r="I84" s="10">
        <v>0</v>
      </c>
      <c r="J84" s="10">
        <v>0</v>
      </c>
      <c r="K84" s="10">
        <v>0</v>
      </c>
      <c r="L84" s="10">
        <v>0</v>
      </c>
      <c r="M84" s="10">
        <v>118.855965</v>
      </c>
      <c r="N84" s="10">
        <v>0</v>
      </c>
      <c r="O84" s="11">
        <v>0.017211</v>
      </c>
      <c r="P84" s="86"/>
      <c r="Q84" s="10"/>
      <c r="R84" s="10"/>
      <c r="S84" s="10"/>
      <c r="T84" s="10"/>
      <c r="U84" s="10"/>
      <c r="V84" s="10"/>
      <c r="W84" s="10"/>
      <c r="X84" s="10"/>
      <c r="Y84" s="10"/>
      <c r="Z84" s="11"/>
    </row>
    <row r="85" spans="1:26" ht="12.75">
      <c r="A85" s="9">
        <v>9</v>
      </c>
      <c r="B85" s="10">
        <v>0</v>
      </c>
      <c r="C85" s="10">
        <v>3</v>
      </c>
      <c r="D85" s="10"/>
      <c r="E85" s="10">
        <v>854</v>
      </c>
      <c r="F85" s="10">
        <v>854</v>
      </c>
      <c r="G85" s="10">
        <v>273280</v>
      </c>
      <c r="H85" s="10">
        <v>0.088953</v>
      </c>
      <c r="I85" s="10">
        <v>0</v>
      </c>
      <c r="J85" s="10">
        <v>0</v>
      </c>
      <c r="K85" s="10">
        <v>0</v>
      </c>
      <c r="L85" s="10">
        <v>0</v>
      </c>
      <c r="M85" s="10">
        <v>102.718137</v>
      </c>
      <c r="N85" s="10">
        <v>0</v>
      </c>
      <c r="O85" s="11">
        <v>0.01952</v>
      </c>
      <c r="P85" s="86"/>
      <c r="Q85" s="10"/>
      <c r="R85" s="10"/>
      <c r="S85" s="10"/>
      <c r="T85" s="10"/>
      <c r="U85" s="10"/>
      <c r="V85" s="10"/>
      <c r="W85" s="10"/>
      <c r="X85" s="10"/>
      <c r="Y85" s="10"/>
      <c r="Z85" s="11"/>
    </row>
    <row r="86" spans="1:26" ht="12.75">
      <c r="A86" s="9">
        <v>10</v>
      </c>
      <c r="B86" s="10">
        <v>0</v>
      </c>
      <c r="C86" s="10">
        <v>3</v>
      </c>
      <c r="D86" s="10"/>
      <c r="E86" s="10">
        <v>738</v>
      </c>
      <c r="F86" s="10">
        <v>738</v>
      </c>
      <c r="G86" s="10">
        <v>236160</v>
      </c>
      <c r="H86" s="10">
        <v>0.22718</v>
      </c>
      <c r="I86" s="10">
        <v>0</v>
      </c>
      <c r="J86" s="10">
        <v>0</v>
      </c>
      <c r="K86" s="10">
        <v>0</v>
      </c>
      <c r="L86" s="10">
        <v>0</v>
      </c>
      <c r="M86" s="10">
        <v>122.273562</v>
      </c>
      <c r="N86" s="10">
        <v>0</v>
      </c>
      <c r="O86" s="11">
        <v>0.016869</v>
      </c>
      <c r="P86" s="86"/>
      <c r="Q86" s="10"/>
      <c r="R86" s="10"/>
      <c r="S86" s="10"/>
      <c r="T86" s="10"/>
      <c r="U86" s="10"/>
      <c r="V86" s="10"/>
      <c r="W86" s="10"/>
      <c r="X86" s="10"/>
      <c r="Y86" s="10"/>
      <c r="Z86" s="11"/>
    </row>
    <row r="87" spans="1:26" ht="12.75">
      <c r="A87" s="9">
        <v>11</v>
      </c>
      <c r="B87" s="10">
        <v>0</v>
      </c>
      <c r="C87" s="10">
        <v>3</v>
      </c>
      <c r="D87" s="10"/>
      <c r="E87" s="10">
        <v>806</v>
      </c>
      <c r="F87" s="10">
        <v>806</v>
      </c>
      <c r="G87" s="10">
        <v>257920</v>
      </c>
      <c r="H87" s="10">
        <v>0.107456</v>
      </c>
      <c r="I87" s="10">
        <v>0</v>
      </c>
      <c r="J87" s="10">
        <v>0</v>
      </c>
      <c r="K87" s="10">
        <v>0</v>
      </c>
      <c r="L87" s="10">
        <v>0</v>
      </c>
      <c r="M87" s="10">
        <v>107.750159</v>
      </c>
      <c r="N87" s="10">
        <v>0</v>
      </c>
      <c r="O87" s="11">
        <v>0.018423</v>
      </c>
      <c r="P87" s="86"/>
      <c r="Q87" s="10"/>
      <c r="R87" s="10"/>
      <c r="S87" s="10"/>
      <c r="T87" s="10"/>
      <c r="U87" s="10"/>
      <c r="V87" s="10"/>
      <c r="W87" s="10"/>
      <c r="X87" s="10"/>
      <c r="Y87" s="10"/>
      <c r="Z87" s="11"/>
    </row>
    <row r="88" spans="1:26" ht="12.75">
      <c r="A88" s="9">
        <v>12</v>
      </c>
      <c r="B88" s="10">
        <v>0</v>
      </c>
      <c r="C88" s="10">
        <v>3</v>
      </c>
      <c r="D88" s="10"/>
      <c r="E88" s="10">
        <v>804</v>
      </c>
      <c r="F88" s="10">
        <v>804</v>
      </c>
      <c r="G88" s="10">
        <v>257280</v>
      </c>
      <c r="H88" s="10">
        <v>0.116934</v>
      </c>
      <c r="I88" s="10">
        <v>0</v>
      </c>
      <c r="J88" s="10">
        <v>0</v>
      </c>
      <c r="K88" s="10">
        <v>0</v>
      </c>
      <c r="L88" s="10">
        <v>0</v>
      </c>
      <c r="M88" s="10">
        <v>98.906737</v>
      </c>
      <c r="N88" s="10">
        <v>0</v>
      </c>
      <c r="O88" s="11">
        <v>0.018377</v>
      </c>
      <c r="P88" s="86"/>
      <c r="Q88" s="10"/>
      <c r="R88" s="10"/>
      <c r="S88" s="10"/>
      <c r="T88" s="10"/>
      <c r="U88" s="10"/>
      <c r="V88" s="10"/>
      <c r="W88" s="10"/>
      <c r="X88" s="10"/>
      <c r="Y88" s="10"/>
      <c r="Z88" s="11"/>
    </row>
    <row r="89" spans="1:26" ht="12.75">
      <c r="A89" s="9">
        <v>13</v>
      </c>
      <c r="B89" s="10">
        <v>0</v>
      </c>
      <c r="C89" s="10">
        <v>3</v>
      </c>
      <c r="D89" s="10"/>
      <c r="E89" s="10">
        <v>789</v>
      </c>
      <c r="F89" s="10">
        <v>789</v>
      </c>
      <c r="G89" s="10">
        <v>252480</v>
      </c>
      <c r="H89" s="10">
        <v>0.219921</v>
      </c>
      <c r="I89" s="10">
        <v>0</v>
      </c>
      <c r="J89" s="10">
        <v>0</v>
      </c>
      <c r="K89" s="10">
        <v>0</v>
      </c>
      <c r="L89" s="10">
        <v>0</v>
      </c>
      <c r="M89" s="10">
        <v>120.125713</v>
      </c>
      <c r="N89" s="10">
        <v>0</v>
      </c>
      <c r="O89" s="11">
        <v>0.018034</v>
      </c>
      <c r="P89" s="86"/>
      <c r="Q89" s="10"/>
      <c r="R89" s="10"/>
      <c r="S89" s="10"/>
      <c r="T89" s="10"/>
      <c r="U89" s="10"/>
      <c r="V89" s="10"/>
      <c r="W89" s="10"/>
      <c r="X89" s="10"/>
      <c r="Y89" s="10"/>
      <c r="Z89" s="11"/>
    </row>
    <row r="90" spans="1:26" ht="12.75">
      <c r="A90" s="9">
        <v>14</v>
      </c>
      <c r="B90" s="10">
        <v>0</v>
      </c>
      <c r="C90" s="10">
        <v>3</v>
      </c>
      <c r="D90" s="10"/>
      <c r="E90" s="10">
        <v>723</v>
      </c>
      <c r="F90" s="10">
        <v>723</v>
      </c>
      <c r="G90" s="10">
        <v>231360</v>
      </c>
      <c r="H90" s="10">
        <v>0.173557</v>
      </c>
      <c r="I90" s="10">
        <v>0</v>
      </c>
      <c r="J90" s="10">
        <v>0</v>
      </c>
      <c r="K90" s="10">
        <v>0</v>
      </c>
      <c r="L90" s="10">
        <v>0</v>
      </c>
      <c r="M90" s="10">
        <v>109.039094</v>
      </c>
      <c r="N90" s="10">
        <v>0</v>
      </c>
      <c r="O90" s="11">
        <v>0.016526</v>
      </c>
      <c r="P90" s="86"/>
      <c r="Q90" s="10"/>
      <c r="R90" s="10"/>
      <c r="S90" s="10"/>
      <c r="T90" s="10"/>
      <c r="U90" s="10"/>
      <c r="V90" s="10"/>
      <c r="W90" s="10"/>
      <c r="X90" s="10"/>
      <c r="Y90" s="10"/>
      <c r="Z90" s="11"/>
    </row>
    <row r="91" spans="1:26" ht="12.75">
      <c r="A91" s="9">
        <v>15</v>
      </c>
      <c r="B91" s="10">
        <v>0</v>
      </c>
      <c r="C91" s="10">
        <v>3</v>
      </c>
      <c r="D91" s="10"/>
      <c r="E91" s="10">
        <v>864</v>
      </c>
      <c r="F91" s="10">
        <v>864</v>
      </c>
      <c r="G91" s="10">
        <v>276480</v>
      </c>
      <c r="H91" s="10">
        <v>0.071307</v>
      </c>
      <c r="I91" s="10">
        <v>0</v>
      </c>
      <c r="J91" s="10">
        <v>0</v>
      </c>
      <c r="K91" s="10">
        <v>0</v>
      </c>
      <c r="L91" s="10">
        <v>0</v>
      </c>
      <c r="M91" s="10">
        <v>117.137034</v>
      </c>
      <c r="N91" s="10">
        <v>0</v>
      </c>
      <c r="O91" s="11">
        <v>0.019749</v>
      </c>
      <c r="P91" s="86"/>
      <c r="Q91" s="10"/>
      <c r="R91" s="10"/>
      <c r="S91" s="10"/>
      <c r="T91" s="10"/>
      <c r="U91" s="10"/>
      <c r="V91" s="10"/>
      <c r="W91" s="10"/>
      <c r="X91" s="10"/>
      <c r="Y91" s="10"/>
      <c r="Z91" s="11"/>
    </row>
    <row r="92" spans="1:26" ht="12.75">
      <c r="A92" s="9">
        <v>16</v>
      </c>
      <c r="B92" s="10">
        <v>0</v>
      </c>
      <c r="C92" s="10">
        <v>3</v>
      </c>
      <c r="D92" s="10"/>
      <c r="E92" s="10">
        <v>823</v>
      </c>
      <c r="F92" s="10">
        <v>823</v>
      </c>
      <c r="G92" s="10">
        <v>263360</v>
      </c>
      <c r="H92" s="10">
        <v>0.121904</v>
      </c>
      <c r="I92" s="10">
        <v>0</v>
      </c>
      <c r="J92" s="10">
        <v>0</v>
      </c>
      <c r="K92" s="10">
        <v>0</v>
      </c>
      <c r="L92" s="10">
        <v>0</v>
      </c>
      <c r="M92" s="10">
        <v>103.155622</v>
      </c>
      <c r="N92" s="10">
        <v>0</v>
      </c>
      <c r="O92" s="11">
        <v>0.018811</v>
      </c>
      <c r="P92" s="86"/>
      <c r="Q92" s="10"/>
      <c r="R92" s="10"/>
      <c r="S92" s="10"/>
      <c r="T92" s="10"/>
      <c r="U92" s="10"/>
      <c r="V92" s="10"/>
      <c r="W92" s="10"/>
      <c r="X92" s="10"/>
      <c r="Y92" s="10"/>
      <c r="Z92" s="11"/>
    </row>
    <row r="93" spans="1:26" ht="12.75">
      <c r="A93" s="9">
        <v>17</v>
      </c>
      <c r="B93" s="10">
        <v>0</v>
      </c>
      <c r="C93" s="10">
        <v>3</v>
      </c>
      <c r="D93" s="10"/>
      <c r="E93" s="10">
        <v>764</v>
      </c>
      <c r="F93" s="10">
        <v>764</v>
      </c>
      <c r="G93" s="10">
        <v>244480</v>
      </c>
      <c r="H93" s="10">
        <v>0.159374</v>
      </c>
      <c r="I93" s="10">
        <v>0</v>
      </c>
      <c r="J93" s="10">
        <v>0</v>
      </c>
      <c r="K93" s="10">
        <v>0</v>
      </c>
      <c r="L93" s="10">
        <v>0</v>
      </c>
      <c r="M93" s="10">
        <v>114.120487</v>
      </c>
      <c r="N93" s="10">
        <v>0</v>
      </c>
      <c r="O93" s="11">
        <v>0.017463</v>
      </c>
      <c r="P93" s="86"/>
      <c r="Q93" s="10"/>
      <c r="R93" s="10"/>
      <c r="S93" s="10"/>
      <c r="T93" s="10"/>
      <c r="U93" s="10"/>
      <c r="V93" s="10"/>
      <c r="W93" s="10"/>
      <c r="X93" s="10"/>
      <c r="Y93" s="10"/>
      <c r="Z93" s="11"/>
    </row>
    <row r="94" spans="1:26" ht="12.75">
      <c r="A94" s="9">
        <v>18</v>
      </c>
      <c r="B94" s="10">
        <v>0</v>
      </c>
      <c r="C94" s="10">
        <v>3</v>
      </c>
      <c r="D94" s="10"/>
      <c r="E94" s="10">
        <v>657</v>
      </c>
      <c r="F94" s="10">
        <v>657</v>
      </c>
      <c r="G94" s="10">
        <v>210240</v>
      </c>
      <c r="H94" s="10">
        <v>0.170958</v>
      </c>
      <c r="I94" s="10">
        <v>0</v>
      </c>
      <c r="J94" s="10">
        <v>0</v>
      </c>
      <c r="K94" s="10">
        <v>0</v>
      </c>
      <c r="L94" s="10">
        <v>0</v>
      </c>
      <c r="M94" s="10">
        <v>120.564799</v>
      </c>
      <c r="N94" s="10">
        <v>0</v>
      </c>
      <c r="O94" s="11">
        <v>0.015017</v>
      </c>
      <c r="P94" s="86"/>
      <c r="Q94" s="10"/>
      <c r="R94" s="10"/>
      <c r="S94" s="10"/>
      <c r="T94" s="10"/>
      <c r="U94" s="10"/>
      <c r="V94" s="10"/>
      <c r="W94" s="10"/>
      <c r="X94" s="10"/>
      <c r="Y94" s="10"/>
      <c r="Z94" s="11"/>
    </row>
    <row r="95" spans="1:26" ht="12.75">
      <c r="A95" s="9">
        <v>19</v>
      </c>
      <c r="B95" s="10">
        <v>0</v>
      </c>
      <c r="C95" s="10">
        <v>3</v>
      </c>
      <c r="D95" s="10"/>
      <c r="E95" s="10">
        <v>806</v>
      </c>
      <c r="F95" s="10">
        <v>806</v>
      </c>
      <c r="G95" s="10">
        <v>257920</v>
      </c>
      <c r="H95" s="10">
        <v>0.181139</v>
      </c>
      <c r="I95" s="10">
        <v>0</v>
      </c>
      <c r="J95" s="10">
        <v>0</v>
      </c>
      <c r="K95" s="10">
        <v>0</v>
      </c>
      <c r="L95" s="10">
        <v>0</v>
      </c>
      <c r="M95" s="10">
        <v>93.157446</v>
      </c>
      <c r="N95" s="10">
        <v>0</v>
      </c>
      <c r="O95" s="11">
        <v>0.018423</v>
      </c>
      <c r="P95" s="86"/>
      <c r="Q95" s="10"/>
      <c r="R95" s="10"/>
      <c r="S95" s="10"/>
      <c r="T95" s="10"/>
      <c r="U95" s="10"/>
      <c r="V95" s="10"/>
      <c r="W95" s="10"/>
      <c r="X95" s="10"/>
      <c r="Y95" s="10"/>
      <c r="Z95" s="11"/>
    </row>
    <row r="96" spans="1:26" ht="12.75">
      <c r="A96" s="9">
        <v>20</v>
      </c>
      <c r="B96" s="10">
        <v>0</v>
      </c>
      <c r="C96" s="10">
        <v>3</v>
      </c>
      <c r="D96" s="10"/>
      <c r="E96" s="10">
        <v>861</v>
      </c>
      <c r="F96" s="10">
        <v>861</v>
      </c>
      <c r="G96" s="10">
        <v>275520</v>
      </c>
      <c r="H96" s="10">
        <v>0.089051</v>
      </c>
      <c r="I96" s="10">
        <v>0</v>
      </c>
      <c r="J96" s="10">
        <v>0</v>
      </c>
      <c r="K96" s="10">
        <v>0</v>
      </c>
      <c r="L96" s="10">
        <v>0</v>
      </c>
      <c r="M96" s="10">
        <v>109.17186</v>
      </c>
      <c r="N96" s="10">
        <v>0</v>
      </c>
      <c r="O96" s="11">
        <v>0.01968</v>
      </c>
      <c r="P96" s="86"/>
      <c r="Q96" s="10"/>
      <c r="R96" s="10"/>
      <c r="S96" s="10"/>
      <c r="T96" s="10"/>
      <c r="U96" s="10"/>
      <c r="V96" s="10"/>
      <c r="W96" s="10"/>
      <c r="X96" s="10"/>
      <c r="Y96" s="10"/>
      <c r="Z96" s="11"/>
    </row>
    <row r="97" spans="1:26" ht="12.75">
      <c r="A97" s="9">
        <v>21</v>
      </c>
      <c r="B97" s="10">
        <v>0</v>
      </c>
      <c r="C97" s="10">
        <v>3</v>
      </c>
      <c r="D97" s="10"/>
      <c r="E97" s="10">
        <v>686</v>
      </c>
      <c r="F97" s="10">
        <v>686</v>
      </c>
      <c r="G97" s="10">
        <v>219520</v>
      </c>
      <c r="H97" s="10">
        <v>0.267336</v>
      </c>
      <c r="I97" s="10">
        <v>0</v>
      </c>
      <c r="J97" s="10">
        <v>0</v>
      </c>
      <c r="K97" s="10">
        <v>0</v>
      </c>
      <c r="L97" s="10">
        <v>0</v>
      </c>
      <c r="M97" s="10">
        <v>120.663723</v>
      </c>
      <c r="N97" s="10">
        <v>0</v>
      </c>
      <c r="O97" s="11">
        <v>0.01568</v>
      </c>
      <c r="P97" s="86"/>
      <c r="Q97" s="10"/>
      <c r="R97" s="10"/>
      <c r="S97" s="10"/>
      <c r="T97" s="10"/>
      <c r="U97" s="10"/>
      <c r="V97" s="10"/>
      <c r="W97" s="10"/>
      <c r="X97" s="10"/>
      <c r="Y97" s="10"/>
      <c r="Z97" s="11"/>
    </row>
    <row r="98" spans="1:26" ht="12.75">
      <c r="A98" s="9">
        <v>22</v>
      </c>
      <c r="B98" s="10">
        <v>0</v>
      </c>
      <c r="C98" s="10">
        <v>3</v>
      </c>
      <c r="D98" s="10"/>
      <c r="E98" s="10">
        <v>770</v>
      </c>
      <c r="F98" s="10">
        <v>770</v>
      </c>
      <c r="G98" s="10">
        <v>246400</v>
      </c>
      <c r="H98" s="10">
        <v>0.260671</v>
      </c>
      <c r="I98" s="10">
        <v>0</v>
      </c>
      <c r="J98" s="10">
        <v>0</v>
      </c>
      <c r="K98" s="10">
        <v>0</v>
      </c>
      <c r="L98" s="10">
        <v>0</v>
      </c>
      <c r="M98" s="10">
        <v>114.175759</v>
      </c>
      <c r="N98" s="10">
        <v>0</v>
      </c>
      <c r="O98" s="11">
        <v>0.0176</v>
      </c>
      <c r="P98" s="86"/>
      <c r="Q98" s="10"/>
      <c r="R98" s="10"/>
      <c r="S98" s="10"/>
      <c r="T98" s="10"/>
      <c r="U98" s="10"/>
      <c r="V98" s="10"/>
      <c r="W98" s="10"/>
      <c r="X98" s="10"/>
      <c r="Y98" s="10"/>
      <c r="Z98" s="11"/>
    </row>
    <row r="99" spans="1:26" ht="12.75">
      <c r="A99" s="9">
        <v>23</v>
      </c>
      <c r="B99" s="10">
        <v>0</v>
      </c>
      <c r="C99" s="10">
        <v>3</v>
      </c>
      <c r="D99" s="10"/>
      <c r="E99" s="10">
        <v>852</v>
      </c>
      <c r="F99" s="10">
        <v>852</v>
      </c>
      <c r="G99" s="10">
        <v>272640</v>
      </c>
      <c r="H99" s="10">
        <v>0.110905</v>
      </c>
      <c r="I99" s="10">
        <v>0</v>
      </c>
      <c r="J99" s="10">
        <v>0</v>
      </c>
      <c r="K99" s="10">
        <v>0</v>
      </c>
      <c r="L99" s="10">
        <v>0</v>
      </c>
      <c r="M99" s="10">
        <v>165.23937</v>
      </c>
      <c r="N99" s="10">
        <v>0</v>
      </c>
      <c r="O99" s="11">
        <v>0.019474</v>
      </c>
      <c r="P99" s="86"/>
      <c r="Q99" s="10"/>
      <c r="R99" s="10"/>
      <c r="S99" s="10"/>
      <c r="T99" s="10"/>
      <c r="U99" s="10"/>
      <c r="V99" s="10"/>
      <c r="W99" s="10"/>
      <c r="X99" s="10"/>
      <c r="Y99" s="10"/>
      <c r="Z99" s="11"/>
    </row>
    <row r="100" spans="1:26" ht="12.75">
      <c r="A100" s="9">
        <v>24</v>
      </c>
      <c r="B100" s="10">
        <v>0</v>
      </c>
      <c r="C100" s="10">
        <v>3</v>
      </c>
      <c r="D100" s="10"/>
      <c r="E100" s="10">
        <v>853</v>
      </c>
      <c r="F100" s="10">
        <v>853</v>
      </c>
      <c r="G100" s="10">
        <v>272960</v>
      </c>
      <c r="H100" s="10">
        <v>0.12666</v>
      </c>
      <c r="I100" s="10">
        <v>0</v>
      </c>
      <c r="J100" s="10">
        <v>0</v>
      </c>
      <c r="K100" s="10">
        <v>0</v>
      </c>
      <c r="L100" s="10">
        <v>0</v>
      </c>
      <c r="M100" s="10">
        <v>128.665449</v>
      </c>
      <c r="N100" s="10">
        <v>0</v>
      </c>
      <c r="O100" s="11">
        <v>0.019497</v>
      </c>
      <c r="P100" s="86"/>
      <c r="Q100" s="10"/>
      <c r="R100" s="10"/>
      <c r="S100" s="10"/>
      <c r="T100" s="10"/>
      <c r="U100" s="10"/>
      <c r="V100" s="10"/>
      <c r="W100" s="10"/>
      <c r="X100" s="10"/>
      <c r="Y100" s="10"/>
      <c r="Z100" s="11"/>
    </row>
    <row r="101" spans="1:26" ht="12.75">
      <c r="A101" s="9">
        <v>25</v>
      </c>
      <c r="B101" s="10">
        <v>0</v>
      </c>
      <c r="C101" s="10">
        <v>3</v>
      </c>
      <c r="D101" s="10"/>
      <c r="E101" s="10">
        <v>841</v>
      </c>
      <c r="F101" s="10">
        <v>841</v>
      </c>
      <c r="G101" s="10">
        <v>269120</v>
      </c>
      <c r="H101" s="10">
        <v>0.117752</v>
      </c>
      <c r="I101" s="10">
        <v>0</v>
      </c>
      <c r="J101" s="10">
        <v>0</v>
      </c>
      <c r="K101" s="10">
        <v>0</v>
      </c>
      <c r="L101" s="10">
        <v>0</v>
      </c>
      <c r="M101" s="10">
        <v>187.957157</v>
      </c>
      <c r="N101" s="10">
        <v>0</v>
      </c>
      <c r="O101" s="11">
        <v>0.019223</v>
      </c>
      <c r="P101" s="86"/>
      <c r="Q101" s="10"/>
      <c r="R101" s="10"/>
      <c r="S101" s="10"/>
      <c r="T101" s="10"/>
      <c r="U101" s="10"/>
      <c r="V101" s="10"/>
      <c r="W101" s="10"/>
      <c r="X101" s="10"/>
      <c r="Y101" s="10"/>
      <c r="Z101" s="11"/>
    </row>
    <row r="102" spans="1:26" ht="12.75">
      <c r="A102" s="9">
        <v>26</v>
      </c>
      <c r="B102" s="10">
        <v>0</v>
      </c>
      <c r="C102" s="10">
        <v>3</v>
      </c>
      <c r="D102" s="10"/>
      <c r="E102" s="10">
        <v>738</v>
      </c>
      <c r="F102" s="10">
        <v>738</v>
      </c>
      <c r="G102" s="10">
        <v>236160</v>
      </c>
      <c r="H102" s="10">
        <v>0.128564</v>
      </c>
      <c r="I102" s="10">
        <v>0</v>
      </c>
      <c r="J102" s="10">
        <v>0</v>
      </c>
      <c r="K102" s="10">
        <v>0</v>
      </c>
      <c r="L102" s="10">
        <v>0</v>
      </c>
      <c r="M102" s="10">
        <v>105.878776</v>
      </c>
      <c r="N102" s="10">
        <v>0</v>
      </c>
      <c r="O102" s="11">
        <v>0.016869</v>
      </c>
      <c r="P102" s="86"/>
      <c r="Q102" s="10"/>
      <c r="R102" s="10"/>
      <c r="S102" s="10"/>
      <c r="T102" s="10"/>
      <c r="U102" s="10"/>
      <c r="V102" s="10"/>
      <c r="W102" s="10"/>
      <c r="X102" s="10"/>
      <c r="Y102" s="10"/>
      <c r="Z102" s="11"/>
    </row>
    <row r="103" spans="1:26" ht="12.75">
      <c r="A103" s="9">
        <v>27</v>
      </c>
      <c r="B103" s="10">
        <v>0</v>
      </c>
      <c r="C103" s="10">
        <v>3</v>
      </c>
      <c r="D103" s="10"/>
      <c r="E103" s="10">
        <v>866</v>
      </c>
      <c r="F103" s="10">
        <v>866</v>
      </c>
      <c r="G103" s="10">
        <v>277120</v>
      </c>
      <c r="H103" s="10">
        <v>0.108807</v>
      </c>
      <c r="I103" s="10">
        <v>0</v>
      </c>
      <c r="J103" s="10">
        <v>0</v>
      </c>
      <c r="K103" s="10">
        <v>0</v>
      </c>
      <c r="L103" s="10">
        <v>0</v>
      </c>
      <c r="M103" s="10">
        <v>180.73603</v>
      </c>
      <c r="N103" s="10">
        <v>0</v>
      </c>
      <c r="O103" s="11">
        <v>0.019794</v>
      </c>
      <c r="P103" s="86"/>
      <c r="Q103" s="10"/>
      <c r="R103" s="10"/>
      <c r="S103" s="10"/>
      <c r="T103" s="10"/>
      <c r="U103" s="10"/>
      <c r="V103" s="10"/>
      <c r="W103" s="10"/>
      <c r="X103" s="10"/>
      <c r="Y103" s="10"/>
      <c r="Z103" s="11"/>
    </row>
    <row r="104" spans="1:26" ht="12.75">
      <c r="A104" s="9">
        <v>28</v>
      </c>
      <c r="B104" s="10">
        <v>0</v>
      </c>
      <c r="C104" s="10">
        <v>3</v>
      </c>
      <c r="D104" s="10"/>
      <c r="E104" s="10">
        <v>816</v>
      </c>
      <c r="F104" s="10">
        <v>816</v>
      </c>
      <c r="G104" s="10">
        <v>261120</v>
      </c>
      <c r="H104" s="10">
        <v>0.15267</v>
      </c>
      <c r="I104" s="10">
        <v>0</v>
      </c>
      <c r="J104" s="10">
        <v>0</v>
      </c>
      <c r="K104" s="10">
        <v>0</v>
      </c>
      <c r="L104" s="10">
        <v>0</v>
      </c>
      <c r="M104" s="10">
        <v>123.690452</v>
      </c>
      <c r="N104" s="10">
        <v>0</v>
      </c>
      <c r="O104" s="11">
        <v>0.018651</v>
      </c>
      <c r="P104" s="86"/>
      <c r="Q104" s="10"/>
      <c r="R104" s="10"/>
      <c r="S104" s="10"/>
      <c r="T104" s="10"/>
      <c r="U104" s="10"/>
      <c r="V104" s="10"/>
      <c r="W104" s="10"/>
      <c r="X104" s="10"/>
      <c r="Y104" s="10"/>
      <c r="Z104" s="11"/>
    </row>
    <row r="105" spans="1:26" ht="12.75">
      <c r="A105" s="9">
        <v>29</v>
      </c>
      <c r="B105" s="10">
        <v>0</v>
      </c>
      <c r="C105" s="10">
        <v>3</v>
      </c>
      <c r="D105" s="10"/>
      <c r="E105" s="10">
        <v>865</v>
      </c>
      <c r="F105" s="10">
        <v>865</v>
      </c>
      <c r="G105" s="10">
        <v>276800</v>
      </c>
      <c r="H105" s="10">
        <v>0.078973</v>
      </c>
      <c r="I105" s="10">
        <v>0</v>
      </c>
      <c r="J105" s="10">
        <v>0</v>
      </c>
      <c r="K105" s="10">
        <v>0</v>
      </c>
      <c r="L105" s="10">
        <v>0</v>
      </c>
      <c r="M105" s="10">
        <v>157.253845</v>
      </c>
      <c r="N105" s="10">
        <v>0</v>
      </c>
      <c r="O105" s="11">
        <v>0.019771</v>
      </c>
      <c r="P105" s="86"/>
      <c r="Q105" s="10"/>
      <c r="R105" s="10"/>
      <c r="S105" s="10"/>
      <c r="T105" s="10"/>
      <c r="U105" s="10"/>
      <c r="V105" s="10"/>
      <c r="W105" s="10"/>
      <c r="X105" s="10"/>
      <c r="Y105" s="10"/>
      <c r="Z105" s="11"/>
    </row>
    <row r="106" spans="1:26" ht="12.75">
      <c r="A106" s="9">
        <v>30</v>
      </c>
      <c r="B106" s="10">
        <v>0</v>
      </c>
      <c r="C106" s="10">
        <v>3</v>
      </c>
      <c r="D106" s="10"/>
      <c r="E106" s="10">
        <v>862</v>
      </c>
      <c r="F106" s="10">
        <v>862</v>
      </c>
      <c r="G106" s="10">
        <v>275840</v>
      </c>
      <c r="H106" s="10">
        <v>0.127642</v>
      </c>
      <c r="I106" s="10">
        <v>0</v>
      </c>
      <c r="J106" s="10">
        <v>0</v>
      </c>
      <c r="K106" s="10">
        <v>0</v>
      </c>
      <c r="L106" s="10">
        <v>0</v>
      </c>
      <c r="M106" s="10">
        <v>137.10941</v>
      </c>
      <c r="N106" s="10">
        <v>0</v>
      </c>
      <c r="O106" s="11">
        <v>0.019703</v>
      </c>
      <c r="P106" s="86"/>
      <c r="Q106" s="10"/>
      <c r="R106" s="10"/>
      <c r="S106" s="10"/>
      <c r="T106" s="10"/>
      <c r="U106" s="10"/>
      <c r="V106" s="10"/>
      <c r="W106" s="10"/>
      <c r="X106" s="10"/>
      <c r="Y106" s="10"/>
      <c r="Z106" s="11"/>
    </row>
    <row r="107" spans="1:26" ht="12.75">
      <c r="A107" s="9">
        <v>0</v>
      </c>
      <c r="B107" s="10">
        <v>4</v>
      </c>
      <c r="C107" s="10">
        <v>3</v>
      </c>
      <c r="D107" s="10"/>
      <c r="E107" s="10">
        <v>1681</v>
      </c>
      <c r="F107" s="10">
        <v>1681</v>
      </c>
      <c r="G107" s="10">
        <v>6942016</v>
      </c>
      <c r="H107" s="10">
        <v>0.14211</v>
      </c>
      <c r="I107" s="10">
        <v>0</v>
      </c>
      <c r="J107" s="10">
        <v>0</v>
      </c>
      <c r="K107" s="10">
        <v>0</v>
      </c>
      <c r="L107" s="10">
        <v>0</v>
      </c>
      <c r="M107" s="10">
        <v>242.737219</v>
      </c>
      <c r="N107" s="10">
        <v>0.5</v>
      </c>
      <c r="O107" s="11">
        <v>0.495858</v>
      </c>
      <c r="P107" s="86"/>
      <c r="Q107" s="10"/>
      <c r="R107" s="10"/>
      <c r="S107" s="10"/>
      <c r="T107" s="10"/>
      <c r="U107" s="10"/>
      <c r="V107" s="10"/>
      <c r="W107" s="10"/>
      <c r="X107" s="10"/>
      <c r="Y107" s="10"/>
      <c r="Z107" s="11"/>
    </row>
    <row r="108" spans="1:26" ht="12.75">
      <c r="A108" s="9">
        <v>0</v>
      </c>
      <c r="B108" s="10">
        <v>1</v>
      </c>
      <c r="C108" s="10">
        <v>3</v>
      </c>
      <c r="D108" s="10"/>
      <c r="E108" s="10">
        <v>1707</v>
      </c>
      <c r="F108" s="10">
        <v>1707</v>
      </c>
      <c r="G108" s="10">
        <v>6999424</v>
      </c>
      <c r="H108" s="10">
        <v>0.141539</v>
      </c>
      <c r="I108" s="10">
        <v>0</v>
      </c>
      <c r="J108" s="10">
        <v>0</v>
      </c>
      <c r="K108" s="10">
        <v>0</v>
      </c>
      <c r="L108" s="10">
        <v>0</v>
      </c>
      <c r="M108" s="10">
        <v>241.503734</v>
      </c>
      <c r="N108" s="10">
        <v>0.5</v>
      </c>
      <c r="O108" s="11">
        <v>0.499959</v>
      </c>
      <c r="P108" s="86"/>
      <c r="Q108" s="10"/>
      <c r="R108" s="10"/>
      <c r="S108" s="10"/>
      <c r="T108" s="10"/>
      <c r="U108" s="10"/>
      <c r="V108" s="10"/>
      <c r="W108" s="10"/>
      <c r="X108" s="10"/>
      <c r="Y108" s="10"/>
      <c r="Z108" s="11"/>
    </row>
    <row r="109" spans="1:26" ht="12.75">
      <c r="A109" s="9">
        <v>0</v>
      </c>
      <c r="B109" s="10">
        <v>2</v>
      </c>
      <c r="C109" s="10">
        <v>3</v>
      </c>
      <c r="D109" s="10"/>
      <c r="E109" s="10">
        <v>1655</v>
      </c>
      <c r="F109" s="10">
        <v>1655</v>
      </c>
      <c r="G109" s="10">
        <v>6979008</v>
      </c>
      <c r="H109" s="10">
        <v>0.139547</v>
      </c>
      <c r="I109" s="10">
        <v>0</v>
      </c>
      <c r="J109" s="10">
        <v>0</v>
      </c>
      <c r="K109" s="10">
        <v>0</v>
      </c>
      <c r="L109" s="10">
        <v>0</v>
      </c>
      <c r="M109" s="10">
        <v>130.09752</v>
      </c>
      <c r="N109" s="10">
        <v>0.5</v>
      </c>
      <c r="O109" s="11">
        <v>0.498501</v>
      </c>
      <c r="P109" s="86"/>
      <c r="Q109" s="10"/>
      <c r="R109" s="10"/>
      <c r="S109" s="10"/>
      <c r="T109" s="10"/>
      <c r="U109" s="10"/>
      <c r="V109" s="10"/>
      <c r="W109" s="10"/>
      <c r="X109" s="10"/>
      <c r="Y109" s="10"/>
      <c r="Z109" s="11"/>
    </row>
    <row r="110" spans="1:26" ht="12.75">
      <c r="A110" s="9">
        <v>0</v>
      </c>
      <c r="B110" s="10">
        <v>3</v>
      </c>
      <c r="C110" s="10">
        <v>3</v>
      </c>
      <c r="D110" s="10"/>
      <c r="E110" s="10">
        <v>1694</v>
      </c>
      <c r="F110" s="10">
        <v>1694</v>
      </c>
      <c r="G110" s="10">
        <v>6946176</v>
      </c>
      <c r="H110" s="10">
        <v>0.1358</v>
      </c>
      <c r="I110" s="10">
        <v>0</v>
      </c>
      <c r="J110" s="10">
        <v>0</v>
      </c>
      <c r="K110" s="10">
        <v>0</v>
      </c>
      <c r="L110" s="10">
        <v>0</v>
      </c>
      <c r="M110" s="10">
        <v>239.668697</v>
      </c>
      <c r="N110" s="10">
        <v>0.5</v>
      </c>
      <c r="O110" s="11">
        <v>0.496155</v>
      </c>
      <c r="P110" s="86"/>
      <c r="Q110" s="10"/>
      <c r="R110" s="10"/>
      <c r="S110" s="10"/>
      <c r="T110" s="10"/>
      <c r="U110" s="10"/>
      <c r="V110" s="10"/>
      <c r="W110" s="10"/>
      <c r="X110" s="10"/>
      <c r="Y110" s="10"/>
      <c r="Z110" s="11"/>
    </row>
    <row r="111" spans="1:26" ht="12.75">
      <c r="A111" s="9">
        <v>0</v>
      </c>
      <c r="B111" s="10">
        <v>5</v>
      </c>
      <c r="C111" s="10">
        <v>3</v>
      </c>
      <c r="D111" s="10"/>
      <c r="E111" s="10">
        <v>1687</v>
      </c>
      <c r="F111" s="10">
        <v>1687</v>
      </c>
      <c r="G111" s="10">
        <v>7000576</v>
      </c>
      <c r="H111" s="10">
        <v>0.142443</v>
      </c>
      <c r="I111" s="10">
        <v>0</v>
      </c>
      <c r="J111" s="10">
        <v>0</v>
      </c>
      <c r="K111" s="10">
        <v>0</v>
      </c>
      <c r="L111" s="10">
        <v>0</v>
      </c>
      <c r="M111" s="10">
        <v>232.980779</v>
      </c>
      <c r="N111" s="10">
        <v>0.5</v>
      </c>
      <c r="O111" s="11">
        <v>0.500041</v>
      </c>
      <c r="P111" s="86"/>
      <c r="Q111" s="10"/>
      <c r="R111" s="10"/>
      <c r="S111" s="10"/>
      <c r="T111" s="10"/>
      <c r="U111" s="10"/>
      <c r="V111" s="10"/>
      <c r="W111" s="10"/>
      <c r="X111" s="10"/>
      <c r="Y111" s="10"/>
      <c r="Z111" s="11"/>
    </row>
    <row r="112" spans="1:26" ht="12.75">
      <c r="A112" s="9">
        <v>0</v>
      </c>
      <c r="B112" s="10">
        <v>6</v>
      </c>
      <c r="C112" s="10">
        <v>3</v>
      </c>
      <c r="D112" s="10"/>
      <c r="E112" s="10">
        <v>1647</v>
      </c>
      <c r="F112" s="10">
        <v>1647</v>
      </c>
      <c r="G112" s="10">
        <v>6972672</v>
      </c>
      <c r="H112" s="10">
        <v>0.145323</v>
      </c>
      <c r="I112" s="10">
        <v>0</v>
      </c>
      <c r="J112" s="10">
        <v>0</v>
      </c>
      <c r="K112" s="10">
        <v>0</v>
      </c>
      <c r="L112" s="10">
        <v>0</v>
      </c>
      <c r="M112" s="10">
        <v>188.649763</v>
      </c>
      <c r="N112" s="10">
        <v>0.5</v>
      </c>
      <c r="O112" s="11">
        <v>0.498048</v>
      </c>
      <c r="P112" s="86"/>
      <c r="Q112" s="10"/>
      <c r="R112" s="10"/>
      <c r="S112" s="10"/>
      <c r="T112" s="10"/>
      <c r="U112" s="10"/>
      <c r="V112" s="10"/>
      <c r="W112" s="10"/>
      <c r="X112" s="10"/>
      <c r="Y112" s="10"/>
      <c r="Z112" s="11"/>
    </row>
    <row r="113" spans="1:26" ht="12.75">
      <c r="A113" s="9">
        <v>0</v>
      </c>
      <c r="B113" s="10">
        <v>21</v>
      </c>
      <c r="C113" s="10">
        <v>3</v>
      </c>
      <c r="D113" s="10"/>
      <c r="E113" s="10">
        <v>1344</v>
      </c>
      <c r="F113" s="10">
        <v>1344</v>
      </c>
      <c r="G113" s="10">
        <v>6879488</v>
      </c>
      <c r="H113" s="10">
        <v>0.140742</v>
      </c>
      <c r="I113" s="10">
        <v>0</v>
      </c>
      <c r="J113" s="10">
        <v>0</v>
      </c>
      <c r="K113" s="10">
        <v>0</v>
      </c>
      <c r="L113" s="10">
        <v>0</v>
      </c>
      <c r="M113" s="10">
        <v>121.305067</v>
      </c>
      <c r="N113" s="10">
        <v>0.5</v>
      </c>
      <c r="O113" s="11">
        <v>0.491392</v>
      </c>
      <c r="P113" s="86"/>
      <c r="Q113" s="10"/>
      <c r="R113" s="10"/>
      <c r="S113" s="10"/>
      <c r="T113" s="10"/>
      <c r="U113" s="10"/>
      <c r="V113" s="10"/>
      <c r="W113" s="10"/>
      <c r="X113" s="10"/>
      <c r="Y113" s="10"/>
      <c r="Z113" s="11"/>
    </row>
    <row r="114" spans="1:26" ht="12.75">
      <c r="A114" s="9">
        <v>0</v>
      </c>
      <c r="B114" s="10">
        <v>7</v>
      </c>
      <c r="C114" s="10">
        <v>3</v>
      </c>
      <c r="D114" s="10"/>
      <c r="E114" s="10">
        <v>1596</v>
      </c>
      <c r="F114" s="10">
        <v>1596</v>
      </c>
      <c r="G114" s="10">
        <v>6948800</v>
      </c>
      <c r="H114" s="10">
        <v>0.141236</v>
      </c>
      <c r="I114" s="10">
        <v>0</v>
      </c>
      <c r="J114" s="10">
        <v>0</v>
      </c>
      <c r="K114" s="10">
        <v>0</v>
      </c>
      <c r="L114" s="10">
        <v>0</v>
      </c>
      <c r="M114" s="10">
        <v>132.585358</v>
      </c>
      <c r="N114" s="10">
        <v>0.5</v>
      </c>
      <c r="O114" s="11">
        <v>0.496343</v>
      </c>
      <c r="P114" s="86"/>
      <c r="Q114" s="10"/>
      <c r="R114" s="10"/>
      <c r="S114" s="10"/>
      <c r="T114" s="10"/>
      <c r="U114" s="10"/>
      <c r="V114" s="10"/>
      <c r="W114" s="10"/>
      <c r="X114" s="10"/>
      <c r="Y114" s="10"/>
      <c r="Z114" s="11"/>
    </row>
    <row r="115" spans="1:26" ht="12.75">
      <c r="A115" s="9">
        <v>0</v>
      </c>
      <c r="B115" s="10">
        <v>22</v>
      </c>
      <c r="C115" s="10">
        <v>3</v>
      </c>
      <c r="D115" s="10"/>
      <c r="E115" s="10">
        <v>1513</v>
      </c>
      <c r="F115" s="10">
        <v>1513</v>
      </c>
      <c r="G115" s="10">
        <v>6876928</v>
      </c>
      <c r="H115" s="10">
        <v>0.135401</v>
      </c>
      <c r="I115" s="10">
        <v>0</v>
      </c>
      <c r="J115" s="10">
        <v>0</v>
      </c>
      <c r="K115" s="10">
        <v>0</v>
      </c>
      <c r="L115" s="10">
        <v>0</v>
      </c>
      <c r="M115" s="10">
        <v>116.716088</v>
      </c>
      <c r="N115" s="10">
        <v>0.5</v>
      </c>
      <c r="O115" s="11">
        <v>0.491209</v>
      </c>
      <c r="P115" s="86"/>
      <c r="Q115" s="10"/>
      <c r="R115" s="10"/>
      <c r="S115" s="10"/>
      <c r="T115" s="10"/>
      <c r="U115" s="10"/>
      <c r="V115" s="10"/>
      <c r="W115" s="10"/>
      <c r="X115" s="10"/>
      <c r="Y115" s="10"/>
      <c r="Z115" s="11"/>
    </row>
    <row r="116" spans="1:26" ht="12.75">
      <c r="A116" s="9">
        <v>0</v>
      </c>
      <c r="B116" s="10">
        <v>23</v>
      </c>
      <c r="C116" s="10">
        <v>3</v>
      </c>
      <c r="D116" s="10"/>
      <c r="E116" s="10">
        <v>1668</v>
      </c>
      <c r="F116" s="10">
        <v>1668</v>
      </c>
      <c r="G116" s="10">
        <v>6937856</v>
      </c>
      <c r="H116" s="10">
        <v>0.142456</v>
      </c>
      <c r="I116" s="10">
        <v>0</v>
      </c>
      <c r="J116" s="10">
        <v>0</v>
      </c>
      <c r="K116" s="10">
        <v>0</v>
      </c>
      <c r="L116" s="10">
        <v>0</v>
      </c>
      <c r="M116" s="10">
        <v>193.192656</v>
      </c>
      <c r="N116" s="10">
        <v>0.5</v>
      </c>
      <c r="O116" s="11">
        <v>0.495561</v>
      </c>
      <c r="P116" s="86"/>
      <c r="Q116" s="10"/>
      <c r="R116" s="10"/>
      <c r="S116" s="10"/>
      <c r="T116" s="10"/>
      <c r="U116" s="10"/>
      <c r="V116" s="10"/>
      <c r="W116" s="10"/>
      <c r="X116" s="10"/>
      <c r="Y116" s="10"/>
      <c r="Z116" s="11"/>
    </row>
    <row r="117" spans="1:26" ht="12.75">
      <c r="A117" s="9">
        <v>0</v>
      </c>
      <c r="B117" s="10">
        <v>8</v>
      </c>
      <c r="C117" s="10">
        <v>3</v>
      </c>
      <c r="D117" s="10"/>
      <c r="E117" s="10">
        <v>1484</v>
      </c>
      <c r="F117" s="10">
        <v>1484</v>
      </c>
      <c r="G117" s="10">
        <v>6837888</v>
      </c>
      <c r="H117" s="10">
        <v>0.136583</v>
      </c>
      <c r="I117" s="10">
        <v>0</v>
      </c>
      <c r="J117" s="10">
        <v>0</v>
      </c>
      <c r="K117" s="10">
        <v>0</v>
      </c>
      <c r="L117" s="10">
        <v>0</v>
      </c>
      <c r="M117" s="10">
        <v>118.083726</v>
      </c>
      <c r="N117" s="10">
        <v>0.5</v>
      </c>
      <c r="O117" s="11">
        <v>0.488421</v>
      </c>
      <c r="P117" s="86"/>
      <c r="Q117" s="10"/>
      <c r="R117" s="10"/>
      <c r="S117" s="10"/>
      <c r="T117" s="10"/>
      <c r="U117" s="10"/>
      <c r="V117" s="10"/>
      <c r="W117" s="10"/>
      <c r="X117" s="10"/>
      <c r="Y117" s="10"/>
      <c r="Z117" s="11"/>
    </row>
    <row r="118" spans="1:26" ht="12.75">
      <c r="A118" s="9">
        <v>0</v>
      </c>
      <c r="B118" s="10">
        <v>24</v>
      </c>
      <c r="C118" s="10">
        <v>3</v>
      </c>
      <c r="D118" s="10"/>
      <c r="E118" s="10">
        <v>1672</v>
      </c>
      <c r="F118" s="10">
        <v>1672</v>
      </c>
      <c r="G118" s="10">
        <v>6958016</v>
      </c>
      <c r="H118" s="10">
        <v>0.145151</v>
      </c>
      <c r="I118" s="10">
        <v>0</v>
      </c>
      <c r="J118" s="10">
        <v>0</v>
      </c>
      <c r="K118" s="10">
        <v>0</v>
      </c>
      <c r="L118" s="10">
        <v>0</v>
      </c>
      <c r="M118" s="10">
        <v>130.75722</v>
      </c>
      <c r="N118" s="10">
        <v>0.5</v>
      </c>
      <c r="O118" s="11">
        <v>0.497001</v>
      </c>
      <c r="P118" s="86"/>
      <c r="Q118" s="10"/>
      <c r="R118" s="10"/>
      <c r="S118" s="10"/>
      <c r="T118" s="10"/>
      <c r="U118" s="10"/>
      <c r="V118" s="10"/>
      <c r="W118" s="10"/>
      <c r="X118" s="10"/>
      <c r="Y118" s="10"/>
      <c r="Z118" s="11"/>
    </row>
    <row r="119" spans="1:26" ht="12.75">
      <c r="A119" s="9">
        <v>0</v>
      </c>
      <c r="B119" s="10">
        <v>9</v>
      </c>
      <c r="C119" s="10">
        <v>3</v>
      </c>
      <c r="D119" s="10"/>
      <c r="E119" s="10">
        <v>1678</v>
      </c>
      <c r="F119" s="10">
        <v>1678</v>
      </c>
      <c r="G119" s="10">
        <v>6982592</v>
      </c>
      <c r="H119" s="10">
        <v>0.141279</v>
      </c>
      <c r="I119" s="10">
        <v>0</v>
      </c>
      <c r="J119" s="10">
        <v>0</v>
      </c>
      <c r="K119" s="10">
        <v>0</v>
      </c>
      <c r="L119" s="10">
        <v>0</v>
      </c>
      <c r="M119" s="10">
        <v>229.937614</v>
      </c>
      <c r="N119" s="10">
        <v>0.5</v>
      </c>
      <c r="O119" s="11">
        <v>0.498757</v>
      </c>
      <c r="P119" s="86"/>
      <c r="Q119" s="10"/>
      <c r="R119" s="10"/>
      <c r="S119" s="10"/>
      <c r="T119" s="10"/>
      <c r="U119" s="10"/>
      <c r="V119" s="10"/>
      <c r="W119" s="10"/>
      <c r="X119" s="10"/>
      <c r="Y119" s="10"/>
      <c r="Z119" s="11"/>
    </row>
    <row r="120" spans="1:26" ht="12.75">
      <c r="A120" s="9">
        <v>0</v>
      </c>
      <c r="B120" s="10">
        <v>10</v>
      </c>
      <c r="C120" s="10">
        <v>3</v>
      </c>
      <c r="D120" s="10"/>
      <c r="E120" s="10">
        <v>1437</v>
      </c>
      <c r="F120" s="10">
        <v>1437</v>
      </c>
      <c r="G120" s="10">
        <v>6905472</v>
      </c>
      <c r="H120" s="10">
        <v>0.143371</v>
      </c>
      <c r="I120" s="10">
        <v>0</v>
      </c>
      <c r="J120" s="10">
        <v>0</v>
      </c>
      <c r="K120" s="10">
        <v>0</v>
      </c>
      <c r="L120" s="10">
        <v>0</v>
      </c>
      <c r="M120" s="10">
        <v>122.382651</v>
      </c>
      <c r="N120" s="10">
        <v>0.5</v>
      </c>
      <c r="O120" s="11">
        <v>0.493248</v>
      </c>
      <c r="P120" s="86"/>
      <c r="Q120" s="10"/>
      <c r="R120" s="10"/>
      <c r="S120" s="10"/>
      <c r="T120" s="10"/>
      <c r="U120" s="10"/>
      <c r="V120" s="10"/>
      <c r="W120" s="10"/>
      <c r="X120" s="10"/>
      <c r="Y120" s="10"/>
      <c r="Z120" s="11"/>
    </row>
    <row r="121" spans="1:26" ht="12.75">
      <c r="A121" s="9">
        <v>0</v>
      </c>
      <c r="B121" s="10">
        <v>25</v>
      </c>
      <c r="C121" s="10">
        <v>3</v>
      </c>
      <c r="D121" s="10"/>
      <c r="E121" s="10">
        <v>1648</v>
      </c>
      <c r="F121" s="10">
        <v>1648</v>
      </c>
      <c r="G121" s="10">
        <v>6946560</v>
      </c>
      <c r="H121" s="10">
        <v>0.136994</v>
      </c>
      <c r="I121" s="10">
        <v>0</v>
      </c>
      <c r="J121" s="10">
        <v>0</v>
      </c>
      <c r="K121" s="10">
        <v>0</v>
      </c>
      <c r="L121" s="10">
        <v>0</v>
      </c>
      <c r="M121" s="10">
        <v>206.485698</v>
      </c>
      <c r="N121" s="10">
        <v>0.5</v>
      </c>
      <c r="O121" s="11">
        <v>0.496183</v>
      </c>
      <c r="P121" s="86"/>
      <c r="Q121" s="10"/>
      <c r="R121" s="10"/>
      <c r="S121" s="10"/>
      <c r="T121" s="10"/>
      <c r="U121" s="10"/>
      <c r="V121" s="10"/>
      <c r="W121" s="10"/>
      <c r="X121" s="10"/>
      <c r="Y121" s="10"/>
      <c r="Z121" s="11"/>
    </row>
    <row r="122" spans="1:26" ht="12.75">
      <c r="A122" s="9">
        <v>0</v>
      </c>
      <c r="B122" s="10">
        <v>26</v>
      </c>
      <c r="C122" s="10">
        <v>3</v>
      </c>
      <c r="D122" s="10"/>
      <c r="E122" s="10">
        <v>1441</v>
      </c>
      <c r="F122" s="10">
        <v>1441</v>
      </c>
      <c r="G122" s="10">
        <v>6887872</v>
      </c>
      <c r="H122" s="10">
        <v>0.138297</v>
      </c>
      <c r="I122" s="10">
        <v>0</v>
      </c>
      <c r="J122" s="10">
        <v>0</v>
      </c>
      <c r="K122" s="10">
        <v>0</v>
      </c>
      <c r="L122" s="10">
        <v>0</v>
      </c>
      <c r="M122" s="10">
        <v>107.26215</v>
      </c>
      <c r="N122" s="10">
        <v>0.5</v>
      </c>
      <c r="O122" s="11">
        <v>0.491991</v>
      </c>
      <c r="P122" s="86"/>
      <c r="Q122" s="10"/>
      <c r="R122" s="10"/>
      <c r="S122" s="10"/>
      <c r="T122" s="10"/>
      <c r="U122" s="10"/>
      <c r="V122" s="10"/>
      <c r="W122" s="10"/>
      <c r="X122" s="10"/>
      <c r="Y122" s="10"/>
      <c r="Z122" s="11"/>
    </row>
    <row r="123" spans="1:26" ht="12.75">
      <c r="A123" s="9">
        <v>0</v>
      </c>
      <c r="B123" s="10">
        <v>38</v>
      </c>
      <c r="C123" s="10"/>
      <c r="D123" s="10">
        <v>7</v>
      </c>
      <c r="E123" s="10">
        <v>1400</v>
      </c>
      <c r="F123" s="10">
        <v>1400</v>
      </c>
      <c r="G123" s="10">
        <v>1344000</v>
      </c>
      <c r="H123" s="10">
        <v>0.008177</v>
      </c>
      <c r="I123" s="10">
        <v>0</v>
      </c>
      <c r="J123" s="10">
        <v>0</v>
      </c>
      <c r="K123" s="10">
        <v>0</v>
      </c>
      <c r="L123" s="10">
        <v>0</v>
      </c>
      <c r="M123" s="10">
        <v>121.444352</v>
      </c>
      <c r="N123" s="10">
        <v>0.096</v>
      </c>
      <c r="O123" s="11">
        <v>0.096</v>
      </c>
      <c r="P123" s="86"/>
      <c r="Q123" s="10"/>
      <c r="R123" s="31">
        <f aca="true" t="shared" si="0" ref="R123:R143">(I123+K123)/F123</f>
        <v>0</v>
      </c>
      <c r="S123" s="68">
        <v>0.05</v>
      </c>
      <c r="T123" s="39"/>
      <c r="U123" s="39"/>
      <c r="V123" s="10"/>
      <c r="W123" s="10"/>
      <c r="X123" s="10"/>
      <c r="Y123" s="10"/>
      <c r="Z123" s="11"/>
    </row>
    <row r="124" spans="1:26" ht="12.75">
      <c r="A124" s="9">
        <v>0</v>
      </c>
      <c r="B124" s="10">
        <v>39</v>
      </c>
      <c r="C124" s="10"/>
      <c r="D124" s="10">
        <v>7</v>
      </c>
      <c r="E124" s="10">
        <v>1400</v>
      </c>
      <c r="F124" s="10">
        <v>1400</v>
      </c>
      <c r="G124" s="10">
        <v>1344000</v>
      </c>
      <c r="H124" s="10">
        <v>0.008387</v>
      </c>
      <c r="I124" s="10">
        <v>0</v>
      </c>
      <c r="J124" s="10">
        <v>0</v>
      </c>
      <c r="K124" s="10">
        <v>0</v>
      </c>
      <c r="L124" s="10">
        <v>0</v>
      </c>
      <c r="M124" s="10">
        <v>242.922873</v>
      </c>
      <c r="N124" s="10">
        <v>0.096</v>
      </c>
      <c r="O124" s="11">
        <v>0.096</v>
      </c>
      <c r="P124" s="86"/>
      <c r="Q124" s="10"/>
      <c r="R124" s="31">
        <f t="shared" si="0"/>
        <v>0</v>
      </c>
      <c r="S124" s="68">
        <v>0.05</v>
      </c>
      <c r="T124" s="39"/>
      <c r="U124" s="39"/>
      <c r="V124" s="10"/>
      <c r="W124" s="10"/>
      <c r="X124" s="10"/>
      <c r="Y124" s="10"/>
      <c r="Z124" s="11"/>
    </row>
    <row r="125" spans="1:26" ht="12.75">
      <c r="A125" s="9">
        <v>0</v>
      </c>
      <c r="B125" s="10">
        <v>40</v>
      </c>
      <c r="C125" s="10"/>
      <c r="D125" s="10">
        <v>7</v>
      </c>
      <c r="E125" s="10">
        <v>1400</v>
      </c>
      <c r="F125" s="10">
        <v>1400</v>
      </c>
      <c r="G125" s="10">
        <v>1344000</v>
      </c>
      <c r="H125" s="10">
        <v>0.011965</v>
      </c>
      <c r="I125" s="10">
        <v>0</v>
      </c>
      <c r="J125" s="10">
        <v>0</v>
      </c>
      <c r="K125" s="10">
        <v>0</v>
      </c>
      <c r="L125" s="10">
        <v>0</v>
      </c>
      <c r="M125" s="10">
        <v>123.280747</v>
      </c>
      <c r="N125" s="10">
        <v>0.096</v>
      </c>
      <c r="O125" s="11">
        <v>0.096</v>
      </c>
      <c r="P125" s="86"/>
      <c r="Q125" s="10"/>
      <c r="R125" s="31">
        <f t="shared" si="0"/>
        <v>0</v>
      </c>
      <c r="S125" s="68">
        <v>0.05</v>
      </c>
      <c r="T125" s="39"/>
      <c r="U125" s="39"/>
      <c r="V125" s="10"/>
      <c r="W125" s="10"/>
      <c r="X125" s="10"/>
      <c r="Y125" s="10"/>
      <c r="Z125" s="11"/>
    </row>
    <row r="126" spans="1:26" ht="12.75">
      <c r="A126" s="9">
        <v>0</v>
      </c>
      <c r="B126" s="10">
        <v>41</v>
      </c>
      <c r="C126" s="10"/>
      <c r="D126" s="10">
        <v>5</v>
      </c>
      <c r="E126" s="10">
        <v>5833</v>
      </c>
      <c r="F126" s="10">
        <v>5833</v>
      </c>
      <c r="G126" s="10">
        <v>69996000</v>
      </c>
      <c r="H126" s="10">
        <v>0.024512</v>
      </c>
      <c r="I126" s="10">
        <v>0</v>
      </c>
      <c r="J126" s="10">
        <v>0</v>
      </c>
      <c r="K126" s="10">
        <v>0</v>
      </c>
      <c r="L126" s="10">
        <v>0</v>
      </c>
      <c r="M126" s="10">
        <v>238.348646</v>
      </c>
      <c r="N126" s="10">
        <v>5</v>
      </c>
      <c r="O126" s="11">
        <v>4.999714</v>
      </c>
      <c r="P126" s="86"/>
      <c r="Q126" s="10"/>
      <c r="R126" s="31">
        <f t="shared" si="0"/>
        <v>0</v>
      </c>
      <c r="S126" s="69">
        <v>0.0001</v>
      </c>
      <c r="T126" s="72"/>
      <c r="U126" s="72"/>
      <c r="V126" s="10"/>
      <c r="W126" s="10"/>
      <c r="X126" s="10"/>
      <c r="Y126" s="10"/>
      <c r="Z126" s="11"/>
    </row>
    <row r="127" spans="1:26" ht="12.75">
      <c r="A127" s="9">
        <v>31</v>
      </c>
      <c r="B127" s="10">
        <v>0</v>
      </c>
      <c r="C127" s="10"/>
      <c r="D127" s="10">
        <v>7</v>
      </c>
      <c r="E127" s="10">
        <v>1400</v>
      </c>
      <c r="F127" s="10">
        <v>1400</v>
      </c>
      <c r="G127" s="10">
        <v>1344000</v>
      </c>
      <c r="H127" s="10">
        <v>0.009836</v>
      </c>
      <c r="I127" s="10">
        <v>0</v>
      </c>
      <c r="J127" s="10">
        <v>0</v>
      </c>
      <c r="K127" s="10">
        <v>0</v>
      </c>
      <c r="L127" s="10">
        <v>0</v>
      </c>
      <c r="M127" s="10">
        <v>138.543924</v>
      </c>
      <c r="N127" s="10">
        <v>0.096</v>
      </c>
      <c r="O127" s="11">
        <v>0.096</v>
      </c>
      <c r="P127" s="86"/>
      <c r="Q127" s="10"/>
      <c r="R127" s="31">
        <f t="shared" si="0"/>
        <v>0</v>
      </c>
      <c r="S127" s="68">
        <v>0.05</v>
      </c>
      <c r="T127" s="39"/>
      <c r="U127" s="39"/>
      <c r="V127" s="10"/>
      <c r="W127" s="10"/>
      <c r="X127" s="10"/>
      <c r="Y127" s="10"/>
      <c r="Z127" s="11"/>
    </row>
    <row r="128" spans="1:26" ht="12.75">
      <c r="A128" s="9">
        <v>32</v>
      </c>
      <c r="B128" s="10">
        <v>0</v>
      </c>
      <c r="C128" s="10"/>
      <c r="D128" s="10">
        <v>7</v>
      </c>
      <c r="E128" s="10">
        <v>1400</v>
      </c>
      <c r="F128" s="10">
        <v>1400</v>
      </c>
      <c r="G128" s="10">
        <v>1344000</v>
      </c>
      <c r="H128" s="10">
        <v>0.017612</v>
      </c>
      <c r="I128" s="10">
        <v>0</v>
      </c>
      <c r="J128" s="10">
        <v>0</v>
      </c>
      <c r="K128" s="10">
        <v>0</v>
      </c>
      <c r="L128" s="10">
        <v>0</v>
      </c>
      <c r="M128" s="10">
        <v>117.686137</v>
      </c>
      <c r="N128" s="10">
        <v>0.096</v>
      </c>
      <c r="O128" s="11">
        <v>0.096</v>
      </c>
      <c r="P128" s="86"/>
      <c r="Q128" s="10"/>
      <c r="R128" s="31">
        <f t="shared" si="0"/>
        <v>0</v>
      </c>
      <c r="S128" s="68">
        <v>0.05</v>
      </c>
      <c r="T128" s="39"/>
      <c r="U128" s="39"/>
      <c r="V128" s="10"/>
      <c r="W128" s="10"/>
      <c r="X128" s="10"/>
      <c r="Y128" s="10"/>
      <c r="Z128" s="11"/>
    </row>
    <row r="129" spans="1:26" ht="12.75">
      <c r="A129" s="9">
        <v>33</v>
      </c>
      <c r="B129" s="10">
        <v>0</v>
      </c>
      <c r="C129" s="10"/>
      <c r="D129" s="10">
        <v>7</v>
      </c>
      <c r="E129" s="10">
        <v>1400</v>
      </c>
      <c r="F129" s="10">
        <v>1400</v>
      </c>
      <c r="G129" s="10">
        <v>1344000</v>
      </c>
      <c r="H129" s="10">
        <v>0.015972</v>
      </c>
      <c r="I129" s="10">
        <v>0</v>
      </c>
      <c r="J129" s="10">
        <v>0</v>
      </c>
      <c r="K129" s="10">
        <v>0</v>
      </c>
      <c r="L129" s="10">
        <v>0</v>
      </c>
      <c r="M129" s="10">
        <v>119.852063</v>
      </c>
      <c r="N129" s="10">
        <v>0.096</v>
      </c>
      <c r="O129" s="11">
        <v>0.096</v>
      </c>
      <c r="P129" s="86"/>
      <c r="Q129" s="10"/>
      <c r="R129" s="31">
        <f t="shared" si="0"/>
        <v>0</v>
      </c>
      <c r="S129" s="68">
        <v>0.05</v>
      </c>
      <c r="T129" s="39"/>
      <c r="U129" s="39"/>
      <c r="V129" s="10"/>
      <c r="W129" s="10"/>
      <c r="X129" s="10"/>
      <c r="Y129" s="10"/>
      <c r="Z129" s="11"/>
    </row>
    <row r="130" spans="1:26" ht="12.75">
      <c r="A130" s="9">
        <v>34</v>
      </c>
      <c r="B130" s="10">
        <v>0</v>
      </c>
      <c r="C130" s="10"/>
      <c r="D130" s="10">
        <v>7</v>
      </c>
      <c r="E130" s="10">
        <v>1400</v>
      </c>
      <c r="F130" s="10">
        <v>1400</v>
      </c>
      <c r="G130" s="10">
        <v>1344000</v>
      </c>
      <c r="H130" s="10">
        <v>0.016518</v>
      </c>
      <c r="I130" s="10">
        <v>0</v>
      </c>
      <c r="J130" s="10">
        <v>0</v>
      </c>
      <c r="K130" s="10">
        <v>0</v>
      </c>
      <c r="L130" s="10">
        <v>0</v>
      </c>
      <c r="M130" s="10">
        <v>117.994123</v>
      </c>
      <c r="N130" s="10">
        <v>0.096</v>
      </c>
      <c r="O130" s="11">
        <v>0.096</v>
      </c>
      <c r="P130" s="86"/>
      <c r="Q130" s="10"/>
      <c r="R130" s="31">
        <f t="shared" si="0"/>
        <v>0</v>
      </c>
      <c r="S130" s="68">
        <v>0.05</v>
      </c>
      <c r="T130" s="39"/>
      <c r="U130" s="39"/>
      <c r="V130" s="10"/>
      <c r="W130" s="10"/>
      <c r="X130" s="10"/>
      <c r="Y130" s="10"/>
      <c r="Z130" s="11"/>
    </row>
    <row r="131" spans="1:26" ht="12.75">
      <c r="A131" s="9">
        <v>35</v>
      </c>
      <c r="B131" s="10">
        <v>0</v>
      </c>
      <c r="C131" s="10"/>
      <c r="D131" s="10">
        <v>7</v>
      </c>
      <c r="E131" s="10">
        <v>1400</v>
      </c>
      <c r="F131" s="10">
        <v>1400</v>
      </c>
      <c r="G131" s="10">
        <v>1344000</v>
      </c>
      <c r="H131" s="10">
        <v>0.017182</v>
      </c>
      <c r="I131" s="10">
        <v>0</v>
      </c>
      <c r="J131" s="10">
        <v>0</v>
      </c>
      <c r="K131" s="10">
        <v>0</v>
      </c>
      <c r="L131" s="10">
        <v>0</v>
      </c>
      <c r="M131" s="10">
        <v>114.471209</v>
      </c>
      <c r="N131" s="10">
        <v>0.096</v>
      </c>
      <c r="O131" s="11">
        <v>0.096</v>
      </c>
      <c r="P131" s="86"/>
      <c r="Q131" s="10"/>
      <c r="R131" s="31">
        <f t="shared" si="0"/>
        <v>0</v>
      </c>
      <c r="S131" s="68">
        <v>0.05</v>
      </c>
      <c r="T131" s="39"/>
      <c r="U131" s="39"/>
      <c r="V131" s="10"/>
      <c r="W131" s="10"/>
      <c r="X131" s="10"/>
      <c r="Y131" s="10"/>
      <c r="Z131" s="11"/>
    </row>
    <row r="132" spans="1:26" ht="12.75">
      <c r="A132" s="9">
        <v>36</v>
      </c>
      <c r="B132" s="10">
        <v>0</v>
      </c>
      <c r="C132" s="10"/>
      <c r="D132" s="10">
        <v>7</v>
      </c>
      <c r="E132" s="10">
        <v>1400</v>
      </c>
      <c r="F132" s="10">
        <v>1400</v>
      </c>
      <c r="G132" s="10">
        <v>1344000</v>
      </c>
      <c r="H132" s="10">
        <v>0.014608</v>
      </c>
      <c r="I132" s="10">
        <v>0</v>
      </c>
      <c r="J132" s="10">
        <v>0</v>
      </c>
      <c r="K132" s="10">
        <v>0</v>
      </c>
      <c r="L132" s="10">
        <v>0</v>
      </c>
      <c r="M132" s="10">
        <v>104.806682</v>
      </c>
      <c r="N132" s="10">
        <v>0.096</v>
      </c>
      <c r="O132" s="11">
        <v>0.096</v>
      </c>
      <c r="P132" s="86"/>
      <c r="Q132" s="10"/>
      <c r="R132" s="31">
        <f t="shared" si="0"/>
        <v>0</v>
      </c>
      <c r="S132" s="68">
        <v>0.05</v>
      </c>
      <c r="T132" s="39"/>
      <c r="U132" s="39"/>
      <c r="V132" s="10"/>
      <c r="W132" s="10"/>
      <c r="X132" s="10"/>
      <c r="Y132" s="10"/>
      <c r="Z132" s="11"/>
    </row>
    <row r="133" spans="1:26" ht="12.75">
      <c r="A133" s="9">
        <v>37</v>
      </c>
      <c r="B133" s="10">
        <v>0</v>
      </c>
      <c r="C133" s="10"/>
      <c r="D133" s="10">
        <v>7</v>
      </c>
      <c r="E133" s="10">
        <v>1400</v>
      </c>
      <c r="F133" s="10">
        <v>1400</v>
      </c>
      <c r="G133" s="10">
        <v>1344000</v>
      </c>
      <c r="H133" s="10">
        <v>0.016632</v>
      </c>
      <c r="I133" s="10">
        <v>0</v>
      </c>
      <c r="J133" s="10">
        <v>0</v>
      </c>
      <c r="K133" s="10">
        <v>0</v>
      </c>
      <c r="L133" s="10">
        <v>0</v>
      </c>
      <c r="M133" s="10">
        <v>119.237331</v>
      </c>
      <c r="N133" s="10">
        <v>0.096</v>
      </c>
      <c r="O133" s="11">
        <v>0.096</v>
      </c>
      <c r="P133" s="86"/>
      <c r="Q133" s="10"/>
      <c r="R133" s="31">
        <f t="shared" si="0"/>
        <v>0</v>
      </c>
      <c r="S133" s="68">
        <v>0.05</v>
      </c>
      <c r="T133" s="39"/>
      <c r="U133" s="39"/>
      <c r="V133" s="10"/>
      <c r="W133" s="10"/>
      <c r="X133" s="10"/>
      <c r="Y133" s="10"/>
      <c r="Z133" s="11"/>
    </row>
    <row r="134" spans="1:26" ht="12.75">
      <c r="A134" s="9">
        <v>38</v>
      </c>
      <c r="B134" s="10">
        <v>0</v>
      </c>
      <c r="C134" s="10"/>
      <c r="D134" s="10">
        <v>7</v>
      </c>
      <c r="E134" s="10">
        <v>1400</v>
      </c>
      <c r="F134" s="10">
        <v>1400</v>
      </c>
      <c r="G134" s="10">
        <v>1344000</v>
      </c>
      <c r="H134" s="10">
        <v>0.016993</v>
      </c>
      <c r="I134" s="10">
        <v>0</v>
      </c>
      <c r="J134" s="10">
        <v>0</v>
      </c>
      <c r="K134" s="10">
        <v>0</v>
      </c>
      <c r="L134" s="10">
        <v>0</v>
      </c>
      <c r="M134" s="10">
        <v>119.770283</v>
      </c>
      <c r="N134" s="10">
        <v>0.096</v>
      </c>
      <c r="O134" s="11">
        <v>0.096</v>
      </c>
      <c r="P134" s="86"/>
      <c r="Q134" s="10"/>
      <c r="R134" s="31">
        <f t="shared" si="0"/>
        <v>0</v>
      </c>
      <c r="S134" s="68">
        <v>0.05</v>
      </c>
      <c r="T134" s="39"/>
      <c r="U134" s="39"/>
      <c r="V134" s="10"/>
      <c r="W134" s="10"/>
      <c r="X134" s="10"/>
      <c r="Y134" s="10"/>
      <c r="Z134" s="11"/>
    </row>
    <row r="135" spans="1:26" ht="12.75">
      <c r="A135" s="9">
        <v>39</v>
      </c>
      <c r="B135" s="10">
        <v>0</v>
      </c>
      <c r="C135" s="10"/>
      <c r="D135" s="10">
        <v>7</v>
      </c>
      <c r="E135" s="10">
        <v>1400</v>
      </c>
      <c r="F135" s="10">
        <v>1400</v>
      </c>
      <c r="G135" s="10">
        <v>1344000</v>
      </c>
      <c r="H135" s="10">
        <v>0.010093</v>
      </c>
      <c r="I135" s="10">
        <v>0</v>
      </c>
      <c r="J135" s="10">
        <v>0</v>
      </c>
      <c r="K135" s="10">
        <v>0</v>
      </c>
      <c r="L135" s="10">
        <v>0</v>
      </c>
      <c r="M135" s="10">
        <v>139.97234</v>
      </c>
      <c r="N135" s="10">
        <v>0.096</v>
      </c>
      <c r="O135" s="11">
        <v>0.096</v>
      </c>
      <c r="P135" s="86"/>
      <c r="Q135" s="10"/>
      <c r="R135" s="31">
        <f t="shared" si="0"/>
        <v>0</v>
      </c>
      <c r="S135" s="68">
        <v>0.05</v>
      </c>
      <c r="T135" s="39"/>
      <c r="U135" s="39"/>
      <c r="V135" s="10"/>
      <c r="W135" s="10"/>
      <c r="X135" s="10"/>
      <c r="Y135" s="10"/>
      <c r="Z135" s="11"/>
    </row>
    <row r="136" spans="1:26" ht="12.75">
      <c r="A136" s="9">
        <v>40</v>
      </c>
      <c r="B136" s="10">
        <v>0</v>
      </c>
      <c r="C136" s="10"/>
      <c r="D136" s="10">
        <v>7</v>
      </c>
      <c r="E136" s="10">
        <v>1400</v>
      </c>
      <c r="F136" s="10">
        <v>1400</v>
      </c>
      <c r="G136" s="10">
        <v>1344000</v>
      </c>
      <c r="H136" s="10">
        <v>0.016901</v>
      </c>
      <c r="I136" s="10">
        <v>0</v>
      </c>
      <c r="J136" s="10">
        <v>0</v>
      </c>
      <c r="K136" s="10">
        <v>0</v>
      </c>
      <c r="L136" s="10">
        <v>0</v>
      </c>
      <c r="M136" s="10">
        <v>120.109519</v>
      </c>
      <c r="N136" s="10">
        <v>0.096</v>
      </c>
      <c r="O136" s="11">
        <v>0.096</v>
      </c>
      <c r="P136" s="86"/>
      <c r="Q136" s="10"/>
      <c r="R136" s="31">
        <f t="shared" si="0"/>
        <v>0</v>
      </c>
      <c r="S136" s="68">
        <v>0.05</v>
      </c>
      <c r="T136" s="39"/>
      <c r="U136" s="39"/>
      <c r="V136" s="10"/>
      <c r="W136" s="10"/>
      <c r="X136" s="10"/>
      <c r="Y136" s="10"/>
      <c r="Z136" s="11"/>
    </row>
    <row r="137" spans="1:26" ht="12.75">
      <c r="A137" s="9">
        <v>0</v>
      </c>
      <c r="B137" s="10">
        <v>31</v>
      </c>
      <c r="C137" s="10"/>
      <c r="D137" s="10">
        <v>7</v>
      </c>
      <c r="E137" s="10">
        <v>1400</v>
      </c>
      <c r="F137" s="10">
        <v>1400</v>
      </c>
      <c r="G137" s="10">
        <v>1344000</v>
      </c>
      <c r="H137" s="10">
        <v>0.006681</v>
      </c>
      <c r="I137" s="10">
        <v>0</v>
      </c>
      <c r="J137" s="10">
        <v>0</v>
      </c>
      <c r="K137" s="10">
        <v>0</v>
      </c>
      <c r="L137" s="10">
        <v>0</v>
      </c>
      <c r="M137" s="10">
        <v>242.722891</v>
      </c>
      <c r="N137" s="10">
        <v>0.096</v>
      </c>
      <c r="O137" s="11">
        <v>0.096</v>
      </c>
      <c r="P137" s="86"/>
      <c r="Q137" s="10"/>
      <c r="R137" s="31">
        <f t="shared" si="0"/>
        <v>0</v>
      </c>
      <c r="S137" s="68">
        <v>0.05</v>
      </c>
      <c r="T137" s="39"/>
      <c r="U137" s="39"/>
      <c r="V137" s="10"/>
      <c r="W137" s="10"/>
      <c r="X137" s="10"/>
      <c r="Y137" s="10"/>
      <c r="Z137" s="11"/>
    </row>
    <row r="138" spans="1:26" ht="12.75">
      <c r="A138" s="9">
        <v>0</v>
      </c>
      <c r="B138" s="10">
        <v>32</v>
      </c>
      <c r="C138" s="10"/>
      <c r="D138" s="10">
        <v>7</v>
      </c>
      <c r="E138" s="10">
        <v>1400</v>
      </c>
      <c r="F138" s="10">
        <v>1400</v>
      </c>
      <c r="G138" s="10">
        <v>1344000</v>
      </c>
      <c r="H138" s="10">
        <v>0.006896</v>
      </c>
      <c r="I138" s="10">
        <v>0</v>
      </c>
      <c r="J138" s="10">
        <v>0</v>
      </c>
      <c r="K138" s="10">
        <v>0</v>
      </c>
      <c r="L138" s="10">
        <v>0</v>
      </c>
      <c r="M138" s="10">
        <v>124.150504</v>
      </c>
      <c r="N138" s="10">
        <v>0.096</v>
      </c>
      <c r="O138" s="11">
        <v>0.096</v>
      </c>
      <c r="P138" s="86"/>
      <c r="Q138" s="10"/>
      <c r="R138" s="31">
        <f t="shared" si="0"/>
        <v>0</v>
      </c>
      <c r="S138" s="68">
        <v>0.05</v>
      </c>
      <c r="T138" s="39"/>
      <c r="U138" s="39"/>
      <c r="V138" s="10"/>
      <c r="W138" s="10"/>
      <c r="X138" s="10"/>
      <c r="Y138" s="10"/>
      <c r="Z138" s="11"/>
    </row>
    <row r="139" spans="1:26" ht="12.75">
      <c r="A139" s="9">
        <v>0</v>
      </c>
      <c r="B139" s="10">
        <v>33</v>
      </c>
      <c r="C139" s="10"/>
      <c r="D139" s="10">
        <v>7</v>
      </c>
      <c r="E139" s="10">
        <v>1400</v>
      </c>
      <c r="F139" s="10">
        <v>1400</v>
      </c>
      <c r="G139" s="10">
        <v>1344000</v>
      </c>
      <c r="H139" s="10">
        <v>0.00711</v>
      </c>
      <c r="I139" s="10">
        <v>0</v>
      </c>
      <c r="J139" s="10">
        <v>0</v>
      </c>
      <c r="K139" s="10">
        <v>0</v>
      </c>
      <c r="L139" s="10">
        <v>0</v>
      </c>
      <c r="M139" s="10">
        <v>121.212496</v>
      </c>
      <c r="N139" s="10">
        <v>0.096</v>
      </c>
      <c r="O139" s="11">
        <v>0.096</v>
      </c>
      <c r="P139" s="86"/>
      <c r="Q139" s="10"/>
      <c r="R139" s="31">
        <f t="shared" si="0"/>
        <v>0</v>
      </c>
      <c r="S139" s="68">
        <v>0.05</v>
      </c>
      <c r="T139" s="39"/>
      <c r="U139" s="39"/>
      <c r="V139" s="10"/>
      <c r="W139" s="10"/>
      <c r="X139" s="10"/>
      <c r="Y139" s="10"/>
      <c r="Z139" s="11"/>
    </row>
    <row r="140" spans="1:26" ht="12.75">
      <c r="A140" s="9">
        <v>0</v>
      </c>
      <c r="B140" s="10">
        <v>34</v>
      </c>
      <c r="C140" s="10"/>
      <c r="D140" s="10">
        <v>7</v>
      </c>
      <c r="E140" s="10">
        <v>1400</v>
      </c>
      <c r="F140" s="10">
        <v>1400</v>
      </c>
      <c r="G140" s="10">
        <v>1344000</v>
      </c>
      <c r="H140" s="10">
        <v>0.007324</v>
      </c>
      <c r="I140" s="10">
        <v>0</v>
      </c>
      <c r="J140" s="10">
        <v>0</v>
      </c>
      <c r="K140" s="10">
        <v>0</v>
      </c>
      <c r="L140" s="10">
        <v>0</v>
      </c>
      <c r="M140" s="10">
        <v>123.307993</v>
      </c>
      <c r="N140" s="10">
        <v>0.096</v>
      </c>
      <c r="O140" s="11">
        <v>0.096</v>
      </c>
      <c r="P140" s="86"/>
      <c r="Q140" s="10"/>
      <c r="R140" s="31">
        <f t="shared" si="0"/>
        <v>0</v>
      </c>
      <c r="S140" s="68">
        <v>0.05</v>
      </c>
      <c r="T140" s="39"/>
      <c r="U140" s="39"/>
      <c r="V140" s="10"/>
      <c r="W140" s="10"/>
      <c r="X140" s="10"/>
      <c r="Y140" s="10"/>
      <c r="Z140" s="11"/>
    </row>
    <row r="141" spans="1:26" ht="12.75">
      <c r="A141" s="9">
        <v>0</v>
      </c>
      <c r="B141" s="10">
        <v>35</v>
      </c>
      <c r="C141" s="10"/>
      <c r="D141" s="10">
        <v>7</v>
      </c>
      <c r="E141" s="10">
        <v>1400</v>
      </c>
      <c r="F141" s="10">
        <v>1400</v>
      </c>
      <c r="G141" s="10">
        <v>1344000</v>
      </c>
      <c r="H141" s="10">
        <v>0.007538</v>
      </c>
      <c r="I141" s="10">
        <v>0</v>
      </c>
      <c r="J141" s="10">
        <v>0</v>
      </c>
      <c r="K141" s="10">
        <v>0</v>
      </c>
      <c r="L141" s="10">
        <v>0</v>
      </c>
      <c r="M141" s="10">
        <v>140.352909</v>
      </c>
      <c r="N141" s="10">
        <v>0.096</v>
      </c>
      <c r="O141" s="11">
        <v>0.096</v>
      </c>
      <c r="P141" s="86"/>
      <c r="Q141" s="10"/>
      <c r="R141" s="31">
        <f t="shared" si="0"/>
        <v>0</v>
      </c>
      <c r="S141" s="68">
        <v>0.05</v>
      </c>
      <c r="T141" s="39"/>
      <c r="U141" s="39"/>
      <c r="V141" s="10"/>
      <c r="W141" s="10"/>
      <c r="X141" s="10"/>
      <c r="Y141" s="10"/>
      <c r="Z141" s="11"/>
    </row>
    <row r="142" spans="1:26" ht="12.75">
      <c r="A142" s="9">
        <v>0</v>
      </c>
      <c r="B142" s="10">
        <v>36</v>
      </c>
      <c r="C142" s="10"/>
      <c r="D142" s="10">
        <v>7</v>
      </c>
      <c r="E142" s="10">
        <v>1400</v>
      </c>
      <c r="F142" s="10">
        <v>1400</v>
      </c>
      <c r="G142" s="10">
        <v>1344000</v>
      </c>
      <c r="H142" s="10">
        <v>0.007748</v>
      </c>
      <c r="I142" s="10">
        <v>0</v>
      </c>
      <c r="J142" s="10">
        <v>0</v>
      </c>
      <c r="K142" s="10">
        <v>0</v>
      </c>
      <c r="L142" s="10">
        <v>0</v>
      </c>
      <c r="M142" s="10">
        <v>187.471064</v>
      </c>
      <c r="N142" s="10">
        <v>0.096</v>
      </c>
      <c r="O142" s="11">
        <v>0.096</v>
      </c>
      <c r="P142" s="86"/>
      <c r="Q142" s="10"/>
      <c r="R142" s="31">
        <f t="shared" si="0"/>
        <v>0</v>
      </c>
      <c r="S142" s="68">
        <v>0.05</v>
      </c>
      <c r="T142" s="39"/>
      <c r="U142" s="39"/>
      <c r="V142" s="10"/>
      <c r="W142" s="10"/>
      <c r="X142" s="10"/>
      <c r="Y142" s="10"/>
      <c r="Z142" s="11"/>
    </row>
    <row r="143" spans="1:26" ht="13.5" thickBot="1">
      <c r="A143" s="13">
        <v>0</v>
      </c>
      <c r="B143" s="14">
        <v>37</v>
      </c>
      <c r="C143" s="14"/>
      <c r="D143" s="14">
        <v>7</v>
      </c>
      <c r="E143" s="14">
        <v>1400</v>
      </c>
      <c r="F143" s="14">
        <v>1400</v>
      </c>
      <c r="G143" s="14">
        <v>1344000</v>
      </c>
      <c r="H143" s="14">
        <v>0.007962</v>
      </c>
      <c r="I143" s="14">
        <v>0</v>
      </c>
      <c r="J143" s="14">
        <v>0</v>
      </c>
      <c r="K143" s="14">
        <v>0</v>
      </c>
      <c r="L143" s="14">
        <v>0</v>
      </c>
      <c r="M143" s="14">
        <v>122.230601</v>
      </c>
      <c r="N143" s="14">
        <v>0.096</v>
      </c>
      <c r="O143" s="15">
        <v>0.096</v>
      </c>
      <c r="P143" s="88"/>
      <c r="Q143" s="14"/>
      <c r="R143" s="32">
        <f t="shared" si="0"/>
        <v>0</v>
      </c>
      <c r="S143" s="71">
        <v>0.05</v>
      </c>
      <c r="T143" s="73"/>
      <c r="U143" s="73"/>
      <c r="V143" s="14"/>
      <c r="W143" s="14"/>
      <c r="X143" s="14"/>
      <c r="Y143" s="14"/>
      <c r="Z143" s="15"/>
    </row>
    <row r="145" ht="13.5" thickBot="1"/>
    <row r="146" spans="1:13" ht="13.5" thickBot="1">
      <c r="A146" s="138" t="s">
        <v>45</v>
      </c>
      <c r="B146" s="139"/>
      <c r="C146" s="139"/>
      <c r="D146" s="139"/>
      <c r="E146" s="140"/>
      <c r="G146" s="138" t="s">
        <v>36</v>
      </c>
      <c r="H146" s="139"/>
      <c r="I146" s="139"/>
      <c r="J146" s="139"/>
      <c r="K146" s="139"/>
      <c r="L146" s="139"/>
      <c r="M146" s="140"/>
    </row>
    <row r="147" spans="1:13" ht="13.5" thickBot="1">
      <c r="A147" s="18"/>
      <c r="B147" s="1" t="s">
        <v>25</v>
      </c>
      <c r="C147" s="1" t="s">
        <v>26</v>
      </c>
      <c r="D147" s="1" t="s">
        <v>27</v>
      </c>
      <c r="E147" s="2" t="s">
        <v>28</v>
      </c>
      <c r="G147" s="19" t="s">
        <v>39</v>
      </c>
      <c r="H147" s="23"/>
      <c r="I147" s="23"/>
      <c r="J147" s="23"/>
      <c r="K147" s="23"/>
      <c r="L147" s="23"/>
      <c r="M147" s="24"/>
    </row>
    <row r="148" spans="1:13" ht="12.75">
      <c r="A148" s="9" t="s">
        <v>29</v>
      </c>
      <c r="B148" s="10">
        <v>0.0018</v>
      </c>
      <c r="C148" s="10">
        <v>0.0018</v>
      </c>
      <c r="D148" s="10">
        <v>0.001</v>
      </c>
      <c r="E148" s="11">
        <v>0.0021</v>
      </c>
      <c r="G148" s="164" t="s">
        <v>37</v>
      </c>
      <c r="H148" s="18"/>
      <c r="I148" s="1" t="s">
        <v>44</v>
      </c>
      <c r="J148" s="1" t="s">
        <v>40</v>
      </c>
      <c r="K148" s="1"/>
      <c r="L148" s="1"/>
      <c r="M148" s="2"/>
    </row>
    <row r="149" spans="1:13" ht="13.5" thickBot="1">
      <c r="A149" s="9" t="s">
        <v>30</v>
      </c>
      <c r="B149" s="10">
        <v>15</v>
      </c>
      <c r="C149" s="10">
        <v>15</v>
      </c>
      <c r="D149" s="10">
        <v>15</v>
      </c>
      <c r="E149" s="11">
        <v>15</v>
      </c>
      <c r="G149" s="165"/>
      <c r="H149" s="27" t="s">
        <v>38</v>
      </c>
      <c r="I149" s="14">
        <v>1</v>
      </c>
      <c r="J149" s="14">
        <v>64</v>
      </c>
      <c r="K149" s="14"/>
      <c r="L149" s="14"/>
      <c r="M149" s="15"/>
    </row>
    <row r="150" spans="1:13" ht="13.5" thickBot="1">
      <c r="A150" s="9" t="s">
        <v>31</v>
      </c>
      <c r="B150" s="10">
        <v>63</v>
      </c>
      <c r="C150" s="10">
        <v>63</v>
      </c>
      <c r="D150" s="10">
        <v>31</v>
      </c>
      <c r="E150" s="11">
        <v>15</v>
      </c>
      <c r="G150" s="28" t="s">
        <v>41</v>
      </c>
      <c r="H150" s="138" t="s">
        <v>42</v>
      </c>
      <c r="I150" s="139"/>
      <c r="J150" s="139"/>
      <c r="K150" s="139"/>
      <c r="L150" s="139"/>
      <c r="M150" s="140"/>
    </row>
    <row r="151" spans="1:13" ht="13.5" thickBot="1">
      <c r="A151" s="9" t="s">
        <v>32</v>
      </c>
      <c r="B151" s="10">
        <v>7</v>
      </c>
      <c r="C151" s="10">
        <v>4</v>
      </c>
      <c r="D151" s="10">
        <v>3</v>
      </c>
      <c r="E151" s="11">
        <v>2</v>
      </c>
      <c r="G151" s="28" t="s">
        <v>29</v>
      </c>
      <c r="H151" s="138" t="s">
        <v>152</v>
      </c>
      <c r="I151" s="139"/>
      <c r="J151" s="139"/>
      <c r="K151" s="139"/>
      <c r="L151" s="139"/>
      <c r="M151" s="140"/>
    </row>
    <row r="152" spans="1:13" ht="13.5" thickBot="1">
      <c r="A152" s="21" t="s">
        <v>33</v>
      </c>
      <c r="B152" s="128" t="s">
        <v>35</v>
      </c>
      <c r="C152" s="128"/>
      <c r="D152" s="128"/>
      <c r="E152" s="129"/>
      <c r="G152" s="51" t="s">
        <v>43</v>
      </c>
      <c r="H152" s="166" t="s">
        <v>42</v>
      </c>
      <c r="I152" s="167"/>
      <c r="J152" s="167"/>
      <c r="K152" s="167"/>
      <c r="L152" s="167"/>
      <c r="M152" s="168"/>
    </row>
    <row r="153" spans="1:13" ht="13.5" thickBot="1">
      <c r="A153" s="22" t="s">
        <v>34</v>
      </c>
      <c r="B153" s="128" t="s">
        <v>35</v>
      </c>
      <c r="C153" s="128"/>
      <c r="D153" s="128"/>
      <c r="E153" s="129"/>
      <c r="G153" s="23"/>
      <c r="H153" s="158"/>
      <c r="I153" s="158"/>
      <c r="J153" s="158"/>
      <c r="K153" s="158"/>
      <c r="L153" s="158"/>
      <c r="M153" s="158"/>
    </row>
    <row r="155" ht="13.5" thickBot="1"/>
    <row r="156" spans="1:21" ht="12.75">
      <c r="A156" s="123" t="s">
        <v>50</v>
      </c>
      <c r="B156" s="114"/>
      <c r="C156" s="159"/>
      <c r="E156" s="174" t="s">
        <v>65</v>
      </c>
      <c r="F156" s="175"/>
      <c r="G156" s="175"/>
      <c r="H156" s="175"/>
      <c r="I156" s="175"/>
      <c r="J156" s="175"/>
      <c r="K156" s="176"/>
      <c r="R156" s="62"/>
      <c r="S156" s="62"/>
      <c r="T156" s="62"/>
      <c r="U156" s="62"/>
    </row>
    <row r="157" spans="1:21" ht="12.75">
      <c r="A157" s="124"/>
      <c r="B157" s="125"/>
      <c r="C157" s="160"/>
      <c r="E157" s="126" t="s">
        <v>66</v>
      </c>
      <c r="F157" s="127"/>
      <c r="G157" s="144" t="s">
        <v>153</v>
      </c>
      <c r="H157" s="144"/>
      <c r="I157" s="144"/>
      <c r="J157" s="144"/>
      <c r="K157" s="154"/>
      <c r="R157" s="43"/>
      <c r="S157" s="43"/>
      <c r="T157" s="43"/>
      <c r="U157" s="43"/>
    </row>
    <row r="158" spans="1:21" ht="12.75">
      <c r="A158" s="9" t="s">
        <v>47</v>
      </c>
      <c r="B158" s="10" t="s">
        <v>48</v>
      </c>
      <c r="C158" s="11" t="s">
        <v>49</v>
      </c>
      <c r="E158" s="126" t="s">
        <v>67</v>
      </c>
      <c r="F158" s="127"/>
      <c r="G158" s="144" t="s">
        <v>68</v>
      </c>
      <c r="H158" s="144"/>
      <c r="I158" s="10"/>
      <c r="J158" s="10"/>
      <c r="K158" s="11"/>
      <c r="R158" s="23"/>
      <c r="S158" s="23"/>
      <c r="T158" s="23"/>
      <c r="U158" s="23"/>
    </row>
    <row r="159" spans="1:21" ht="12.75">
      <c r="A159" s="9" t="s">
        <v>57</v>
      </c>
      <c r="B159" s="10" t="s">
        <v>118</v>
      </c>
      <c r="C159" s="11">
        <v>3</v>
      </c>
      <c r="E159" s="126" t="s">
        <v>69</v>
      </c>
      <c r="F159" s="127"/>
      <c r="G159" s="10" t="s">
        <v>70</v>
      </c>
      <c r="H159" s="10"/>
      <c r="I159" s="10"/>
      <c r="J159" s="10"/>
      <c r="K159" s="11"/>
      <c r="R159" s="23"/>
      <c r="S159" s="23"/>
      <c r="T159" s="23"/>
      <c r="U159" s="23"/>
    </row>
    <row r="160" spans="1:21" ht="12.75">
      <c r="A160" s="9" t="s">
        <v>57</v>
      </c>
      <c r="B160" s="10" t="s">
        <v>119</v>
      </c>
      <c r="C160" s="11">
        <v>0</v>
      </c>
      <c r="E160" s="126" t="s">
        <v>71</v>
      </c>
      <c r="F160" s="127"/>
      <c r="G160" s="10">
        <v>40</v>
      </c>
      <c r="H160" s="10"/>
      <c r="I160" s="10"/>
      <c r="J160" s="10"/>
      <c r="K160" s="11"/>
      <c r="R160" s="23"/>
      <c r="S160" s="23"/>
      <c r="T160" s="23"/>
      <c r="U160" s="23"/>
    </row>
    <row r="161" spans="1:21" ht="12.75">
      <c r="A161" s="9" t="s">
        <v>57</v>
      </c>
      <c r="B161" s="10" t="s">
        <v>120</v>
      </c>
      <c r="C161" s="11">
        <v>7</v>
      </c>
      <c r="E161" s="9" t="s">
        <v>72</v>
      </c>
      <c r="F161" s="10"/>
      <c r="G161" s="10" t="s">
        <v>73</v>
      </c>
      <c r="H161" s="10"/>
      <c r="I161" s="10"/>
      <c r="J161" s="10"/>
      <c r="K161" s="11"/>
      <c r="R161" s="23"/>
      <c r="S161" s="23"/>
      <c r="T161" s="23"/>
      <c r="U161" s="23"/>
    </row>
    <row r="162" spans="1:21" ht="12.75">
      <c r="A162" s="9" t="s">
        <v>114</v>
      </c>
      <c r="B162" s="10" t="s">
        <v>121</v>
      </c>
      <c r="C162" s="11">
        <v>5</v>
      </c>
      <c r="E162" s="9" t="s">
        <v>74</v>
      </c>
      <c r="F162" s="10"/>
      <c r="G162" s="10" t="s">
        <v>75</v>
      </c>
      <c r="H162" s="10"/>
      <c r="I162" s="10"/>
      <c r="J162" s="10"/>
      <c r="K162" s="11"/>
      <c r="R162" s="23"/>
      <c r="S162" s="23"/>
      <c r="T162" s="23"/>
      <c r="U162" s="23"/>
    </row>
    <row r="163" spans="1:21" ht="13.5" thickBot="1">
      <c r="A163" s="13" t="s">
        <v>122</v>
      </c>
      <c r="B163" s="14" t="s">
        <v>57</v>
      </c>
      <c r="C163" s="15">
        <v>0</v>
      </c>
      <c r="E163" s="9" t="s">
        <v>76</v>
      </c>
      <c r="F163" s="10"/>
      <c r="G163" s="10" t="s">
        <v>123</v>
      </c>
      <c r="H163" s="10"/>
      <c r="I163" s="10"/>
      <c r="J163" s="10"/>
      <c r="K163" s="11"/>
      <c r="R163" s="23"/>
      <c r="S163" s="23"/>
      <c r="T163" s="23"/>
      <c r="U163" s="23"/>
    </row>
    <row r="164" spans="1:21" ht="13.5" thickBot="1">
      <c r="A164" s="13" t="s">
        <v>120</v>
      </c>
      <c r="B164" s="14" t="s">
        <v>57</v>
      </c>
      <c r="C164" s="15">
        <v>7</v>
      </c>
      <c r="E164" s="22" t="s">
        <v>78</v>
      </c>
      <c r="F164" s="14"/>
      <c r="G164" s="14">
        <v>108</v>
      </c>
      <c r="H164" s="14"/>
      <c r="I164" s="14"/>
      <c r="J164" s="14"/>
      <c r="K164" s="15"/>
      <c r="R164" s="23"/>
      <c r="S164" s="23"/>
      <c r="T164" s="23"/>
      <c r="U164" s="23"/>
    </row>
    <row r="165" spans="1:21" ht="12.75">
      <c r="A165" s="23"/>
      <c r="B165" s="23"/>
      <c r="C165" s="23"/>
      <c r="E165" s="23"/>
      <c r="F165" s="23"/>
      <c r="G165" s="23"/>
      <c r="H165" s="23"/>
      <c r="R165" s="23"/>
      <c r="S165" s="23"/>
      <c r="T165" s="23"/>
      <c r="U165" s="23"/>
    </row>
    <row r="166" spans="1:8" ht="12.75">
      <c r="A166" s="23"/>
      <c r="B166" s="23"/>
      <c r="C166" s="23"/>
      <c r="E166" s="23"/>
      <c r="F166" s="23"/>
      <c r="G166" s="23"/>
      <c r="H166" s="23"/>
    </row>
    <row r="167" spans="1:8" ht="12.75">
      <c r="A167" s="23"/>
      <c r="B167" s="23"/>
      <c r="C167" s="23"/>
      <c r="E167" s="23"/>
      <c r="F167" s="23"/>
      <c r="G167" s="23"/>
      <c r="H167" s="23"/>
    </row>
    <row r="168" spans="5:8" ht="12.75">
      <c r="E168" s="23"/>
      <c r="F168" s="23"/>
      <c r="G168" s="23"/>
      <c r="H168" s="23"/>
    </row>
    <row r="169" spans="5:8" ht="12.75">
      <c r="E169" s="23"/>
      <c r="F169" s="23"/>
      <c r="G169" s="23"/>
      <c r="H169" s="23"/>
    </row>
    <row r="170" spans="5:8" ht="12.75">
      <c r="E170" s="23"/>
      <c r="F170" s="23"/>
      <c r="G170" s="23"/>
      <c r="H170" s="23"/>
    </row>
  </sheetData>
  <mergeCells count="35">
    <mergeCell ref="A1:A2"/>
    <mergeCell ref="B1:B2"/>
    <mergeCell ref="C1:C2"/>
    <mergeCell ref="D1:D2"/>
    <mergeCell ref="E1:E2"/>
    <mergeCell ref="F1:F2"/>
    <mergeCell ref="G1:G2"/>
    <mergeCell ref="H1:H2"/>
    <mergeCell ref="I1:I2"/>
    <mergeCell ref="J1:J2"/>
    <mergeCell ref="K1:K2"/>
    <mergeCell ref="L1:L2"/>
    <mergeCell ref="V1:X1"/>
    <mergeCell ref="R1:U1"/>
    <mergeCell ref="M1:M2"/>
    <mergeCell ref="N1:N2"/>
    <mergeCell ref="O1:O2"/>
    <mergeCell ref="P1:Q1"/>
    <mergeCell ref="A146:E146"/>
    <mergeCell ref="G146:M146"/>
    <mergeCell ref="G148:G149"/>
    <mergeCell ref="H150:M150"/>
    <mergeCell ref="H151:M151"/>
    <mergeCell ref="B152:E152"/>
    <mergeCell ref="H152:M152"/>
    <mergeCell ref="B153:E153"/>
    <mergeCell ref="H153:M153"/>
    <mergeCell ref="A156:C157"/>
    <mergeCell ref="E156:K156"/>
    <mergeCell ref="E157:F157"/>
    <mergeCell ref="G157:K157"/>
    <mergeCell ref="E158:F158"/>
    <mergeCell ref="G158:H158"/>
    <mergeCell ref="E159:F159"/>
    <mergeCell ref="E160:F16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Z170"/>
  <sheetViews>
    <sheetView workbookViewId="0" topLeftCell="A1">
      <pane ySplit="2550" topLeftCell="BM115" activePane="topLeft" state="split"/>
      <selection pane="topLeft" activeCell="Q7" sqref="Q6:Q7"/>
      <selection pane="bottomLeft" activeCell="M162" sqref="M162"/>
    </sheetView>
  </sheetViews>
  <sheetFormatPr defaultColWidth="9.140625" defaultRowHeight="12.75"/>
  <cols>
    <col min="4" max="4" width="12.8515625" style="0" customWidth="1"/>
  </cols>
  <sheetData>
    <row r="1" spans="1:26" ht="12.75">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14" t="s">
        <v>13</v>
      </c>
      <c r="P1" s="121" t="s">
        <v>14</v>
      </c>
      <c r="Q1" s="121"/>
      <c r="R1" s="121" t="s">
        <v>15</v>
      </c>
      <c r="S1" s="121"/>
      <c r="T1" s="121"/>
      <c r="U1" s="121"/>
      <c r="V1" s="121" t="s">
        <v>16</v>
      </c>
      <c r="W1" s="121"/>
      <c r="X1" s="121"/>
      <c r="Y1" s="1" t="s">
        <v>17</v>
      </c>
      <c r="Z1" s="2"/>
    </row>
    <row r="2" spans="1:26" ht="38.25">
      <c r="A2" s="124"/>
      <c r="B2" s="125"/>
      <c r="C2" s="125"/>
      <c r="D2" s="125"/>
      <c r="E2" s="125"/>
      <c r="F2" s="125"/>
      <c r="G2" s="125"/>
      <c r="H2" s="125"/>
      <c r="I2" s="125"/>
      <c r="J2" s="125"/>
      <c r="K2" s="125"/>
      <c r="L2" s="125"/>
      <c r="M2" s="125"/>
      <c r="N2" s="125"/>
      <c r="O2" s="125"/>
      <c r="P2" s="66" t="s">
        <v>18</v>
      </c>
      <c r="Q2" s="10" t="s">
        <v>19</v>
      </c>
      <c r="R2" s="10" t="s">
        <v>56</v>
      </c>
      <c r="S2" s="10" t="s">
        <v>55</v>
      </c>
      <c r="T2" s="66" t="s">
        <v>124</v>
      </c>
      <c r="U2" s="66" t="s">
        <v>126</v>
      </c>
      <c r="V2" s="10" t="s">
        <v>20</v>
      </c>
      <c r="W2" s="10" t="s">
        <v>21</v>
      </c>
      <c r="X2" s="10" t="s">
        <v>22</v>
      </c>
      <c r="Y2" s="67" t="s">
        <v>23</v>
      </c>
      <c r="Z2" s="70" t="s">
        <v>24</v>
      </c>
    </row>
    <row r="3" spans="1:26" ht="12.75">
      <c r="A3">
        <v>0</v>
      </c>
      <c r="B3">
        <v>11</v>
      </c>
      <c r="C3">
        <v>0</v>
      </c>
      <c r="E3">
        <v>628</v>
      </c>
      <c r="F3">
        <v>628</v>
      </c>
      <c r="G3">
        <v>7536000</v>
      </c>
      <c r="H3">
        <v>0.171433</v>
      </c>
      <c r="I3">
        <v>0</v>
      </c>
      <c r="J3">
        <v>0</v>
      </c>
      <c r="K3">
        <v>0</v>
      </c>
      <c r="L3">
        <v>0</v>
      </c>
      <c r="M3">
        <v>128.464158</v>
      </c>
      <c r="N3">
        <v>30</v>
      </c>
      <c r="O3">
        <v>0.538286</v>
      </c>
      <c r="P3" s="10">
        <f>SUM(O3:O122)</f>
        <v>29.597414000000004</v>
      </c>
      <c r="Q3" s="10">
        <f>P3/SUM(N3:N122)</f>
        <v>0.03234690054644809</v>
      </c>
      <c r="R3" s="10"/>
      <c r="S3" s="10"/>
      <c r="T3" s="10" t="s">
        <v>125</v>
      </c>
      <c r="U3" s="10">
        <v>100</v>
      </c>
      <c r="V3" s="10">
        <f>SUM(O3:O143)</f>
        <v>36.51650999999996</v>
      </c>
      <c r="W3" s="10">
        <f>(SUM(G3:G143)-SUM(J3:J143)-SUM(L3:L143))/14000000</f>
        <v>36.51637028571429</v>
      </c>
      <c r="X3" s="10">
        <f>SUM(O3:O143)</f>
        <v>36.51650999999996</v>
      </c>
      <c r="Y3" s="10">
        <v>158.4075358456575</v>
      </c>
      <c r="Z3" s="11">
        <f>W3/Y3</f>
        <v>0.2305216736739948</v>
      </c>
    </row>
    <row r="4" spans="1:26" ht="12.75">
      <c r="A4">
        <v>0</v>
      </c>
      <c r="B4">
        <v>12</v>
      </c>
      <c r="C4">
        <v>0</v>
      </c>
      <c r="E4">
        <v>588</v>
      </c>
      <c r="F4">
        <v>588</v>
      </c>
      <c r="G4">
        <v>7056000</v>
      </c>
      <c r="H4">
        <v>0.170488</v>
      </c>
      <c r="I4">
        <v>0</v>
      </c>
      <c r="J4">
        <v>0</v>
      </c>
      <c r="K4">
        <v>0</v>
      </c>
      <c r="L4">
        <v>0</v>
      </c>
      <c r="M4">
        <v>138.831277</v>
      </c>
      <c r="N4">
        <v>30</v>
      </c>
      <c r="O4">
        <v>0.504</v>
      </c>
      <c r="P4" s="10"/>
      <c r="Q4" s="10"/>
      <c r="R4" s="10"/>
      <c r="S4" s="10"/>
      <c r="T4" s="10"/>
      <c r="U4" s="10"/>
      <c r="V4" s="10"/>
      <c r="W4" s="10"/>
      <c r="X4" s="10"/>
      <c r="Y4" s="10"/>
      <c r="Z4" s="11"/>
    </row>
    <row r="5" spans="1:26" ht="12.75">
      <c r="A5">
        <v>0</v>
      </c>
      <c r="B5">
        <v>13</v>
      </c>
      <c r="C5">
        <v>0</v>
      </c>
      <c r="E5">
        <v>575</v>
      </c>
      <c r="F5">
        <v>575</v>
      </c>
      <c r="G5">
        <v>6900000</v>
      </c>
      <c r="H5">
        <v>0.173786</v>
      </c>
      <c r="I5">
        <v>0</v>
      </c>
      <c r="J5">
        <v>0</v>
      </c>
      <c r="K5">
        <v>0</v>
      </c>
      <c r="L5">
        <v>0</v>
      </c>
      <c r="M5">
        <v>120.436361</v>
      </c>
      <c r="N5">
        <v>30</v>
      </c>
      <c r="O5">
        <v>0.492857</v>
      </c>
      <c r="P5" s="10"/>
      <c r="Q5" s="10"/>
      <c r="R5" s="10"/>
      <c r="S5" s="10"/>
      <c r="T5" s="10"/>
      <c r="U5" s="10"/>
      <c r="V5" s="10"/>
      <c r="W5" s="10"/>
      <c r="X5" s="10"/>
      <c r="Y5" s="10"/>
      <c r="Z5" s="11"/>
    </row>
    <row r="6" spans="1:26" ht="12.75">
      <c r="A6">
        <v>0</v>
      </c>
      <c r="B6">
        <v>14</v>
      </c>
      <c r="C6">
        <v>0</v>
      </c>
      <c r="E6">
        <v>573</v>
      </c>
      <c r="F6">
        <v>573</v>
      </c>
      <c r="G6">
        <v>6876000</v>
      </c>
      <c r="H6">
        <v>0.169222</v>
      </c>
      <c r="I6">
        <v>0</v>
      </c>
      <c r="J6">
        <v>0</v>
      </c>
      <c r="K6">
        <v>0</v>
      </c>
      <c r="L6">
        <v>0</v>
      </c>
      <c r="M6">
        <v>111.12909</v>
      </c>
      <c r="N6">
        <v>30</v>
      </c>
      <c r="O6">
        <v>0.491143</v>
      </c>
      <c r="P6" s="10"/>
      <c r="Q6" s="10"/>
      <c r="R6" s="10"/>
      <c r="S6" s="10"/>
      <c r="T6" s="10"/>
      <c r="U6" s="10"/>
      <c r="V6" s="10"/>
      <c r="W6" s="10"/>
      <c r="X6" s="10"/>
      <c r="Y6" s="10"/>
      <c r="Z6" s="11"/>
    </row>
    <row r="7" spans="1:26" ht="12.75">
      <c r="A7">
        <v>0</v>
      </c>
      <c r="B7">
        <v>15</v>
      </c>
      <c r="C7">
        <v>0</v>
      </c>
      <c r="E7">
        <v>624</v>
      </c>
      <c r="F7">
        <v>624</v>
      </c>
      <c r="G7">
        <v>7488000</v>
      </c>
      <c r="H7">
        <v>0.164577</v>
      </c>
      <c r="I7">
        <v>0</v>
      </c>
      <c r="J7">
        <v>0</v>
      </c>
      <c r="K7">
        <v>0</v>
      </c>
      <c r="L7">
        <v>0</v>
      </c>
      <c r="M7">
        <v>238.461203</v>
      </c>
      <c r="N7">
        <v>30</v>
      </c>
      <c r="O7">
        <v>0.534857</v>
      </c>
      <c r="P7" s="10"/>
      <c r="Q7" s="10"/>
      <c r="R7" s="10"/>
      <c r="S7" s="10"/>
      <c r="T7" s="10"/>
      <c r="U7" s="10"/>
      <c r="V7" s="10"/>
      <c r="W7" s="10"/>
      <c r="X7" s="10"/>
      <c r="Y7" s="10"/>
      <c r="Z7" s="11"/>
    </row>
    <row r="8" spans="1:26" ht="12.75">
      <c r="A8">
        <v>0</v>
      </c>
      <c r="B8">
        <v>16</v>
      </c>
      <c r="C8">
        <v>0</v>
      </c>
      <c r="E8">
        <v>570</v>
      </c>
      <c r="F8">
        <v>570</v>
      </c>
      <c r="G8">
        <v>6840000</v>
      </c>
      <c r="H8">
        <v>0.164255</v>
      </c>
      <c r="I8">
        <v>0</v>
      </c>
      <c r="J8">
        <v>0</v>
      </c>
      <c r="K8">
        <v>0</v>
      </c>
      <c r="L8">
        <v>0</v>
      </c>
      <c r="M8">
        <v>194.604642</v>
      </c>
      <c r="N8">
        <v>30</v>
      </c>
      <c r="O8">
        <v>0.488571</v>
      </c>
      <c r="P8" s="10"/>
      <c r="Q8" s="10"/>
      <c r="R8" s="10"/>
      <c r="S8" s="10"/>
      <c r="T8" s="10"/>
      <c r="U8" s="10"/>
      <c r="V8" s="10"/>
      <c r="W8" s="10"/>
      <c r="X8" s="10"/>
      <c r="Y8" s="10"/>
      <c r="Z8" s="11"/>
    </row>
    <row r="9" spans="1:26" ht="12.75">
      <c r="A9">
        <v>0</v>
      </c>
      <c r="B9">
        <v>17</v>
      </c>
      <c r="C9">
        <v>0</v>
      </c>
      <c r="E9">
        <v>574</v>
      </c>
      <c r="F9">
        <v>574</v>
      </c>
      <c r="G9">
        <v>6888000</v>
      </c>
      <c r="H9">
        <v>0.174045</v>
      </c>
      <c r="I9">
        <v>0</v>
      </c>
      <c r="J9">
        <v>0</v>
      </c>
      <c r="K9">
        <v>0</v>
      </c>
      <c r="L9">
        <v>0</v>
      </c>
      <c r="M9">
        <v>121.500004</v>
      </c>
      <c r="N9">
        <v>30</v>
      </c>
      <c r="O9">
        <v>0.492</v>
      </c>
      <c r="P9" s="10"/>
      <c r="Q9" s="10"/>
      <c r="R9" s="10"/>
      <c r="S9" s="10"/>
      <c r="T9" s="10"/>
      <c r="U9" s="10"/>
      <c r="V9" s="10"/>
      <c r="W9" s="10"/>
      <c r="X9" s="10"/>
      <c r="Y9" s="10"/>
      <c r="Z9" s="11"/>
    </row>
    <row r="10" spans="1:26" ht="12.75">
      <c r="A10">
        <v>0</v>
      </c>
      <c r="B10">
        <v>18</v>
      </c>
      <c r="C10">
        <v>0</v>
      </c>
      <c r="E10">
        <v>560</v>
      </c>
      <c r="F10">
        <v>560</v>
      </c>
      <c r="G10">
        <v>6720000</v>
      </c>
      <c r="H10">
        <v>0.166293</v>
      </c>
      <c r="I10">
        <v>0</v>
      </c>
      <c r="J10">
        <v>0</v>
      </c>
      <c r="K10">
        <v>0</v>
      </c>
      <c r="L10">
        <v>0</v>
      </c>
      <c r="M10">
        <v>120.629799</v>
      </c>
      <c r="N10">
        <v>30</v>
      </c>
      <c r="O10">
        <v>0.48</v>
      </c>
      <c r="P10" s="10"/>
      <c r="Q10" s="10"/>
      <c r="R10" s="10"/>
      <c r="S10" s="10"/>
      <c r="T10" s="10"/>
      <c r="U10" s="10"/>
      <c r="V10" s="10"/>
      <c r="W10" s="10"/>
      <c r="X10" s="10"/>
      <c r="Y10" s="10"/>
      <c r="Z10" s="11"/>
    </row>
    <row r="11" spans="1:26" ht="12.75">
      <c r="A11">
        <v>0</v>
      </c>
      <c r="B11">
        <v>19</v>
      </c>
      <c r="C11">
        <v>0</v>
      </c>
      <c r="E11">
        <v>596</v>
      </c>
      <c r="F11">
        <v>596</v>
      </c>
      <c r="G11">
        <v>7152000</v>
      </c>
      <c r="H11">
        <v>0.166462</v>
      </c>
      <c r="I11">
        <v>0</v>
      </c>
      <c r="J11">
        <v>0</v>
      </c>
      <c r="K11">
        <v>0</v>
      </c>
      <c r="L11">
        <v>0</v>
      </c>
      <c r="M11">
        <v>134.587511</v>
      </c>
      <c r="N11">
        <v>30</v>
      </c>
      <c r="O11">
        <v>0.510857</v>
      </c>
      <c r="P11" s="10"/>
      <c r="Q11" s="10"/>
      <c r="R11" s="10"/>
      <c r="S11" s="10"/>
      <c r="T11" s="10"/>
      <c r="U11" s="10"/>
      <c r="V11" s="10"/>
      <c r="W11" s="10"/>
      <c r="X11" s="10"/>
      <c r="Y11" s="10"/>
      <c r="Z11" s="11"/>
    </row>
    <row r="12" spans="1:26" ht="12.75">
      <c r="A12">
        <v>0</v>
      </c>
      <c r="B12">
        <v>20</v>
      </c>
      <c r="C12">
        <v>0</v>
      </c>
      <c r="E12">
        <v>617</v>
      </c>
      <c r="F12">
        <v>617</v>
      </c>
      <c r="G12">
        <v>7404000</v>
      </c>
      <c r="H12">
        <v>0.165203</v>
      </c>
      <c r="I12">
        <v>0</v>
      </c>
      <c r="J12">
        <v>0</v>
      </c>
      <c r="K12">
        <v>0</v>
      </c>
      <c r="L12">
        <v>0</v>
      </c>
      <c r="M12">
        <v>234.380229</v>
      </c>
      <c r="N12">
        <v>30</v>
      </c>
      <c r="O12">
        <v>0.528857</v>
      </c>
      <c r="P12" s="10"/>
      <c r="Q12" s="10"/>
      <c r="R12" s="10"/>
      <c r="S12" s="10"/>
      <c r="T12" s="10"/>
      <c r="U12" s="10"/>
      <c r="V12" s="10"/>
      <c r="W12" s="10"/>
      <c r="X12" s="10"/>
      <c r="Y12" s="10"/>
      <c r="Z12" s="11"/>
    </row>
    <row r="13" spans="1:26" ht="12.75">
      <c r="A13">
        <v>0</v>
      </c>
      <c r="B13">
        <v>27</v>
      </c>
      <c r="C13">
        <v>0</v>
      </c>
      <c r="E13">
        <v>276</v>
      </c>
      <c r="F13">
        <v>276</v>
      </c>
      <c r="G13">
        <v>88320</v>
      </c>
      <c r="H13">
        <v>0.172391</v>
      </c>
      <c r="I13">
        <v>0</v>
      </c>
      <c r="J13">
        <v>0</v>
      </c>
      <c r="K13">
        <v>0</v>
      </c>
      <c r="L13">
        <v>0</v>
      </c>
      <c r="M13">
        <v>218.323082</v>
      </c>
      <c r="N13">
        <v>0</v>
      </c>
      <c r="O13">
        <v>0.006309</v>
      </c>
      <c r="P13" s="10"/>
      <c r="Q13" s="10"/>
      <c r="R13" s="10"/>
      <c r="S13" s="10"/>
      <c r="T13" s="10"/>
      <c r="U13" s="10"/>
      <c r="V13" s="10"/>
      <c r="W13" s="10"/>
      <c r="X13" s="10"/>
      <c r="Y13" s="10"/>
      <c r="Z13" s="11"/>
    </row>
    <row r="14" spans="1:26" ht="12.75">
      <c r="A14">
        <v>0</v>
      </c>
      <c r="B14">
        <v>28</v>
      </c>
      <c r="C14">
        <v>0</v>
      </c>
      <c r="E14">
        <v>284</v>
      </c>
      <c r="F14">
        <v>284</v>
      </c>
      <c r="G14">
        <v>90880</v>
      </c>
      <c r="H14">
        <v>0.175502</v>
      </c>
      <c r="I14">
        <v>0</v>
      </c>
      <c r="J14">
        <v>0</v>
      </c>
      <c r="K14">
        <v>0</v>
      </c>
      <c r="L14">
        <v>0</v>
      </c>
      <c r="M14">
        <v>123.619985</v>
      </c>
      <c r="N14">
        <v>0</v>
      </c>
      <c r="O14">
        <v>0.006491</v>
      </c>
      <c r="P14" s="10"/>
      <c r="Q14" s="10"/>
      <c r="R14" s="10"/>
      <c r="S14" s="10"/>
      <c r="T14" s="10"/>
      <c r="U14" s="10"/>
      <c r="V14" s="10"/>
      <c r="W14" s="10"/>
      <c r="X14" s="10"/>
      <c r="Y14" s="10"/>
      <c r="Z14" s="11"/>
    </row>
    <row r="15" spans="1:26" ht="12.75">
      <c r="A15">
        <v>0</v>
      </c>
      <c r="B15">
        <v>29</v>
      </c>
      <c r="C15">
        <v>0</v>
      </c>
      <c r="E15">
        <v>276</v>
      </c>
      <c r="F15">
        <v>276</v>
      </c>
      <c r="G15">
        <v>88320</v>
      </c>
      <c r="H15">
        <v>0.171065</v>
      </c>
      <c r="I15">
        <v>0</v>
      </c>
      <c r="J15">
        <v>0</v>
      </c>
      <c r="K15">
        <v>0</v>
      </c>
      <c r="L15">
        <v>0</v>
      </c>
      <c r="M15">
        <v>229.456047</v>
      </c>
      <c r="N15">
        <v>0</v>
      </c>
      <c r="O15">
        <v>0.006309</v>
      </c>
      <c r="P15" s="10"/>
      <c r="Q15" s="10"/>
      <c r="R15" s="10"/>
      <c r="S15" s="10"/>
      <c r="T15" s="10"/>
      <c r="U15" s="10"/>
      <c r="V15" s="10"/>
      <c r="W15" s="10"/>
      <c r="X15" s="10"/>
      <c r="Y15" s="10"/>
      <c r="Z15" s="11"/>
    </row>
    <row r="16" spans="1:26" ht="12.75">
      <c r="A16">
        <v>0</v>
      </c>
      <c r="B16">
        <v>30</v>
      </c>
      <c r="C16">
        <v>0</v>
      </c>
      <c r="E16">
        <v>270</v>
      </c>
      <c r="F16">
        <v>270</v>
      </c>
      <c r="G16">
        <v>86400</v>
      </c>
      <c r="H16">
        <v>0.167856</v>
      </c>
      <c r="I16">
        <v>0</v>
      </c>
      <c r="J16">
        <v>0</v>
      </c>
      <c r="K16">
        <v>0</v>
      </c>
      <c r="L16">
        <v>0</v>
      </c>
      <c r="M16">
        <v>238.497604</v>
      </c>
      <c r="N16">
        <v>0</v>
      </c>
      <c r="O16">
        <v>0.006171</v>
      </c>
      <c r="P16" s="10"/>
      <c r="Q16" s="10"/>
      <c r="R16" s="10"/>
      <c r="S16" s="10"/>
      <c r="T16" s="10"/>
      <c r="U16" s="10"/>
      <c r="V16" s="10"/>
      <c r="W16" s="10"/>
      <c r="X16" s="10"/>
      <c r="Y16" s="10"/>
      <c r="Z16" s="11"/>
    </row>
    <row r="17" spans="1:26" ht="12.75">
      <c r="A17">
        <v>1</v>
      </c>
      <c r="B17">
        <v>0</v>
      </c>
      <c r="C17">
        <v>0</v>
      </c>
      <c r="E17">
        <v>306</v>
      </c>
      <c r="F17">
        <v>306</v>
      </c>
      <c r="G17">
        <v>97920</v>
      </c>
      <c r="H17">
        <v>0.068637</v>
      </c>
      <c r="I17">
        <v>0</v>
      </c>
      <c r="J17">
        <v>0</v>
      </c>
      <c r="K17">
        <v>0</v>
      </c>
      <c r="L17">
        <v>0</v>
      </c>
      <c r="M17">
        <v>179.9853</v>
      </c>
      <c r="N17">
        <v>0</v>
      </c>
      <c r="O17">
        <v>0.006994</v>
      </c>
      <c r="P17" s="10"/>
      <c r="Q17" s="10"/>
      <c r="R17" s="10"/>
      <c r="S17" s="10"/>
      <c r="T17" s="10"/>
      <c r="U17" s="10"/>
      <c r="V17" s="10"/>
      <c r="W17" s="10"/>
      <c r="X17" s="10"/>
      <c r="Y17" s="10"/>
      <c r="Z17" s="11"/>
    </row>
    <row r="18" spans="1:26" ht="12.75">
      <c r="A18">
        <v>2</v>
      </c>
      <c r="B18">
        <v>0</v>
      </c>
      <c r="C18">
        <v>0</v>
      </c>
      <c r="E18">
        <v>293</v>
      </c>
      <c r="F18">
        <v>293</v>
      </c>
      <c r="G18">
        <v>93760</v>
      </c>
      <c r="H18">
        <v>0.041985</v>
      </c>
      <c r="I18">
        <v>0</v>
      </c>
      <c r="J18">
        <v>0</v>
      </c>
      <c r="K18">
        <v>0</v>
      </c>
      <c r="L18">
        <v>0</v>
      </c>
      <c r="M18">
        <v>99.377127</v>
      </c>
      <c r="N18">
        <v>0</v>
      </c>
      <c r="O18">
        <v>0.006697</v>
      </c>
      <c r="P18" s="10"/>
      <c r="Q18" s="10"/>
      <c r="R18" s="10"/>
      <c r="S18" s="10"/>
      <c r="T18" s="10"/>
      <c r="U18" s="10"/>
      <c r="V18" s="10"/>
      <c r="W18" s="10"/>
      <c r="X18" s="10"/>
      <c r="Y18" s="10"/>
      <c r="Z18" s="11"/>
    </row>
    <row r="19" spans="1:26" ht="12.75">
      <c r="A19">
        <v>3</v>
      </c>
      <c r="B19">
        <v>0</v>
      </c>
      <c r="C19">
        <v>0</v>
      </c>
      <c r="E19">
        <v>309</v>
      </c>
      <c r="F19">
        <v>309</v>
      </c>
      <c r="G19">
        <v>98880</v>
      </c>
      <c r="H19">
        <v>0.029892</v>
      </c>
      <c r="I19">
        <v>0</v>
      </c>
      <c r="J19">
        <v>0</v>
      </c>
      <c r="K19">
        <v>0</v>
      </c>
      <c r="L19">
        <v>0</v>
      </c>
      <c r="M19">
        <v>131.216266</v>
      </c>
      <c r="N19">
        <v>0</v>
      </c>
      <c r="O19">
        <v>0.007063</v>
      </c>
      <c r="P19" s="10"/>
      <c r="Q19" s="10"/>
      <c r="R19" s="10"/>
      <c r="S19" s="10"/>
      <c r="T19" s="10"/>
      <c r="U19" s="10"/>
      <c r="V19" s="10"/>
      <c r="W19" s="10"/>
      <c r="X19" s="10"/>
      <c r="Y19" s="10"/>
      <c r="Z19" s="11"/>
    </row>
    <row r="20" spans="1:26" ht="12.75">
      <c r="A20">
        <v>4</v>
      </c>
      <c r="B20">
        <v>0</v>
      </c>
      <c r="C20">
        <v>0</v>
      </c>
      <c r="E20">
        <v>294</v>
      </c>
      <c r="F20">
        <v>294</v>
      </c>
      <c r="G20">
        <v>94080</v>
      </c>
      <c r="H20">
        <v>0.033239</v>
      </c>
      <c r="I20">
        <v>0</v>
      </c>
      <c r="J20">
        <v>0</v>
      </c>
      <c r="K20">
        <v>0</v>
      </c>
      <c r="L20">
        <v>0</v>
      </c>
      <c r="M20">
        <v>156.532385</v>
      </c>
      <c r="N20">
        <v>0</v>
      </c>
      <c r="O20">
        <v>0.00672</v>
      </c>
      <c r="P20" s="10"/>
      <c r="Q20" s="10"/>
      <c r="R20" s="10"/>
      <c r="S20" s="10"/>
      <c r="T20" s="10"/>
      <c r="U20" s="10"/>
      <c r="V20" s="10"/>
      <c r="W20" s="10"/>
      <c r="X20" s="10"/>
      <c r="Y20" s="10"/>
      <c r="Z20" s="11"/>
    </row>
    <row r="21" spans="1:26" ht="12.75">
      <c r="A21">
        <v>5</v>
      </c>
      <c r="B21">
        <v>0</v>
      </c>
      <c r="C21">
        <v>0</v>
      </c>
      <c r="E21">
        <v>297</v>
      </c>
      <c r="F21">
        <v>297</v>
      </c>
      <c r="G21">
        <v>95040</v>
      </c>
      <c r="H21">
        <v>0.047808</v>
      </c>
      <c r="I21">
        <v>0</v>
      </c>
      <c r="J21">
        <v>0</v>
      </c>
      <c r="K21">
        <v>0</v>
      </c>
      <c r="L21">
        <v>0</v>
      </c>
      <c r="M21">
        <v>167.771263</v>
      </c>
      <c r="N21">
        <v>0</v>
      </c>
      <c r="O21">
        <v>0.006789</v>
      </c>
      <c r="P21" s="10"/>
      <c r="Q21" s="10"/>
      <c r="R21" s="10"/>
      <c r="S21" s="10"/>
      <c r="T21" s="10"/>
      <c r="U21" s="10"/>
      <c r="V21" s="10"/>
      <c r="W21" s="10"/>
      <c r="X21" s="10"/>
      <c r="Y21" s="10"/>
      <c r="Z21" s="11"/>
    </row>
    <row r="22" spans="1:26" ht="12.75">
      <c r="A22">
        <v>6</v>
      </c>
      <c r="B22">
        <v>0</v>
      </c>
      <c r="C22">
        <v>0</v>
      </c>
      <c r="E22">
        <v>308</v>
      </c>
      <c r="F22">
        <v>308</v>
      </c>
      <c r="G22">
        <v>98560</v>
      </c>
      <c r="H22">
        <v>0.071653</v>
      </c>
      <c r="I22">
        <v>0</v>
      </c>
      <c r="J22">
        <v>0</v>
      </c>
      <c r="K22">
        <v>0</v>
      </c>
      <c r="L22">
        <v>0</v>
      </c>
      <c r="M22">
        <v>161.601334</v>
      </c>
      <c r="N22">
        <v>0</v>
      </c>
      <c r="O22">
        <v>0.00704</v>
      </c>
      <c r="P22" s="10"/>
      <c r="Q22" s="10"/>
      <c r="R22" s="10"/>
      <c r="S22" s="10"/>
      <c r="T22" s="10"/>
      <c r="U22" s="10"/>
      <c r="V22" s="10"/>
      <c r="W22" s="10"/>
      <c r="X22" s="10"/>
      <c r="Y22" s="10"/>
      <c r="Z22" s="11"/>
    </row>
    <row r="23" spans="1:26" ht="12.75">
      <c r="A23">
        <v>7</v>
      </c>
      <c r="B23">
        <v>0</v>
      </c>
      <c r="C23">
        <v>0</v>
      </c>
      <c r="E23">
        <v>290</v>
      </c>
      <c r="F23">
        <v>290</v>
      </c>
      <c r="G23">
        <v>92800</v>
      </c>
      <c r="H23">
        <v>0.071234</v>
      </c>
      <c r="I23">
        <v>0</v>
      </c>
      <c r="J23">
        <v>0</v>
      </c>
      <c r="K23">
        <v>0</v>
      </c>
      <c r="L23">
        <v>0</v>
      </c>
      <c r="M23">
        <v>110.907866</v>
      </c>
      <c r="N23">
        <v>0</v>
      </c>
      <c r="O23">
        <v>0.006629</v>
      </c>
      <c r="P23" s="10"/>
      <c r="Q23" s="10"/>
      <c r="R23" s="10"/>
      <c r="S23" s="10"/>
      <c r="T23" s="10"/>
      <c r="U23" s="10"/>
      <c r="V23" s="10"/>
      <c r="W23" s="10"/>
      <c r="X23" s="10"/>
      <c r="Y23" s="10"/>
      <c r="Z23" s="11"/>
    </row>
    <row r="24" spans="1:26" ht="12.75">
      <c r="A24">
        <v>8</v>
      </c>
      <c r="B24">
        <v>0</v>
      </c>
      <c r="C24">
        <v>0</v>
      </c>
      <c r="E24">
        <v>280</v>
      </c>
      <c r="F24">
        <v>280</v>
      </c>
      <c r="G24">
        <v>89600</v>
      </c>
      <c r="H24">
        <v>0.118828</v>
      </c>
      <c r="I24">
        <v>0</v>
      </c>
      <c r="J24">
        <v>0</v>
      </c>
      <c r="K24">
        <v>0</v>
      </c>
      <c r="L24">
        <v>0</v>
      </c>
      <c r="M24">
        <v>108.049066</v>
      </c>
      <c r="N24">
        <v>0</v>
      </c>
      <c r="O24">
        <v>0.0064</v>
      </c>
      <c r="P24" s="10"/>
      <c r="Q24" s="10"/>
      <c r="R24" s="10"/>
      <c r="S24" s="10"/>
      <c r="T24" s="10"/>
      <c r="U24" s="10"/>
      <c r="V24" s="10"/>
      <c r="W24" s="10"/>
      <c r="X24" s="10"/>
      <c r="Y24" s="10"/>
      <c r="Z24" s="11"/>
    </row>
    <row r="25" spans="1:26" ht="12.75">
      <c r="A25">
        <v>9</v>
      </c>
      <c r="B25">
        <v>0</v>
      </c>
      <c r="C25">
        <v>0</v>
      </c>
      <c r="E25">
        <v>279</v>
      </c>
      <c r="F25">
        <v>279</v>
      </c>
      <c r="G25">
        <v>89280</v>
      </c>
      <c r="H25">
        <v>0.055123</v>
      </c>
      <c r="I25">
        <v>0</v>
      </c>
      <c r="J25">
        <v>0</v>
      </c>
      <c r="K25">
        <v>0</v>
      </c>
      <c r="L25">
        <v>0</v>
      </c>
      <c r="M25">
        <v>149.136615</v>
      </c>
      <c r="N25">
        <v>0</v>
      </c>
      <c r="O25">
        <v>0.006377</v>
      </c>
      <c r="P25" s="10"/>
      <c r="Q25" s="10"/>
      <c r="R25" s="10"/>
      <c r="S25" s="10"/>
      <c r="T25" s="10"/>
      <c r="U25" s="10"/>
      <c r="V25" s="10"/>
      <c r="W25" s="10"/>
      <c r="X25" s="10"/>
      <c r="Y25" s="10"/>
      <c r="Z25" s="11"/>
    </row>
    <row r="26" spans="1:26" ht="12.75">
      <c r="A26">
        <v>10</v>
      </c>
      <c r="B26">
        <v>0</v>
      </c>
      <c r="C26">
        <v>0</v>
      </c>
      <c r="E26">
        <v>288</v>
      </c>
      <c r="F26">
        <v>288</v>
      </c>
      <c r="G26">
        <v>92160</v>
      </c>
      <c r="H26">
        <v>0.108131</v>
      </c>
      <c r="I26">
        <v>0</v>
      </c>
      <c r="J26">
        <v>0</v>
      </c>
      <c r="K26">
        <v>0</v>
      </c>
      <c r="L26">
        <v>0</v>
      </c>
      <c r="M26">
        <v>98.495183</v>
      </c>
      <c r="N26">
        <v>0</v>
      </c>
      <c r="O26">
        <v>0.006583</v>
      </c>
      <c r="P26" s="10"/>
      <c r="Q26" s="10"/>
      <c r="R26" s="10"/>
      <c r="S26" s="10"/>
      <c r="T26" s="10"/>
      <c r="U26" s="10"/>
      <c r="V26" s="10"/>
      <c r="W26" s="10"/>
      <c r="X26" s="10"/>
      <c r="Y26" s="10"/>
      <c r="Z26" s="11"/>
    </row>
    <row r="27" spans="1:26" ht="12.75">
      <c r="A27">
        <v>11</v>
      </c>
      <c r="B27">
        <v>0</v>
      </c>
      <c r="C27">
        <v>0</v>
      </c>
      <c r="E27">
        <v>317</v>
      </c>
      <c r="F27">
        <v>317</v>
      </c>
      <c r="G27">
        <v>101440</v>
      </c>
      <c r="H27">
        <v>0.066542</v>
      </c>
      <c r="I27">
        <v>0</v>
      </c>
      <c r="J27">
        <v>0</v>
      </c>
      <c r="K27">
        <v>0</v>
      </c>
      <c r="L27">
        <v>0</v>
      </c>
      <c r="M27">
        <v>93.715557</v>
      </c>
      <c r="N27">
        <v>0</v>
      </c>
      <c r="O27">
        <v>0.007246</v>
      </c>
      <c r="P27" s="10"/>
      <c r="Q27" s="10"/>
      <c r="R27" s="10"/>
      <c r="S27" s="10"/>
      <c r="T27" s="10"/>
      <c r="U27" s="10"/>
      <c r="V27" s="10"/>
      <c r="W27" s="10"/>
      <c r="X27" s="10"/>
      <c r="Y27" s="10"/>
      <c r="Z27" s="11"/>
    </row>
    <row r="28" spans="1:26" ht="12.75">
      <c r="A28">
        <v>12</v>
      </c>
      <c r="B28">
        <v>0</v>
      </c>
      <c r="C28">
        <v>0</v>
      </c>
      <c r="E28">
        <v>294</v>
      </c>
      <c r="F28">
        <v>294</v>
      </c>
      <c r="G28">
        <v>94080</v>
      </c>
      <c r="H28">
        <v>0.057503</v>
      </c>
      <c r="I28">
        <v>0</v>
      </c>
      <c r="J28">
        <v>0</v>
      </c>
      <c r="K28">
        <v>0</v>
      </c>
      <c r="L28">
        <v>0</v>
      </c>
      <c r="M28">
        <v>115.641306</v>
      </c>
      <c r="N28">
        <v>0</v>
      </c>
      <c r="O28">
        <v>0.00672</v>
      </c>
      <c r="P28" s="10"/>
      <c r="Q28" s="10"/>
      <c r="R28" s="10"/>
      <c r="S28" s="10"/>
      <c r="T28" s="10"/>
      <c r="U28" s="10"/>
      <c r="V28" s="10"/>
      <c r="W28" s="10"/>
      <c r="X28" s="10"/>
      <c r="Y28" s="10"/>
      <c r="Z28" s="11"/>
    </row>
    <row r="29" spans="1:26" ht="12.75">
      <c r="A29">
        <v>13</v>
      </c>
      <c r="B29">
        <v>0</v>
      </c>
      <c r="C29">
        <v>0</v>
      </c>
      <c r="E29">
        <v>291</v>
      </c>
      <c r="F29">
        <v>291</v>
      </c>
      <c r="G29">
        <v>93120</v>
      </c>
      <c r="H29">
        <v>0.047934</v>
      </c>
      <c r="I29">
        <v>0</v>
      </c>
      <c r="J29">
        <v>0</v>
      </c>
      <c r="K29">
        <v>0</v>
      </c>
      <c r="L29">
        <v>0</v>
      </c>
      <c r="M29">
        <v>105.432855</v>
      </c>
      <c r="N29">
        <v>0</v>
      </c>
      <c r="O29">
        <v>0.006651</v>
      </c>
      <c r="P29" s="10"/>
      <c r="Q29" s="10"/>
      <c r="R29" s="10"/>
      <c r="S29" s="10"/>
      <c r="T29" s="10"/>
      <c r="U29" s="10"/>
      <c r="V29" s="10"/>
      <c r="W29" s="10"/>
      <c r="X29" s="10"/>
      <c r="Y29" s="10"/>
      <c r="Z29" s="11"/>
    </row>
    <row r="30" spans="1:26" ht="12.75">
      <c r="A30">
        <v>14</v>
      </c>
      <c r="B30">
        <v>0</v>
      </c>
      <c r="C30">
        <v>0</v>
      </c>
      <c r="E30">
        <v>287</v>
      </c>
      <c r="F30">
        <v>287</v>
      </c>
      <c r="G30">
        <v>91840</v>
      </c>
      <c r="H30">
        <v>0.10867</v>
      </c>
      <c r="I30">
        <v>0</v>
      </c>
      <c r="J30">
        <v>0</v>
      </c>
      <c r="K30">
        <v>0</v>
      </c>
      <c r="L30">
        <v>0</v>
      </c>
      <c r="M30">
        <v>108.813543</v>
      </c>
      <c r="N30">
        <v>0</v>
      </c>
      <c r="O30">
        <v>0.00656</v>
      </c>
      <c r="P30" s="10"/>
      <c r="Q30" s="10"/>
      <c r="R30" s="10"/>
      <c r="S30" s="10"/>
      <c r="T30" s="10"/>
      <c r="U30" s="10"/>
      <c r="V30" s="10"/>
      <c r="W30" s="10"/>
      <c r="X30" s="10"/>
      <c r="Y30" s="10"/>
      <c r="Z30" s="11"/>
    </row>
    <row r="31" spans="1:26" ht="12.75">
      <c r="A31">
        <v>15</v>
      </c>
      <c r="B31">
        <v>0</v>
      </c>
      <c r="C31">
        <v>0</v>
      </c>
      <c r="E31">
        <v>312</v>
      </c>
      <c r="F31">
        <v>312</v>
      </c>
      <c r="G31">
        <v>99840</v>
      </c>
      <c r="H31">
        <v>0.037735</v>
      </c>
      <c r="I31">
        <v>0</v>
      </c>
      <c r="J31">
        <v>0</v>
      </c>
      <c r="K31">
        <v>0</v>
      </c>
      <c r="L31">
        <v>0</v>
      </c>
      <c r="M31">
        <v>152.922793</v>
      </c>
      <c r="N31">
        <v>0</v>
      </c>
      <c r="O31">
        <v>0.007131</v>
      </c>
      <c r="P31" s="10"/>
      <c r="Q31" s="10"/>
      <c r="R31" s="10"/>
      <c r="S31" s="10"/>
      <c r="T31" s="10"/>
      <c r="U31" s="10"/>
      <c r="V31" s="10"/>
      <c r="W31" s="10"/>
      <c r="X31" s="10"/>
      <c r="Y31" s="10"/>
      <c r="Z31" s="11"/>
    </row>
    <row r="32" spans="1:26" ht="12.75">
      <c r="A32">
        <v>16</v>
      </c>
      <c r="B32">
        <v>0</v>
      </c>
      <c r="C32">
        <v>0</v>
      </c>
      <c r="E32">
        <v>285</v>
      </c>
      <c r="F32">
        <v>285</v>
      </c>
      <c r="G32">
        <v>91200</v>
      </c>
      <c r="H32">
        <v>0.05114</v>
      </c>
      <c r="I32">
        <v>0</v>
      </c>
      <c r="J32">
        <v>0</v>
      </c>
      <c r="K32">
        <v>0</v>
      </c>
      <c r="L32">
        <v>0</v>
      </c>
      <c r="M32">
        <v>146.380547</v>
      </c>
      <c r="N32">
        <v>0</v>
      </c>
      <c r="O32">
        <v>0.006514</v>
      </c>
      <c r="P32" s="10"/>
      <c r="Q32" s="10"/>
      <c r="R32" s="10"/>
      <c r="S32" s="10"/>
      <c r="T32" s="10"/>
      <c r="U32" s="10"/>
      <c r="V32" s="10"/>
      <c r="W32" s="10"/>
      <c r="X32" s="10"/>
      <c r="Y32" s="10"/>
      <c r="Z32" s="11"/>
    </row>
    <row r="33" spans="1:26" ht="12.75">
      <c r="A33">
        <v>17</v>
      </c>
      <c r="B33">
        <v>0</v>
      </c>
      <c r="C33">
        <v>0</v>
      </c>
      <c r="E33">
        <v>287</v>
      </c>
      <c r="F33">
        <v>287</v>
      </c>
      <c r="G33">
        <v>91840</v>
      </c>
      <c r="H33">
        <v>0.062371</v>
      </c>
      <c r="I33">
        <v>0</v>
      </c>
      <c r="J33">
        <v>0</v>
      </c>
      <c r="K33">
        <v>0</v>
      </c>
      <c r="L33">
        <v>0</v>
      </c>
      <c r="M33">
        <v>91.871171</v>
      </c>
      <c r="N33">
        <v>0</v>
      </c>
      <c r="O33">
        <v>0.00656</v>
      </c>
      <c r="P33" s="10"/>
      <c r="Q33" s="10"/>
      <c r="R33" s="10"/>
      <c r="S33" s="10"/>
      <c r="T33" s="10"/>
      <c r="U33" s="10"/>
      <c r="V33" s="10"/>
      <c r="W33" s="10"/>
      <c r="X33" s="10"/>
      <c r="Y33" s="10"/>
      <c r="Z33" s="11"/>
    </row>
    <row r="34" spans="1:26" ht="12.75">
      <c r="A34">
        <v>18</v>
      </c>
      <c r="B34">
        <v>0</v>
      </c>
      <c r="C34">
        <v>0</v>
      </c>
      <c r="E34">
        <v>283</v>
      </c>
      <c r="F34">
        <v>283</v>
      </c>
      <c r="G34">
        <v>90560</v>
      </c>
      <c r="H34">
        <v>0.081153</v>
      </c>
      <c r="I34">
        <v>0</v>
      </c>
      <c r="J34">
        <v>0</v>
      </c>
      <c r="K34">
        <v>0</v>
      </c>
      <c r="L34">
        <v>0</v>
      </c>
      <c r="M34">
        <v>106.180331</v>
      </c>
      <c r="N34">
        <v>0</v>
      </c>
      <c r="O34">
        <v>0.006469</v>
      </c>
      <c r="P34" s="10"/>
      <c r="Q34" s="10"/>
      <c r="R34" s="10"/>
      <c r="S34" s="10"/>
      <c r="T34" s="10"/>
      <c r="U34" s="10"/>
      <c r="V34" s="10"/>
      <c r="W34" s="10"/>
      <c r="X34" s="10"/>
      <c r="Y34" s="10"/>
      <c r="Z34" s="11"/>
    </row>
    <row r="35" spans="1:26" ht="12.75">
      <c r="A35">
        <v>19</v>
      </c>
      <c r="B35">
        <v>0</v>
      </c>
      <c r="C35">
        <v>0</v>
      </c>
      <c r="E35">
        <v>298</v>
      </c>
      <c r="F35">
        <v>298</v>
      </c>
      <c r="G35">
        <v>95360</v>
      </c>
      <c r="H35">
        <v>0.096806</v>
      </c>
      <c r="I35">
        <v>0</v>
      </c>
      <c r="J35">
        <v>0</v>
      </c>
      <c r="K35">
        <v>0</v>
      </c>
      <c r="L35">
        <v>0</v>
      </c>
      <c r="M35">
        <v>110.87577</v>
      </c>
      <c r="N35">
        <v>0</v>
      </c>
      <c r="O35">
        <v>0.006811</v>
      </c>
      <c r="P35" s="10"/>
      <c r="Q35" s="10"/>
      <c r="R35" s="10"/>
      <c r="S35" s="10"/>
      <c r="T35" s="10"/>
      <c r="U35" s="10"/>
      <c r="V35" s="10"/>
      <c r="W35" s="10"/>
      <c r="X35" s="10"/>
      <c r="Y35" s="10"/>
      <c r="Z35" s="11"/>
    </row>
    <row r="36" spans="1:26" ht="12.75">
      <c r="A36">
        <v>20</v>
      </c>
      <c r="B36">
        <v>0</v>
      </c>
      <c r="C36">
        <v>0</v>
      </c>
      <c r="E36">
        <v>309</v>
      </c>
      <c r="F36">
        <v>309</v>
      </c>
      <c r="G36">
        <v>98880</v>
      </c>
      <c r="H36">
        <v>0.035376</v>
      </c>
      <c r="I36">
        <v>0</v>
      </c>
      <c r="J36">
        <v>0</v>
      </c>
      <c r="K36">
        <v>0</v>
      </c>
      <c r="L36">
        <v>0</v>
      </c>
      <c r="M36">
        <v>142.143302</v>
      </c>
      <c r="N36">
        <v>0</v>
      </c>
      <c r="O36">
        <v>0.007063</v>
      </c>
      <c r="P36" s="10"/>
      <c r="Q36" s="10"/>
      <c r="R36" s="10"/>
      <c r="S36" s="10"/>
      <c r="T36" s="10"/>
      <c r="U36" s="10"/>
      <c r="V36" s="10"/>
      <c r="W36" s="10"/>
      <c r="X36" s="10"/>
      <c r="Y36" s="10"/>
      <c r="Z36" s="11"/>
    </row>
    <row r="37" spans="1:26" ht="12.75">
      <c r="A37">
        <v>21</v>
      </c>
      <c r="B37">
        <v>0</v>
      </c>
      <c r="C37">
        <v>0</v>
      </c>
      <c r="E37">
        <v>586</v>
      </c>
      <c r="F37">
        <v>586</v>
      </c>
      <c r="G37">
        <v>7032000</v>
      </c>
      <c r="H37">
        <v>0.075959</v>
      </c>
      <c r="I37">
        <v>0</v>
      </c>
      <c r="J37">
        <v>0</v>
      </c>
      <c r="K37">
        <v>0</v>
      </c>
      <c r="L37">
        <v>0</v>
      </c>
      <c r="M37">
        <v>121.193284</v>
      </c>
      <c r="N37">
        <v>30</v>
      </c>
      <c r="O37">
        <v>0.502286</v>
      </c>
      <c r="P37" s="10"/>
      <c r="Q37" s="10"/>
      <c r="R37" s="10"/>
      <c r="S37" s="10"/>
      <c r="T37" s="10"/>
      <c r="U37" s="10"/>
      <c r="V37" s="10"/>
      <c r="W37" s="10"/>
      <c r="X37" s="10"/>
      <c r="Y37" s="10"/>
      <c r="Z37" s="11"/>
    </row>
    <row r="38" spans="1:26" ht="12.75">
      <c r="A38">
        <v>22</v>
      </c>
      <c r="B38">
        <v>0</v>
      </c>
      <c r="C38">
        <v>0</v>
      </c>
      <c r="E38">
        <v>564</v>
      </c>
      <c r="F38">
        <v>564</v>
      </c>
      <c r="G38">
        <v>6768000</v>
      </c>
      <c r="H38">
        <v>0.05509</v>
      </c>
      <c r="I38">
        <v>0</v>
      </c>
      <c r="J38">
        <v>0</v>
      </c>
      <c r="K38">
        <v>0</v>
      </c>
      <c r="L38">
        <v>0</v>
      </c>
      <c r="M38">
        <v>113.535267</v>
      </c>
      <c r="N38">
        <v>30</v>
      </c>
      <c r="O38">
        <v>0.483429</v>
      </c>
      <c r="P38" s="10"/>
      <c r="Q38" s="10"/>
      <c r="R38" s="10"/>
      <c r="S38" s="10"/>
      <c r="T38" s="10"/>
      <c r="U38" s="10"/>
      <c r="V38" s="10"/>
      <c r="W38" s="10"/>
      <c r="X38" s="10"/>
      <c r="Y38" s="10"/>
      <c r="Z38" s="11"/>
    </row>
    <row r="39" spans="1:26" ht="12.75">
      <c r="A39">
        <v>23</v>
      </c>
      <c r="B39">
        <v>0</v>
      </c>
      <c r="C39">
        <v>0</v>
      </c>
      <c r="E39">
        <v>540</v>
      </c>
      <c r="F39">
        <v>540</v>
      </c>
      <c r="G39">
        <v>6480000</v>
      </c>
      <c r="H39">
        <v>0.075036</v>
      </c>
      <c r="I39">
        <v>0</v>
      </c>
      <c r="J39">
        <v>0</v>
      </c>
      <c r="K39">
        <v>0</v>
      </c>
      <c r="L39">
        <v>0</v>
      </c>
      <c r="M39">
        <v>164.559068</v>
      </c>
      <c r="N39">
        <v>30</v>
      </c>
      <c r="O39">
        <v>0.462857</v>
      </c>
      <c r="P39" s="10"/>
      <c r="Q39" s="10"/>
      <c r="R39" s="10"/>
      <c r="S39" s="10"/>
      <c r="T39" s="10"/>
      <c r="U39" s="10"/>
      <c r="V39" s="10"/>
      <c r="W39" s="10"/>
      <c r="X39" s="10"/>
      <c r="Y39" s="10"/>
      <c r="Z39" s="11"/>
    </row>
    <row r="40" spans="1:26" ht="12.75">
      <c r="A40">
        <v>24</v>
      </c>
      <c r="B40">
        <v>0</v>
      </c>
      <c r="C40">
        <v>0</v>
      </c>
      <c r="E40">
        <v>594</v>
      </c>
      <c r="F40">
        <v>594</v>
      </c>
      <c r="G40">
        <v>7128000</v>
      </c>
      <c r="H40">
        <v>0.06196</v>
      </c>
      <c r="I40">
        <v>0</v>
      </c>
      <c r="J40">
        <v>0</v>
      </c>
      <c r="K40">
        <v>0</v>
      </c>
      <c r="L40">
        <v>0</v>
      </c>
      <c r="M40">
        <v>125.0885</v>
      </c>
      <c r="N40">
        <v>30</v>
      </c>
      <c r="O40">
        <v>0.509143</v>
      </c>
      <c r="P40" s="10"/>
      <c r="Q40" s="10"/>
      <c r="R40" s="10"/>
      <c r="S40" s="10"/>
      <c r="T40" s="10"/>
      <c r="U40" s="10"/>
      <c r="V40" s="10"/>
      <c r="W40" s="10"/>
      <c r="X40" s="10"/>
      <c r="Y40" s="10"/>
      <c r="Z40" s="11"/>
    </row>
    <row r="41" spans="1:26" ht="12.75">
      <c r="A41">
        <v>25</v>
      </c>
      <c r="B41">
        <v>0</v>
      </c>
      <c r="C41">
        <v>0</v>
      </c>
      <c r="E41">
        <v>540</v>
      </c>
      <c r="F41">
        <v>540</v>
      </c>
      <c r="G41">
        <v>6480000</v>
      </c>
      <c r="H41">
        <v>0.073501</v>
      </c>
      <c r="I41">
        <v>0</v>
      </c>
      <c r="J41">
        <v>0</v>
      </c>
      <c r="K41">
        <v>0</v>
      </c>
      <c r="L41">
        <v>0</v>
      </c>
      <c r="M41">
        <v>202.650353</v>
      </c>
      <c r="N41">
        <v>30</v>
      </c>
      <c r="O41">
        <v>0.462857</v>
      </c>
      <c r="P41" s="10"/>
      <c r="Q41" s="10"/>
      <c r="R41" s="10"/>
      <c r="S41" s="10"/>
      <c r="T41" s="10"/>
      <c r="U41" s="10"/>
      <c r="V41" s="10"/>
      <c r="W41" s="10"/>
      <c r="X41" s="10"/>
      <c r="Y41" s="10"/>
      <c r="Z41" s="11"/>
    </row>
    <row r="42" spans="1:26" ht="12.75">
      <c r="A42">
        <v>26</v>
      </c>
      <c r="B42">
        <v>0</v>
      </c>
      <c r="C42">
        <v>0</v>
      </c>
      <c r="E42">
        <v>580</v>
      </c>
      <c r="F42">
        <v>580</v>
      </c>
      <c r="G42">
        <v>6960000</v>
      </c>
      <c r="H42">
        <v>0.051155</v>
      </c>
      <c r="I42">
        <v>0</v>
      </c>
      <c r="J42">
        <v>0</v>
      </c>
      <c r="K42">
        <v>0</v>
      </c>
      <c r="L42">
        <v>0</v>
      </c>
      <c r="M42">
        <v>108.372583</v>
      </c>
      <c r="N42">
        <v>30</v>
      </c>
      <c r="O42">
        <v>0.497143</v>
      </c>
      <c r="P42" s="10"/>
      <c r="Q42" s="10"/>
      <c r="R42" s="10"/>
      <c r="S42" s="10"/>
      <c r="T42" s="10"/>
      <c r="U42" s="10"/>
      <c r="V42" s="10"/>
      <c r="W42" s="10"/>
      <c r="X42" s="10"/>
      <c r="Y42" s="10"/>
      <c r="Z42" s="11"/>
    </row>
    <row r="43" spans="1:26" ht="12.75">
      <c r="A43">
        <v>27</v>
      </c>
      <c r="B43">
        <v>0</v>
      </c>
      <c r="C43">
        <v>0</v>
      </c>
      <c r="E43">
        <v>552</v>
      </c>
      <c r="F43">
        <v>552</v>
      </c>
      <c r="G43">
        <v>6624000</v>
      </c>
      <c r="H43">
        <v>0.048926</v>
      </c>
      <c r="I43">
        <v>0</v>
      </c>
      <c r="J43">
        <v>0</v>
      </c>
      <c r="K43">
        <v>0</v>
      </c>
      <c r="L43">
        <v>0</v>
      </c>
      <c r="M43">
        <v>197.275138</v>
      </c>
      <c r="N43">
        <v>30</v>
      </c>
      <c r="O43">
        <v>0.473143</v>
      </c>
      <c r="P43" s="10"/>
      <c r="Q43" s="10"/>
      <c r="R43" s="10"/>
      <c r="S43" s="10"/>
      <c r="T43" s="10"/>
      <c r="U43" s="10"/>
      <c r="V43" s="10"/>
      <c r="W43" s="10"/>
      <c r="X43" s="10"/>
      <c r="Y43" s="10"/>
      <c r="Z43" s="11"/>
    </row>
    <row r="44" spans="1:26" ht="12.75">
      <c r="A44">
        <v>28</v>
      </c>
      <c r="B44">
        <v>0</v>
      </c>
      <c r="C44">
        <v>0</v>
      </c>
      <c r="E44">
        <v>568</v>
      </c>
      <c r="F44">
        <v>568</v>
      </c>
      <c r="G44">
        <v>6816000</v>
      </c>
      <c r="H44">
        <v>0.070668</v>
      </c>
      <c r="I44">
        <v>0</v>
      </c>
      <c r="J44">
        <v>0</v>
      </c>
      <c r="K44">
        <v>0</v>
      </c>
      <c r="L44">
        <v>0</v>
      </c>
      <c r="M44">
        <v>122.462786</v>
      </c>
      <c r="N44">
        <v>30</v>
      </c>
      <c r="O44">
        <v>0.486857</v>
      </c>
      <c r="P44" s="10"/>
      <c r="Q44" s="10"/>
      <c r="R44" s="10"/>
      <c r="S44" s="10"/>
      <c r="T44" s="10"/>
      <c r="U44" s="10"/>
      <c r="V44" s="10"/>
      <c r="W44" s="10"/>
      <c r="X44" s="10"/>
      <c r="Y44" s="10"/>
      <c r="Z44" s="11"/>
    </row>
    <row r="45" spans="1:26" ht="12.75">
      <c r="A45">
        <v>29</v>
      </c>
      <c r="B45">
        <v>0</v>
      </c>
      <c r="C45">
        <v>0</v>
      </c>
      <c r="E45">
        <v>552</v>
      </c>
      <c r="F45">
        <v>552</v>
      </c>
      <c r="G45">
        <v>6624000</v>
      </c>
      <c r="H45">
        <v>0.032165</v>
      </c>
      <c r="I45">
        <v>0</v>
      </c>
      <c r="J45">
        <v>0</v>
      </c>
      <c r="K45">
        <v>0</v>
      </c>
      <c r="L45">
        <v>0</v>
      </c>
      <c r="M45">
        <v>205.815333</v>
      </c>
      <c r="N45">
        <v>30</v>
      </c>
      <c r="O45">
        <v>0.473143</v>
      </c>
      <c r="P45" s="10"/>
      <c r="Q45" s="10"/>
      <c r="R45" s="10"/>
      <c r="S45" s="10"/>
      <c r="T45" s="10"/>
      <c r="U45" s="10"/>
      <c r="V45" s="10"/>
      <c r="W45" s="10"/>
      <c r="X45" s="10"/>
      <c r="Y45" s="10"/>
      <c r="Z45" s="11"/>
    </row>
    <row r="46" spans="1:26" ht="12.75">
      <c r="A46">
        <v>30</v>
      </c>
      <c r="B46">
        <v>0</v>
      </c>
      <c r="C46">
        <v>0</v>
      </c>
      <c r="E46">
        <v>544</v>
      </c>
      <c r="F46">
        <v>544</v>
      </c>
      <c r="G46">
        <v>6528000</v>
      </c>
      <c r="H46">
        <v>0.099562</v>
      </c>
      <c r="I46">
        <v>0</v>
      </c>
      <c r="J46">
        <v>0</v>
      </c>
      <c r="K46">
        <v>0</v>
      </c>
      <c r="L46">
        <v>0</v>
      </c>
      <c r="M46">
        <v>189.758196</v>
      </c>
      <c r="N46">
        <v>30</v>
      </c>
      <c r="O46">
        <v>0.466286</v>
      </c>
      <c r="P46" s="10"/>
      <c r="Q46" s="10"/>
      <c r="R46" s="10"/>
      <c r="S46" s="10"/>
      <c r="T46" s="10"/>
      <c r="U46" s="10"/>
      <c r="V46" s="10"/>
      <c r="W46" s="10"/>
      <c r="X46" s="10"/>
      <c r="Y46" s="10"/>
      <c r="Z46" s="11"/>
    </row>
    <row r="47" spans="1:26" ht="12.75">
      <c r="A47">
        <v>0</v>
      </c>
      <c r="B47">
        <v>4</v>
      </c>
      <c r="C47">
        <v>0</v>
      </c>
      <c r="E47">
        <v>588</v>
      </c>
      <c r="F47">
        <v>588</v>
      </c>
      <c r="G47">
        <v>7056000</v>
      </c>
      <c r="H47">
        <v>0.164122</v>
      </c>
      <c r="I47">
        <v>0</v>
      </c>
      <c r="J47">
        <v>0</v>
      </c>
      <c r="K47">
        <v>0</v>
      </c>
      <c r="L47">
        <v>0</v>
      </c>
      <c r="M47">
        <v>230.198037</v>
      </c>
      <c r="N47">
        <v>30</v>
      </c>
      <c r="O47">
        <v>0.504</v>
      </c>
      <c r="P47" s="10"/>
      <c r="Q47" s="10"/>
      <c r="R47" s="10"/>
      <c r="S47" s="10"/>
      <c r="T47" s="10"/>
      <c r="U47" s="10"/>
      <c r="V47" s="10"/>
      <c r="W47" s="10"/>
      <c r="X47" s="10"/>
      <c r="Y47" s="10"/>
      <c r="Z47" s="11"/>
    </row>
    <row r="48" spans="1:26" ht="12.75">
      <c r="A48">
        <v>0</v>
      </c>
      <c r="B48">
        <v>1</v>
      </c>
      <c r="C48">
        <v>0</v>
      </c>
      <c r="E48">
        <v>611</v>
      </c>
      <c r="F48">
        <v>611</v>
      </c>
      <c r="G48">
        <v>7332000</v>
      </c>
      <c r="H48">
        <v>0.16894</v>
      </c>
      <c r="I48">
        <v>0</v>
      </c>
      <c r="J48">
        <v>0</v>
      </c>
      <c r="K48">
        <v>0</v>
      </c>
      <c r="L48">
        <v>0</v>
      </c>
      <c r="M48">
        <v>232.811347</v>
      </c>
      <c r="N48">
        <v>30</v>
      </c>
      <c r="O48">
        <v>0.523714</v>
      </c>
      <c r="P48" s="10"/>
      <c r="Q48" s="10"/>
      <c r="R48" s="10"/>
      <c r="S48" s="10"/>
      <c r="T48" s="10"/>
      <c r="U48" s="10"/>
      <c r="V48" s="10"/>
      <c r="W48" s="10"/>
      <c r="X48" s="10"/>
      <c r="Y48" s="10"/>
      <c r="Z48" s="11"/>
    </row>
    <row r="49" spans="1:26" ht="12.75">
      <c r="A49">
        <v>0</v>
      </c>
      <c r="B49">
        <v>2</v>
      </c>
      <c r="C49">
        <v>0</v>
      </c>
      <c r="E49">
        <v>586</v>
      </c>
      <c r="F49">
        <v>586</v>
      </c>
      <c r="G49">
        <v>7032000</v>
      </c>
      <c r="H49">
        <v>0.167768</v>
      </c>
      <c r="I49">
        <v>0</v>
      </c>
      <c r="J49">
        <v>0</v>
      </c>
      <c r="K49">
        <v>0</v>
      </c>
      <c r="L49">
        <v>0</v>
      </c>
      <c r="M49">
        <v>127.759339</v>
      </c>
      <c r="N49">
        <v>30</v>
      </c>
      <c r="O49">
        <v>0.502286</v>
      </c>
      <c r="P49" s="10"/>
      <c r="Q49" s="10"/>
      <c r="R49" s="10"/>
      <c r="S49" s="10"/>
      <c r="T49" s="10"/>
      <c r="U49" s="10"/>
      <c r="V49" s="10"/>
      <c r="W49" s="10"/>
      <c r="X49" s="10"/>
      <c r="Y49" s="10"/>
      <c r="Z49" s="11"/>
    </row>
    <row r="50" spans="1:26" ht="12.75">
      <c r="A50">
        <v>0</v>
      </c>
      <c r="B50">
        <v>3</v>
      </c>
      <c r="C50">
        <v>0</v>
      </c>
      <c r="E50">
        <v>612</v>
      </c>
      <c r="F50">
        <v>612</v>
      </c>
      <c r="G50">
        <v>7344000</v>
      </c>
      <c r="H50">
        <v>0.160381</v>
      </c>
      <c r="I50">
        <v>0</v>
      </c>
      <c r="J50">
        <v>0</v>
      </c>
      <c r="K50">
        <v>0</v>
      </c>
      <c r="L50">
        <v>0</v>
      </c>
      <c r="M50">
        <v>236.018671</v>
      </c>
      <c r="N50">
        <v>30</v>
      </c>
      <c r="O50">
        <v>0.524571</v>
      </c>
      <c r="P50" s="10"/>
      <c r="Q50" s="10"/>
      <c r="R50" s="10"/>
      <c r="S50" s="10"/>
      <c r="T50" s="10"/>
      <c r="U50" s="10"/>
      <c r="V50" s="10"/>
      <c r="W50" s="10"/>
      <c r="X50" s="10"/>
      <c r="Y50" s="10"/>
      <c r="Z50" s="11"/>
    </row>
    <row r="51" spans="1:26" ht="12.75">
      <c r="A51">
        <v>0</v>
      </c>
      <c r="B51">
        <v>5</v>
      </c>
      <c r="C51">
        <v>0</v>
      </c>
      <c r="E51">
        <v>594</v>
      </c>
      <c r="F51">
        <v>594</v>
      </c>
      <c r="G51">
        <v>7128000</v>
      </c>
      <c r="H51">
        <v>0.166592</v>
      </c>
      <c r="I51">
        <v>0</v>
      </c>
      <c r="J51">
        <v>0</v>
      </c>
      <c r="K51">
        <v>0</v>
      </c>
      <c r="L51">
        <v>0</v>
      </c>
      <c r="M51">
        <v>231.350145</v>
      </c>
      <c r="N51">
        <v>30</v>
      </c>
      <c r="O51">
        <v>0.509143</v>
      </c>
      <c r="P51" s="10"/>
      <c r="Q51" s="10"/>
      <c r="R51" s="10"/>
      <c r="S51" s="10"/>
      <c r="T51" s="10"/>
      <c r="U51" s="10"/>
      <c r="V51" s="10"/>
      <c r="W51" s="10"/>
      <c r="X51" s="10"/>
      <c r="Y51" s="10"/>
      <c r="Z51" s="11"/>
    </row>
    <row r="52" spans="1:26" ht="12.75">
      <c r="A52">
        <v>0</v>
      </c>
      <c r="B52">
        <v>6</v>
      </c>
      <c r="C52">
        <v>0</v>
      </c>
      <c r="E52">
        <v>616</v>
      </c>
      <c r="F52">
        <v>616</v>
      </c>
      <c r="G52">
        <v>7392000</v>
      </c>
      <c r="H52">
        <v>0.172632</v>
      </c>
      <c r="I52">
        <v>0</v>
      </c>
      <c r="J52">
        <v>0</v>
      </c>
      <c r="K52">
        <v>0</v>
      </c>
      <c r="L52">
        <v>0</v>
      </c>
      <c r="M52">
        <v>184.747205</v>
      </c>
      <c r="N52">
        <v>30</v>
      </c>
      <c r="O52">
        <v>0.528</v>
      </c>
      <c r="P52" s="10"/>
      <c r="Q52" s="10"/>
      <c r="R52" s="10"/>
      <c r="S52" s="10"/>
      <c r="T52" s="10"/>
      <c r="U52" s="10"/>
      <c r="V52" s="10"/>
      <c r="W52" s="10"/>
      <c r="X52" s="10"/>
      <c r="Y52" s="10"/>
      <c r="Z52" s="11"/>
    </row>
    <row r="53" spans="1:26" ht="12.75">
      <c r="A53">
        <v>0</v>
      </c>
      <c r="B53">
        <v>21</v>
      </c>
      <c r="C53">
        <v>0</v>
      </c>
      <c r="E53">
        <v>293</v>
      </c>
      <c r="F53">
        <v>293</v>
      </c>
      <c r="G53">
        <v>93760</v>
      </c>
      <c r="H53">
        <v>0.169915</v>
      </c>
      <c r="I53">
        <v>0</v>
      </c>
      <c r="J53">
        <v>0</v>
      </c>
      <c r="K53">
        <v>0</v>
      </c>
      <c r="L53">
        <v>0</v>
      </c>
      <c r="M53">
        <v>121.334525</v>
      </c>
      <c r="N53">
        <v>0</v>
      </c>
      <c r="O53">
        <v>0.006697</v>
      </c>
      <c r="P53" s="10"/>
      <c r="Q53" s="10"/>
      <c r="R53" s="10"/>
      <c r="S53" s="10"/>
      <c r="T53" s="10"/>
      <c r="U53" s="10"/>
      <c r="V53" s="10"/>
      <c r="W53" s="10"/>
      <c r="X53" s="10"/>
      <c r="Y53" s="10"/>
      <c r="Z53" s="11"/>
    </row>
    <row r="54" spans="1:26" ht="12.75">
      <c r="A54">
        <v>0</v>
      </c>
      <c r="B54">
        <v>7</v>
      </c>
      <c r="C54">
        <v>0</v>
      </c>
      <c r="E54">
        <v>580</v>
      </c>
      <c r="F54">
        <v>580</v>
      </c>
      <c r="G54">
        <v>6960000</v>
      </c>
      <c r="H54">
        <v>0.167577</v>
      </c>
      <c r="I54">
        <v>0</v>
      </c>
      <c r="J54">
        <v>0</v>
      </c>
      <c r="K54">
        <v>0</v>
      </c>
      <c r="L54">
        <v>0</v>
      </c>
      <c r="M54">
        <v>133.86446</v>
      </c>
      <c r="N54">
        <v>30</v>
      </c>
      <c r="O54">
        <v>0.497143</v>
      </c>
      <c r="P54" s="10"/>
      <c r="Q54" s="10"/>
      <c r="R54" s="10"/>
      <c r="S54" s="10"/>
      <c r="T54" s="10"/>
      <c r="U54" s="10"/>
      <c r="V54" s="10"/>
      <c r="W54" s="10"/>
      <c r="X54" s="10"/>
      <c r="Y54" s="10"/>
      <c r="Z54" s="11"/>
    </row>
    <row r="55" spans="1:26" ht="12.75">
      <c r="A55">
        <v>0</v>
      </c>
      <c r="B55">
        <v>22</v>
      </c>
      <c r="C55">
        <v>0</v>
      </c>
      <c r="E55">
        <v>282</v>
      </c>
      <c r="F55">
        <v>282</v>
      </c>
      <c r="G55">
        <v>90240</v>
      </c>
      <c r="H55">
        <v>0.168144</v>
      </c>
      <c r="I55">
        <v>0</v>
      </c>
      <c r="J55">
        <v>0</v>
      </c>
      <c r="K55">
        <v>0</v>
      </c>
      <c r="L55">
        <v>0</v>
      </c>
      <c r="M55">
        <v>114.682525</v>
      </c>
      <c r="N55">
        <v>0</v>
      </c>
      <c r="O55">
        <v>0.006446</v>
      </c>
      <c r="P55" s="10"/>
      <c r="Q55" s="10"/>
      <c r="R55" s="10"/>
      <c r="S55" s="10"/>
      <c r="T55" s="10"/>
      <c r="U55" s="10"/>
      <c r="V55" s="10"/>
      <c r="W55" s="10"/>
      <c r="X55" s="10"/>
      <c r="Y55" s="10"/>
      <c r="Z55" s="11"/>
    </row>
    <row r="56" spans="1:26" ht="12.75">
      <c r="A56">
        <v>0</v>
      </c>
      <c r="B56">
        <v>23</v>
      </c>
      <c r="C56">
        <v>0</v>
      </c>
      <c r="E56">
        <v>270</v>
      </c>
      <c r="F56">
        <v>270</v>
      </c>
      <c r="G56">
        <v>86400</v>
      </c>
      <c r="H56">
        <v>0.170972</v>
      </c>
      <c r="I56">
        <v>0</v>
      </c>
      <c r="J56">
        <v>0</v>
      </c>
      <c r="K56">
        <v>0</v>
      </c>
      <c r="L56">
        <v>0</v>
      </c>
      <c r="M56">
        <v>184.206407</v>
      </c>
      <c r="N56">
        <v>0</v>
      </c>
      <c r="O56">
        <v>0.006171</v>
      </c>
      <c r="P56" s="10"/>
      <c r="Q56" s="10"/>
      <c r="R56" s="10"/>
      <c r="S56" s="10"/>
      <c r="T56" s="10"/>
      <c r="U56" s="10"/>
      <c r="V56" s="10"/>
      <c r="W56" s="10"/>
      <c r="X56" s="10"/>
      <c r="Y56" s="10"/>
      <c r="Z56" s="11"/>
    </row>
    <row r="57" spans="1:26" ht="12.75">
      <c r="A57">
        <v>0</v>
      </c>
      <c r="B57">
        <v>8</v>
      </c>
      <c r="C57">
        <v>0</v>
      </c>
      <c r="E57">
        <v>554</v>
      </c>
      <c r="F57">
        <v>554</v>
      </c>
      <c r="G57">
        <v>6648000</v>
      </c>
      <c r="H57">
        <v>0.176851</v>
      </c>
      <c r="I57">
        <v>0</v>
      </c>
      <c r="J57">
        <v>0</v>
      </c>
      <c r="K57">
        <v>0</v>
      </c>
      <c r="L57">
        <v>0</v>
      </c>
      <c r="M57">
        <v>119.800385</v>
      </c>
      <c r="N57">
        <v>30</v>
      </c>
      <c r="O57">
        <v>0.474857</v>
      </c>
      <c r="P57" s="10"/>
      <c r="Q57" s="10"/>
      <c r="R57" s="10"/>
      <c r="S57" s="10"/>
      <c r="T57" s="10"/>
      <c r="U57" s="10"/>
      <c r="V57" s="10"/>
      <c r="W57" s="10"/>
      <c r="X57" s="10"/>
      <c r="Y57" s="10"/>
      <c r="Z57" s="11"/>
    </row>
    <row r="58" spans="1:26" ht="12.75">
      <c r="A58">
        <v>0</v>
      </c>
      <c r="B58">
        <v>24</v>
      </c>
      <c r="C58">
        <v>0</v>
      </c>
      <c r="E58">
        <v>297</v>
      </c>
      <c r="F58">
        <v>297</v>
      </c>
      <c r="G58">
        <v>95040</v>
      </c>
      <c r="H58">
        <v>0.172511</v>
      </c>
      <c r="I58">
        <v>0</v>
      </c>
      <c r="J58">
        <v>0</v>
      </c>
      <c r="K58">
        <v>0</v>
      </c>
      <c r="L58">
        <v>0</v>
      </c>
      <c r="M58">
        <v>128.814693</v>
      </c>
      <c r="N58">
        <v>0</v>
      </c>
      <c r="O58">
        <v>0.006789</v>
      </c>
      <c r="P58" s="10"/>
      <c r="Q58" s="10"/>
      <c r="R58" s="10"/>
      <c r="S58" s="10"/>
      <c r="T58" s="10"/>
      <c r="U58" s="10"/>
      <c r="V58" s="10"/>
      <c r="W58" s="10"/>
      <c r="X58" s="10"/>
      <c r="Y58" s="10"/>
      <c r="Z58" s="11"/>
    </row>
    <row r="59" spans="1:26" ht="12.75">
      <c r="A59">
        <v>0</v>
      </c>
      <c r="B59">
        <v>9</v>
      </c>
      <c r="C59">
        <v>0</v>
      </c>
      <c r="E59">
        <v>558</v>
      </c>
      <c r="F59">
        <v>558</v>
      </c>
      <c r="G59">
        <v>6696000</v>
      </c>
      <c r="H59">
        <v>0.172063</v>
      </c>
      <c r="I59">
        <v>0</v>
      </c>
      <c r="J59">
        <v>0</v>
      </c>
      <c r="K59">
        <v>0</v>
      </c>
      <c r="L59">
        <v>0</v>
      </c>
      <c r="M59">
        <v>235.034803</v>
      </c>
      <c r="N59">
        <v>30</v>
      </c>
      <c r="O59">
        <v>0.478286</v>
      </c>
      <c r="P59" s="10"/>
      <c r="Q59" s="10"/>
      <c r="R59" s="10"/>
      <c r="S59" s="10"/>
      <c r="T59" s="10"/>
      <c r="U59" s="10"/>
      <c r="V59" s="10"/>
      <c r="W59" s="10"/>
      <c r="X59" s="10"/>
      <c r="Y59" s="10"/>
      <c r="Z59" s="11"/>
    </row>
    <row r="60" spans="1:26" ht="12.75">
      <c r="A60">
        <v>0</v>
      </c>
      <c r="B60">
        <v>10</v>
      </c>
      <c r="C60">
        <v>0</v>
      </c>
      <c r="E60">
        <v>575</v>
      </c>
      <c r="F60">
        <v>575</v>
      </c>
      <c r="G60">
        <v>6900000</v>
      </c>
      <c r="H60">
        <v>0.177716</v>
      </c>
      <c r="I60">
        <v>0</v>
      </c>
      <c r="J60">
        <v>0</v>
      </c>
      <c r="K60">
        <v>0</v>
      </c>
      <c r="L60">
        <v>0</v>
      </c>
      <c r="M60">
        <v>121.6604</v>
      </c>
      <c r="N60">
        <v>30</v>
      </c>
      <c r="O60">
        <v>0.492857</v>
      </c>
      <c r="P60" s="10"/>
      <c r="Q60" s="10"/>
      <c r="R60" s="10"/>
      <c r="S60" s="10"/>
      <c r="T60" s="10"/>
      <c r="U60" s="10"/>
      <c r="V60" s="10"/>
      <c r="W60" s="10"/>
      <c r="X60" s="10"/>
      <c r="Y60" s="10"/>
      <c r="Z60" s="11"/>
    </row>
    <row r="61" spans="1:26" ht="12.75">
      <c r="A61">
        <v>0</v>
      </c>
      <c r="B61">
        <v>25</v>
      </c>
      <c r="C61">
        <v>0</v>
      </c>
      <c r="E61">
        <v>273</v>
      </c>
      <c r="F61">
        <v>273</v>
      </c>
      <c r="G61">
        <v>87360</v>
      </c>
      <c r="H61">
        <v>0.166295</v>
      </c>
      <c r="I61">
        <v>0</v>
      </c>
      <c r="J61">
        <v>0</v>
      </c>
      <c r="K61">
        <v>0</v>
      </c>
      <c r="L61">
        <v>0</v>
      </c>
      <c r="M61">
        <v>200.635708</v>
      </c>
      <c r="N61">
        <v>0</v>
      </c>
      <c r="O61">
        <v>0.00624</v>
      </c>
      <c r="P61" s="10"/>
      <c r="Q61" s="10"/>
      <c r="R61" s="10"/>
      <c r="S61" s="10"/>
      <c r="T61" s="10"/>
      <c r="U61" s="10"/>
      <c r="V61" s="10"/>
      <c r="W61" s="10"/>
      <c r="X61" s="10"/>
      <c r="Y61" s="10"/>
      <c r="Z61" s="11"/>
    </row>
    <row r="62" spans="1:26" ht="12.75">
      <c r="A62">
        <v>0</v>
      </c>
      <c r="B62">
        <v>26</v>
      </c>
      <c r="C62">
        <v>0</v>
      </c>
      <c r="E62">
        <v>290</v>
      </c>
      <c r="F62">
        <v>290</v>
      </c>
      <c r="G62">
        <v>92800</v>
      </c>
      <c r="H62">
        <v>0.172625</v>
      </c>
      <c r="I62">
        <v>0</v>
      </c>
      <c r="J62">
        <v>0</v>
      </c>
      <c r="K62">
        <v>0</v>
      </c>
      <c r="L62">
        <v>0</v>
      </c>
      <c r="M62">
        <v>104.045096</v>
      </c>
      <c r="N62">
        <v>0</v>
      </c>
      <c r="O62">
        <v>0.006629</v>
      </c>
      <c r="P62" s="10"/>
      <c r="Q62" s="10"/>
      <c r="R62" s="10"/>
      <c r="S62" s="10"/>
      <c r="T62" s="10"/>
      <c r="U62" s="10"/>
      <c r="V62" s="10"/>
      <c r="W62" s="10"/>
      <c r="X62" s="10"/>
      <c r="Y62" s="10"/>
      <c r="Z62" s="11"/>
    </row>
    <row r="63" spans="1:26" ht="12.75">
      <c r="A63">
        <v>0</v>
      </c>
      <c r="B63">
        <v>11</v>
      </c>
      <c r="C63">
        <v>3</v>
      </c>
      <c r="E63">
        <v>1070</v>
      </c>
      <c r="F63">
        <v>1070</v>
      </c>
      <c r="G63">
        <v>6750272</v>
      </c>
      <c r="H63">
        <v>0.171473</v>
      </c>
      <c r="I63">
        <v>0</v>
      </c>
      <c r="J63">
        <v>0</v>
      </c>
      <c r="K63">
        <v>0</v>
      </c>
      <c r="L63">
        <v>0</v>
      </c>
      <c r="M63">
        <v>128.146835</v>
      </c>
      <c r="N63">
        <v>0.5</v>
      </c>
      <c r="O63">
        <v>0.482162</v>
      </c>
      <c r="P63" s="10"/>
      <c r="Q63" s="10"/>
      <c r="R63" s="10"/>
      <c r="S63" s="10"/>
      <c r="T63" s="10"/>
      <c r="U63" s="10"/>
      <c r="V63" s="10"/>
      <c r="W63" s="10"/>
      <c r="X63" s="10"/>
      <c r="Y63" s="10"/>
      <c r="Z63" s="11"/>
    </row>
    <row r="64" spans="1:26" ht="12.75">
      <c r="A64">
        <v>0</v>
      </c>
      <c r="B64">
        <v>12</v>
      </c>
      <c r="C64">
        <v>3</v>
      </c>
      <c r="E64">
        <v>890</v>
      </c>
      <c r="F64">
        <v>890</v>
      </c>
      <c r="G64">
        <v>6726656</v>
      </c>
      <c r="H64">
        <v>0.184141</v>
      </c>
      <c r="I64">
        <v>0</v>
      </c>
      <c r="J64">
        <v>0</v>
      </c>
      <c r="K64">
        <v>0</v>
      </c>
      <c r="L64">
        <v>0</v>
      </c>
      <c r="M64">
        <v>139.672016</v>
      </c>
      <c r="N64">
        <v>0.5</v>
      </c>
      <c r="O64">
        <v>0.480475</v>
      </c>
      <c r="P64" s="10"/>
      <c r="Q64" s="10"/>
      <c r="R64" s="10"/>
      <c r="S64" s="10"/>
      <c r="T64" s="10"/>
      <c r="U64" s="10"/>
      <c r="V64" s="10"/>
      <c r="W64" s="10"/>
      <c r="X64" s="10"/>
      <c r="Y64" s="10"/>
      <c r="Z64" s="11"/>
    </row>
    <row r="65" spans="1:26" ht="12.75">
      <c r="A65">
        <v>0</v>
      </c>
      <c r="B65">
        <v>13</v>
      </c>
      <c r="C65">
        <v>3</v>
      </c>
      <c r="E65">
        <v>896</v>
      </c>
      <c r="F65">
        <v>896</v>
      </c>
      <c r="G65">
        <v>6523104</v>
      </c>
      <c r="H65">
        <v>0.173726</v>
      </c>
      <c r="I65">
        <v>0</v>
      </c>
      <c r="J65">
        <v>0</v>
      </c>
      <c r="K65">
        <v>0</v>
      </c>
      <c r="L65">
        <v>0</v>
      </c>
      <c r="M65">
        <v>120.389281</v>
      </c>
      <c r="N65">
        <v>0.5</v>
      </c>
      <c r="O65">
        <v>0.465936</v>
      </c>
      <c r="P65" s="10"/>
      <c r="Q65" s="10"/>
      <c r="R65" s="10"/>
      <c r="S65" s="10"/>
      <c r="T65" s="10"/>
      <c r="U65" s="10"/>
      <c r="V65" s="10"/>
      <c r="W65" s="10"/>
      <c r="X65" s="10"/>
      <c r="Y65" s="10"/>
      <c r="Z65" s="11"/>
    </row>
    <row r="66" spans="1:26" ht="12.75">
      <c r="A66">
        <v>0</v>
      </c>
      <c r="B66">
        <v>14</v>
      </c>
      <c r="C66">
        <v>3</v>
      </c>
      <c r="E66">
        <v>772</v>
      </c>
      <c r="F66">
        <v>772</v>
      </c>
      <c r="G66">
        <v>6620928</v>
      </c>
      <c r="H66">
        <v>0.170295</v>
      </c>
      <c r="I66">
        <v>0</v>
      </c>
      <c r="J66">
        <v>0</v>
      </c>
      <c r="K66">
        <v>0</v>
      </c>
      <c r="L66">
        <v>0</v>
      </c>
      <c r="M66">
        <v>112.20801</v>
      </c>
      <c r="N66">
        <v>0.5</v>
      </c>
      <c r="O66">
        <v>0.472923</v>
      </c>
      <c r="P66" s="10"/>
      <c r="Q66" s="10"/>
      <c r="R66" s="10"/>
      <c r="S66" s="10"/>
      <c r="T66" s="10"/>
      <c r="U66" s="10"/>
      <c r="V66" s="10"/>
      <c r="W66" s="10"/>
      <c r="X66" s="10"/>
      <c r="Y66" s="10"/>
      <c r="Z66" s="11"/>
    </row>
    <row r="67" spans="1:26" ht="12.75">
      <c r="A67">
        <v>0</v>
      </c>
      <c r="B67">
        <v>15</v>
      </c>
      <c r="C67">
        <v>3</v>
      </c>
      <c r="E67">
        <v>1416</v>
      </c>
      <c r="F67">
        <v>1416</v>
      </c>
      <c r="G67">
        <v>6891200</v>
      </c>
      <c r="H67">
        <v>0.169246</v>
      </c>
      <c r="I67">
        <v>0</v>
      </c>
      <c r="J67">
        <v>0</v>
      </c>
      <c r="K67">
        <v>0</v>
      </c>
      <c r="L67">
        <v>0</v>
      </c>
      <c r="M67">
        <v>238.975454</v>
      </c>
      <c r="N67">
        <v>0.5</v>
      </c>
      <c r="O67">
        <v>0.492229</v>
      </c>
      <c r="P67" s="10"/>
      <c r="Q67" s="10"/>
      <c r="R67" s="10"/>
      <c r="S67" s="10"/>
      <c r="T67" s="10"/>
      <c r="U67" s="10"/>
      <c r="V67" s="10"/>
      <c r="W67" s="10"/>
      <c r="X67" s="10"/>
      <c r="Y67" s="10"/>
      <c r="Z67" s="11"/>
    </row>
    <row r="68" spans="1:26" ht="12.75">
      <c r="A68">
        <v>0</v>
      </c>
      <c r="B68">
        <v>16</v>
      </c>
      <c r="C68">
        <v>3</v>
      </c>
      <c r="E68">
        <v>806</v>
      </c>
      <c r="F68">
        <v>806</v>
      </c>
      <c r="G68">
        <v>6618816</v>
      </c>
      <c r="H68">
        <v>0.165872</v>
      </c>
      <c r="I68">
        <v>0</v>
      </c>
      <c r="J68">
        <v>0</v>
      </c>
      <c r="K68">
        <v>0</v>
      </c>
      <c r="L68">
        <v>0</v>
      </c>
      <c r="M68">
        <v>191.390357</v>
      </c>
      <c r="N68">
        <v>0.5</v>
      </c>
      <c r="O68">
        <v>0.472773</v>
      </c>
      <c r="P68" s="10"/>
      <c r="Q68" s="10"/>
      <c r="R68" s="10"/>
      <c r="S68" s="10"/>
      <c r="T68" s="10"/>
      <c r="U68" s="10"/>
      <c r="V68" s="10"/>
      <c r="W68" s="10"/>
      <c r="X68" s="10"/>
      <c r="Y68" s="10"/>
      <c r="Z68" s="11"/>
    </row>
    <row r="69" spans="1:26" ht="12.75">
      <c r="A69">
        <v>0</v>
      </c>
      <c r="B69">
        <v>17</v>
      </c>
      <c r="C69">
        <v>3</v>
      </c>
      <c r="E69">
        <v>637</v>
      </c>
      <c r="F69">
        <v>637</v>
      </c>
      <c r="G69">
        <v>6602944</v>
      </c>
      <c r="H69">
        <v>0.174025</v>
      </c>
      <c r="I69">
        <v>0</v>
      </c>
      <c r="J69">
        <v>0</v>
      </c>
      <c r="K69">
        <v>0</v>
      </c>
      <c r="L69">
        <v>0</v>
      </c>
      <c r="M69">
        <v>121.500002</v>
      </c>
      <c r="N69">
        <v>0.5</v>
      </c>
      <c r="O69">
        <v>0.471639</v>
      </c>
      <c r="P69" s="10"/>
      <c r="Q69" s="10"/>
      <c r="R69" s="10"/>
      <c r="S69" s="10"/>
      <c r="T69" s="10"/>
      <c r="U69" s="10"/>
      <c r="V69" s="10"/>
      <c r="W69" s="10"/>
      <c r="X69" s="10"/>
      <c r="Y69" s="10"/>
      <c r="Z69" s="11"/>
    </row>
    <row r="70" spans="1:26" ht="12.75">
      <c r="A70">
        <v>0</v>
      </c>
      <c r="B70">
        <v>18</v>
      </c>
      <c r="C70">
        <v>3</v>
      </c>
      <c r="E70">
        <v>742</v>
      </c>
      <c r="F70">
        <v>742</v>
      </c>
      <c r="G70">
        <v>6566464</v>
      </c>
      <c r="H70">
        <v>0.166263</v>
      </c>
      <c r="I70">
        <v>0</v>
      </c>
      <c r="J70">
        <v>0</v>
      </c>
      <c r="K70">
        <v>0</v>
      </c>
      <c r="L70">
        <v>0</v>
      </c>
      <c r="M70">
        <v>120.652768</v>
      </c>
      <c r="N70">
        <v>0.5</v>
      </c>
      <c r="O70">
        <v>0.469033</v>
      </c>
      <c r="P70" s="10"/>
      <c r="Q70" s="10"/>
      <c r="R70" s="10"/>
      <c r="S70" s="10"/>
      <c r="T70" s="10"/>
      <c r="U70" s="10"/>
      <c r="V70" s="10"/>
      <c r="W70" s="10"/>
      <c r="X70" s="10"/>
      <c r="Y70" s="10"/>
      <c r="Z70" s="11"/>
    </row>
    <row r="71" spans="1:26" ht="12.75">
      <c r="A71">
        <v>0</v>
      </c>
      <c r="B71">
        <v>19</v>
      </c>
      <c r="C71">
        <v>3</v>
      </c>
      <c r="E71">
        <v>980</v>
      </c>
      <c r="F71">
        <v>980</v>
      </c>
      <c r="G71">
        <v>6721472</v>
      </c>
      <c r="H71">
        <v>0.166472</v>
      </c>
      <c r="I71">
        <v>0</v>
      </c>
      <c r="J71">
        <v>0</v>
      </c>
      <c r="K71">
        <v>0</v>
      </c>
      <c r="L71">
        <v>0</v>
      </c>
      <c r="M71">
        <v>133.197434</v>
      </c>
      <c r="N71">
        <v>0.5</v>
      </c>
      <c r="O71">
        <v>0.480105</v>
      </c>
      <c r="P71" s="10"/>
      <c r="Q71" s="10"/>
      <c r="R71" s="10"/>
      <c r="S71" s="10"/>
      <c r="T71" s="10"/>
      <c r="U71" s="10"/>
      <c r="V71" s="10"/>
      <c r="W71" s="10"/>
      <c r="X71" s="10"/>
      <c r="Y71" s="10"/>
      <c r="Z71" s="11"/>
    </row>
    <row r="72" spans="1:26" ht="12.75">
      <c r="A72">
        <v>0</v>
      </c>
      <c r="B72">
        <v>20</v>
      </c>
      <c r="C72">
        <v>3</v>
      </c>
      <c r="E72">
        <v>1050</v>
      </c>
      <c r="F72">
        <v>1050</v>
      </c>
      <c r="G72">
        <v>6774080</v>
      </c>
      <c r="H72">
        <v>0.16834</v>
      </c>
      <c r="I72">
        <v>0</v>
      </c>
      <c r="J72">
        <v>0</v>
      </c>
      <c r="K72">
        <v>0</v>
      </c>
      <c r="L72">
        <v>0</v>
      </c>
      <c r="M72">
        <v>238.388796</v>
      </c>
      <c r="N72">
        <v>0.5</v>
      </c>
      <c r="O72">
        <v>0.483863</v>
      </c>
      <c r="P72" s="10"/>
      <c r="Q72" s="10"/>
      <c r="R72" s="10"/>
      <c r="S72" s="10"/>
      <c r="T72" s="10"/>
      <c r="U72" s="10"/>
      <c r="V72" s="10"/>
      <c r="W72" s="10"/>
      <c r="X72" s="10"/>
      <c r="Y72" s="10"/>
      <c r="Z72" s="11"/>
    </row>
    <row r="73" spans="1:26" ht="12.75">
      <c r="A73">
        <v>0</v>
      </c>
      <c r="B73">
        <v>27</v>
      </c>
      <c r="C73">
        <v>3</v>
      </c>
      <c r="E73">
        <v>627</v>
      </c>
      <c r="F73">
        <v>627</v>
      </c>
      <c r="G73">
        <v>6494272</v>
      </c>
      <c r="H73">
        <v>0.172361</v>
      </c>
      <c r="I73">
        <v>0</v>
      </c>
      <c r="J73">
        <v>0</v>
      </c>
      <c r="K73">
        <v>0</v>
      </c>
      <c r="L73">
        <v>0</v>
      </c>
      <c r="M73">
        <v>220.240371</v>
      </c>
      <c r="N73">
        <v>0.5</v>
      </c>
      <c r="O73">
        <v>0.463877</v>
      </c>
      <c r="P73" s="10"/>
      <c r="Q73" s="10"/>
      <c r="R73" s="10"/>
      <c r="S73" s="10"/>
      <c r="T73" s="10"/>
      <c r="U73" s="10"/>
      <c r="V73" s="10"/>
      <c r="W73" s="10"/>
      <c r="X73" s="10"/>
      <c r="Y73" s="10"/>
      <c r="Z73" s="11"/>
    </row>
    <row r="74" spans="1:26" ht="12.75">
      <c r="A74">
        <v>0</v>
      </c>
      <c r="B74">
        <v>28</v>
      </c>
      <c r="C74">
        <v>3</v>
      </c>
      <c r="E74">
        <v>781</v>
      </c>
      <c r="F74">
        <v>781</v>
      </c>
      <c r="G74">
        <v>6519616</v>
      </c>
      <c r="H74">
        <v>0.175522</v>
      </c>
      <c r="I74">
        <v>0</v>
      </c>
      <c r="J74">
        <v>0</v>
      </c>
      <c r="K74">
        <v>0</v>
      </c>
      <c r="L74">
        <v>0</v>
      </c>
      <c r="M74">
        <v>123.099725</v>
      </c>
      <c r="N74">
        <v>0.5</v>
      </c>
      <c r="O74">
        <v>0.465687</v>
      </c>
      <c r="P74" s="10"/>
      <c r="Q74" s="10"/>
      <c r="R74" s="10"/>
      <c r="S74" s="10"/>
      <c r="T74" s="10"/>
      <c r="U74" s="10"/>
      <c r="V74" s="10"/>
      <c r="W74" s="10"/>
      <c r="X74" s="10"/>
      <c r="Y74" s="10"/>
      <c r="Z74" s="11"/>
    </row>
    <row r="75" spans="1:26" ht="12.75">
      <c r="A75">
        <v>0</v>
      </c>
      <c r="B75">
        <v>29</v>
      </c>
      <c r="C75">
        <v>3</v>
      </c>
      <c r="E75">
        <v>680</v>
      </c>
      <c r="F75">
        <v>680</v>
      </c>
      <c r="G75">
        <v>6522176</v>
      </c>
      <c r="H75">
        <v>0.173438</v>
      </c>
      <c r="I75">
        <v>0</v>
      </c>
      <c r="J75">
        <v>0</v>
      </c>
      <c r="K75">
        <v>0</v>
      </c>
      <c r="L75">
        <v>0</v>
      </c>
      <c r="M75">
        <v>230.813585</v>
      </c>
      <c r="N75">
        <v>0.5</v>
      </c>
      <c r="O75">
        <v>0.46587</v>
      </c>
      <c r="P75" s="10"/>
      <c r="Q75" s="10"/>
      <c r="R75" s="10"/>
      <c r="S75" s="10"/>
      <c r="T75" s="10"/>
      <c r="U75" s="10"/>
      <c r="V75" s="10"/>
      <c r="W75" s="10"/>
      <c r="X75" s="10"/>
      <c r="Y75" s="10"/>
      <c r="Z75" s="11"/>
    </row>
    <row r="76" spans="1:26" ht="12.75">
      <c r="A76">
        <v>0</v>
      </c>
      <c r="B76">
        <v>30</v>
      </c>
      <c r="C76">
        <v>3</v>
      </c>
      <c r="E76">
        <v>588</v>
      </c>
      <c r="F76">
        <v>588</v>
      </c>
      <c r="G76">
        <v>6397056</v>
      </c>
      <c r="H76">
        <v>0.167916</v>
      </c>
      <c r="I76">
        <v>0</v>
      </c>
      <c r="J76">
        <v>0</v>
      </c>
      <c r="K76">
        <v>0</v>
      </c>
      <c r="L76">
        <v>0</v>
      </c>
      <c r="M76">
        <v>238.034467</v>
      </c>
      <c r="N76">
        <v>0.5</v>
      </c>
      <c r="O76">
        <v>0.456933</v>
      </c>
      <c r="P76" s="10"/>
      <c r="Q76" s="10"/>
      <c r="R76" s="10"/>
      <c r="S76" s="10"/>
      <c r="T76" s="10"/>
      <c r="U76" s="10"/>
      <c r="V76" s="10"/>
      <c r="W76" s="10"/>
      <c r="X76" s="10"/>
      <c r="Y76" s="10"/>
      <c r="Z76" s="11"/>
    </row>
    <row r="77" spans="1:26" ht="12.75">
      <c r="A77">
        <v>1</v>
      </c>
      <c r="B77">
        <v>0</v>
      </c>
      <c r="C77">
        <v>3</v>
      </c>
      <c r="E77">
        <v>615</v>
      </c>
      <c r="F77">
        <v>615</v>
      </c>
      <c r="G77">
        <v>196800</v>
      </c>
      <c r="H77">
        <v>0.068607</v>
      </c>
      <c r="I77">
        <v>0</v>
      </c>
      <c r="J77">
        <v>0</v>
      </c>
      <c r="K77">
        <v>0</v>
      </c>
      <c r="L77">
        <v>0</v>
      </c>
      <c r="M77">
        <v>177.862076</v>
      </c>
      <c r="N77">
        <v>0</v>
      </c>
      <c r="O77">
        <v>0.014057</v>
      </c>
      <c r="P77" s="10"/>
      <c r="Q77" s="10"/>
      <c r="R77" s="10"/>
      <c r="S77" s="10"/>
      <c r="T77" s="10"/>
      <c r="U77" s="10"/>
      <c r="V77" s="10"/>
      <c r="W77" s="10"/>
      <c r="X77" s="10"/>
      <c r="Y77" s="10"/>
      <c r="Z77" s="11"/>
    </row>
    <row r="78" spans="1:26" ht="12.75">
      <c r="A78">
        <v>2</v>
      </c>
      <c r="B78">
        <v>0</v>
      </c>
      <c r="C78">
        <v>3</v>
      </c>
      <c r="E78">
        <v>409</v>
      </c>
      <c r="F78">
        <v>409</v>
      </c>
      <c r="G78">
        <v>130880</v>
      </c>
      <c r="H78">
        <v>0.054403</v>
      </c>
      <c r="I78">
        <v>0</v>
      </c>
      <c r="J78">
        <v>0</v>
      </c>
      <c r="K78">
        <v>0</v>
      </c>
      <c r="L78">
        <v>0</v>
      </c>
      <c r="M78">
        <v>97.338565</v>
      </c>
      <c r="N78">
        <v>0</v>
      </c>
      <c r="O78">
        <v>0.009349</v>
      </c>
      <c r="P78" s="10"/>
      <c r="Q78" s="10"/>
      <c r="R78" s="10"/>
      <c r="S78" s="10"/>
      <c r="T78" s="10"/>
      <c r="U78" s="10"/>
      <c r="V78" s="10"/>
      <c r="W78" s="10"/>
      <c r="X78" s="10"/>
      <c r="Y78" s="10"/>
      <c r="Z78" s="11"/>
    </row>
    <row r="79" spans="1:26" ht="12.75">
      <c r="A79">
        <v>3</v>
      </c>
      <c r="B79">
        <v>0</v>
      </c>
      <c r="C79">
        <v>3</v>
      </c>
      <c r="E79">
        <v>598</v>
      </c>
      <c r="F79">
        <v>598</v>
      </c>
      <c r="G79">
        <v>191360</v>
      </c>
      <c r="H79">
        <v>0.069215</v>
      </c>
      <c r="I79">
        <v>0</v>
      </c>
      <c r="J79">
        <v>0</v>
      </c>
      <c r="K79">
        <v>0</v>
      </c>
      <c r="L79">
        <v>0</v>
      </c>
      <c r="M79">
        <v>123.525058</v>
      </c>
      <c r="N79">
        <v>0</v>
      </c>
      <c r="O79">
        <v>0.013669</v>
      </c>
      <c r="P79" s="10"/>
      <c r="Q79" s="10"/>
      <c r="R79" s="10"/>
      <c r="S79" s="10"/>
      <c r="T79" s="10"/>
      <c r="U79" s="10"/>
      <c r="V79" s="10"/>
      <c r="W79" s="10"/>
      <c r="X79" s="10"/>
      <c r="Y79" s="10"/>
      <c r="Z79" s="11"/>
    </row>
    <row r="80" spans="1:26" ht="12.75">
      <c r="A80">
        <v>4</v>
      </c>
      <c r="B80">
        <v>0</v>
      </c>
      <c r="C80">
        <v>3</v>
      </c>
      <c r="E80">
        <v>539</v>
      </c>
      <c r="F80">
        <v>539</v>
      </c>
      <c r="G80">
        <v>172480</v>
      </c>
      <c r="H80">
        <v>0.033209</v>
      </c>
      <c r="I80">
        <v>0</v>
      </c>
      <c r="J80">
        <v>0</v>
      </c>
      <c r="K80">
        <v>0</v>
      </c>
      <c r="L80">
        <v>0</v>
      </c>
      <c r="M80">
        <v>157.161482</v>
      </c>
      <c r="N80">
        <v>0</v>
      </c>
      <c r="O80">
        <v>0.01232</v>
      </c>
      <c r="P80" s="10"/>
      <c r="Q80" s="10"/>
      <c r="R80" s="10"/>
      <c r="S80" s="10"/>
      <c r="T80" s="10"/>
      <c r="U80" s="10"/>
      <c r="V80" s="10"/>
      <c r="W80" s="10"/>
      <c r="X80" s="10"/>
      <c r="Y80" s="10"/>
      <c r="Z80" s="11"/>
    </row>
    <row r="81" spans="1:26" ht="12.75">
      <c r="A81">
        <v>5</v>
      </c>
      <c r="B81">
        <v>0</v>
      </c>
      <c r="C81">
        <v>3</v>
      </c>
      <c r="E81">
        <v>513</v>
      </c>
      <c r="F81">
        <v>513</v>
      </c>
      <c r="G81">
        <v>164160</v>
      </c>
      <c r="H81">
        <v>0.047828</v>
      </c>
      <c r="I81">
        <v>0</v>
      </c>
      <c r="J81">
        <v>0</v>
      </c>
      <c r="K81">
        <v>0</v>
      </c>
      <c r="L81">
        <v>0</v>
      </c>
      <c r="M81">
        <v>163.034485</v>
      </c>
      <c r="N81">
        <v>0</v>
      </c>
      <c r="O81">
        <v>0.011726</v>
      </c>
      <c r="P81" s="10"/>
      <c r="Q81" s="10"/>
      <c r="R81" s="10"/>
      <c r="S81" s="10"/>
      <c r="T81" s="10"/>
      <c r="U81" s="10"/>
      <c r="V81" s="10"/>
      <c r="W81" s="10"/>
      <c r="X81" s="10"/>
      <c r="Y81" s="10"/>
      <c r="Z81" s="11"/>
    </row>
    <row r="82" spans="1:26" ht="12.75">
      <c r="A82">
        <v>6</v>
      </c>
      <c r="B82">
        <v>0</v>
      </c>
      <c r="C82">
        <v>3</v>
      </c>
      <c r="E82">
        <v>646</v>
      </c>
      <c r="F82">
        <v>646</v>
      </c>
      <c r="G82">
        <v>206720</v>
      </c>
      <c r="H82">
        <v>0.071683</v>
      </c>
      <c r="I82">
        <v>0</v>
      </c>
      <c r="J82">
        <v>0</v>
      </c>
      <c r="K82">
        <v>0</v>
      </c>
      <c r="L82">
        <v>0</v>
      </c>
      <c r="M82">
        <v>161.570055</v>
      </c>
      <c r="N82">
        <v>0</v>
      </c>
      <c r="O82">
        <v>0.014766</v>
      </c>
      <c r="P82" s="10"/>
      <c r="Q82" s="10"/>
      <c r="R82" s="10"/>
      <c r="S82" s="10"/>
      <c r="T82" s="10"/>
      <c r="U82" s="10"/>
      <c r="V82" s="10"/>
      <c r="W82" s="10"/>
      <c r="X82" s="10"/>
      <c r="Y82" s="10"/>
      <c r="Z82" s="11"/>
    </row>
    <row r="83" spans="1:26" ht="12.75">
      <c r="A83">
        <v>7</v>
      </c>
      <c r="B83">
        <v>0</v>
      </c>
      <c r="C83">
        <v>3</v>
      </c>
      <c r="E83">
        <v>434</v>
      </c>
      <c r="F83">
        <v>434</v>
      </c>
      <c r="G83">
        <v>138880</v>
      </c>
      <c r="H83">
        <v>0.071244</v>
      </c>
      <c r="I83">
        <v>0</v>
      </c>
      <c r="J83">
        <v>0</v>
      </c>
      <c r="K83">
        <v>0</v>
      </c>
      <c r="L83">
        <v>0</v>
      </c>
      <c r="M83">
        <v>118.138579</v>
      </c>
      <c r="N83">
        <v>0</v>
      </c>
      <c r="O83">
        <v>0.00992</v>
      </c>
      <c r="P83" s="10"/>
      <c r="Q83" s="10"/>
      <c r="R83" s="10"/>
      <c r="S83" s="10"/>
      <c r="T83" s="10"/>
      <c r="U83" s="10"/>
      <c r="V83" s="10"/>
      <c r="W83" s="10"/>
      <c r="X83" s="10"/>
      <c r="Y83" s="10"/>
      <c r="Z83" s="11"/>
    </row>
    <row r="84" spans="1:26" ht="12.75">
      <c r="A84">
        <v>8</v>
      </c>
      <c r="B84">
        <v>0</v>
      </c>
      <c r="C84">
        <v>3</v>
      </c>
      <c r="E84">
        <v>329</v>
      </c>
      <c r="F84">
        <v>329</v>
      </c>
      <c r="G84">
        <v>105280</v>
      </c>
      <c r="H84">
        <v>0.118798</v>
      </c>
      <c r="I84">
        <v>0</v>
      </c>
      <c r="J84">
        <v>0</v>
      </c>
      <c r="K84">
        <v>0</v>
      </c>
      <c r="L84">
        <v>0</v>
      </c>
      <c r="M84">
        <v>109.849728</v>
      </c>
      <c r="N84">
        <v>0</v>
      </c>
      <c r="O84">
        <v>0.00752</v>
      </c>
      <c r="P84" s="10"/>
      <c r="Q84" s="10"/>
      <c r="R84" s="10"/>
      <c r="S84" s="10"/>
      <c r="T84" s="10"/>
      <c r="U84" s="10"/>
      <c r="V84" s="10"/>
      <c r="W84" s="10"/>
      <c r="X84" s="10"/>
      <c r="Y84" s="10"/>
      <c r="Z84" s="11"/>
    </row>
    <row r="85" spans="1:26" ht="12.75">
      <c r="A85">
        <v>9</v>
      </c>
      <c r="B85">
        <v>0</v>
      </c>
      <c r="C85">
        <v>3</v>
      </c>
      <c r="E85">
        <v>339</v>
      </c>
      <c r="F85">
        <v>339</v>
      </c>
      <c r="G85">
        <v>108480</v>
      </c>
      <c r="H85">
        <v>0.055093</v>
      </c>
      <c r="I85">
        <v>0</v>
      </c>
      <c r="J85">
        <v>0</v>
      </c>
      <c r="K85">
        <v>0</v>
      </c>
      <c r="L85">
        <v>0</v>
      </c>
      <c r="M85">
        <v>142.091037</v>
      </c>
      <c r="N85">
        <v>0</v>
      </c>
      <c r="O85">
        <v>0.007749</v>
      </c>
      <c r="P85" s="10"/>
      <c r="Q85" s="10"/>
      <c r="R85" s="10"/>
      <c r="S85" s="10"/>
      <c r="T85" s="10"/>
      <c r="U85" s="10"/>
      <c r="V85" s="10"/>
      <c r="W85" s="10"/>
      <c r="X85" s="10"/>
      <c r="Y85" s="10"/>
      <c r="Z85" s="11"/>
    </row>
    <row r="86" spans="1:26" ht="12.75">
      <c r="A86">
        <v>10</v>
      </c>
      <c r="B86">
        <v>0</v>
      </c>
      <c r="C86">
        <v>3</v>
      </c>
      <c r="E86">
        <v>399</v>
      </c>
      <c r="F86">
        <v>399</v>
      </c>
      <c r="G86">
        <v>127680</v>
      </c>
      <c r="H86">
        <v>0.103077</v>
      </c>
      <c r="I86">
        <v>0</v>
      </c>
      <c r="J86">
        <v>0</v>
      </c>
      <c r="K86">
        <v>0</v>
      </c>
      <c r="L86">
        <v>0</v>
      </c>
      <c r="M86">
        <v>93.165246</v>
      </c>
      <c r="N86">
        <v>0</v>
      </c>
      <c r="O86">
        <v>0.00912</v>
      </c>
      <c r="P86" s="10"/>
      <c r="Q86" s="10"/>
      <c r="R86" s="10"/>
      <c r="S86" s="10"/>
      <c r="T86" s="10"/>
      <c r="U86" s="10"/>
      <c r="V86" s="10"/>
      <c r="W86" s="10"/>
      <c r="X86" s="10"/>
      <c r="Y86" s="10"/>
      <c r="Z86" s="11"/>
    </row>
    <row r="87" spans="1:26" ht="12.75">
      <c r="A87">
        <v>11</v>
      </c>
      <c r="B87">
        <v>0</v>
      </c>
      <c r="C87">
        <v>3</v>
      </c>
      <c r="E87">
        <v>546</v>
      </c>
      <c r="F87">
        <v>546</v>
      </c>
      <c r="G87">
        <v>174720</v>
      </c>
      <c r="H87">
        <v>0.066532</v>
      </c>
      <c r="I87">
        <v>0</v>
      </c>
      <c r="J87">
        <v>0</v>
      </c>
      <c r="K87">
        <v>0</v>
      </c>
      <c r="L87">
        <v>0</v>
      </c>
      <c r="M87">
        <v>96.111993</v>
      </c>
      <c r="N87">
        <v>0</v>
      </c>
      <c r="O87">
        <v>0.01248</v>
      </c>
      <c r="P87" s="10"/>
      <c r="Q87" s="10"/>
      <c r="R87" s="10"/>
      <c r="S87" s="10"/>
      <c r="T87" s="10"/>
      <c r="U87" s="10"/>
      <c r="V87" s="10"/>
      <c r="W87" s="10"/>
      <c r="X87" s="10"/>
      <c r="Y87" s="10"/>
      <c r="Z87" s="11"/>
    </row>
    <row r="88" spans="1:26" ht="12.75">
      <c r="A88">
        <v>12</v>
      </c>
      <c r="B88">
        <v>0</v>
      </c>
      <c r="C88">
        <v>3</v>
      </c>
      <c r="E88">
        <v>453</v>
      </c>
      <c r="F88">
        <v>453</v>
      </c>
      <c r="G88">
        <v>144960</v>
      </c>
      <c r="H88">
        <v>0.05406</v>
      </c>
      <c r="I88">
        <v>0</v>
      </c>
      <c r="J88">
        <v>0</v>
      </c>
      <c r="K88">
        <v>0</v>
      </c>
      <c r="L88">
        <v>0</v>
      </c>
      <c r="M88">
        <v>123.854923</v>
      </c>
      <c r="N88">
        <v>0</v>
      </c>
      <c r="O88">
        <v>0.010354</v>
      </c>
      <c r="P88" s="10"/>
      <c r="Q88" s="10"/>
      <c r="R88" s="10"/>
      <c r="S88" s="10"/>
      <c r="T88" s="10"/>
      <c r="U88" s="10"/>
      <c r="V88" s="10"/>
      <c r="W88" s="10"/>
      <c r="X88" s="10"/>
      <c r="Y88" s="10"/>
      <c r="Z88" s="11"/>
    </row>
    <row r="89" spans="1:26" ht="12.75">
      <c r="A89">
        <v>13</v>
      </c>
      <c r="B89">
        <v>0</v>
      </c>
      <c r="C89">
        <v>3</v>
      </c>
      <c r="E89">
        <v>457</v>
      </c>
      <c r="F89">
        <v>457</v>
      </c>
      <c r="G89">
        <v>146240</v>
      </c>
      <c r="H89">
        <v>0.047934</v>
      </c>
      <c r="I89">
        <v>0</v>
      </c>
      <c r="J89">
        <v>0</v>
      </c>
      <c r="K89">
        <v>0</v>
      </c>
      <c r="L89">
        <v>0</v>
      </c>
      <c r="M89">
        <v>109.372525</v>
      </c>
      <c r="N89">
        <v>0</v>
      </c>
      <c r="O89">
        <v>0.010446</v>
      </c>
      <c r="P89" s="10"/>
      <c r="Q89" s="10"/>
      <c r="R89" s="10"/>
      <c r="S89" s="10"/>
      <c r="T89" s="10"/>
      <c r="U89" s="10"/>
      <c r="V89" s="10"/>
      <c r="W89" s="10"/>
      <c r="X89" s="10"/>
      <c r="Y89" s="10"/>
      <c r="Z89" s="11"/>
    </row>
    <row r="90" spans="1:26" ht="12.75">
      <c r="A90">
        <v>14</v>
      </c>
      <c r="B90">
        <v>0</v>
      </c>
      <c r="C90">
        <v>3</v>
      </c>
      <c r="E90">
        <v>394</v>
      </c>
      <c r="F90">
        <v>394</v>
      </c>
      <c r="G90">
        <v>126080</v>
      </c>
      <c r="H90">
        <v>0.097179</v>
      </c>
      <c r="I90">
        <v>0</v>
      </c>
      <c r="J90">
        <v>0</v>
      </c>
      <c r="K90">
        <v>0</v>
      </c>
      <c r="L90">
        <v>0</v>
      </c>
      <c r="M90">
        <v>108.340338</v>
      </c>
      <c r="N90">
        <v>0</v>
      </c>
      <c r="O90">
        <v>0.009006</v>
      </c>
      <c r="P90" s="10"/>
      <c r="Q90" s="10"/>
      <c r="R90" s="10"/>
      <c r="S90" s="10"/>
      <c r="T90" s="10"/>
      <c r="U90" s="10"/>
      <c r="V90" s="10"/>
      <c r="W90" s="10"/>
      <c r="X90" s="10"/>
      <c r="Y90" s="10"/>
      <c r="Z90" s="11"/>
    </row>
    <row r="91" spans="1:26" ht="12.75">
      <c r="A91">
        <v>15</v>
      </c>
      <c r="B91">
        <v>0</v>
      </c>
      <c r="C91">
        <v>3</v>
      </c>
      <c r="E91">
        <v>719</v>
      </c>
      <c r="F91">
        <v>719</v>
      </c>
      <c r="G91">
        <v>230080</v>
      </c>
      <c r="H91">
        <v>0.037705</v>
      </c>
      <c r="I91">
        <v>0</v>
      </c>
      <c r="J91">
        <v>0</v>
      </c>
      <c r="K91">
        <v>0</v>
      </c>
      <c r="L91">
        <v>0</v>
      </c>
      <c r="M91">
        <v>150.392396</v>
      </c>
      <c r="N91">
        <v>0</v>
      </c>
      <c r="O91">
        <v>0.016434</v>
      </c>
      <c r="P91" s="10"/>
      <c r="Q91" s="10"/>
      <c r="R91" s="10"/>
      <c r="S91" s="10"/>
      <c r="T91" s="10"/>
      <c r="U91" s="10"/>
      <c r="V91" s="10"/>
      <c r="W91" s="10"/>
      <c r="X91" s="10"/>
      <c r="Y91" s="10"/>
      <c r="Z91" s="11"/>
    </row>
    <row r="92" spans="1:26" ht="12.75">
      <c r="A92">
        <v>16</v>
      </c>
      <c r="B92">
        <v>0</v>
      </c>
      <c r="C92">
        <v>3</v>
      </c>
      <c r="E92">
        <v>411</v>
      </c>
      <c r="F92">
        <v>411</v>
      </c>
      <c r="G92">
        <v>131520</v>
      </c>
      <c r="H92">
        <v>0.05116</v>
      </c>
      <c r="I92">
        <v>0</v>
      </c>
      <c r="J92">
        <v>0</v>
      </c>
      <c r="K92">
        <v>0</v>
      </c>
      <c r="L92">
        <v>0</v>
      </c>
      <c r="M92">
        <v>148.227707</v>
      </c>
      <c r="N92">
        <v>0</v>
      </c>
      <c r="O92">
        <v>0.009394</v>
      </c>
      <c r="P92" s="10"/>
      <c r="Q92" s="10"/>
      <c r="R92" s="10"/>
      <c r="S92" s="10"/>
      <c r="T92" s="10"/>
      <c r="U92" s="10"/>
      <c r="V92" s="10"/>
      <c r="W92" s="10"/>
      <c r="X92" s="10"/>
      <c r="Y92" s="10"/>
      <c r="Z92" s="11"/>
    </row>
    <row r="93" spans="1:26" ht="12.75">
      <c r="A93">
        <v>17</v>
      </c>
      <c r="B93">
        <v>0</v>
      </c>
      <c r="C93">
        <v>3</v>
      </c>
      <c r="E93">
        <v>324</v>
      </c>
      <c r="F93">
        <v>324</v>
      </c>
      <c r="G93">
        <v>103680</v>
      </c>
      <c r="H93">
        <v>0.089476</v>
      </c>
      <c r="I93">
        <v>0</v>
      </c>
      <c r="J93">
        <v>0</v>
      </c>
      <c r="K93">
        <v>0</v>
      </c>
      <c r="L93">
        <v>0</v>
      </c>
      <c r="M93">
        <v>87.132835</v>
      </c>
      <c r="N93">
        <v>0</v>
      </c>
      <c r="O93">
        <v>0.007406</v>
      </c>
      <c r="P93" s="10"/>
      <c r="Q93" s="10"/>
      <c r="R93" s="10"/>
      <c r="S93" s="10"/>
      <c r="T93" s="10"/>
      <c r="U93" s="10"/>
      <c r="V93" s="10"/>
      <c r="W93" s="10"/>
      <c r="X93" s="10"/>
      <c r="Y93" s="10"/>
      <c r="Z93" s="11"/>
    </row>
    <row r="94" spans="1:26" ht="12.75">
      <c r="A94">
        <v>18</v>
      </c>
      <c r="B94">
        <v>0</v>
      </c>
      <c r="C94">
        <v>3</v>
      </c>
      <c r="E94">
        <v>379</v>
      </c>
      <c r="F94">
        <v>379</v>
      </c>
      <c r="G94">
        <v>121280</v>
      </c>
      <c r="H94">
        <v>0.081143</v>
      </c>
      <c r="I94">
        <v>0</v>
      </c>
      <c r="J94">
        <v>0</v>
      </c>
      <c r="K94">
        <v>0</v>
      </c>
      <c r="L94">
        <v>0</v>
      </c>
      <c r="M94">
        <v>109.55143</v>
      </c>
      <c r="N94">
        <v>0</v>
      </c>
      <c r="O94">
        <v>0.008663</v>
      </c>
      <c r="P94" s="10"/>
      <c r="Q94" s="10"/>
      <c r="R94" s="10"/>
      <c r="S94" s="10"/>
      <c r="T94" s="10"/>
      <c r="U94" s="10"/>
      <c r="V94" s="10"/>
      <c r="W94" s="10"/>
      <c r="X94" s="10"/>
      <c r="Y94" s="10"/>
      <c r="Z94" s="11"/>
    </row>
    <row r="95" spans="1:26" ht="12.75">
      <c r="A95">
        <v>19</v>
      </c>
      <c r="B95">
        <v>0</v>
      </c>
      <c r="C95">
        <v>3</v>
      </c>
      <c r="E95">
        <v>500</v>
      </c>
      <c r="F95">
        <v>500</v>
      </c>
      <c r="G95">
        <v>160000</v>
      </c>
      <c r="H95">
        <v>0.096826</v>
      </c>
      <c r="I95">
        <v>0</v>
      </c>
      <c r="J95">
        <v>0</v>
      </c>
      <c r="K95">
        <v>0</v>
      </c>
      <c r="L95">
        <v>0</v>
      </c>
      <c r="M95">
        <v>110.297245</v>
      </c>
      <c r="N95">
        <v>0</v>
      </c>
      <c r="O95">
        <v>0.011429</v>
      </c>
      <c r="P95" s="10"/>
      <c r="Q95" s="10"/>
      <c r="R95" s="10"/>
      <c r="S95" s="10"/>
      <c r="T95" s="10"/>
      <c r="U95" s="10"/>
      <c r="V95" s="10"/>
      <c r="W95" s="10"/>
      <c r="X95" s="10"/>
      <c r="Y95" s="10"/>
      <c r="Z95" s="11"/>
    </row>
    <row r="96" spans="1:26" ht="12.75">
      <c r="A96">
        <v>20</v>
      </c>
      <c r="B96">
        <v>0</v>
      </c>
      <c r="C96">
        <v>3</v>
      </c>
      <c r="E96">
        <v>535</v>
      </c>
      <c r="F96">
        <v>535</v>
      </c>
      <c r="G96">
        <v>171200</v>
      </c>
      <c r="H96">
        <v>0.049164</v>
      </c>
      <c r="I96">
        <v>0</v>
      </c>
      <c r="J96">
        <v>0</v>
      </c>
      <c r="K96">
        <v>0</v>
      </c>
      <c r="L96">
        <v>0</v>
      </c>
      <c r="M96">
        <v>134.535069</v>
      </c>
      <c r="N96">
        <v>0</v>
      </c>
      <c r="O96">
        <v>0.012229</v>
      </c>
      <c r="P96" s="10"/>
      <c r="Q96" s="10"/>
      <c r="R96" s="10"/>
      <c r="S96" s="10"/>
      <c r="T96" s="10"/>
      <c r="U96" s="10"/>
      <c r="V96" s="10"/>
      <c r="W96" s="10"/>
      <c r="X96" s="10"/>
      <c r="Y96" s="10"/>
      <c r="Z96" s="11"/>
    </row>
    <row r="97" spans="1:26" ht="12.75">
      <c r="A97">
        <v>21</v>
      </c>
      <c r="B97">
        <v>0</v>
      </c>
      <c r="C97">
        <v>3</v>
      </c>
      <c r="E97">
        <v>467</v>
      </c>
      <c r="F97">
        <v>467</v>
      </c>
      <c r="G97">
        <v>149440</v>
      </c>
      <c r="H97">
        <v>0.088212</v>
      </c>
      <c r="I97">
        <v>0</v>
      </c>
      <c r="J97">
        <v>0</v>
      </c>
      <c r="K97">
        <v>0</v>
      </c>
      <c r="L97">
        <v>0</v>
      </c>
      <c r="M97">
        <v>121.219682</v>
      </c>
      <c r="N97">
        <v>0</v>
      </c>
      <c r="O97">
        <v>0.010674</v>
      </c>
      <c r="P97" s="10"/>
      <c r="Q97" s="10"/>
      <c r="R97" s="10"/>
      <c r="S97" s="10"/>
      <c r="T97" s="10"/>
      <c r="U97" s="10"/>
      <c r="V97" s="10"/>
      <c r="W97" s="10"/>
      <c r="X97" s="10"/>
      <c r="Y97" s="10"/>
      <c r="Z97" s="11"/>
    </row>
    <row r="98" spans="1:26" ht="12.75">
      <c r="A98">
        <v>22</v>
      </c>
      <c r="B98">
        <v>0</v>
      </c>
      <c r="C98">
        <v>3</v>
      </c>
      <c r="E98">
        <v>373</v>
      </c>
      <c r="F98">
        <v>373</v>
      </c>
      <c r="G98">
        <v>119360</v>
      </c>
      <c r="H98">
        <v>0.05503</v>
      </c>
      <c r="I98">
        <v>0</v>
      </c>
      <c r="J98">
        <v>0</v>
      </c>
      <c r="K98">
        <v>0</v>
      </c>
      <c r="L98">
        <v>0</v>
      </c>
      <c r="M98">
        <v>112.833369</v>
      </c>
      <c r="N98">
        <v>0</v>
      </c>
      <c r="O98">
        <v>0.008526</v>
      </c>
      <c r="P98" s="10"/>
      <c r="Q98" s="10"/>
      <c r="R98" s="10"/>
      <c r="S98" s="10"/>
      <c r="T98" s="10"/>
      <c r="U98" s="10"/>
      <c r="V98" s="10"/>
      <c r="W98" s="10"/>
      <c r="X98" s="10"/>
      <c r="Y98" s="10"/>
      <c r="Z98" s="11"/>
    </row>
    <row r="99" spans="1:26" ht="12.75">
      <c r="A99">
        <v>23</v>
      </c>
      <c r="B99">
        <v>0</v>
      </c>
      <c r="C99">
        <v>3</v>
      </c>
      <c r="E99">
        <v>314</v>
      </c>
      <c r="F99">
        <v>314</v>
      </c>
      <c r="G99">
        <v>100480</v>
      </c>
      <c r="H99">
        <v>0.074976</v>
      </c>
      <c r="I99">
        <v>0</v>
      </c>
      <c r="J99">
        <v>0</v>
      </c>
      <c r="K99">
        <v>0</v>
      </c>
      <c r="L99">
        <v>0</v>
      </c>
      <c r="M99">
        <v>173.715277</v>
      </c>
      <c r="N99">
        <v>0</v>
      </c>
      <c r="O99">
        <v>0.007177</v>
      </c>
      <c r="P99" s="10"/>
      <c r="Q99" s="10"/>
      <c r="R99" s="10"/>
      <c r="S99" s="10"/>
      <c r="T99" s="10"/>
      <c r="U99" s="10"/>
      <c r="V99" s="10"/>
      <c r="W99" s="10"/>
      <c r="X99" s="10"/>
      <c r="Y99" s="10"/>
      <c r="Z99" s="11"/>
    </row>
    <row r="100" spans="1:26" ht="12.75">
      <c r="A100">
        <v>24</v>
      </c>
      <c r="B100">
        <v>0</v>
      </c>
      <c r="C100">
        <v>3</v>
      </c>
      <c r="E100">
        <v>544</v>
      </c>
      <c r="F100">
        <v>544</v>
      </c>
      <c r="G100">
        <v>174080</v>
      </c>
      <c r="H100">
        <v>0.080184</v>
      </c>
      <c r="I100">
        <v>0</v>
      </c>
      <c r="J100">
        <v>0</v>
      </c>
      <c r="K100">
        <v>0</v>
      </c>
      <c r="L100">
        <v>0</v>
      </c>
      <c r="M100">
        <v>125.541059</v>
      </c>
      <c r="N100">
        <v>0</v>
      </c>
      <c r="O100">
        <v>0.012434</v>
      </c>
      <c r="P100" s="10"/>
      <c r="Q100" s="10"/>
      <c r="R100" s="10"/>
      <c r="S100" s="10"/>
      <c r="T100" s="10"/>
      <c r="U100" s="10"/>
      <c r="V100" s="10"/>
      <c r="W100" s="10"/>
      <c r="X100" s="10"/>
      <c r="Y100" s="10"/>
      <c r="Z100" s="11"/>
    </row>
    <row r="101" spans="1:26" ht="12.75">
      <c r="A101">
        <v>25</v>
      </c>
      <c r="B101">
        <v>0</v>
      </c>
      <c r="C101">
        <v>3</v>
      </c>
      <c r="E101">
        <v>292</v>
      </c>
      <c r="F101">
        <v>292</v>
      </c>
      <c r="G101">
        <v>93440</v>
      </c>
      <c r="H101">
        <v>0.073521</v>
      </c>
      <c r="I101">
        <v>0</v>
      </c>
      <c r="J101">
        <v>0</v>
      </c>
      <c r="K101">
        <v>0</v>
      </c>
      <c r="L101">
        <v>0</v>
      </c>
      <c r="M101">
        <v>202.403559</v>
      </c>
      <c r="N101">
        <v>0</v>
      </c>
      <c r="O101">
        <v>0.006674</v>
      </c>
      <c r="P101" s="10"/>
      <c r="Q101" s="10"/>
      <c r="R101" s="10"/>
      <c r="S101" s="10"/>
      <c r="T101" s="10"/>
      <c r="U101" s="10"/>
      <c r="V101" s="10"/>
      <c r="W101" s="10"/>
      <c r="X101" s="10"/>
      <c r="Y101" s="10"/>
      <c r="Z101" s="11"/>
    </row>
    <row r="102" spans="1:26" ht="12.75">
      <c r="A102">
        <v>26</v>
      </c>
      <c r="B102">
        <v>0</v>
      </c>
      <c r="C102">
        <v>3</v>
      </c>
      <c r="E102">
        <v>396</v>
      </c>
      <c r="F102">
        <v>396</v>
      </c>
      <c r="G102">
        <v>126720</v>
      </c>
      <c r="H102">
        <v>0.054284</v>
      </c>
      <c r="I102">
        <v>0</v>
      </c>
      <c r="J102">
        <v>0</v>
      </c>
      <c r="K102">
        <v>0</v>
      </c>
      <c r="L102">
        <v>0</v>
      </c>
      <c r="M102">
        <v>109.461313</v>
      </c>
      <c r="N102">
        <v>0</v>
      </c>
      <c r="O102">
        <v>0.009051</v>
      </c>
      <c r="P102" s="10"/>
      <c r="Q102" s="10"/>
      <c r="R102" s="10"/>
      <c r="S102" s="10"/>
      <c r="T102" s="10"/>
      <c r="U102" s="10"/>
      <c r="V102" s="10"/>
      <c r="W102" s="10"/>
      <c r="X102" s="10"/>
      <c r="Y102" s="10"/>
      <c r="Z102" s="11"/>
    </row>
    <row r="103" spans="1:26" ht="12.75">
      <c r="A103">
        <v>27</v>
      </c>
      <c r="B103">
        <v>0</v>
      </c>
      <c r="C103">
        <v>3</v>
      </c>
      <c r="E103">
        <v>317</v>
      </c>
      <c r="F103">
        <v>317</v>
      </c>
      <c r="G103">
        <v>101440</v>
      </c>
      <c r="H103">
        <v>0.048936</v>
      </c>
      <c r="I103">
        <v>0</v>
      </c>
      <c r="J103">
        <v>0</v>
      </c>
      <c r="K103">
        <v>0</v>
      </c>
      <c r="L103">
        <v>0</v>
      </c>
      <c r="M103">
        <v>203.10658</v>
      </c>
      <c r="N103">
        <v>0</v>
      </c>
      <c r="O103">
        <v>0.007246</v>
      </c>
      <c r="P103" s="10"/>
      <c r="Q103" s="10"/>
      <c r="R103" s="10"/>
      <c r="S103" s="10"/>
      <c r="T103" s="10"/>
      <c r="U103" s="10"/>
      <c r="V103" s="10"/>
      <c r="W103" s="10"/>
      <c r="X103" s="10"/>
      <c r="Y103" s="10"/>
      <c r="Z103" s="11"/>
    </row>
    <row r="104" spans="1:26" ht="12.75">
      <c r="A104">
        <v>28</v>
      </c>
      <c r="B104">
        <v>0</v>
      </c>
      <c r="C104">
        <v>3</v>
      </c>
      <c r="E104">
        <v>398</v>
      </c>
      <c r="F104">
        <v>398</v>
      </c>
      <c r="G104">
        <v>127360</v>
      </c>
      <c r="H104">
        <v>0.070678</v>
      </c>
      <c r="I104">
        <v>0</v>
      </c>
      <c r="J104">
        <v>0</v>
      </c>
      <c r="K104">
        <v>0</v>
      </c>
      <c r="L104">
        <v>0</v>
      </c>
      <c r="M104">
        <v>122.399097</v>
      </c>
      <c r="N104">
        <v>0</v>
      </c>
      <c r="O104">
        <v>0.009097</v>
      </c>
      <c r="P104" s="10"/>
      <c r="Q104" s="10"/>
      <c r="R104" s="10"/>
      <c r="S104" s="10"/>
      <c r="T104" s="10"/>
      <c r="U104" s="10"/>
      <c r="V104" s="10"/>
      <c r="W104" s="10"/>
      <c r="X104" s="10"/>
      <c r="Y104" s="10"/>
      <c r="Z104" s="11"/>
    </row>
    <row r="105" spans="1:26" ht="12.75">
      <c r="A105">
        <v>29</v>
      </c>
      <c r="B105">
        <v>0</v>
      </c>
      <c r="C105">
        <v>3</v>
      </c>
      <c r="E105">
        <v>343</v>
      </c>
      <c r="F105">
        <v>343</v>
      </c>
      <c r="G105">
        <v>109760</v>
      </c>
      <c r="H105">
        <v>0.032105</v>
      </c>
      <c r="I105">
        <v>0</v>
      </c>
      <c r="J105">
        <v>0</v>
      </c>
      <c r="K105">
        <v>0</v>
      </c>
      <c r="L105">
        <v>0</v>
      </c>
      <c r="M105">
        <v>207.920203</v>
      </c>
      <c r="N105">
        <v>0</v>
      </c>
      <c r="O105">
        <v>0.00784</v>
      </c>
      <c r="P105" s="10"/>
      <c r="Q105" s="10"/>
      <c r="R105" s="10"/>
      <c r="S105" s="10"/>
      <c r="T105" s="10"/>
      <c r="U105" s="10"/>
      <c r="V105" s="10"/>
      <c r="W105" s="10"/>
      <c r="X105" s="10"/>
      <c r="Y105" s="10"/>
      <c r="Z105" s="11"/>
    </row>
    <row r="106" spans="1:26" ht="12.75">
      <c r="A106">
        <v>30</v>
      </c>
      <c r="B106">
        <v>0</v>
      </c>
      <c r="C106">
        <v>3</v>
      </c>
      <c r="E106">
        <v>297</v>
      </c>
      <c r="F106">
        <v>297</v>
      </c>
      <c r="G106">
        <v>95040</v>
      </c>
      <c r="H106">
        <v>0.099502</v>
      </c>
      <c r="I106">
        <v>0</v>
      </c>
      <c r="J106">
        <v>0</v>
      </c>
      <c r="K106">
        <v>0</v>
      </c>
      <c r="L106">
        <v>0</v>
      </c>
      <c r="M106">
        <v>171.735606</v>
      </c>
      <c r="N106">
        <v>0</v>
      </c>
      <c r="O106">
        <v>0.006789</v>
      </c>
      <c r="P106" s="10"/>
      <c r="Q106" s="10"/>
      <c r="R106" s="10"/>
      <c r="S106" s="10"/>
      <c r="T106" s="10"/>
      <c r="U106" s="10"/>
      <c r="V106" s="10"/>
      <c r="W106" s="10"/>
      <c r="X106" s="10"/>
      <c r="Y106" s="10"/>
      <c r="Z106" s="11"/>
    </row>
    <row r="107" spans="1:26" ht="12.75">
      <c r="A107">
        <v>0</v>
      </c>
      <c r="B107">
        <v>4</v>
      </c>
      <c r="C107">
        <v>3</v>
      </c>
      <c r="E107">
        <v>1058</v>
      </c>
      <c r="F107">
        <v>1058</v>
      </c>
      <c r="G107">
        <v>6731328</v>
      </c>
      <c r="H107">
        <v>0.17794</v>
      </c>
      <c r="I107">
        <v>0</v>
      </c>
      <c r="J107">
        <v>0</v>
      </c>
      <c r="K107">
        <v>0</v>
      </c>
      <c r="L107">
        <v>0</v>
      </c>
      <c r="M107">
        <v>227.786274</v>
      </c>
      <c r="N107">
        <v>0.5</v>
      </c>
      <c r="O107">
        <v>0.480809</v>
      </c>
      <c r="P107" s="10"/>
      <c r="Q107" s="10"/>
      <c r="R107" s="10"/>
      <c r="S107" s="10"/>
      <c r="T107" s="10"/>
      <c r="U107" s="10"/>
      <c r="V107" s="10"/>
      <c r="W107" s="10"/>
      <c r="X107" s="10"/>
      <c r="Y107" s="10"/>
      <c r="Z107" s="11"/>
    </row>
    <row r="108" spans="1:26" ht="12.75">
      <c r="A108">
        <v>0</v>
      </c>
      <c r="B108">
        <v>1</v>
      </c>
      <c r="C108">
        <v>3</v>
      </c>
      <c r="E108">
        <v>1212</v>
      </c>
      <c r="F108">
        <v>1212</v>
      </c>
      <c r="G108">
        <v>6814592</v>
      </c>
      <c r="H108">
        <v>0.16888</v>
      </c>
      <c r="I108">
        <v>0</v>
      </c>
      <c r="J108">
        <v>0</v>
      </c>
      <c r="K108">
        <v>0</v>
      </c>
      <c r="L108">
        <v>0</v>
      </c>
      <c r="M108">
        <v>237.467497</v>
      </c>
      <c r="N108">
        <v>0.5</v>
      </c>
      <c r="O108">
        <v>0.486757</v>
      </c>
      <c r="P108" s="10"/>
      <c r="Q108" s="10"/>
      <c r="R108" s="10"/>
      <c r="S108" s="10"/>
      <c r="T108" s="10"/>
      <c r="U108" s="10"/>
      <c r="V108" s="10"/>
      <c r="W108" s="10"/>
      <c r="X108" s="10"/>
      <c r="Y108" s="10"/>
      <c r="Z108" s="11"/>
    </row>
    <row r="109" spans="1:26" ht="12.75">
      <c r="A109">
        <v>0</v>
      </c>
      <c r="B109">
        <v>2</v>
      </c>
      <c r="C109">
        <v>3</v>
      </c>
      <c r="E109">
        <v>801</v>
      </c>
      <c r="F109">
        <v>801</v>
      </c>
      <c r="G109">
        <v>6633216</v>
      </c>
      <c r="H109">
        <v>0.167728</v>
      </c>
      <c r="I109">
        <v>0</v>
      </c>
      <c r="J109">
        <v>0</v>
      </c>
      <c r="K109">
        <v>0</v>
      </c>
      <c r="L109">
        <v>0</v>
      </c>
      <c r="M109">
        <v>127.309178</v>
      </c>
      <c r="N109">
        <v>0.5</v>
      </c>
      <c r="O109">
        <v>0.473801</v>
      </c>
      <c r="P109" s="10"/>
      <c r="Q109" s="10"/>
      <c r="R109" s="10"/>
      <c r="S109" s="10"/>
      <c r="T109" s="10"/>
      <c r="U109" s="10"/>
      <c r="V109" s="10"/>
      <c r="W109" s="10"/>
      <c r="X109" s="10"/>
      <c r="Y109" s="10"/>
      <c r="Z109" s="11"/>
    </row>
    <row r="110" spans="1:26" ht="12.75">
      <c r="A110">
        <v>0</v>
      </c>
      <c r="B110">
        <v>3</v>
      </c>
      <c r="C110">
        <v>3</v>
      </c>
      <c r="E110">
        <v>1164</v>
      </c>
      <c r="F110">
        <v>1164</v>
      </c>
      <c r="G110">
        <v>6746368</v>
      </c>
      <c r="H110">
        <v>0.171045</v>
      </c>
      <c r="I110">
        <v>0</v>
      </c>
      <c r="J110">
        <v>0</v>
      </c>
      <c r="K110">
        <v>0</v>
      </c>
      <c r="L110">
        <v>0</v>
      </c>
      <c r="M110">
        <v>234.748967</v>
      </c>
      <c r="N110">
        <v>0.5</v>
      </c>
      <c r="O110">
        <v>0.481883</v>
      </c>
      <c r="P110" s="10"/>
      <c r="Q110" s="10"/>
      <c r="R110" s="10"/>
      <c r="S110" s="10"/>
      <c r="T110" s="10"/>
      <c r="U110" s="10"/>
      <c r="V110" s="10"/>
      <c r="W110" s="10"/>
      <c r="X110" s="10"/>
      <c r="Y110" s="10"/>
      <c r="Z110" s="11"/>
    </row>
    <row r="111" spans="1:26" ht="12.75">
      <c r="A111">
        <v>0</v>
      </c>
      <c r="B111">
        <v>5</v>
      </c>
      <c r="C111">
        <v>3</v>
      </c>
      <c r="E111">
        <v>1013</v>
      </c>
      <c r="F111">
        <v>1013</v>
      </c>
      <c r="G111">
        <v>6701824</v>
      </c>
      <c r="H111">
        <v>0.169524</v>
      </c>
      <c r="I111">
        <v>0</v>
      </c>
      <c r="J111">
        <v>0</v>
      </c>
      <c r="K111">
        <v>0</v>
      </c>
      <c r="L111">
        <v>0</v>
      </c>
      <c r="M111">
        <v>232.914078</v>
      </c>
      <c r="N111">
        <v>0.5</v>
      </c>
      <c r="O111">
        <v>0.478702</v>
      </c>
      <c r="P111" s="10"/>
      <c r="Q111" s="10"/>
      <c r="R111" s="10"/>
      <c r="S111" s="10"/>
      <c r="T111" s="10"/>
      <c r="U111" s="10"/>
      <c r="V111" s="10"/>
      <c r="W111" s="10"/>
      <c r="X111" s="10"/>
      <c r="Y111" s="10"/>
      <c r="Z111" s="11"/>
    </row>
    <row r="112" spans="1:26" ht="12.75">
      <c r="A112">
        <v>0</v>
      </c>
      <c r="B112">
        <v>6</v>
      </c>
      <c r="C112">
        <v>3</v>
      </c>
      <c r="E112">
        <v>1271</v>
      </c>
      <c r="F112">
        <v>1271</v>
      </c>
      <c r="G112">
        <v>6807040</v>
      </c>
      <c r="H112">
        <v>0.172572</v>
      </c>
      <c r="I112">
        <v>0</v>
      </c>
      <c r="J112">
        <v>0</v>
      </c>
      <c r="K112">
        <v>0</v>
      </c>
      <c r="L112">
        <v>0</v>
      </c>
      <c r="M112">
        <v>186.814423</v>
      </c>
      <c r="N112">
        <v>0.5</v>
      </c>
      <c r="O112">
        <v>0.486217</v>
      </c>
      <c r="P112" s="10"/>
      <c r="Q112" s="10"/>
      <c r="R112" s="10"/>
      <c r="S112" s="10"/>
      <c r="T112" s="10"/>
      <c r="U112" s="10"/>
      <c r="V112" s="10"/>
      <c r="W112" s="10"/>
      <c r="X112" s="10"/>
      <c r="Y112" s="10"/>
      <c r="Z112" s="11"/>
    </row>
    <row r="113" spans="1:26" ht="12.75">
      <c r="A113">
        <v>0</v>
      </c>
      <c r="B113">
        <v>21</v>
      </c>
      <c r="C113">
        <v>3</v>
      </c>
      <c r="E113">
        <v>920</v>
      </c>
      <c r="F113">
        <v>920</v>
      </c>
      <c r="G113">
        <v>6629760</v>
      </c>
      <c r="H113">
        <v>0.169935</v>
      </c>
      <c r="I113">
        <v>0</v>
      </c>
      <c r="J113">
        <v>0</v>
      </c>
      <c r="K113">
        <v>0</v>
      </c>
      <c r="L113">
        <v>0</v>
      </c>
      <c r="M113">
        <v>121.397693</v>
      </c>
      <c r="N113">
        <v>0.5</v>
      </c>
      <c r="O113">
        <v>0.473554</v>
      </c>
      <c r="P113" s="10"/>
      <c r="Q113" s="10"/>
      <c r="R113" s="10"/>
      <c r="S113" s="10"/>
      <c r="T113" s="10"/>
      <c r="U113" s="10"/>
      <c r="V113" s="10"/>
      <c r="W113" s="10"/>
      <c r="X113" s="10"/>
      <c r="Y113" s="10"/>
      <c r="Z113" s="11"/>
    </row>
    <row r="114" spans="1:26" ht="12.75">
      <c r="A114">
        <v>0</v>
      </c>
      <c r="B114">
        <v>7</v>
      </c>
      <c r="C114">
        <v>3</v>
      </c>
      <c r="E114">
        <v>850</v>
      </c>
      <c r="F114">
        <v>850</v>
      </c>
      <c r="G114">
        <v>6538624</v>
      </c>
      <c r="H114">
        <v>0.171586</v>
      </c>
      <c r="I114">
        <v>0</v>
      </c>
      <c r="J114">
        <v>0</v>
      </c>
      <c r="K114">
        <v>0</v>
      </c>
      <c r="L114">
        <v>0</v>
      </c>
      <c r="M114">
        <v>133.057243</v>
      </c>
      <c r="N114">
        <v>0.5</v>
      </c>
      <c r="O114">
        <v>0.467045</v>
      </c>
      <c r="P114" s="10"/>
      <c r="Q114" s="10"/>
      <c r="R114" s="10"/>
      <c r="S114" s="10"/>
      <c r="T114" s="10"/>
      <c r="U114" s="10"/>
      <c r="V114" s="10"/>
      <c r="W114" s="10"/>
      <c r="X114" s="10"/>
      <c r="Y114" s="10"/>
      <c r="Z114" s="11"/>
    </row>
    <row r="115" spans="1:26" ht="12.75">
      <c r="A115">
        <v>0</v>
      </c>
      <c r="B115">
        <v>22</v>
      </c>
      <c r="C115">
        <v>3</v>
      </c>
      <c r="E115">
        <v>738</v>
      </c>
      <c r="F115">
        <v>738</v>
      </c>
      <c r="G115">
        <v>6550880</v>
      </c>
      <c r="H115">
        <v>0.171425</v>
      </c>
      <c r="I115">
        <v>0</v>
      </c>
      <c r="J115">
        <v>0</v>
      </c>
      <c r="K115">
        <v>0</v>
      </c>
      <c r="L115">
        <v>0</v>
      </c>
      <c r="M115">
        <v>115.129469</v>
      </c>
      <c r="N115">
        <v>0.5</v>
      </c>
      <c r="O115">
        <v>0.46792</v>
      </c>
      <c r="P115" s="10"/>
      <c r="Q115" s="10"/>
      <c r="R115" s="10"/>
      <c r="S115" s="10"/>
      <c r="T115" s="10"/>
      <c r="U115" s="10"/>
      <c r="V115" s="10"/>
      <c r="W115" s="10"/>
      <c r="X115" s="10"/>
      <c r="Y115" s="10"/>
      <c r="Z115" s="11"/>
    </row>
    <row r="116" spans="1:26" ht="12.75">
      <c r="A116">
        <v>0</v>
      </c>
      <c r="B116">
        <v>23</v>
      </c>
      <c r="C116">
        <v>3</v>
      </c>
      <c r="E116">
        <v>626</v>
      </c>
      <c r="F116">
        <v>626</v>
      </c>
      <c r="G116">
        <v>6366592</v>
      </c>
      <c r="H116">
        <v>0.170942</v>
      </c>
      <c r="I116">
        <v>0</v>
      </c>
      <c r="J116">
        <v>0</v>
      </c>
      <c r="K116">
        <v>0</v>
      </c>
      <c r="L116">
        <v>0</v>
      </c>
      <c r="M116">
        <v>182.341581</v>
      </c>
      <c r="N116">
        <v>0.5</v>
      </c>
      <c r="O116">
        <v>0.454757</v>
      </c>
      <c r="P116" s="10"/>
      <c r="Q116" s="10"/>
      <c r="R116" s="10"/>
      <c r="S116" s="10"/>
      <c r="T116" s="10"/>
      <c r="U116" s="10"/>
      <c r="V116" s="10"/>
      <c r="W116" s="10"/>
      <c r="X116" s="10"/>
      <c r="Y116" s="10"/>
      <c r="Z116" s="11"/>
    </row>
    <row r="117" spans="1:26" ht="12.75">
      <c r="A117">
        <v>0</v>
      </c>
      <c r="B117">
        <v>8</v>
      </c>
      <c r="C117">
        <v>3</v>
      </c>
      <c r="E117">
        <v>642</v>
      </c>
      <c r="F117">
        <v>642</v>
      </c>
      <c r="G117">
        <v>6539392</v>
      </c>
      <c r="H117">
        <v>0.176861</v>
      </c>
      <c r="I117">
        <v>0</v>
      </c>
      <c r="J117">
        <v>0</v>
      </c>
      <c r="K117">
        <v>0</v>
      </c>
      <c r="L117">
        <v>0</v>
      </c>
      <c r="M117">
        <v>120.059568</v>
      </c>
      <c r="N117">
        <v>0.5</v>
      </c>
      <c r="O117">
        <v>0.467099</v>
      </c>
      <c r="P117" s="10"/>
      <c r="Q117" s="10"/>
      <c r="R117" s="10"/>
      <c r="S117" s="10"/>
      <c r="T117" s="10"/>
      <c r="U117" s="10"/>
      <c r="V117" s="10"/>
      <c r="W117" s="10"/>
      <c r="X117" s="10"/>
      <c r="Y117" s="10"/>
      <c r="Z117" s="11"/>
    </row>
    <row r="118" spans="1:26" ht="12.75">
      <c r="A118">
        <v>0</v>
      </c>
      <c r="B118">
        <v>24</v>
      </c>
      <c r="C118">
        <v>3</v>
      </c>
      <c r="E118">
        <v>1074</v>
      </c>
      <c r="F118">
        <v>1074</v>
      </c>
      <c r="G118">
        <v>6689472</v>
      </c>
      <c r="H118">
        <v>0.172604</v>
      </c>
      <c r="I118">
        <v>0</v>
      </c>
      <c r="J118">
        <v>0</v>
      </c>
      <c r="K118">
        <v>0</v>
      </c>
      <c r="L118">
        <v>0</v>
      </c>
      <c r="M118">
        <v>129.272845</v>
      </c>
      <c r="N118">
        <v>0.5</v>
      </c>
      <c r="O118">
        <v>0.477819</v>
      </c>
      <c r="P118" s="10"/>
      <c r="Q118" s="10"/>
      <c r="R118" s="10"/>
      <c r="S118" s="10"/>
      <c r="T118" s="10"/>
      <c r="U118" s="10"/>
      <c r="V118" s="10"/>
      <c r="W118" s="10"/>
      <c r="X118" s="10"/>
      <c r="Y118" s="10"/>
      <c r="Z118" s="11"/>
    </row>
    <row r="119" spans="1:26" ht="12.75">
      <c r="A119">
        <v>0</v>
      </c>
      <c r="B119">
        <v>9</v>
      </c>
      <c r="C119">
        <v>3</v>
      </c>
      <c r="E119">
        <v>667</v>
      </c>
      <c r="F119">
        <v>667</v>
      </c>
      <c r="G119">
        <v>6502912</v>
      </c>
      <c r="H119">
        <v>0.172083</v>
      </c>
      <c r="I119">
        <v>0</v>
      </c>
      <c r="J119">
        <v>0</v>
      </c>
      <c r="K119">
        <v>0</v>
      </c>
      <c r="L119">
        <v>0</v>
      </c>
      <c r="M119">
        <v>234.599201</v>
      </c>
      <c r="N119">
        <v>0.5</v>
      </c>
      <c r="O119">
        <v>0.464494</v>
      </c>
      <c r="P119" s="10"/>
      <c r="Q119" s="10"/>
      <c r="R119" s="10"/>
      <c r="S119" s="10"/>
      <c r="T119" s="10"/>
      <c r="U119" s="10"/>
      <c r="V119" s="10"/>
      <c r="W119" s="10"/>
      <c r="X119" s="10"/>
      <c r="Y119" s="10"/>
      <c r="Z119" s="11"/>
    </row>
    <row r="120" spans="1:26" ht="12.75">
      <c r="A120">
        <v>0</v>
      </c>
      <c r="B120">
        <v>10</v>
      </c>
      <c r="C120">
        <v>3</v>
      </c>
      <c r="E120">
        <v>788</v>
      </c>
      <c r="F120">
        <v>788</v>
      </c>
      <c r="G120">
        <v>6592128</v>
      </c>
      <c r="H120">
        <v>0.187478</v>
      </c>
      <c r="I120">
        <v>0</v>
      </c>
      <c r="J120">
        <v>0</v>
      </c>
      <c r="K120">
        <v>0</v>
      </c>
      <c r="L120">
        <v>0</v>
      </c>
      <c r="M120">
        <v>121.819166</v>
      </c>
      <c r="N120">
        <v>0.5</v>
      </c>
      <c r="O120">
        <v>0.470866</v>
      </c>
      <c r="P120" s="10"/>
      <c r="Q120" s="10"/>
      <c r="R120" s="10"/>
      <c r="S120" s="10"/>
      <c r="T120" s="10"/>
      <c r="U120" s="10"/>
      <c r="V120" s="10"/>
      <c r="W120" s="10"/>
      <c r="X120" s="10"/>
      <c r="Y120" s="10"/>
      <c r="Z120" s="11"/>
    </row>
    <row r="121" spans="1:26" ht="12.75">
      <c r="A121">
        <v>0</v>
      </c>
      <c r="B121">
        <v>25</v>
      </c>
      <c r="C121">
        <v>3</v>
      </c>
      <c r="E121">
        <v>585</v>
      </c>
      <c r="F121">
        <v>585</v>
      </c>
      <c r="G121">
        <v>6404736</v>
      </c>
      <c r="H121">
        <v>0.166335</v>
      </c>
      <c r="I121">
        <v>0</v>
      </c>
      <c r="J121">
        <v>0</v>
      </c>
      <c r="K121">
        <v>0</v>
      </c>
      <c r="L121">
        <v>0</v>
      </c>
      <c r="M121">
        <v>198.936961</v>
      </c>
      <c r="N121">
        <v>0.5</v>
      </c>
      <c r="O121">
        <v>0.457481</v>
      </c>
      <c r="P121" s="10"/>
      <c r="Q121" s="10"/>
      <c r="R121" s="10"/>
      <c r="S121" s="10"/>
      <c r="T121" s="10"/>
      <c r="U121" s="10"/>
      <c r="V121" s="10"/>
      <c r="W121" s="10"/>
      <c r="X121" s="10"/>
      <c r="Y121" s="10"/>
      <c r="Z121" s="11"/>
    </row>
    <row r="122" spans="1:26" ht="12.75">
      <c r="A122">
        <v>0</v>
      </c>
      <c r="B122">
        <v>26</v>
      </c>
      <c r="C122">
        <v>3</v>
      </c>
      <c r="E122">
        <v>777</v>
      </c>
      <c r="F122">
        <v>777</v>
      </c>
      <c r="G122">
        <v>6558464</v>
      </c>
      <c r="H122">
        <v>0.172615</v>
      </c>
      <c r="I122">
        <v>0</v>
      </c>
      <c r="J122">
        <v>0</v>
      </c>
      <c r="K122">
        <v>0</v>
      </c>
      <c r="L122">
        <v>0</v>
      </c>
      <c r="M122">
        <v>105.390096</v>
      </c>
      <c r="N122">
        <v>0.5</v>
      </c>
      <c r="O122">
        <v>0.468462</v>
      </c>
      <c r="P122" s="10"/>
      <c r="Q122" s="10"/>
      <c r="R122" s="10"/>
      <c r="S122" s="10"/>
      <c r="T122" s="10"/>
      <c r="U122" s="10"/>
      <c r="V122" s="10"/>
      <c r="W122" s="10"/>
      <c r="X122" s="10"/>
      <c r="Y122" s="10"/>
      <c r="Z122" s="11"/>
    </row>
    <row r="123" spans="1:26" ht="12.75">
      <c r="A123">
        <v>0</v>
      </c>
      <c r="B123">
        <v>40</v>
      </c>
      <c r="D123">
        <v>7</v>
      </c>
      <c r="E123">
        <v>1400</v>
      </c>
      <c r="F123">
        <v>1400</v>
      </c>
      <c r="G123">
        <v>1344000</v>
      </c>
      <c r="H123">
        <v>0.019345</v>
      </c>
      <c r="I123">
        <v>0</v>
      </c>
      <c r="J123">
        <v>0</v>
      </c>
      <c r="K123">
        <v>0</v>
      </c>
      <c r="L123">
        <v>0</v>
      </c>
      <c r="M123">
        <v>121.716348</v>
      </c>
      <c r="N123">
        <v>0.096</v>
      </c>
      <c r="O123">
        <v>0.096</v>
      </c>
      <c r="P123" s="10"/>
      <c r="Q123" s="10"/>
      <c r="R123" s="31">
        <f aca="true" t="shared" si="0" ref="R123:R143">(I123+K123)/F123</f>
        <v>0</v>
      </c>
      <c r="S123" s="68">
        <v>0.05</v>
      </c>
      <c r="T123" s="39"/>
      <c r="U123" s="39"/>
      <c r="V123" s="10"/>
      <c r="W123" s="10"/>
      <c r="X123" s="10"/>
      <c r="Y123" s="10"/>
      <c r="Z123" s="11"/>
    </row>
    <row r="124" spans="1:26" ht="12.75">
      <c r="A124">
        <v>0</v>
      </c>
      <c r="B124">
        <v>41</v>
      </c>
      <c r="D124">
        <v>5</v>
      </c>
      <c r="E124">
        <v>5833</v>
      </c>
      <c r="F124">
        <v>5833</v>
      </c>
      <c r="G124">
        <v>69996000</v>
      </c>
      <c r="H124">
        <v>0.028013</v>
      </c>
      <c r="I124">
        <v>0</v>
      </c>
      <c r="J124">
        <v>0</v>
      </c>
      <c r="K124">
        <v>0</v>
      </c>
      <c r="L124">
        <v>0</v>
      </c>
      <c r="M124">
        <v>233.482988</v>
      </c>
      <c r="N124">
        <v>5</v>
      </c>
      <c r="O124">
        <v>4.999714</v>
      </c>
      <c r="P124" s="10"/>
      <c r="Q124" s="10"/>
      <c r="R124" s="31">
        <f t="shared" si="0"/>
        <v>0</v>
      </c>
      <c r="S124" s="68">
        <v>0.05</v>
      </c>
      <c r="T124" s="39"/>
      <c r="U124" s="39"/>
      <c r="V124" s="10"/>
      <c r="W124" s="10"/>
      <c r="X124" s="10"/>
      <c r="Y124" s="10"/>
      <c r="Z124" s="11"/>
    </row>
    <row r="125" spans="1:26" ht="12.75">
      <c r="A125">
        <v>31</v>
      </c>
      <c r="B125">
        <v>0</v>
      </c>
      <c r="D125">
        <v>15</v>
      </c>
      <c r="E125">
        <v>1399</v>
      </c>
      <c r="F125">
        <v>1399</v>
      </c>
      <c r="G125">
        <v>1343040</v>
      </c>
      <c r="H125">
        <v>0.027749</v>
      </c>
      <c r="I125">
        <v>0</v>
      </c>
      <c r="J125">
        <v>0</v>
      </c>
      <c r="K125">
        <v>0</v>
      </c>
      <c r="L125">
        <v>0</v>
      </c>
      <c r="M125">
        <v>242.900156</v>
      </c>
      <c r="N125">
        <v>0.096</v>
      </c>
      <c r="O125">
        <v>0.095931</v>
      </c>
      <c r="P125" s="10"/>
      <c r="Q125" s="10"/>
      <c r="R125" s="31">
        <f t="shared" si="0"/>
        <v>0</v>
      </c>
      <c r="S125" s="68">
        <v>0.05</v>
      </c>
      <c r="T125" s="39"/>
      <c r="U125" s="39"/>
      <c r="V125" s="10"/>
      <c r="W125" s="10"/>
      <c r="X125" s="10"/>
      <c r="Y125" s="10"/>
      <c r="Z125" s="11"/>
    </row>
    <row r="126" spans="1:26" ht="12.75">
      <c r="A126">
        <v>32</v>
      </c>
      <c r="B126">
        <v>0</v>
      </c>
      <c r="D126">
        <v>15</v>
      </c>
      <c r="E126">
        <v>1399</v>
      </c>
      <c r="F126">
        <v>1399</v>
      </c>
      <c r="G126">
        <v>1343040</v>
      </c>
      <c r="H126">
        <v>0.028523</v>
      </c>
      <c r="I126">
        <v>0</v>
      </c>
      <c r="J126">
        <v>0</v>
      </c>
      <c r="K126">
        <v>0</v>
      </c>
      <c r="L126">
        <v>0</v>
      </c>
      <c r="M126">
        <v>123.481906</v>
      </c>
      <c r="N126">
        <v>0.096</v>
      </c>
      <c r="O126">
        <v>0.095931</v>
      </c>
      <c r="P126" s="10"/>
      <c r="Q126" s="10"/>
      <c r="R126" s="31">
        <f t="shared" si="0"/>
        <v>0</v>
      </c>
      <c r="S126" s="69">
        <v>0.0001</v>
      </c>
      <c r="T126" s="72"/>
      <c r="U126" s="72"/>
      <c r="V126" s="10"/>
      <c r="W126" s="10"/>
      <c r="X126" s="10"/>
      <c r="Y126" s="10"/>
      <c r="Z126" s="11"/>
    </row>
    <row r="127" spans="1:26" ht="12.75">
      <c r="A127">
        <v>33</v>
      </c>
      <c r="B127">
        <v>0</v>
      </c>
      <c r="D127">
        <v>15</v>
      </c>
      <c r="E127">
        <v>1399</v>
      </c>
      <c r="F127">
        <v>1399</v>
      </c>
      <c r="G127">
        <v>1343040</v>
      </c>
      <c r="H127">
        <v>0.026895</v>
      </c>
      <c r="I127">
        <v>0</v>
      </c>
      <c r="J127">
        <v>0</v>
      </c>
      <c r="K127">
        <v>0</v>
      </c>
      <c r="L127">
        <v>0</v>
      </c>
      <c r="M127">
        <v>121.17077</v>
      </c>
      <c r="N127">
        <v>0.096</v>
      </c>
      <c r="O127">
        <v>0.095931</v>
      </c>
      <c r="P127" s="10"/>
      <c r="Q127" s="10"/>
      <c r="R127" s="31">
        <f t="shared" si="0"/>
        <v>0</v>
      </c>
      <c r="S127" s="68">
        <v>0.05</v>
      </c>
      <c r="T127" s="39"/>
      <c r="U127" s="39"/>
      <c r="V127" s="10"/>
      <c r="W127" s="10"/>
      <c r="X127" s="10"/>
      <c r="Y127" s="10"/>
      <c r="Z127" s="11"/>
    </row>
    <row r="128" spans="1:26" ht="12.75">
      <c r="A128">
        <v>34</v>
      </c>
      <c r="B128">
        <v>0</v>
      </c>
      <c r="D128">
        <v>15</v>
      </c>
      <c r="E128">
        <v>1400</v>
      </c>
      <c r="F128">
        <v>1400</v>
      </c>
      <c r="G128">
        <v>1344000</v>
      </c>
      <c r="H128">
        <v>0.028157</v>
      </c>
      <c r="I128">
        <v>0</v>
      </c>
      <c r="J128">
        <v>0</v>
      </c>
      <c r="K128">
        <v>0</v>
      </c>
      <c r="L128">
        <v>0</v>
      </c>
      <c r="M128">
        <v>122.743999</v>
      </c>
      <c r="N128">
        <v>0.096</v>
      </c>
      <c r="O128">
        <v>0.096</v>
      </c>
      <c r="P128" s="10"/>
      <c r="Q128" s="10"/>
      <c r="R128" s="31">
        <f t="shared" si="0"/>
        <v>0</v>
      </c>
      <c r="S128" s="68">
        <v>0.05</v>
      </c>
      <c r="T128" s="39"/>
      <c r="U128" s="39"/>
      <c r="V128" s="10"/>
      <c r="W128" s="10"/>
      <c r="X128" s="10"/>
      <c r="Y128" s="10"/>
      <c r="Z128" s="11"/>
    </row>
    <row r="129" spans="1:26" ht="12.75">
      <c r="A129">
        <v>35</v>
      </c>
      <c r="B129">
        <v>0</v>
      </c>
      <c r="D129">
        <v>15</v>
      </c>
      <c r="E129">
        <v>1400</v>
      </c>
      <c r="F129">
        <v>1400</v>
      </c>
      <c r="G129">
        <v>1344000</v>
      </c>
      <c r="H129">
        <v>0.028575</v>
      </c>
      <c r="I129">
        <v>0</v>
      </c>
      <c r="J129">
        <v>0</v>
      </c>
      <c r="K129">
        <v>0</v>
      </c>
      <c r="L129">
        <v>0</v>
      </c>
      <c r="M129">
        <v>139.420722</v>
      </c>
      <c r="N129">
        <v>0.096</v>
      </c>
      <c r="O129">
        <v>0.096</v>
      </c>
      <c r="P129" s="10"/>
      <c r="Q129" s="10"/>
      <c r="R129" s="31">
        <f t="shared" si="0"/>
        <v>0</v>
      </c>
      <c r="S129" s="68">
        <v>0.05</v>
      </c>
      <c r="T129" s="39"/>
      <c r="U129" s="39"/>
      <c r="V129" s="10"/>
      <c r="W129" s="10"/>
      <c r="X129" s="10"/>
      <c r="Y129" s="10"/>
      <c r="Z129" s="11"/>
    </row>
    <row r="130" spans="1:26" ht="12.75">
      <c r="A130">
        <v>36</v>
      </c>
      <c r="B130">
        <v>0</v>
      </c>
      <c r="D130">
        <v>15</v>
      </c>
      <c r="E130">
        <v>1400</v>
      </c>
      <c r="F130">
        <v>1400</v>
      </c>
      <c r="G130">
        <v>1344000</v>
      </c>
      <c r="H130">
        <v>0.027597</v>
      </c>
      <c r="I130">
        <v>0</v>
      </c>
      <c r="J130">
        <v>0</v>
      </c>
      <c r="K130">
        <v>0</v>
      </c>
      <c r="L130">
        <v>0</v>
      </c>
      <c r="M130">
        <v>185.158151</v>
      </c>
      <c r="N130">
        <v>0.096</v>
      </c>
      <c r="O130">
        <v>0.096</v>
      </c>
      <c r="P130" s="10"/>
      <c r="Q130" s="10"/>
      <c r="R130" s="31">
        <f t="shared" si="0"/>
        <v>0</v>
      </c>
      <c r="S130" s="68">
        <v>0.05</v>
      </c>
      <c r="T130" s="39"/>
      <c r="U130" s="39"/>
      <c r="V130" s="10"/>
      <c r="W130" s="10"/>
      <c r="X130" s="10"/>
      <c r="Y130" s="10"/>
      <c r="Z130" s="11"/>
    </row>
    <row r="131" spans="1:26" ht="12.75">
      <c r="A131">
        <v>37</v>
      </c>
      <c r="B131">
        <v>0</v>
      </c>
      <c r="D131">
        <v>15</v>
      </c>
      <c r="E131">
        <v>1400</v>
      </c>
      <c r="F131">
        <v>1400</v>
      </c>
      <c r="G131">
        <v>1344000</v>
      </c>
      <c r="H131">
        <v>0.028502</v>
      </c>
      <c r="I131">
        <v>0</v>
      </c>
      <c r="J131">
        <v>0</v>
      </c>
      <c r="K131">
        <v>0</v>
      </c>
      <c r="L131">
        <v>0</v>
      </c>
      <c r="M131">
        <v>122.393632</v>
      </c>
      <c r="N131">
        <v>0.096</v>
      </c>
      <c r="O131">
        <v>0.096</v>
      </c>
      <c r="P131" s="10"/>
      <c r="Q131" s="10"/>
      <c r="R131" s="31">
        <f t="shared" si="0"/>
        <v>0</v>
      </c>
      <c r="S131" s="68">
        <v>0.05</v>
      </c>
      <c r="T131" s="39"/>
      <c r="U131" s="39"/>
      <c r="V131" s="10"/>
      <c r="W131" s="10"/>
      <c r="X131" s="10"/>
      <c r="Y131" s="10"/>
      <c r="Z131" s="11"/>
    </row>
    <row r="132" spans="1:26" ht="12.75">
      <c r="A132">
        <v>38</v>
      </c>
      <c r="B132">
        <v>0</v>
      </c>
      <c r="D132">
        <v>15</v>
      </c>
      <c r="E132">
        <v>1398</v>
      </c>
      <c r="F132">
        <v>1398</v>
      </c>
      <c r="G132">
        <v>1342080</v>
      </c>
      <c r="H132">
        <v>0.029992</v>
      </c>
      <c r="I132">
        <v>0</v>
      </c>
      <c r="J132">
        <v>0</v>
      </c>
      <c r="K132">
        <v>0</v>
      </c>
      <c r="L132">
        <v>0</v>
      </c>
      <c r="M132">
        <v>121.388607</v>
      </c>
      <c r="N132">
        <v>0.096</v>
      </c>
      <c r="O132">
        <v>0.095863</v>
      </c>
      <c r="P132" s="10"/>
      <c r="Q132" s="10"/>
      <c r="R132" s="31">
        <f t="shared" si="0"/>
        <v>0</v>
      </c>
      <c r="S132" s="68">
        <v>0.05</v>
      </c>
      <c r="T132" s="39"/>
      <c r="U132" s="39"/>
      <c r="V132" s="10"/>
      <c r="W132" s="10"/>
      <c r="X132" s="10"/>
      <c r="Y132" s="10"/>
      <c r="Z132" s="11"/>
    </row>
    <row r="133" spans="1:26" ht="12.75">
      <c r="A133">
        <v>39</v>
      </c>
      <c r="B133">
        <v>0</v>
      </c>
      <c r="D133">
        <v>15</v>
      </c>
      <c r="E133">
        <v>1398</v>
      </c>
      <c r="F133">
        <v>1398</v>
      </c>
      <c r="G133">
        <v>1342080</v>
      </c>
      <c r="H133">
        <v>0.032674</v>
      </c>
      <c r="I133">
        <v>1</v>
      </c>
      <c r="J133">
        <v>960</v>
      </c>
      <c r="K133">
        <v>0</v>
      </c>
      <c r="L133">
        <v>0</v>
      </c>
      <c r="M133">
        <v>242.771034</v>
      </c>
      <c r="N133">
        <v>0.096</v>
      </c>
      <c r="O133">
        <v>0.095863</v>
      </c>
      <c r="P133" s="10"/>
      <c r="Q133" s="10"/>
      <c r="R133" s="31">
        <f t="shared" si="0"/>
        <v>0.000715307582260372</v>
      </c>
      <c r="S133" s="68">
        <v>0.05</v>
      </c>
      <c r="T133" s="39"/>
      <c r="U133" s="39"/>
      <c r="V133" s="10"/>
      <c r="W133" s="10"/>
      <c r="X133" s="10"/>
      <c r="Y133" s="10"/>
      <c r="Z133" s="11"/>
    </row>
    <row r="134" spans="1:26" ht="12.75">
      <c r="A134">
        <v>40</v>
      </c>
      <c r="B134">
        <v>0</v>
      </c>
      <c r="D134">
        <v>15</v>
      </c>
      <c r="E134">
        <v>1398</v>
      </c>
      <c r="F134">
        <v>1398</v>
      </c>
      <c r="G134">
        <v>1342080</v>
      </c>
      <c r="H134">
        <v>0.035644</v>
      </c>
      <c r="I134">
        <v>1</v>
      </c>
      <c r="J134">
        <v>960</v>
      </c>
      <c r="K134">
        <v>0</v>
      </c>
      <c r="L134">
        <v>0</v>
      </c>
      <c r="M134">
        <v>123.277379</v>
      </c>
      <c r="N134">
        <v>0.096</v>
      </c>
      <c r="O134">
        <v>0.095863</v>
      </c>
      <c r="P134" s="10"/>
      <c r="Q134" s="10"/>
      <c r="R134" s="31">
        <f t="shared" si="0"/>
        <v>0.000715307582260372</v>
      </c>
      <c r="S134" s="68">
        <v>0.05</v>
      </c>
      <c r="T134" s="39"/>
      <c r="U134" s="39"/>
      <c r="V134" s="10"/>
      <c r="W134" s="10"/>
      <c r="X134" s="10"/>
      <c r="Y134" s="10"/>
      <c r="Z134" s="11"/>
    </row>
    <row r="135" spans="1:26" ht="12.75">
      <c r="A135">
        <v>0</v>
      </c>
      <c r="B135">
        <v>31</v>
      </c>
      <c r="D135">
        <v>7</v>
      </c>
      <c r="E135">
        <v>1400</v>
      </c>
      <c r="F135">
        <v>1400</v>
      </c>
      <c r="G135">
        <v>1344000</v>
      </c>
      <c r="H135">
        <v>0.010062</v>
      </c>
      <c r="I135">
        <v>0</v>
      </c>
      <c r="J135">
        <v>0</v>
      </c>
      <c r="K135">
        <v>0</v>
      </c>
      <c r="L135">
        <v>0</v>
      </c>
      <c r="M135">
        <v>236.33898</v>
      </c>
      <c r="N135">
        <v>0.096</v>
      </c>
      <c r="O135">
        <v>0.096</v>
      </c>
      <c r="P135" s="10"/>
      <c r="Q135" s="10"/>
      <c r="R135" s="31">
        <f t="shared" si="0"/>
        <v>0</v>
      </c>
      <c r="S135" s="68">
        <v>0.05</v>
      </c>
      <c r="T135" s="39"/>
      <c r="U135" s="39"/>
      <c r="V135" s="10"/>
      <c r="W135" s="10"/>
      <c r="X135" s="10"/>
      <c r="Y135" s="10"/>
      <c r="Z135" s="11"/>
    </row>
    <row r="136" spans="1:26" ht="12.75">
      <c r="A136">
        <v>0</v>
      </c>
      <c r="B136">
        <v>32</v>
      </c>
      <c r="D136">
        <v>7</v>
      </c>
      <c r="E136">
        <v>1400</v>
      </c>
      <c r="F136">
        <v>1400</v>
      </c>
      <c r="G136">
        <v>1344000</v>
      </c>
      <c r="H136">
        <v>0.012853</v>
      </c>
      <c r="I136">
        <v>0</v>
      </c>
      <c r="J136">
        <v>0</v>
      </c>
      <c r="K136">
        <v>0</v>
      </c>
      <c r="L136">
        <v>0</v>
      </c>
      <c r="M136">
        <v>122.918636</v>
      </c>
      <c r="N136">
        <v>0.096</v>
      </c>
      <c r="O136">
        <v>0.096</v>
      </c>
      <c r="P136" s="10"/>
      <c r="Q136" s="10"/>
      <c r="R136" s="31">
        <f t="shared" si="0"/>
        <v>0</v>
      </c>
      <c r="S136" s="68">
        <v>0.05</v>
      </c>
      <c r="T136" s="39"/>
      <c r="U136" s="39"/>
      <c r="V136" s="10"/>
      <c r="W136" s="10"/>
      <c r="X136" s="10"/>
      <c r="Y136" s="10"/>
      <c r="Z136" s="11"/>
    </row>
    <row r="137" spans="1:26" ht="12.75">
      <c r="A137">
        <v>0</v>
      </c>
      <c r="B137">
        <v>33</v>
      </c>
      <c r="D137">
        <v>7</v>
      </c>
      <c r="E137">
        <v>1400</v>
      </c>
      <c r="F137">
        <v>1400</v>
      </c>
      <c r="G137">
        <v>1344000</v>
      </c>
      <c r="H137">
        <v>0.013171</v>
      </c>
      <c r="I137">
        <v>0</v>
      </c>
      <c r="J137">
        <v>0</v>
      </c>
      <c r="K137">
        <v>0</v>
      </c>
      <c r="L137">
        <v>0</v>
      </c>
      <c r="M137">
        <v>121.137028</v>
      </c>
      <c r="N137">
        <v>0.096</v>
      </c>
      <c r="O137">
        <v>0.096</v>
      </c>
      <c r="P137" s="10"/>
      <c r="Q137" s="10"/>
      <c r="R137" s="31">
        <f t="shared" si="0"/>
        <v>0</v>
      </c>
      <c r="S137" s="68">
        <v>0.05</v>
      </c>
      <c r="T137" s="39"/>
      <c r="U137" s="39"/>
      <c r="V137" s="10"/>
      <c r="W137" s="10"/>
      <c r="X137" s="10"/>
      <c r="Y137" s="10"/>
      <c r="Z137" s="11"/>
    </row>
    <row r="138" spans="1:26" ht="12.75">
      <c r="A138">
        <v>0</v>
      </c>
      <c r="B138">
        <v>34</v>
      </c>
      <c r="D138">
        <v>7</v>
      </c>
      <c r="E138">
        <v>1400</v>
      </c>
      <c r="F138">
        <v>1400</v>
      </c>
      <c r="G138">
        <v>1344000</v>
      </c>
      <c r="H138">
        <v>0.014163</v>
      </c>
      <c r="I138">
        <v>0</v>
      </c>
      <c r="J138">
        <v>0</v>
      </c>
      <c r="K138">
        <v>0</v>
      </c>
      <c r="L138">
        <v>0</v>
      </c>
      <c r="M138">
        <v>122.300436</v>
      </c>
      <c r="N138">
        <v>0.096</v>
      </c>
      <c r="O138">
        <v>0.096</v>
      </c>
      <c r="P138" s="10"/>
      <c r="Q138" s="10"/>
      <c r="R138" s="31">
        <f t="shared" si="0"/>
        <v>0</v>
      </c>
      <c r="S138" s="68">
        <v>0.05</v>
      </c>
      <c r="T138" s="39"/>
      <c r="U138" s="39"/>
      <c r="V138" s="10"/>
      <c r="W138" s="10"/>
      <c r="X138" s="10"/>
      <c r="Y138" s="10"/>
      <c r="Z138" s="11"/>
    </row>
    <row r="139" spans="1:26" ht="12.75">
      <c r="A139">
        <v>0</v>
      </c>
      <c r="B139">
        <v>35</v>
      </c>
      <c r="D139">
        <v>7</v>
      </c>
      <c r="E139">
        <v>1400</v>
      </c>
      <c r="F139">
        <v>1400</v>
      </c>
      <c r="G139">
        <v>1344000</v>
      </c>
      <c r="H139">
        <v>0.019656</v>
      </c>
      <c r="I139">
        <v>0</v>
      </c>
      <c r="J139">
        <v>0</v>
      </c>
      <c r="K139">
        <v>0</v>
      </c>
      <c r="L139">
        <v>0</v>
      </c>
      <c r="M139">
        <v>138.625065</v>
      </c>
      <c r="N139">
        <v>0.096</v>
      </c>
      <c r="O139">
        <v>0.096</v>
      </c>
      <c r="P139" s="10"/>
      <c r="Q139" s="10"/>
      <c r="R139" s="31">
        <f t="shared" si="0"/>
        <v>0</v>
      </c>
      <c r="S139" s="68">
        <v>0.05</v>
      </c>
      <c r="T139" s="39"/>
      <c r="U139" s="39"/>
      <c r="V139" s="10"/>
      <c r="W139" s="10"/>
      <c r="X139" s="10"/>
      <c r="Y139" s="10"/>
      <c r="Z139" s="11"/>
    </row>
    <row r="140" spans="1:26" ht="12.75">
      <c r="A140">
        <v>0</v>
      </c>
      <c r="B140">
        <v>36</v>
      </c>
      <c r="D140">
        <v>7</v>
      </c>
      <c r="E140">
        <v>1400</v>
      </c>
      <c r="F140">
        <v>1400</v>
      </c>
      <c r="G140">
        <v>1344000</v>
      </c>
      <c r="H140">
        <v>0.014469</v>
      </c>
      <c r="I140">
        <v>0</v>
      </c>
      <c r="J140">
        <v>0</v>
      </c>
      <c r="K140">
        <v>0</v>
      </c>
      <c r="L140">
        <v>0</v>
      </c>
      <c r="M140">
        <v>187.7648</v>
      </c>
      <c r="N140">
        <v>0.096</v>
      </c>
      <c r="O140">
        <v>0.096</v>
      </c>
      <c r="P140" s="10"/>
      <c r="Q140" s="10"/>
      <c r="R140" s="31">
        <f t="shared" si="0"/>
        <v>0</v>
      </c>
      <c r="S140" s="68">
        <v>0.05</v>
      </c>
      <c r="T140" s="39"/>
      <c r="U140" s="39"/>
      <c r="V140" s="10"/>
      <c r="W140" s="10"/>
      <c r="X140" s="10"/>
      <c r="Y140" s="10"/>
      <c r="Z140" s="11"/>
    </row>
    <row r="141" spans="1:26" ht="12.75">
      <c r="A141">
        <v>0</v>
      </c>
      <c r="B141">
        <v>37</v>
      </c>
      <c r="D141">
        <v>7</v>
      </c>
      <c r="E141">
        <v>1400</v>
      </c>
      <c r="F141">
        <v>1400</v>
      </c>
      <c r="G141">
        <v>1344000</v>
      </c>
      <c r="H141">
        <v>0.016695</v>
      </c>
      <c r="I141">
        <v>0</v>
      </c>
      <c r="J141">
        <v>0</v>
      </c>
      <c r="K141">
        <v>0</v>
      </c>
      <c r="L141">
        <v>0</v>
      </c>
      <c r="M141">
        <v>122.170613</v>
      </c>
      <c r="N141">
        <v>0.096</v>
      </c>
      <c r="O141">
        <v>0.096</v>
      </c>
      <c r="P141" s="10"/>
      <c r="Q141" s="10"/>
      <c r="R141" s="31">
        <f t="shared" si="0"/>
        <v>0</v>
      </c>
      <c r="S141" s="68">
        <v>0.05</v>
      </c>
      <c r="T141" s="39"/>
      <c r="U141" s="39"/>
      <c r="V141" s="10"/>
      <c r="W141" s="10"/>
      <c r="X141" s="10"/>
      <c r="Y141" s="10"/>
      <c r="Z141" s="11"/>
    </row>
    <row r="142" spans="1:26" ht="12.75">
      <c r="A142">
        <v>0</v>
      </c>
      <c r="B142">
        <v>38</v>
      </c>
      <c r="D142">
        <v>7</v>
      </c>
      <c r="E142">
        <v>1400</v>
      </c>
      <c r="F142">
        <v>1400</v>
      </c>
      <c r="G142">
        <v>1344000</v>
      </c>
      <c r="H142">
        <v>0.017953</v>
      </c>
      <c r="I142">
        <v>0</v>
      </c>
      <c r="J142">
        <v>0</v>
      </c>
      <c r="K142">
        <v>0</v>
      </c>
      <c r="L142">
        <v>0</v>
      </c>
      <c r="M142">
        <v>119.362968</v>
      </c>
      <c r="N142">
        <v>0.096</v>
      </c>
      <c r="O142">
        <v>0.096</v>
      </c>
      <c r="P142" s="10"/>
      <c r="Q142" s="10"/>
      <c r="R142" s="31">
        <f t="shared" si="0"/>
        <v>0</v>
      </c>
      <c r="S142" s="68">
        <v>0.05</v>
      </c>
      <c r="T142" s="39"/>
      <c r="U142" s="39"/>
      <c r="V142" s="10"/>
      <c r="W142" s="10"/>
      <c r="X142" s="10"/>
      <c r="Y142" s="10"/>
      <c r="Z142" s="11"/>
    </row>
    <row r="143" spans="1:26" ht="13.5" thickBot="1">
      <c r="A143">
        <v>0</v>
      </c>
      <c r="B143">
        <v>39</v>
      </c>
      <c r="D143">
        <v>7</v>
      </c>
      <c r="E143">
        <v>1400</v>
      </c>
      <c r="F143">
        <v>1400</v>
      </c>
      <c r="G143">
        <v>1344000</v>
      </c>
      <c r="H143">
        <v>0.018259</v>
      </c>
      <c r="I143">
        <v>0</v>
      </c>
      <c r="J143">
        <v>0</v>
      </c>
      <c r="K143">
        <v>0</v>
      </c>
      <c r="L143">
        <v>0</v>
      </c>
      <c r="M143">
        <v>237.709446</v>
      </c>
      <c r="N143">
        <v>0.096</v>
      </c>
      <c r="O143">
        <v>0.096</v>
      </c>
      <c r="P143" s="14"/>
      <c r="Q143" s="14"/>
      <c r="R143" s="32">
        <f t="shared" si="0"/>
        <v>0</v>
      </c>
      <c r="S143" s="71">
        <v>0.05</v>
      </c>
      <c r="T143" s="73"/>
      <c r="U143" s="73"/>
      <c r="V143" s="14"/>
      <c r="W143" s="14"/>
      <c r="X143" s="14"/>
      <c r="Y143" s="14"/>
      <c r="Z143" s="15"/>
    </row>
    <row r="145" ht="13.5" thickBot="1"/>
    <row r="146" spans="1:13" ht="13.5" thickBot="1">
      <c r="A146" s="138" t="s">
        <v>45</v>
      </c>
      <c r="B146" s="139"/>
      <c r="C146" s="139"/>
      <c r="D146" s="139"/>
      <c r="E146" s="140"/>
      <c r="G146" s="120" t="s">
        <v>36</v>
      </c>
      <c r="H146" s="121"/>
      <c r="I146" s="121"/>
      <c r="J146" s="121"/>
      <c r="K146" s="121"/>
      <c r="L146" s="121"/>
      <c r="M146" s="122"/>
    </row>
    <row r="147" spans="1:13" ht="12.75">
      <c r="A147" s="18"/>
      <c r="B147" s="1" t="s">
        <v>25</v>
      </c>
      <c r="C147" s="1" t="s">
        <v>26</v>
      </c>
      <c r="D147" s="1" t="s">
        <v>27</v>
      </c>
      <c r="E147" s="2" t="s">
        <v>28</v>
      </c>
      <c r="G147" s="9" t="s">
        <v>39</v>
      </c>
      <c r="H147" s="10"/>
      <c r="I147" s="10"/>
      <c r="J147" s="10"/>
      <c r="K147" s="10"/>
      <c r="L147" s="10"/>
      <c r="M147" s="11"/>
    </row>
    <row r="148" spans="1:13" ht="12.75">
      <c r="A148" s="9" t="s">
        <v>29</v>
      </c>
      <c r="B148" s="10">
        <v>0.0018</v>
      </c>
      <c r="C148" s="10">
        <v>0.0018</v>
      </c>
      <c r="D148" s="10">
        <v>0.001</v>
      </c>
      <c r="E148" s="11">
        <v>0.0021</v>
      </c>
      <c r="G148" s="126" t="s">
        <v>37</v>
      </c>
      <c r="H148" s="10"/>
      <c r="I148" s="10" t="s">
        <v>44</v>
      </c>
      <c r="J148" s="10" t="s">
        <v>40</v>
      </c>
      <c r="K148" s="10"/>
      <c r="L148" s="10"/>
      <c r="M148" s="11"/>
    </row>
    <row r="149" spans="1:13" ht="12.75">
      <c r="A149" s="9" t="s">
        <v>30</v>
      </c>
      <c r="B149" s="10">
        <v>15</v>
      </c>
      <c r="C149" s="10">
        <v>15</v>
      </c>
      <c r="D149" s="10">
        <v>15</v>
      </c>
      <c r="E149" s="11">
        <v>15</v>
      </c>
      <c r="G149" s="126"/>
      <c r="H149" s="74" t="s">
        <v>38</v>
      </c>
      <c r="I149" s="10">
        <v>1</v>
      </c>
      <c r="J149" s="10">
        <v>64</v>
      </c>
      <c r="K149" s="10"/>
      <c r="L149" s="10"/>
      <c r="M149" s="11"/>
    </row>
    <row r="150" spans="1:13" ht="12.75">
      <c r="A150" s="9" t="s">
        <v>31</v>
      </c>
      <c r="B150" s="10">
        <v>63</v>
      </c>
      <c r="C150" s="10">
        <v>63</v>
      </c>
      <c r="D150" s="10">
        <v>31</v>
      </c>
      <c r="E150" s="11">
        <v>15</v>
      </c>
      <c r="G150" s="9" t="s">
        <v>41</v>
      </c>
      <c r="H150" s="144" t="s">
        <v>42</v>
      </c>
      <c r="I150" s="144"/>
      <c r="J150" s="144"/>
      <c r="K150" s="144"/>
      <c r="L150" s="144"/>
      <c r="M150" s="154"/>
    </row>
    <row r="151" spans="1:13" ht="12.75">
      <c r="A151" s="9" t="s">
        <v>32</v>
      </c>
      <c r="B151" s="10">
        <v>7</v>
      </c>
      <c r="C151" s="10">
        <v>4</v>
      </c>
      <c r="D151" s="10">
        <v>3</v>
      </c>
      <c r="E151" s="11">
        <v>2</v>
      </c>
      <c r="G151" s="9" t="s">
        <v>29</v>
      </c>
      <c r="H151" s="144" t="s">
        <v>152</v>
      </c>
      <c r="I151" s="144"/>
      <c r="J151" s="144"/>
      <c r="K151" s="144"/>
      <c r="L151" s="144"/>
      <c r="M151" s="154"/>
    </row>
    <row r="152" spans="1:13" ht="13.5" thickBot="1">
      <c r="A152" s="21" t="s">
        <v>33</v>
      </c>
      <c r="B152" s="128" t="s">
        <v>35</v>
      </c>
      <c r="C152" s="128"/>
      <c r="D152" s="128"/>
      <c r="E152" s="129"/>
      <c r="G152" s="13" t="s">
        <v>43</v>
      </c>
      <c r="H152" s="128" t="s">
        <v>42</v>
      </c>
      <c r="I152" s="128"/>
      <c r="J152" s="128"/>
      <c r="K152" s="128"/>
      <c r="L152" s="128"/>
      <c r="M152" s="129"/>
    </row>
    <row r="153" spans="1:13" ht="13.5" thickBot="1">
      <c r="A153" s="22" t="s">
        <v>34</v>
      </c>
      <c r="B153" s="128" t="s">
        <v>35</v>
      </c>
      <c r="C153" s="128"/>
      <c r="D153" s="128"/>
      <c r="E153" s="129"/>
      <c r="G153" s="23"/>
      <c r="H153" s="158"/>
      <c r="I153" s="158"/>
      <c r="J153" s="158"/>
      <c r="K153" s="158"/>
      <c r="L153" s="158"/>
      <c r="M153" s="158"/>
    </row>
    <row r="155" ht="13.5" thickBot="1"/>
    <row r="156" spans="1:21" ht="12.75">
      <c r="A156" s="123" t="s">
        <v>155</v>
      </c>
      <c r="B156" s="114"/>
      <c r="C156" s="159"/>
      <c r="E156" s="151" t="s">
        <v>65</v>
      </c>
      <c r="F156" s="152"/>
      <c r="G156" s="152"/>
      <c r="H156" s="152"/>
      <c r="I156" s="152"/>
      <c r="J156" s="152"/>
      <c r="K156" s="153"/>
      <c r="R156" s="62"/>
      <c r="S156" s="62"/>
      <c r="T156" s="62"/>
      <c r="U156" s="62"/>
    </row>
    <row r="157" spans="1:21" ht="12.75">
      <c r="A157" s="124"/>
      <c r="B157" s="125"/>
      <c r="C157" s="160"/>
      <c r="E157" s="126" t="s">
        <v>66</v>
      </c>
      <c r="F157" s="127"/>
      <c r="G157" s="144" t="s">
        <v>153</v>
      </c>
      <c r="H157" s="144"/>
      <c r="I157" s="144"/>
      <c r="J157" s="144"/>
      <c r="K157" s="154"/>
      <c r="R157" s="43"/>
      <c r="S157" s="43"/>
      <c r="T157" s="43"/>
      <c r="U157" s="43"/>
    </row>
    <row r="158" spans="1:21" ht="12.75">
      <c r="A158" s="9" t="s">
        <v>47</v>
      </c>
      <c r="B158" s="10" t="s">
        <v>48</v>
      </c>
      <c r="C158" s="11" t="s">
        <v>49</v>
      </c>
      <c r="E158" s="126" t="s">
        <v>67</v>
      </c>
      <c r="F158" s="127"/>
      <c r="G158" s="144" t="s">
        <v>68</v>
      </c>
      <c r="H158" s="144"/>
      <c r="I158" s="10"/>
      <c r="J158" s="10"/>
      <c r="K158" s="11"/>
      <c r="R158" s="23"/>
      <c r="S158" s="23"/>
      <c r="T158" s="23"/>
      <c r="U158" s="23"/>
    </row>
    <row r="159" spans="1:21" ht="12.75">
      <c r="A159" s="9" t="s">
        <v>57</v>
      </c>
      <c r="B159" s="10" t="s">
        <v>118</v>
      </c>
      <c r="C159" s="11">
        <v>3</v>
      </c>
      <c r="E159" s="126" t="s">
        <v>69</v>
      </c>
      <c r="F159" s="127"/>
      <c r="G159" s="10" t="s">
        <v>70</v>
      </c>
      <c r="H159" s="10"/>
      <c r="I159" s="10"/>
      <c r="J159" s="10"/>
      <c r="K159" s="11"/>
      <c r="R159" s="23"/>
      <c r="S159" s="23"/>
      <c r="T159" s="23"/>
      <c r="U159" s="23"/>
    </row>
    <row r="160" spans="1:21" ht="12.75">
      <c r="A160" s="9" t="s">
        <v>57</v>
      </c>
      <c r="B160" s="10" t="s">
        <v>119</v>
      </c>
      <c r="C160" s="11">
        <v>0</v>
      </c>
      <c r="E160" s="126" t="s">
        <v>71</v>
      </c>
      <c r="F160" s="127"/>
      <c r="G160" s="10">
        <v>40</v>
      </c>
      <c r="H160" s="10"/>
      <c r="I160" s="10"/>
      <c r="J160" s="10"/>
      <c r="K160" s="11"/>
      <c r="R160" s="23"/>
      <c r="S160" s="23"/>
      <c r="T160" s="23"/>
      <c r="U160" s="23"/>
    </row>
    <row r="161" spans="1:21" ht="12.75">
      <c r="A161" s="9" t="s">
        <v>57</v>
      </c>
      <c r="B161" s="10" t="s">
        <v>120</v>
      </c>
      <c r="C161" s="11">
        <v>7</v>
      </c>
      <c r="E161" s="9" t="s">
        <v>72</v>
      </c>
      <c r="F161" s="10"/>
      <c r="G161" s="10" t="s">
        <v>73</v>
      </c>
      <c r="H161" s="10"/>
      <c r="I161" s="10"/>
      <c r="J161" s="10"/>
      <c r="K161" s="11"/>
      <c r="R161" s="23"/>
      <c r="S161" s="23"/>
      <c r="T161" s="23"/>
      <c r="U161" s="23"/>
    </row>
    <row r="162" spans="1:21" ht="12.75">
      <c r="A162" s="9" t="s">
        <v>114</v>
      </c>
      <c r="B162" s="10" t="s">
        <v>121</v>
      </c>
      <c r="C162" s="11">
        <v>5</v>
      </c>
      <c r="E162" s="9" t="s">
        <v>74</v>
      </c>
      <c r="F162" s="10"/>
      <c r="G162" s="10" t="s">
        <v>75</v>
      </c>
      <c r="H162" s="10"/>
      <c r="I162" s="10"/>
      <c r="J162" s="10"/>
      <c r="K162" s="11"/>
      <c r="R162" s="23"/>
      <c r="S162" s="23"/>
      <c r="T162" s="23"/>
      <c r="U162" s="23"/>
    </row>
    <row r="163" spans="1:21" ht="13.5" thickBot="1">
      <c r="A163" s="13" t="s">
        <v>122</v>
      </c>
      <c r="B163" s="14" t="s">
        <v>57</v>
      </c>
      <c r="C163" s="15">
        <v>0</v>
      </c>
      <c r="E163" s="9" t="s">
        <v>76</v>
      </c>
      <c r="F163" s="10"/>
      <c r="G163" s="10" t="s">
        <v>123</v>
      </c>
      <c r="H163" s="10"/>
      <c r="I163" s="10"/>
      <c r="J163" s="10"/>
      <c r="K163" s="11"/>
      <c r="R163" s="23"/>
      <c r="S163" s="23"/>
      <c r="T163" s="23"/>
      <c r="U163" s="23"/>
    </row>
    <row r="164" spans="1:21" ht="13.5" thickBot="1">
      <c r="A164" s="13" t="s">
        <v>120</v>
      </c>
      <c r="B164" s="14" t="s">
        <v>57</v>
      </c>
      <c r="C164" s="15">
        <v>7</v>
      </c>
      <c r="E164" s="22" t="s">
        <v>78</v>
      </c>
      <c r="F164" s="14"/>
      <c r="G164" s="14">
        <v>108</v>
      </c>
      <c r="H164" s="14"/>
      <c r="I164" s="14"/>
      <c r="J164" s="14"/>
      <c r="K164" s="15"/>
      <c r="R164" s="23"/>
      <c r="S164" s="23"/>
      <c r="T164" s="23"/>
      <c r="U164" s="23"/>
    </row>
    <row r="165" spans="1:21" ht="12.75">
      <c r="A165" s="23"/>
      <c r="B165" s="23"/>
      <c r="C165" s="23"/>
      <c r="E165" s="23"/>
      <c r="F165" s="23"/>
      <c r="G165" s="23"/>
      <c r="H165" s="23"/>
      <c r="R165" s="23"/>
      <c r="S165" s="23"/>
      <c r="T165" s="23"/>
      <c r="U165" s="23"/>
    </row>
    <row r="166" spans="1:8" ht="12.75">
      <c r="A166" s="23"/>
      <c r="B166" s="23"/>
      <c r="C166" s="23"/>
      <c r="E166" s="23"/>
      <c r="F166" s="23"/>
      <c r="G166" s="23"/>
      <c r="H166" s="23"/>
    </row>
    <row r="167" spans="1:8" ht="12.75">
      <c r="A167" s="23"/>
      <c r="B167" s="23"/>
      <c r="C167" s="23"/>
      <c r="E167" s="23"/>
      <c r="F167" s="23"/>
      <c r="G167" s="23"/>
      <c r="H167" s="23"/>
    </row>
    <row r="168" spans="5:8" ht="12.75">
      <c r="E168" s="23"/>
      <c r="F168" s="23"/>
      <c r="G168" s="23"/>
      <c r="H168" s="23"/>
    </row>
    <row r="169" spans="5:8" ht="12.75">
      <c r="E169" s="23"/>
      <c r="F169" s="23"/>
      <c r="G169" s="23"/>
      <c r="H169" s="23"/>
    </row>
    <row r="170" spans="5:8" ht="12.75">
      <c r="E170" s="23"/>
      <c r="F170" s="23"/>
      <c r="G170" s="23"/>
      <c r="H170" s="23"/>
    </row>
  </sheetData>
  <mergeCells count="35">
    <mergeCell ref="A1:A2"/>
    <mergeCell ref="B1:B2"/>
    <mergeCell ref="C1:C2"/>
    <mergeCell ref="D1:D2"/>
    <mergeCell ref="K1:K2"/>
    <mergeCell ref="L1:L2"/>
    <mergeCell ref="E1:E2"/>
    <mergeCell ref="F1:F2"/>
    <mergeCell ref="G1:G2"/>
    <mergeCell ref="H1:H2"/>
    <mergeCell ref="R1:U1"/>
    <mergeCell ref="V1:X1"/>
    <mergeCell ref="A146:E146"/>
    <mergeCell ref="G146:M146"/>
    <mergeCell ref="M1:M2"/>
    <mergeCell ref="N1:N2"/>
    <mergeCell ref="O1:O2"/>
    <mergeCell ref="P1:Q1"/>
    <mergeCell ref="I1:I2"/>
    <mergeCell ref="J1:J2"/>
    <mergeCell ref="G148:G149"/>
    <mergeCell ref="H150:M150"/>
    <mergeCell ref="H151:M151"/>
    <mergeCell ref="B152:E152"/>
    <mergeCell ref="H152:M152"/>
    <mergeCell ref="B153:E153"/>
    <mergeCell ref="H153:M153"/>
    <mergeCell ref="A156:C157"/>
    <mergeCell ref="E156:K156"/>
    <mergeCell ref="E157:F157"/>
    <mergeCell ref="G157:K157"/>
    <mergeCell ref="E158:F158"/>
    <mergeCell ref="G158:H158"/>
    <mergeCell ref="E159:F159"/>
    <mergeCell ref="E160:F16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13"/>
  </sheetPr>
  <dimension ref="A1:Z92"/>
  <sheetViews>
    <sheetView workbookViewId="0" topLeftCell="E1">
      <selection activeCell="Y3" sqref="Y3"/>
    </sheetView>
  </sheetViews>
  <sheetFormatPr defaultColWidth="9.140625" defaultRowHeight="12.75"/>
  <cols>
    <col min="1" max="1" width="11.421875" style="0" customWidth="1"/>
    <col min="2" max="2" width="12.7109375" style="0" customWidth="1"/>
    <col min="8" max="8" width="14.00390625" style="0" customWidth="1"/>
  </cols>
  <sheetData>
    <row r="1" spans="1:26" ht="12.75" customHeight="1">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61" t="s">
        <v>13</v>
      </c>
      <c r="P1" s="120" t="s">
        <v>14</v>
      </c>
      <c r="Q1" s="121"/>
      <c r="R1" s="163" t="s">
        <v>15</v>
      </c>
      <c r="S1" s="155"/>
      <c r="T1" s="61"/>
      <c r="U1" s="61"/>
      <c r="V1" s="121" t="s">
        <v>16</v>
      </c>
      <c r="W1" s="121"/>
      <c r="X1" s="121"/>
      <c r="Y1" s="1" t="s">
        <v>17</v>
      </c>
      <c r="Z1" s="2"/>
    </row>
    <row r="2" spans="1:26" ht="39" thickBot="1">
      <c r="A2" s="157"/>
      <c r="B2" s="156"/>
      <c r="C2" s="156"/>
      <c r="D2" s="156"/>
      <c r="E2" s="156"/>
      <c r="F2" s="156"/>
      <c r="G2" s="156"/>
      <c r="H2" s="156"/>
      <c r="I2" s="156"/>
      <c r="J2" s="156"/>
      <c r="K2" s="156"/>
      <c r="L2" s="156"/>
      <c r="M2" s="156"/>
      <c r="N2" s="156"/>
      <c r="O2" s="162"/>
      <c r="P2" s="3" t="s">
        <v>18</v>
      </c>
      <c r="Q2" s="4" t="s">
        <v>19</v>
      </c>
      <c r="R2" s="4" t="s">
        <v>56</v>
      </c>
      <c r="S2" s="4" t="s">
        <v>55</v>
      </c>
      <c r="T2" s="66" t="s">
        <v>124</v>
      </c>
      <c r="U2" s="66" t="s">
        <v>126</v>
      </c>
      <c r="V2" s="4" t="s">
        <v>20</v>
      </c>
      <c r="W2" s="4" t="s">
        <v>21</v>
      </c>
      <c r="X2" s="4" t="s">
        <v>22</v>
      </c>
      <c r="Y2" s="5" t="s">
        <v>23</v>
      </c>
      <c r="Z2" s="6" t="s">
        <v>24</v>
      </c>
    </row>
    <row r="3" spans="1:26" ht="12.75">
      <c r="A3" s="18">
        <v>0</v>
      </c>
      <c r="B3" s="1">
        <v>2</v>
      </c>
      <c r="C3" s="1">
        <v>0</v>
      </c>
      <c r="D3" s="1"/>
      <c r="E3" s="1">
        <v>1680</v>
      </c>
      <c r="F3" s="1">
        <v>1680</v>
      </c>
      <c r="G3" s="1">
        <v>13518080</v>
      </c>
      <c r="H3" s="1">
        <v>0.569272</v>
      </c>
      <c r="I3" s="1">
        <v>0</v>
      </c>
      <c r="J3" s="1">
        <v>0</v>
      </c>
      <c r="K3" s="1">
        <v>0</v>
      </c>
      <c r="L3" s="1">
        <v>0</v>
      </c>
      <c r="M3" s="1">
        <v>115.753899</v>
      </c>
      <c r="N3" s="1">
        <v>2</v>
      </c>
      <c r="O3" s="2">
        <v>1.502009</v>
      </c>
      <c r="P3" s="87">
        <f>SUM(O3:O22)</f>
        <v>17.243112000000004</v>
      </c>
      <c r="Q3" s="1">
        <f>P3/SUM(N3:N22)</f>
        <v>0.8621556000000001</v>
      </c>
      <c r="R3" s="1">
        <f aca="true" t="shared" si="0" ref="R3:R30">(I3+K3)/F3</f>
        <v>0</v>
      </c>
      <c r="S3" s="1"/>
      <c r="T3" s="10" t="s">
        <v>131</v>
      </c>
      <c r="U3" s="10">
        <v>100</v>
      </c>
      <c r="V3" s="1">
        <f>SUM(O3:O61)</f>
        <v>62.08546799999993</v>
      </c>
      <c r="W3" s="1">
        <f>(SUM(G3:G61)-SUM(J3:J61)-SUM(L3:L61))/9000000</f>
        <v>62.064992</v>
      </c>
      <c r="X3" s="1">
        <f>SUM(O3:O61)</f>
        <v>62.08546799999993</v>
      </c>
      <c r="Y3" s="1">
        <v>160.36318629885673</v>
      </c>
      <c r="Z3" s="2">
        <f>W3/Y3</f>
        <v>0.38702768030771206</v>
      </c>
    </row>
    <row r="4" spans="1:26" ht="12.75">
      <c r="A4" s="9">
        <v>0</v>
      </c>
      <c r="B4" s="10">
        <v>3</v>
      </c>
      <c r="C4" s="10">
        <v>0</v>
      </c>
      <c r="D4" s="10"/>
      <c r="E4" s="10">
        <v>3696</v>
      </c>
      <c r="F4" s="10">
        <v>3696</v>
      </c>
      <c r="G4" s="10">
        <v>16466560</v>
      </c>
      <c r="H4" s="10">
        <v>0.566567</v>
      </c>
      <c r="I4" s="10">
        <v>0</v>
      </c>
      <c r="J4" s="10">
        <v>0</v>
      </c>
      <c r="K4" s="10">
        <v>0</v>
      </c>
      <c r="L4" s="10">
        <v>0</v>
      </c>
      <c r="M4" s="10">
        <v>181.492468</v>
      </c>
      <c r="N4" s="10">
        <v>2</v>
      </c>
      <c r="O4" s="11">
        <v>1.829618</v>
      </c>
      <c r="P4" s="86"/>
      <c r="Q4" s="10"/>
      <c r="R4" s="10">
        <f t="shared" si="0"/>
        <v>0</v>
      </c>
      <c r="S4" s="10"/>
      <c r="T4" s="10"/>
      <c r="U4" s="10"/>
      <c r="V4" s="10"/>
      <c r="W4" s="10"/>
      <c r="X4" s="10"/>
      <c r="Y4" s="10"/>
      <c r="Z4" s="11"/>
    </row>
    <row r="5" spans="1:26" ht="12.75">
      <c r="A5" s="9">
        <v>0</v>
      </c>
      <c r="B5" s="10">
        <v>4</v>
      </c>
      <c r="C5" s="10">
        <v>0</v>
      </c>
      <c r="D5" s="10"/>
      <c r="E5" s="10">
        <v>1634</v>
      </c>
      <c r="F5" s="10">
        <v>1634</v>
      </c>
      <c r="G5" s="10">
        <v>13359680</v>
      </c>
      <c r="H5" s="10">
        <v>0.566653</v>
      </c>
      <c r="I5" s="10">
        <v>0</v>
      </c>
      <c r="J5" s="10">
        <v>0</v>
      </c>
      <c r="K5" s="10">
        <v>0</v>
      </c>
      <c r="L5" s="10">
        <v>0</v>
      </c>
      <c r="M5" s="10">
        <v>205.660929</v>
      </c>
      <c r="N5" s="10">
        <v>2</v>
      </c>
      <c r="O5" s="11">
        <v>1.484409</v>
      </c>
      <c r="P5" s="86"/>
      <c r="Q5" s="10"/>
      <c r="R5" s="10">
        <f t="shared" si="0"/>
        <v>0</v>
      </c>
      <c r="S5" s="10"/>
      <c r="T5" s="10"/>
      <c r="U5" s="10"/>
      <c r="V5" s="10"/>
      <c r="W5" s="10"/>
      <c r="X5" s="10"/>
      <c r="Y5" s="10"/>
      <c r="Z5" s="11"/>
    </row>
    <row r="6" spans="1:26" ht="12.75">
      <c r="A6" s="9">
        <v>0</v>
      </c>
      <c r="B6" s="10">
        <v>5</v>
      </c>
      <c r="C6" s="10">
        <v>0</v>
      </c>
      <c r="D6" s="10"/>
      <c r="E6" s="10">
        <v>1793</v>
      </c>
      <c r="F6" s="10">
        <v>1793</v>
      </c>
      <c r="G6" s="10">
        <v>15246880</v>
      </c>
      <c r="H6" s="10">
        <v>0.566647</v>
      </c>
      <c r="I6" s="10">
        <v>0</v>
      </c>
      <c r="J6" s="10">
        <v>0</v>
      </c>
      <c r="K6" s="10">
        <v>0</v>
      </c>
      <c r="L6" s="10">
        <v>0</v>
      </c>
      <c r="M6" s="10">
        <v>120.83337</v>
      </c>
      <c r="N6" s="10">
        <v>2</v>
      </c>
      <c r="O6" s="11">
        <v>1.694098</v>
      </c>
      <c r="P6" s="86"/>
      <c r="Q6" s="10"/>
      <c r="R6" s="10">
        <f t="shared" si="0"/>
        <v>0</v>
      </c>
      <c r="S6" s="10"/>
      <c r="T6" s="10"/>
      <c r="U6" s="10"/>
      <c r="V6" s="10"/>
      <c r="W6" s="10"/>
      <c r="X6" s="10"/>
      <c r="Y6" s="10"/>
      <c r="Z6" s="11"/>
    </row>
    <row r="7" spans="1:26" ht="12.75">
      <c r="A7" s="9">
        <v>0</v>
      </c>
      <c r="B7" s="10">
        <v>6</v>
      </c>
      <c r="C7" s="10">
        <v>0</v>
      </c>
      <c r="D7" s="10"/>
      <c r="E7" s="10">
        <v>3149</v>
      </c>
      <c r="F7" s="10">
        <v>3149</v>
      </c>
      <c r="G7" s="10">
        <v>15965760</v>
      </c>
      <c r="H7" s="10">
        <v>0.536938</v>
      </c>
      <c r="I7" s="10">
        <v>0</v>
      </c>
      <c r="J7" s="10">
        <v>0</v>
      </c>
      <c r="K7" s="10">
        <v>0</v>
      </c>
      <c r="L7" s="10">
        <v>0</v>
      </c>
      <c r="M7" s="10">
        <v>213.084345</v>
      </c>
      <c r="N7" s="10">
        <v>2</v>
      </c>
      <c r="O7" s="11">
        <v>1.773973</v>
      </c>
      <c r="P7" s="86"/>
      <c r="Q7" s="10"/>
      <c r="R7" s="10">
        <f t="shared" si="0"/>
        <v>0</v>
      </c>
      <c r="S7" s="33"/>
      <c r="T7" s="33"/>
      <c r="U7" s="33"/>
      <c r="V7" s="10"/>
      <c r="W7" s="10"/>
      <c r="X7" s="10"/>
      <c r="Y7" s="10"/>
      <c r="Z7" s="11"/>
    </row>
    <row r="8" spans="1:26" ht="12.75">
      <c r="A8" s="9">
        <v>0</v>
      </c>
      <c r="B8" s="10">
        <v>7</v>
      </c>
      <c r="C8" s="10">
        <v>0</v>
      </c>
      <c r="D8" s="10"/>
      <c r="E8" s="10">
        <v>1663</v>
      </c>
      <c r="F8" s="10">
        <v>1663</v>
      </c>
      <c r="G8" s="10">
        <v>14279680</v>
      </c>
      <c r="H8" s="10">
        <v>0.547626</v>
      </c>
      <c r="I8" s="10">
        <v>0</v>
      </c>
      <c r="J8" s="10">
        <v>0</v>
      </c>
      <c r="K8" s="10">
        <v>0</v>
      </c>
      <c r="L8" s="10">
        <v>0</v>
      </c>
      <c r="M8" s="10">
        <v>121.27648</v>
      </c>
      <c r="N8" s="10">
        <v>2</v>
      </c>
      <c r="O8" s="11">
        <v>1.586631</v>
      </c>
      <c r="P8" s="86"/>
      <c r="Q8" s="10"/>
      <c r="R8" s="10">
        <f t="shared" si="0"/>
        <v>0</v>
      </c>
      <c r="S8" s="10"/>
      <c r="T8" s="10"/>
      <c r="U8" s="10"/>
      <c r="V8" s="10"/>
      <c r="W8" s="10"/>
      <c r="X8" s="10"/>
      <c r="Y8" s="10"/>
      <c r="Z8" s="11"/>
    </row>
    <row r="9" spans="1:26" ht="12.75">
      <c r="A9" s="9">
        <v>0</v>
      </c>
      <c r="B9" s="10">
        <v>8</v>
      </c>
      <c r="C9" s="10">
        <v>0</v>
      </c>
      <c r="D9" s="10"/>
      <c r="E9" s="10">
        <v>3563</v>
      </c>
      <c r="F9" s="10">
        <v>3563</v>
      </c>
      <c r="G9" s="10">
        <v>16266560</v>
      </c>
      <c r="H9" s="10">
        <v>0.556174</v>
      </c>
      <c r="I9" s="10">
        <v>0</v>
      </c>
      <c r="J9" s="10">
        <v>0</v>
      </c>
      <c r="K9" s="10">
        <v>0</v>
      </c>
      <c r="L9" s="10">
        <v>0</v>
      </c>
      <c r="M9" s="10">
        <v>192.175586</v>
      </c>
      <c r="N9" s="10">
        <v>2</v>
      </c>
      <c r="O9" s="11">
        <v>1.807396</v>
      </c>
      <c r="P9" s="86"/>
      <c r="Q9" s="10"/>
      <c r="R9" s="10">
        <f t="shared" si="0"/>
        <v>0</v>
      </c>
      <c r="S9" s="10"/>
      <c r="T9" s="10"/>
      <c r="U9" s="10"/>
      <c r="V9" s="10"/>
      <c r="W9" s="10"/>
      <c r="X9" s="10"/>
      <c r="Y9" s="10"/>
      <c r="Z9" s="11"/>
    </row>
    <row r="10" spans="1:26" ht="12.75">
      <c r="A10" s="9">
        <v>0</v>
      </c>
      <c r="B10" s="10">
        <v>9</v>
      </c>
      <c r="C10" s="10">
        <v>0</v>
      </c>
      <c r="D10" s="10"/>
      <c r="E10" s="10">
        <v>3489</v>
      </c>
      <c r="F10" s="10">
        <v>3489</v>
      </c>
      <c r="G10" s="10">
        <v>16071680</v>
      </c>
      <c r="H10" s="10">
        <v>0.54128</v>
      </c>
      <c r="I10" s="10">
        <v>0</v>
      </c>
      <c r="J10" s="10">
        <v>0</v>
      </c>
      <c r="K10" s="10">
        <v>0</v>
      </c>
      <c r="L10" s="10">
        <v>0</v>
      </c>
      <c r="M10" s="10">
        <v>148.835905</v>
      </c>
      <c r="N10" s="10">
        <v>2</v>
      </c>
      <c r="O10" s="11">
        <v>1.785742</v>
      </c>
      <c r="P10" s="86"/>
      <c r="Q10" s="10"/>
      <c r="R10" s="10">
        <f t="shared" si="0"/>
        <v>0</v>
      </c>
      <c r="S10" s="10"/>
      <c r="T10" s="10"/>
      <c r="U10" s="10"/>
      <c r="V10" s="10"/>
      <c r="W10" s="10"/>
      <c r="X10" s="10"/>
      <c r="Y10" s="10"/>
      <c r="Z10" s="11"/>
    </row>
    <row r="11" spans="1:26" ht="12.75">
      <c r="A11" s="9">
        <v>0</v>
      </c>
      <c r="B11" s="10">
        <v>10</v>
      </c>
      <c r="C11" s="10">
        <v>0</v>
      </c>
      <c r="D11" s="10"/>
      <c r="E11" s="10">
        <v>2577</v>
      </c>
      <c r="F11" s="10">
        <v>2577</v>
      </c>
      <c r="G11" s="10">
        <v>15525760</v>
      </c>
      <c r="H11" s="10">
        <v>0.571839</v>
      </c>
      <c r="I11" s="10">
        <v>0</v>
      </c>
      <c r="J11" s="10">
        <v>0</v>
      </c>
      <c r="K11" s="10">
        <v>0</v>
      </c>
      <c r="L11" s="10">
        <v>0</v>
      </c>
      <c r="M11" s="10">
        <v>123.067488</v>
      </c>
      <c r="N11" s="10">
        <v>2</v>
      </c>
      <c r="O11" s="11">
        <v>1.725084</v>
      </c>
      <c r="P11" s="86"/>
      <c r="Q11" s="10"/>
      <c r="R11" s="10">
        <f t="shared" si="0"/>
        <v>0</v>
      </c>
      <c r="S11" s="10"/>
      <c r="T11" s="10"/>
      <c r="U11" s="10"/>
      <c r="V11" s="10"/>
      <c r="W11" s="10"/>
      <c r="X11" s="10"/>
      <c r="Y11" s="10"/>
      <c r="Z11" s="11"/>
    </row>
    <row r="12" spans="1:26" ht="12.75">
      <c r="A12" s="9">
        <v>0</v>
      </c>
      <c r="B12" s="10">
        <v>1</v>
      </c>
      <c r="C12" s="10">
        <v>0</v>
      </c>
      <c r="D12" s="10"/>
      <c r="E12" s="10">
        <v>1716</v>
      </c>
      <c r="F12" s="10">
        <v>1716</v>
      </c>
      <c r="G12" s="10">
        <v>14473600</v>
      </c>
      <c r="H12" s="10">
        <v>0.563607</v>
      </c>
      <c r="I12" s="10">
        <v>0</v>
      </c>
      <c r="J12" s="10">
        <v>0</v>
      </c>
      <c r="K12" s="10">
        <v>0</v>
      </c>
      <c r="L12" s="10">
        <v>0</v>
      </c>
      <c r="M12" s="10">
        <v>118.608976</v>
      </c>
      <c r="N12" s="10">
        <v>2</v>
      </c>
      <c r="O12" s="11">
        <v>1.608178</v>
      </c>
      <c r="P12" s="86"/>
      <c r="Q12" s="10"/>
      <c r="R12" s="10">
        <f t="shared" si="0"/>
        <v>0</v>
      </c>
      <c r="S12" s="10"/>
      <c r="T12" s="10"/>
      <c r="U12" s="10"/>
      <c r="V12" s="10"/>
      <c r="W12" s="10"/>
      <c r="X12" s="10"/>
      <c r="Y12" s="10"/>
      <c r="Z12" s="11"/>
    </row>
    <row r="13" spans="1:26" ht="12.75">
      <c r="A13" s="9">
        <v>1</v>
      </c>
      <c r="B13" s="10">
        <v>0</v>
      </c>
      <c r="C13" s="10">
        <v>0</v>
      </c>
      <c r="D13" s="10"/>
      <c r="E13" s="10">
        <v>866</v>
      </c>
      <c r="F13" s="10">
        <v>866</v>
      </c>
      <c r="G13" s="10">
        <v>277120</v>
      </c>
      <c r="H13" s="10">
        <v>0.080154</v>
      </c>
      <c r="I13" s="10">
        <v>0</v>
      </c>
      <c r="J13" s="10">
        <v>0</v>
      </c>
      <c r="K13" s="10">
        <v>0</v>
      </c>
      <c r="L13" s="10">
        <v>0</v>
      </c>
      <c r="M13" s="10">
        <v>119.558372</v>
      </c>
      <c r="N13" s="10">
        <v>0</v>
      </c>
      <c r="O13" s="11">
        <v>0.030791</v>
      </c>
      <c r="P13" s="86"/>
      <c r="Q13" s="10"/>
      <c r="R13" s="10">
        <f t="shared" si="0"/>
        <v>0</v>
      </c>
      <c r="S13" s="10"/>
      <c r="T13" s="10"/>
      <c r="U13" s="10"/>
      <c r="V13" s="10"/>
      <c r="W13" s="10"/>
      <c r="X13" s="10"/>
      <c r="Y13" s="10"/>
      <c r="Z13" s="11"/>
    </row>
    <row r="14" spans="1:26" ht="12.75">
      <c r="A14" s="9">
        <v>2</v>
      </c>
      <c r="B14" s="10">
        <v>0</v>
      </c>
      <c r="C14" s="10">
        <v>0</v>
      </c>
      <c r="D14" s="10"/>
      <c r="E14" s="10">
        <v>844</v>
      </c>
      <c r="F14" s="10">
        <v>844</v>
      </c>
      <c r="G14" s="10">
        <v>270080</v>
      </c>
      <c r="H14" s="10">
        <v>0.10183</v>
      </c>
      <c r="I14" s="10">
        <v>0</v>
      </c>
      <c r="J14" s="10">
        <v>0</v>
      </c>
      <c r="K14" s="10">
        <v>0</v>
      </c>
      <c r="L14" s="10">
        <v>0</v>
      </c>
      <c r="M14" s="10">
        <v>121.499999</v>
      </c>
      <c r="N14" s="10">
        <v>0</v>
      </c>
      <c r="O14" s="11">
        <v>0.030009</v>
      </c>
      <c r="P14" s="86"/>
      <c r="Q14" s="10"/>
      <c r="R14" s="10">
        <f t="shared" si="0"/>
        <v>0</v>
      </c>
      <c r="S14" s="10"/>
      <c r="T14" s="10"/>
      <c r="U14" s="10"/>
      <c r="V14" s="10"/>
      <c r="W14" s="10"/>
      <c r="X14" s="10"/>
      <c r="Y14" s="10"/>
      <c r="Z14" s="11"/>
    </row>
    <row r="15" spans="1:26" ht="12.75">
      <c r="A15" s="9">
        <v>3</v>
      </c>
      <c r="B15" s="10">
        <v>0</v>
      </c>
      <c r="C15" s="10">
        <v>0</v>
      </c>
      <c r="D15" s="10"/>
      <c r="E15" s="10">
        <v>1830</v>
      </c>
      <c r="F15" s="10">
        <v>1830</v>
      </c>
      <c r="G15" s="10">
        <v>585600</v>
      </c>
      <c r="H15" s="10">
        <v>0.071886</v>
      </c>
      <c r="I15" s="10">
        <v>0</v>
      </c>
      <c r="J15" s="10">
        <v>0</v>
      </c>
      <c r="K15" s="10">
        <v>0</v>
      </c>
      <c r="L15" s="10">
        <v>0</v>
      </c>
      <c r="M15" s="10">
        <v>105.542219</v>
      </c>
      <c r="N15" s="10">
        <v>0</v>
      </c>
      <c r="O15" s="11">
        <v>0.065067</v>
      </c>
      <c r="P15" s="86"/>
      <c r="Q15" s="10"/>
      <c r="R15" s="10">
        <f t="shared" si="0"/>
        <v>0</v>
      </c>
      <c r="S15" s="10"/>
      <c r="T15" s="10"/>
      <c r="U15" s="10"/>
      <c r="V15" s="10"/>
      <c r="W15" s="10"/>
      <c r="X15" s="10"/>
      <c r="Y15" s="10"/>
      <c r="Z15" s="11"/>
    </row>
    <row r="16" spans="1:26" ht="12.75">
      <c r="A16" s="9">
        <v>4</v>
      </c>
      <c r="B16" s="10">
        <v>0</v>
      </c>
      <c r="C16" s="10">
        <v>0</v>
      </c>
      <c r="D16" s="10"/>
      <c r="E16" s="10">
        <v>824</v>
      </c>
      <c r="F16" s="10">
        <v>824</v>
      </c>
      <c r="G16" s="10">
        <v>263680</v>
      </c>
      <c r="H16" s="10">
        <v>0.079014</v>
      </c>
      <c r="I16" s="10">
        <v>0</v>
      </c>
      <c r="J16" s="10">
        <v>0</v>
      </c>
      <c r="K16" s="10">
        <v>0</v>
      </c>
      <c r="L16" s="10">
        <v>0</v>
      </c>
      <c r="M16" s="10">
        <v>91.112371</v>
      </c>
      <c r="N16" s="10">
        <v>0</v>
      </c>
      <c r="O16" s="11">
        <v>0.029298</v>
      </c>
      <c r="P16" s="86"/>
      <c r="Q16" s="10"/>
      <c r="R16" s="10">
        <f t="shared" si="0"/>
        <v>0</v>
      </c>
      <c r="S16" s="10"/>
      <c r="T16" s="10"/>
      <c r="U16" s="10"/>
      <c r="V16" s="10"/>
      <c r="W16" s="10"/>
      <c r="X16" s="10"/>
      <c r="Y16" s="10"/>
      <c r="Z16" s="11"/>
    </row>
    <row r="17" spans="1:26" ht="12.75">
      <c r="A17" s="9">
        <v>5</v>
      </c>
      <c r="B17" s="10">
        <v>0</v>
      </c>
      <c r="C17" s="10">
        <v>0</v>
      </c>
      <c r="D17" s="10"/>
      <c r="E17" s="10">
        <v>907</v>
      </c>
      <c r="F17" s="10">
        <v>907</v>
      </c>
      <c r="G17" s="10">
        <v>290240</v>
      </c>
      <c r="H17" s="10">
        <v>0.114586</v>
      </c>
      <c r="I17" s="10">
        <v>0</v>
      </c>
      <c r="J17" s="10">
        <v>0</v>
      </c>
      <c r="K17" s="10">
        <v>0</v>
      </c>
      <c r="L17" s="10">
        <v>0</v>
      </c>
      <c r="M17" s="10">
        <v>120.698322</v>
      </c>
      <c r="N17" s="10">
        <v>0</v>
      </c>
      <c r="O17" s="11">
        <v>0.032249</v>
      </c>
      <c r="P17" s="86"/>
      <c r="Q17" s="10"/>
      <c r="R17" s="10">
        <f t="shared" si="0"/>
        <v>0</v>
      </c>
      <c r="S17" s="10"/>
      <c r="T17" s="10"/>
      <c r="U17" s="10"/>
      <c r="V17" s="10"/>
      <c r="W17" s="10"/>
      <c r="X17" s="10"/>
      <c r="Y17" s="10"/>
      <c r="Z17" s="11"/>
    </row>
    <row r="18" spans="1:26" ht="12.75">
      <c r="A18" s="9">
        <v>6</v>
      </c>
      <c r="B18" s="10">
        <v>0</v>
      </c>
      <c r="C18" s="10">
        <v>0</v>
      </c>
      <c r="D18" s="10"/>
      <c r="E18" s="10">
        <v>1585</v>
      </c>
      <c r="F18" s="10">
        <v>1585</v>
      </c>
      <c r="G18" s="10">
        <v>507200</v>
      </c>
      <c r="H18" s="10">
        <v>0.075101</v>
      </c>
      <c r="I18" s="10">
        <v>0</v>
      </c>
      <c r="J18" s="10">
        <v>0</v>
      </c>
      <c r="K18" s="10">
        <v>0</v>
      </c>
      <c r="L18" s="10">
        <v>0</v>
      </c>
      <c r="M18" s="10">
        <v>164.572252</v>
      </c>
      <c r="N18" s="10">
        <v>0</v>
      </c>
      <c r="O18" s="11">
        <v>0.056356</v>
      </c>
      <c r="P18" s="86"/>
      <c r="Q18" s="10"/>
      <c r="R18" s="10">
        <f t="shared" si="0"/>
        <v>0</v>
      </c>
      <c r="S18" s="10"/>
      <c r="T18" s="10"/>
      <c r="U18" s="10"/>
      <c r="V18" s="10"/>
      <c r="W18" s="10"/>
      <c r="X18" s="10"/>
      <c r="Y18" s="10"/>
      <c r="Z18" s="11"/>
    </row>
    <row r="19" spans="1:26" ht="12.75">
      <c r="A19" s="9">
        <v>7</v>
      </c>
      <c r="B19" s="10">
        <v>0</v>
      </c>
      <c r="C19" s="10">
        <v>0</v>
      </c>
      <c r="D19" s="10"/>
      <c r="E19" s="10">
        <v>835</v>
      </c>
      <c r="F19" s="10">
        <v>835</v>
      </c>
      <c r="G19" s="10">
        <v>267200</v>
      </c>
      <c r="H19" s="10">
        <v>0.071445</v>
      </c>
      <c r="I19" s="10">
        <v>0</v>
      </c>
      <c r="J19" s="10">
        <v>0</v>
      </c>
      <c r="K19" s="10">
        <v>0</v>
      </c>
      <c r="L19" s="10">
        <v>0</v>
      </c>
      <c r="M19" s="10">
        <v>121.499998</v>
      </c>
      <c r="N19" s="10">
        <v>0</v>
      </c>
      <c r="O19" s="11">
        <v>0.029689</v>
      </c>
      <c r="P19" s="86"/>
      <c r="Q19" s="10"/>
      <c r="R19" s="10">
        <f t="shared" si="0"/>
        <v>0</v>
      </c>
      <c r="S19" s="10"/>
      <c r="T19" s="10"/>
      <c r="U19" s="10"/>
      <c r="V19" s="10"/>
      <c r="W19" s="10"/>
      <c r="X19" s="10"/>
      <c r="Y19" s="10"/>
      <c r="Z19" s="11"/>
    </row>
    <row r="20" spans="1:26" ht="12.75">
      <c r="A20" s="9">
        <v>8</v>
      </c>
      <c r="B20" s="10">
        <v>0</v>
      </c>
      <c r="C20" s="10">
        <v>0</v>
      </c>
      <c r="D20" s="10"/>
      <c r="E20" s="10">
        <v>1795</v>
      </c>
      <c r="F20" s="10">
        <v>1795</v>
      </c>
      <c r="G20" s="10">
        <v>574400</v>
      </c>
      <c r="H20" s="10">
        <v>0.075978</v>
      </c>
      <c r="I20" s="10">
        <v>0</v>
      </c>
      <c r="J20" s="10">
        <v>0</v>
      </c>
      <c r="K20" s="10">
        <v>0</v>
      </c>
      <c r="L20" s="10">
        <v>0</v>
      </c>
      <c r="M20" s="10">
        <v>118.69515</v>
      </c>
      <c r="N20" s="10">
        <v>0</v>
      </c>
      <c r="O20" s="11">
        <v>0.063822</v>
      </c>
      <c r="P20" s="86"/>
      <c r="Q20" s="10"/>
      <c r="R20" s="10">
        <f t="shared" si="0"/>
        <v>0</v>
      </c>
      <c r="S20" s="10"/>
      <c r="T20" s="10"/>
      <c r="U20" s="10"/>
      <c r="V20" s="10"/>
      <c r="W20" s="10"/>
      <c r="X20" s="10"/>
      <c r="Y20" s="10"/>
      <c r="Z20" s="11"/>
    </row>
    <row r="21" spans="1:26" ht="12.75">
      <c r="A21" s="9">
        <v>9</v>
      </c>
      <c r="B21" s="10">
        <v>0</v>
      </c>
      <c r="C21" s="10">
        <v>0</v>
      </c>
      <c r="D21" s="10"/>
      <c r="E21" s="10">
        <v>1759</v>
      </c>
      <c r="F21" s="10">
        <v>1759</v>
      </c>
      <c r="G21" s="10">
        <v>562880</v>
      </c>
      <c r="H21" s="10">
        <v>0.074058</v>
      </c>
      <c r="I21" s="10">
        <v>0</v>
      </c>
      <c r="J21" s="10">
        <v>0</v>
      </c>
      <c r="K21" s="10">
        <v>0</v>
      </c>
      <c r="L21" s="10">
        <v>0</v>
      </c>
      <c r="M21" s="10">
        <v>114.237354</v>
      </c>
      <c r="N21" s="10">
        <v>0</v>
      </c>
      <c r="O21" s="11">
        <v>0.062542</v>
      </c>
      <c r="P21" s="86"/>
      <c r="Q21" s="10"/>
      <c r="R21" s="37">
        <f t="shared" si="0"/>
        <v>0</v>
      </c>
      <c r="S21" s="10"/>
      <c r="T21" s="10"/>
      <c r="U21" s="10"/>
      <c r="V21" s="10"/>
      <c r="W21" s="10"/>
      <c r="X21" s="10"/>
      <c r="Y21" s="10"/>
      <c r="Z21" s="11"/>
    </row>
    <row r="22" spans="1:26" ht="12.75">
      <c r="A22" s="9">
        <v>10</v>
      </c>
      <c r="B22" s="10">
        <v>0</v>
      </c>
      <c r="C22" s="10">
        <v>0</v>
      </c>
      <c r="D22" s="10"/>
      <c r="E22" s="10">
        <v>1298</v>
      </c>
      <c r="F22" s="10">
        <v>1298</v>
      </c>
      <c r="G22" s="10">
        <v>415360</v>
      </c>
      <c r="H22" s="10">
        <v>0.152732</v>
      </c>
      <c r="I22" s="10">
        <v>0</v>
      </c>
      <c r="J22" s="10">
        <v>0</v>
      </c>
      <c r="K22" s="10">
        <v>0</v>
      </c>
      <c r="L22" s="10">
        <v>0</v>
      </c>
      <c r="M22" s="10">
        <v>108.288623</v>
      </c>
      <c r="N22" s="10">
        <v>0</v>
      </c>
      <c r="O22" s="11">
        <v>0.046151</v>
      </c>
      <c r="P22" s="86"/>
      <c r="Q22" s="10"/>
      <c r="R22" s="38">
        <f t="shared" si="0"/>
        <v>0</v>
      </c>
      <c r="S22" s="10">
        <v>0.0001</v>
      </c>
      <c r="T22" s="10"/>
      <c r="U22" s="10"/>
      <c r="V22" s="10"/>
      <c r="W22" s="10"/>
      <c r="X22" s="10"/>
      <c r="Y22" s="10"/>
      <c r="Z22" s="11"/>
    </row>
    <row r="23" spans="1:26" ht="12.75">
      <c r="A23" s="9">
        <v>0</v>
      </c>
      <c r="B23" s="10">
        <v>11</v>
      </c>
      <c r="C23" s="10"/>
      <c r="D23" s="10">
        <v>7</v>
      </c>
      <c r="E23" s="10">
        <v>4392</v>
      </c>
      <c r="F23" s="10">
        <v>4392</v>
      </c>
      <c r="G23" s="10">
        <v>17989632</v>
      </c>
      <c r="H23" s="10">
        <v>0.033886</v>
      </c>
      <c r="I23" s="10">
        <v>0</v>
      </c>
      <c r="J23" s="10">
        <v>0</v>
      </c>
      <c r="K23" s="10">
        <v>0</v>
      </c>
      <c r="L23" s="10">
        <v>0</v>
      </c>
      <c r="M23" s="10">
        <v>120.500922</v>
      </c>
      <c r="N23" s="10">
        <v>2</v>
      </c>
      <c r="O23" s="11">
        <v>1.998848</v>
      </c>
      <c r="P23" s="86"/>
      <c r="Q23" s="10"/>
      <c r="R23" s="38">
        <f t="shared" si="0"/>
        <v>0</v>
      </c>
      <c r="S23" s="10">
        <v>0.0001</v>
      </c>
      <c r="T23" s="10"/>
      <c r="U23" s="10"/>
      <c r="V23" s="10"/>
      <c r="W23" s="10"/>
      <c r="X23" s="10"/>
      <c r="Y23" s="10"/>
      <c r="Z23" s="11"/>
    </row>
    <row r="24" spans="1:26" ht="12.75">
      <c r="A24" s="9">
        <v>0</v>
      </c>
      <c r="B24" s="10">
        <v>12</v>
      </c>
      <c r="C24" s="10"/>
      <c r="D24" s="10">
        <v>7</v>
      </c>
      <c r="E24" s="10">
        <v>4394</v>
      </c>
      <c r="F24" s="10">
        <v>4394</v>
      </c>
      <c r="G24" s="10">
        <v>17997824</v>
      </c>
      <c r="H24" s="10">
        <v>0.030259</v>
      </c>
      <c r="I24" s="10">
        <v>0</v>
      </c>
      <c r="J24" s="10">
        <v>0</v>
      </c>
      <c r="K24" s="10">
        <v>0</v>
      </c>
      <c r="L24" s="10">
        <v>0</v>
      </c>
      <c r="M24" s="10">
        <v>119.236253</v>
      </c>
      <c r="N24" s="10">
        <v>2</v>
      </c>
      <c r="O24" s="11">
        <v>1.999758</v>
      </c>
      <c r="P24" s="86"/>
      <c r="Q24" s="10"/>
      <c r="R24" s="38">
        <f t="shared" si="0"/>
        <v>0</v>
      </c>
      <c r="S24" s="10">
        <v>0.0001</v>
      </c>
      <c r="T24" s="10"/>
      <c r="U24" s="10"/>
      <c r="V24" s="10"/>
      <c r="W24" s="10"/>
      <c r="X24" s="10"/>
      <c r="Y24" s="10"/>
      <c r="Z24" s="11"/>
    </row>
    <row r="25" spans="1:26" ht="12.75">
      <c r="A25" s="9">
        <v>0</v>
      </c>
      <c r="B25" s="10">
        <v>13</v>
      </c>
      <c r="C25" s="10"/>
      <c r="D25" s="10">
        <v>7</v>
      </c>
      <c r="E25" s="10">
        <v>4390</v>
      </c>
      <c r="F25" s="10">
        <v>4390</v>
      </c>
      <c r="G25" s="10">
        <v>17981440</v>
      </c>
      <c r="H25" s="10">
        <v>0.03066</v>
      </c>
      <c r="I25" s="10">
        <v>0</v>
      </c>
      <c r="J25" s="10">
        <v>0</v>
      </c>
      <c r="K25" s="10">
        <v>0</v>
      </c>
      <c r="L25" s="10">
        <v>0</v>
      </c>
      <c r="M25" s="10">
        <v>120.891803</v>
      </c>
      <c r="N25" s="10">
        <v>2</v>
      </c>
      <c r="O25" s="11">
        <v>1.997938</v>
      </c>
      <c r="P25" s="86"/>
      <c r="Q25" s="10"/>
      <c r="R25" s="38">
        <f t="shared" si="0"/>
        <v>0</v>
      </c>
      <c r="S25" s="10">
        <v>0.0001</v>
      </c>
      <c r="T25" s="10"/>
      <c r="U25" s="10"/>
      <c r="V25" s="10"/>
      <c r="W25" s="10"/>
      <c r="X25" s="10"/>
      <c r="Y25" s="10"/>
      <c r="Z25" s="11"/>
    </row>
    <row r="26" spans="1:26" ht="12.75">
      <c r="A26" s="9">
        <v>0</v>
      </c>
      <c r="B26" s="10">
        <v>14</v>
      </c>
      <c r="C26" s="10"/>
      <c r="D26" s="10">
        <v>7</v>
      </c>
      <c r="E26" s="10">
        <v>4394</v>
      </c>
      <c r="F26" s="10">
        <v>4394</v>
      </c>
      <c r="G26" s="10">
        <v>17997824</v>
      </c>
      <c r="H26" s="10">
        <v>0.034288</v>
      </c>
      <c r="I26" s="10">
        <v>0</v>
      </c>
      <c r="J26" s="10">
        <v>0</v>
      </c>
      <c r="K26" s="10">
        <v>0</v>
      </c>
      <c r="L26" s="10">
        <v>0</v>
      </c>
      <c r="M26" s="10">
        <v>118.196343</v>
      </c>
      <c r="N26" s="10">
        <v>2</v>
      </c>
      <c r="O26" s="11">
        <v>1.999758</v>
      </c>
      <c r="P26" s="86"/>
      <c r="Q26" s="10"/>
      <c r="R26" s="38">
        <f t="shared" si="0"/>
        <v>0</v>
      </c>
      <c r="S26" s="10">
        <v>0.0001</v>
      </c>
      <c r="T26" s="10"/>
      <c r="U26" s="10"/>
      <c r="V26" s="10"/>
      <c r="W26" s="10"/>
      <c r="X26" s="10"/>
      <c r="Y26" s="10"/>
      <c r="Z26" s="11"/>
    </row>
    <row r="27" spans="1:26" ht="12.75">
      <c r="A27" s="9">
        <v>0</v>
      </c>
      <c r="B27" s="10">
        <v>15</v>
      </c>
      <c r="C27" s="10"/>
      <c r="D27" s="10">
        <v>7</v>
      </c>
      <c r="E27" s="10">
        <v>17545</v>
      </c>
      <c r="F27" s="10">
        <v>17545</v>
      </c>
      <c r="G27" s="10">
        <v>71864320</v>
      </c>
      <c r="H27" s="10">
        <v>0.032564</v>
      </c>
      <c r="I27" s="10">
        <v>0</v>
      </c>
      <c r="J27" s="10">
        <v>0</v>
      </c>
      <c r="K27" s="10">
        <v>0</v>
      </c>
      <c r="L27" s="10">
        <v>0</v>
      </c>
      <c r="M27" s="10">
        <v>152.390137</v>
      </c>
      <c r="N27" s="10">
        <v>8</v>
      </c>
      <c r="O27" s="11">
        <v>7.984924</v>
      </c>
      <c r="P27" s="86"/>
      <c r="Q27" s="10"/>
      <c r="R27" s="38">
        <f t="shared" si="0"/>
        <v>0</v>
      </c>
      <c r="S27" s="10">
        <v>0.0001</v>
      </c>
      <c r="T27" s="10"/>
      <c r="U27" s="10"/>
      <c r="V27" s="10"/>
      <c r="W27" s="10"/>
      <c r="X27" s="10"/>
      <c r="Y27" s="10"/>
      <c r="Z27" s="11"/>
    </row>
    <row r="28" spans="1:26" ht="12.75">
      <c r="A28" s="9">
        <v>0</v>
      </c>
      <c r="B28" s="10">
        <v>16</v>
      </c>
      <c r="C28" s="10"/>
      <c r="D28" s="10">
        <v>7</v>
      </c>
      <c r="E28" s="10">
        <v>17571</v>
      </c>
      <c r="F28" s="10">
        <v>17571</v>
      </c>
      <c r="G28" s="10">
        <v>71970816</v>
      </c>
      <c r="H28" s="10">
        <v>0.031976</v>
      </c>
      <c r="I28" s="10">
        <v>0</v>
      </c>
      <c r="J28" s="10">
        <v>0</v>
      </c>
      <c r="K28" s="10">
        <v>0</v>
      </c>
      <c r="L28" s="10">
        <v>0</v>
      </c>
      <c r="M28" s="10">
        <v>209.305261</v>
      </c>
      <c r="N28" s="10">
        <v>8</v>
      </c>
      <c r="O28" s="11">
        <v>7.996757</v>
      </c>
      <c r="P28" s="86"/>
      <c r="Q28" s="10"/>
      <c r="R28" s="38">
        <f t="shared" si="0"/>
        <v>0</v>
      </c>
      <c r="S28" s="10">
        <v>0.0001</v>
      </c>
      <c r="T28" s="10"/>
      <c r="U28" s="10"/>
      <c r="V28" s="10"/>
      <c r="W28" s="10"/>
      <c r="X28" s="10"/>
      <c r="Y28" s="10"/>
      <c r="Z28" s="11"/>
    </row>
    <row r="29" spans="1:26" ht="12.75">
      <c r="A29" s="9">
        <v>0</v>
      </c>
      <c r="B29" s="10">
        <v>17</v>
      </c>
      <c r="C29" s="10"/>
      <c r="D29" s="10">
        <v>7</v>
      </c>
      <c r="E29" s="10">
        <v>17567</v>
      </c>
      <c r="F29" s="10">
        <v>17567</v>
      </c>
      <c r="G29" s="10">
        <v>71954432</v>
      </c>
      <c r="H29" s="10">
        <v>0.034557</v>
      </c>
      <c r="I29" s="10">
        <v>0</v>
      </c>
      <c r="J29" s="10">
        <v>0</v>
      </c>
      <c r="K29" s="10">
        <v>0</v>
      </c>
      <c r="L29" s="10">
        <v>0</v>
      </c>
      <c r="M29" s="10">
        <v>154.456099</v>
      </c>
      <c r="N29" s="10">
        <v>8</v>
      </c>
      <c r="O29" s="11">
        <v>7.994937</v>
      </c>
      <c r="P29" s="86"/>
      <c r="Q29" s="10"/>
      <c r="R29" s="38">
        <f t="shared" si="0"/>
        <v>0</v>
      </c>
      <c r="S29" s="10">
        <v>0.0001</v>
      </c>
      <c r="T29" s="10"/>
      <c r="U29" s="10"/>
      <c r="V29" s="10"/>
      <c r="W29" s="10"/>
      <c r="X29" s="10"/>
      <c r="Y29" s="10"/>
      <c r="Z29" s="11"/>
    </row>
    <row r="30" spans="1:26" ht="12.75">
      <c r="A30" s="9">
        <v>0</v>
      </c>
      <c r="B30" s="10">
        <v>18</v>
      </c>
      <c r="C30" s="10"/>
      <c r="D30" s="10">
        <v>7</v>
      </c>
      <c r="E30" s="10">
        <v>3747</v>
      </c>
      <c r="F30" s="10">
        <v>3747</v>
      </c>
      <c r="G30" s="10">
        <v>44964000</v>
      </c>
      <c r="H30" s="10">
        <v>0.031844</v>
      </c>
      <c r="I30" s="10">
        <v>0</v>
      </c>
      <c r="J30" s="10">
        <v>0</v>
      </c>
      <c r="K30" s="10">
        <v>0</v>
      </c>
      <c r="L30" s="10">
        <v>0</v>
      </c>
      <c r="M30" s="10">
        <v>238.282333</v>
      </c>
      <c r="N30" s="10">
        <v>5</v>
      </c>
      <c r="O30" s="11">
        <v>4.996</v>
      </c>
      <c r="P30" s="86"/>
      <c r="Q30" s="10"/>
      <c r="R30" s="38">
        <f t="shared" si="0"/>
        <v>0</v>
      </c>
      <c r="S30" s="10">
        <v>0.0001</v>
      </c>
      <c r="T30" s="10"/>
      <c r="U30" s="10"/>
      <c r="V30" s="10"/>
      <c r="W30" s="10"/>
      <c r="X30" s="10"/>
      <c r="Y30" s="10"/>
      <c r="Z30" s="11"/>
    </row>
    <row r="31" spans="1:26" ht="12.75">
      <c r="A31" s="9">
        <v>0</v>
      </c>
      <c r="B31" s="10">
        <v>24</v>
      </c>
      <c r="C31" s="10"/>
      <c r="D31" s="10">
        <v>7</v>
      </c>
      <c r="E31" s="10">
        <v>899</v>
      </c>
      <c r="F31" s="10">
        <v>899</v>
      </c>
      <c r="G31" s="10">
        <v>863040</v>
      </c>
      <c r="H31" s="10">
        <v>0.031114</v>
      </c>
      <c r="I31" s="10">
        <v>1</v>
      </c>
      <c r="J31" s="10">
        <v>960</v>
      </c>
      <c r="K31" s="10">
        <v>0</v>
      </c>
      <c r="L31" s="10">
        <v>0</v>
      </c>
      <c r="M31" s="10">
        <v>191.245223</v>
      </c>
      <c r="N31" s="10">
        <v>0.096</v>
      </c>
      <c r="O31" s="11">
        <v>0.095893</v>
      </c>
      <c r="P31" s="86"/>
      <c r="Q31" s="10"/>
      <c r="R31" s="110">
        <f>(I31+K31)*100/F31</f>
        <v>0.11123470522803114</v>
      </c>
      <c r="S31" s="34">
        <v>0.05</v>
      </c>
      <c r="T31" s="34"/>
      <c r="U31" s="34"/>
      <c r="V31" s="10"/>
      <c r="W31" s="10"/>
      <c r="X31" s="10"/>
      <c r="Y31" s="10"/>
      <c r="Z31" s="11"/>
    </row>
    <row r="32" spans="1:26" ht="12.75">
      <c r="A32" s="9">
        <v>0</v>
      </c>
      <c r="B32" s="10">
        <v>25</v>
      </c>
      <c r="C32" s="10"/>
      <c r="D32" s="10">
        <v>7</v>
      </c>
      <c r="E32" s="10">
        <v>899</v>
      </c>
      <c r="F32" s="10">
        <v>899</v>
      </c>
      <c r="G32" s="10">
        <v>863040</v>
      </c>
      <c r="H32" s="10">
        <v>0.030013</v>
      </c>
      <c r="I32" s="10">
        <v>1</v>
      </c>
      <c r="J32" s="10">
        <v>960</v>
      </c>
      <c r="K32" s="10">
        <v>0</v>
      </c>
      <c r="L32" s="10">
        <v>0</v>
      </c>
      <c r="M32" s="10">
        <v>123.093766</v>
      </c>
      <c r="N32" s="10">
        <v>0.096</v>
      </c>
      <c r="O32" s="11">
        <v>0.095893</v>
      </c>
      <c r="P32" s="86"/>
      <c r="Q32" s="10"/>
      <c r="R32" s="110">
        <f aca="true" t="shared" si="1" ref="R32:R61">(I32+K32)*100/F32</f>
        <v>0.11123470522803114</v>
      </c>
      <c r="S32" s="34">
        <v>0.05</v>
      </c>
      <c r="T32" s="34"/>
      <c r="U32" s="34"/>
      <c r="V32" s="10"/>
      <c r="W32" s="10"/>
      <c r="X32" s="10"/>
      <c r="Y32" s="10"/>
      <c r="Z32" s="11"/>
    </row>
    <row r="33" spans="1:26" ht="12.75">
      <c r="A33" s="9">
        <v>0</v>
      </c>
      <c r="B33" s="10">
        <v>26</v>
      </c>
      <c r="C33" s="10"/>
      <c r="D33" s="10">
        <v>7</v>
      </c>
      <c r="E33" s="10">
        <v>899</v>
      </c>
      <c r="F33" s="10">
        <v>899</v>
      </c>
      <c r="G33" s="10">
        <v>863040</v>
      </c>
      <c r="H33" s="10">
        <v>0.031351</v>
      </c>
      <c r="I33" s="10">
        <v>1</v>
      </c>
      <c r="J33" s="10">
        <v>960</v>
      </c>
      <c r="K33" s="10">
        <v>0</v>
      </c>
      <c r="L33" s="10">
        <v>0</v>
      </c>
      <c r="M33" s="10">
        <v>129.9051</v>
      </c>
      <c r="N33" s="10">
        <v>0.096</v>
      </c>
      <c r="O33" s="11">
        <v>0.095893</v>
      </c>
      <c r="P33" s="86"/>
      <c r="Q33" s="10"/>
      <c r="R33" s="110">
        <f t="shared" si="1"/>
        <v>0.11123470522803114</v>
      </c>
      <c r="S33" s="34">
        <v>0.05</v>
      </c>
      <c r="T33" s="34"/>
      <c r="U33" s="34"/>
      <c r="V33" s="10"/>
      <c r="W33" s="10"/>
      <c r="X33" s="10"/>
      <c r="Y33" s="10"/>
      <c r="Z33" s="11"/>
    </row>
    <row r="34" spans="1:26" ht="12.75">
      <c r="A34" s="9">
        <v>0</v>
      </c>
      <c r="B34" s="10">
        <v>27</v>
      </c>
      <c r="C34" s="10"/>
      <c r="D34" s="10">
        <v>7</v>
      </c>
      <c r="E34" s="10">
        <v>899</v>
      </c>
      <c r="F34" s="10">
        <v>899</v>
      </c>
      <c r="G34" s="10">
        <v>863040</v>
      </c>
      <c r="H34" s="10">
        <v>0.031597</v>
      </c>
      <c r="I34" s="10">
        <v>1</v>
      </c>
      <c r="J34" s="10">
        <v>960</v>
      </c>
      <c r="K34" s="10">
        <v>0</v>
      </c>
      <c r="L34" s="10">
        <v>0</v>
      </c>
      <c r="M34" s="10">
        <v>122.262349</v>
      </c>
      <c r="N34" s="10">
        <v>0.096</v>
      </c>
      <c r="O34" s="11">
        <v>0.095893</v>
      </c>
      <c r="P34" s="86"/>
      <c r="Q34" s="10"/>
      <c r="R34" s="110">
        <f t="shared" si="1"/>
        <v>0.11123470522803114</v>
      </c>
      <c r="S34" s="34">
        <v>0.05</v>
      </c>
      <c r="T34" s="34"/>
      <c r="U34" s="34"/>
      <c r="V34" s="10"/>
      <c r="W34" s="10"/>
      <c r="X34" s="10"/>
      <c r="Y34" s="10"/>
      <c r="Z34" s="11"/>
    </row>
    <row r="35" spans="1:26" ht="12.75">
      <c r="A35" s="9">
        <v>0</v>
      </c>
      <c r="B35" s="10">
        <v>28</v>
      </c>
      <c r="C35" s="10"/>
      <c r="D35" s="10">
        <v>7</v>
      </c>
      <c r="E35" s="10">
        <v>899</v>
      </c>
      <c r="F35" s="10">
        <v>899</v>
      </c>
      <c r="G35" s="10">
        <v>863040</v>
      </c>
      <c r="H35" s="10">
        <v>0.031843</v>
      </c>
      <c r="I35" s="10">
        <v>2</v>
      </c>
      <c r="J35" s="10">
        <v>1920</v>
      </c>
      <c r="K35" s="10">
        <v>0</v>
      </c>
      <c r="L35" s="10">
        <v>0</v>
      </c>
      <c r="M35" s="10">
        <v>133.162896</v>
      </c>
      <c r="N35" s="10">
        <v>0.096</v>
      </c>
      <c r="O35" s="11">
        <v>0.095893</v>
      </c>
      <c r="P35" s="86"/>
      <c r="Q35" s="10"/>
      <c r="R35" s="110">
        <f t="shared" si="1"/>
        <v>0.22246941045606228</v>
      </c>
      <c r="S35" s="34">
        <v>0.05</v>
      </c>
      <c r="T35" s="34"/>
      <c r="U35" s="34"/>
      <c r="V35" s="10"/>
      <c r="W35" s="10"/>
      <c r="X35" s="10"/>
      <c r="Y35" s="10"/>
      <c r="Z35" s="11"/>
    </row>
    <row r="36" spans="1:26" ht="12.75">
      <c r="A36" s="9">
        <v>0</v>
      </c>
      <c r="B36" s="10">
        <v>29</v>
      </c>
      <c r="C36" s="10"/>
      <c r="D36" s="10">
        <v>7</v>
      </c>
      <c r="E36" s="10">
        <v>899</v>
      </c>
      <c r="F36" s="10">
        <v>899</v>
      </c>
      <c r="G36" s="10">
        <v>863040</v>
      </c>
      <c r="H36" s="10">
        <v>0.032546</v>
      </c>
      <c r="I36" s="10">
        <v>2</v>
      </c>
      <c r="J36" s="10">
        <v>1920</v>
      </c>
      <c r="K36" s="10">
        <v>0</v>
      </c>
      <c r="L36" s="10">
        <v>0</v>
      </c>
      <c r="M36" s="10">
        <v>121.123082</v>
      </c>
      <c r="N36" s="10">
        <v>0.096</v>
      </c>
      <c r="O36" s="11">
        <v>0.095893</v>
      </c>
      <c r="P36" s="86"/>
      <c r="Q36" s="10"/>
      <c r="R36" s="110">
        <f t="shared" si="1"/>
        <v>0.22246941045606228</v>
      </c>
      <c r="S36" s="34">
        <v>0.05</v>
      </c>
      <c r="T36" s="34"/>
      <c r="U36" s="34"/>
      <c r="V36" s="10"/>
      <c r="W36" s="10"/>
      <c r="X36" s="10"/>
      <c r="Y36" s="10"/>
      <c r="Z36" s="11"/>
    </row>
    <row r="37" spans="1:26" ht="12.75">
      <c r="A37" s="9">
        <v>0</v>
      </c>
      <c r="B37" s="10">
        <v>30</v>
      </c>
      <c r="C37" s="10"/>
      <c r="D37" s="10">
        <v>7</v>
      </c>
      <c r="E37" s="10">
        <v>900</v>
      </c>
      <c r="F37" s="10">
        <v>900</v>
      </c>
      <c r="G37" s="10">
        <v>864000</v>
      </c>
      <c r="H37" s="10">
        <v>0.031314</v>
      </c>
      <c r="I37" s="10">
        <v>1</v>
      </c>
      <c r="J37" s="10">
        <v>960</v>
      </c>
      <c r="K37" s="10">
        <v>0</v>
      </c>
      <c r="L37" s="10">
        <v>0</v>
      </c>
      <c r="M37" s="10">
        <v>129.086562</v>
      </c>
      <c r="N37" s="10">
        <v>0.096</v>
      </c>
      <c r="O37" s="11">
        <v>0.096</v>
      </c>
      <c r="P37" s="86"/>
      <c r="Q37" s="10"/>
      <c r="R37" s="110">
        <f t="shared" si="1"/>
        <v>0.1111111111111111</v>
      </c>
      <c r="S37" s="34">
        <v>0.05</v>
      </c>
      <c r="T37" s="34"/>
      <c r="U37" s="34"/>
      <c r="V37" s="10"/>
      <c r="W37" s="10"/>
      <c r="X37" s="10"/>
      <c r="Y37" s="10"/>
      <c r="Z37" s="11"/>
    </row>
    <row r="38" spans="1:26" ht="12.75">
      <c r="A38" s="9">
        <v>0</v>
      </c>
      <c r="B38" s="10">
        <v>31</v>
      </c>
      <c r="C38" s="10"/>
      <c r="D38" s="10">
        <v>7</v>
      </c>
      <c r="E38" s="10">
        <v>899</v>
      </c>
      <c r="F38" s="10">
        <v>899</v>
      </c>
      <c r="G38" s="10">
        <v>863040</v>
      </c>
      <c r="H38" s="10">
        <v>0.030627</v>
      </c>
      <c r="I38" s="10">
        <v>1</v>
      </c>
      <c r="J38" s="10">
        <v>960</v>
      </c>
      <c r="K38" s="10">
        <v>0</v>
      </c>
      <c r="L38" s="10">
        <v>0</v>
      </c>
      <c r="M38" s="10">
        <v>120.111639</v>
      </c>
      <c r="N38" s="10">
        <v>0.096</v>
      </c>
      <c r="O38" s="11">
        <v>0.095893</v>
      </c>
      <c r="P38" s="86"/>
      <c r="Q38" s="10"/>
      <c r="R38" s="110">
        <f t="shared" si="1"/>
        <v>0.11123470522803114</v>
      </c>
      <c r="S38" s="34">
        <v>0.05</v>
      </c>
      <c r="T38" s="34"/>
      <c r="U38" s="34"/>
      <c r="V38" s="10"/>
      <c r="W38" s="10"/>
      <c r="X38" s="10"/>
      <c r="Y38" s="10"/>
      <c r="Z38" s="11"/>
    </row>
    <row r="39" spans="1:26" ht="12.75">
      <c r="A39" s="9">
        <v>0</v>
      </c>
      <c r="B39" s="10">
        <v>32</v>
      </c>
      <c r="C39" s="10"/>
      <c r="D39" s="10">
        <v>7</v>
      </c>
      <c r="E39" s="10">
        <v>899</v>
      </c>
      <c r="F39" s="10">
        <v>899</v>
      </c>
      <c r="G39" s="10">
        <v>863040</v>
      </c>
      <c r="H39" s="10">
        <v>0.030873</v>
      </c>
      <c r="I39" s="10">
        <v>1</v>
      </c>
      <c r="J39" s="10">
        <v>960</v>
      </c>
      <c r="K39" s="10">
        <v>0</v>
      </c>
      <c r="L39" s="10">
        <v>0</v>
      </c>
      <c r="M39" s="10">
        <v>123.15252</v>
      </c>
      <c r="N39" s="10">
        <v>0.096</v>
      </c>
      <c r="O39" s="11">
        <v>0.095893</v>
      </c>
      <c r="P39" s="86"/>
      <c r="Q39" s="10"/>
      <c r="R39" s="110">
        <f t="shared" si="1"/>
        <v>0.11123470522803114</v>
      </c>
      <c r="S39" s="34">
        <v>0.05</v>
      </c>
      <c r="T39" s="34"/>
      <c r="U39" s="34"/>
      <c r="V39" s="10"/>
      <c r="W39" s="10"/>
      <c r="X39" s="10"/>
      <c r="Y39" s="10"/>
      <c r="Z39" s="11"/>
    </row>
    <row r="40" spans="1:26" ht="12.75">
      <c r="A40" s="9">
        <v>0</v>
      </c>
      <c r="B40" s="10">
        <v>33</v>
      </c>
      <c r="C40" s="10"/>
      <c r="D40" s="10">
        <v>7</v>
      </c>
      <c r="E40" s="10">
        <v>900</v>
      </c>
      <c r="F40" s="10">
        <v>900</v>
      </c>
      <c r="G40" s="10">
        <v>864000</v>
      </c>
      <c r="H40" s="10">
        <v>0.031543</v>
      </c>
      <c r="I40" s="10">
        <v>2</v>
      </c>
      <c r="J40" s="10">
        <v>1920</v>
      </c>
      <c r="K40" s="10">
        <v>0</v>
      </c>
      <c r="L40" s="10">
        <v>0</v>
      </c>
      <c r="M40" s="10">
        <v>155.560778</v>
      </c>
      <c r="N40" s="10">
        <v>0.096</v>
      </c>
      <c r="O40" s="11">
        <v>0.096</v>
      </c>
      <c r="P40" s="86"/>
      <c r="Q40" s="10"/>
      <c r="R40" s="110">
        <f t="shared" si="1"/>
        <v>0.2222222222222222</v>
      </c>
      <c r="S40" s="34">
        <v>0.05</v>
      </c>
      <c r="T40" s="34"/>
      <c r="U40" s="34"/>
      <c r="V40" s="10"/>
      <c r="W40" s="10"/>
      <c r="X40" s="10"/>
      <c r="Y40" s="10"/>
      <c r="Z40" s="11"/>
    </row>
    <row r="41" spans="1:26" ht="12.75">
      <c r="A41" s="9">
        <v>0</v>
      </c>
      <c r="B41" s="10">
        <v>34</v>
      </c>
      <c r="C41" s="10"/>
      <c r="D41" s="10">
        <v>7</v>
      </c>
      <c r="E41" s="10">
        <v>900</v>
      </c>
      <c r="F41" s="10">
        <v>900</v>
      </c>
      <c r="G41" s="10">
        <v>864000</v>
      </c>
      <c r="H41" s="10">
        <v>0.030446</v>
      </c>
      <c r="I41" s="10">
        <v>1</v>
      </c>
      <c r="J41" s="10">
        <v>960</v>
      </c>
      <c r="K41" s="10">
        <v>0</v>
      </c>
      <c r="L41" s="10">
        <v>0</v>
      </c>
      <c r="M41" s="10">
        <v>240.045222</v>
      </c>
      <c r="N41" s="10">
        <v>0.096</v>
      </c>
      <c r="O41" s="11">
        <v>0.096</v>
      </c>
      <c r="P41" s="86"/>
      <c r="Q41" s="10"/>
      <c r="R41" s="110">
        <f t="shared" si="1"/>
        <v>0.1111111111111111</v>
      </c>
      <c r="S41" s="34">
        <v>0.05</v>
      </c>
      <c r="T41" s="34"/>
      <c r="U41" s="34"/>
      <c r="V41" s="10"/>
      <c r="W41" s="10"/>
      <c r="X41" s="10"/>
      <c r="Y41" s="10"/>
      <c r="Z41" s="11"/>
    </row>
    <row r="42" spans="1:26" ht="12.75">
      <c r="A42" s="9">
        <v>20</v>
      </c>
      <c r="B42" s="10">
        <v>0</v>
      </c>
      <c r="C42" s="10"/>
      <c r="D42" s="10">
        <v>15</v>
      </c>
      <c r="E42" s="10">
        <v>898</v>
      </c>
      <c r="F42" s="10">
        <v>898</v>
      </c>
      <c r="G42" s="10">
        <v>862080</v>
      </c>
      <c r="H42" s="10">
        <v>0.054685</v>
      </c>
      <c r="I42" s="10">
        <v>12</v>
      </c>
      <c r="J42" s="10">
        <v>11520</v>
      </c>
      <c r="K42" s="10">
        <v>0</v>
      </c>
      <c r="L42" s="10">
        <v>0</v>
      </c>
      <c r="M42" s="10">
        <v>120.200458</v>
      </c>
      <c r="N42" s="10">
        <v>0.096</v>
      </c>
      <c r="O42" s="11">
        <v>0.095787</v>
      </c>
      <c r="P42" s="86"/>
      <c r="Q42" s="10"/>
      <c r="R42" s="110">
        <f t="shared" si="1"/>
        <v>1.3363028953229399</v>
      </c>
      <c r="S42" s="34">
        <v>0.05</v>
      </c>
      <c r="T42" s="34"/>
      <c r="U42" s="34"/>
      <c r="V42" s="10"/>
      <c r="W42" s="10"/>
      <c r="X42" s="10"/>
      <c r="Y42" s="10"/>
      <c r="Z42" s="11"/>
    </row>
    <row r="43" spans="1:26" ht="12.75">
      <c r="A43" s="9">
        <v>21</v>
      </c>
      <c r="B43" s="10">
        <v>0</v>
      </c>
      <c r="C43" s="10"/>
      <c r="D43" s="10">
        <v>15</v>
      </c>
      <c r="E43" s="10">
        <v>899</v>
      </c>
      <c r="F43" s="10">
        <v>899</v>
      </c>
      <c r="G43" s="10">
        <v>863040</v>
      </c>
      <c r="H43" s="10">
        <v>0.056942</v>
      </c>
      <c r="I43" s="10">
        <v>11</v>
      </c>
      <c r="J43" s="10">
        <v>10560</v>
      </c>
      <c r="K43" s="10">
        <v>0</v>
      </c>
      <c r="L43" s="10">
        <v>0</v>
      </c>
      <c r="M43" s="10">
        <v>124.219619</v>
      </c>
      <c r="N43" s="10">
        <v>0.096</v>
      </c>
      <c r="O43" s="11">
        <v>0.095893</v>
      </c>
      <c r="P43" s="86"/>
      <c r="Q43" s="10"/>
      <c r="R43" s="110">
        <f t="shared" si="1"/>
        <v>1.2235817575083425</v>
      </c>
      <c r="S43" s="34">
        <v>0.05</v>
      </c>
      <c r="T43" s="34"/>
      <c r="U43" s="34"/>
      <c r="V43" s="10"/>
      <c r="W43" s="10"/>
      <c r="X43" s="10"/>
      <c r="Y43" s="10"/>
      <c r="Z43" s="11"/>
    </row>
    <row r="44" spans="1:26" ht="12.75">
      <c r="A44" s="9">
        <v>22</v>
      </c>
      <c r="B44" s="10">
        <v>0</v>
      </c>
      <c r="C44" s="10"/>
      <c r="D44" s="10">
        <v>15</v>
      </c>
      <c r="E44" s="10">
        <v>899</v>
      </c>
      <c r="F44" s="10">
        <v>899</v>
      </c>
      <c r="G44" s="10">
        <v>863040</v>
      </c>
      <c r="H44" s="10">
        <v>0.057106</v>
      </c>
      <c r="I44" s="10">
        <v>17</v>
      </c>
      <c r="J44" s="10">
        <v>16320</v>
      </c>
      <c r="K44" s="10">
        <v>0</v>
      </c>
      <c r="L44" s="10">
        <v>0</v>
      </c>
      <c r="M44" s="10">
        <v>138.043464</v>
      </c>
      <c r="N44" s="10">
        <v>0.096</v>
      </c>
      <c r="O44" s="11">
        <v>0.095893</v>
      </c>
      <c r="P44" s="86"/>
      <c r="Q44" s="10"/>
      <c r="R44" s="110">
        <f t="shared" si="1"/>
        <v>1.8909899888765296</v>
      </c>
      <c r="S44" s="34">
        <v>0.05</v>
      </c>
      <c r="T44" s="34"/>
      <c r="U44" s="34"/>
      <c r="V44" s="10"/>
      <c r="W44" s="10"/>
      <c r="X44" s="10"/>
      <c r="Y44" s="10"/>
      <c r="Z44" s="11"/>
    </row>
    <row r="45" spans="1:26" ht="12.75">
      <c r="A45" s="9">
        <v>23</v>
      </c>
      <c r="B45" s="10">
        <v>0</v>
      </c>
      <c r="C45" s="10"/>
      <c r="D45" s="10">
        <v>15</v>
      </c>
      <c r="E45" s="10">
        <v>899</v>
      </c>
      <c r="F45" s="10">
        <v>899</v>
      </c>
      <c r="G45" s="10">
        <v>863040</v>
      </c>
      <c r="H45" s="10">
        <v>0.082595</v>
      </c>
      <c r="I45" s="10">
        <v>21</v>
      </c>
      <c r="J45" s="10">
        <v>20160</v>
      </c>
      <c r="K45" s="10">
        <v>0</v>
      </c>
      <c r="L45" s="10">
        <v>0</v>
      </c>
      <c r="M45" s="10">
        <v>213.635777</v>
      </c>
      <c r="N45" s="10">
        <v>0.096</v>
      </c>
      <c r="O45" s="11">
        <v>0.095893</v>
      </c>
      <c r="P45" s="86"/>
      <c r="Q45" s="10"/>
      <c r="R45" s="110">
        <f t="shared" si="1"/>
        <v>2.335928809788654</v>
      </c>
      <c r="S45" s="34">
        <v>0.05</v>
      </c>
      <c r="T45" s="34"/>
      <c r="U45" s="34"/>
      <c r="V45" s="10"/>
      <c r="W45" s="10"/>
      <c r="X45" s="10"/>
      <c r="Y45" s="10"/>
      <c r="Z45" s="11"/>
    </row>
    <row r="46" spans="1:26" ht="12.75">
      <c r="A46" s="9">
        <v>24</v>
      </c>
      <c r="B46" s="10">
        <v>0</v>
      </c>
      <c r="C46" s="10"/>
      <c r="D46" s="10">
        <v>15</v>
      </c>
      <c r="E46" s="10">
        <v>899</v>
      </c>
      <c r="F46" s="10">
        <v>899</v>
      </c>
      <c r="G46" s="10">
        <v>863040</v>
      </c>
      <c r="H46" s="10">
        <v>0.052736</v>
      </c>
      <c r="I46" s="10">
        <v>5</v>
      </c>
      <c r="J46" s="10">
        <v>4800</v>
      </c>
      <c r="K46" s="10">
        <v>0</v>
      </c>
      <c r="L46" s="10">
        <v>0</v>
      </c>
      <c r="M46" s="10">
        <v>192.500554</v>
      </c>
      <c r="N46" s="10">
        <v>0.096</v>
      </c>
      <c r="O46" s="11">
        <v>0.095893</v>
      </c>
      <c r="P46" s="86"/>
      <c r="Q46" s="10"/>
      <c r="R46" s="110">
        <f t="shared" si="1"/>
        <v>0.5561735261401557</v>
      </c>
      <c r="S46" s="34">
        <v>0.05</v>
      </c>
      <c r="T46" s="34"/>
      <c r="U46" s="34"/>
      <c r="V46" s="10"/>
      <c r="W46" s="10"/>
      <c r="X46" s="10"/>
      <c r="Y46" s="10"/>
      <c r="Z46" s="11"/>
    </row>
    <row r="47" spans="1:26" ht="12.75">
      <c r="A47" s="9">
        <v>25</v>
      </c>
      <c r="B47" s="10">
        <v>0</v>
      </c>
      <c r="C47" s="10"/>
      <c r="D47" s="10">
        <v>15</v>
      </c>
      <c r="E47" s="10">
        <v>899</v>
      </c>
      <c r="F47" s="10">
        <v>899</v>
      </c>
      <c r="G47" s="10">
        <v>863040</v>
      </c>
      <c r="H47" s="10">
        <v>0.055063</v>
      </c>
      <c r="I47" s="10">
        <v>16</v>
      </c>
      <c r="J47" s="10">
        <v>15360</v>
      </c>
      <c r="K47" s="10">
        <v>0</v>
      </c>
      <c r="L47" s="10">
        <v>0</v>
      </c>
      <c r="M47" s="10">
        <v>125.337979</v>
      </c>
      <c r="N47" s="10">
        <v>0.096</v>
      </c>
      <c r="O47" s="11">
        <v>0.095893</v>
      </c>
      <c r="P47" s="86"/>
      <c r="Q47" s="10"/>
      <c r="R47" s="110">
        <f t="shared" si="1"/>
        <v>1.7797552836484982</v>
      </c>
      <c r="S47" s="34">
        <v>0.05</v>
      </c>
      <c r="T47" s="34"/>
      <c r="U47" s="34"/>
      <c r="V47" s="10"/>
      <c r="W47" s="10"/>
      <c r="X47" s="10"/>
      <c r="Y47" s="10"/>
      <c r="Z47" s="11"/>
    </row>
    <row r="48" spans="1:26" ht="12.75">
      <c r="A48" s="9">
        <v>26</v>
      </c>
      <c r="B48" s="10">
        <v>0</v>
      </c>
      <c r="C48" s="10"/>
      <c r="D48" s="10">
        <v>15</v>
      </c>
      <c r="E48" s="10">
        <v>899</v>
      </c>
      <c r="F48" s="10">
        <v>899</v>
      </c>
      <c r="G48" s="10">
        <v>863040</v>
      </c>
      <c r="H48" s="10">
        <v>0.051931</v>
      </c>
      <c r="I48" s="10">
        <v>6</v>
      </c>
      <c r="J48" s="10">
        <v>5760</v>
      </c>
      <c r="K48" s="10">
        <v>0</v>
      </c>
      <c r="L48" s="10">
        <v>0</v>
      </c>
      <c r="M48" s="10">
        <v>129.195275</v>
      </c>
      <c r="N48" s="10">
        <v>0.096</v>
      </c>
      <c r="O48" s="11">
        <v>0.095893</v>
      </c>
      <c r="P48" s="86"/>
      <c r="Q48" s="10"/>
      <c r="R48" s="110">
        <f t="shared" si="1"/>
        <v>0.6674082313681868</v>
      </c>
      <c r="S48" s="34">
        <v>0.05</v>
      </c>
      <c r="T48" s="34"/>
      <c r="U48" s="34"/>
      <c r="V48" s="10"/>
      <c r="W48" s="10"/>
      <c r="X48" s="10"/>
      <c r="Y48" s="10"/>
      <c r="Z48" s="11"/>
    </row>
    <row r="49" spans="1:26" ht="12.75">
      <c r="A49" s="9">
        <v>27</v>
      </c>
      <c r="B49" s="10">
        <v>0</v>
      </c>
      <c r="C49" s="10"/>
      <c r="D49" s="10">
        <v>15</v>
      </c>
      <c r="E49" s="10">
        <v>900</v>
      </c>
      <c r="F49" s="10">
        <v>900</v>
      </c>
      <c r="G49" s="10">
        <v>864000</v>
      </c>
      <c r="H49" s="10">
        <v>0.055491</v>
      </c>
      <c r="I49" s="10">
        <v>20</v>
      </c>
      <c r="J49" s="10">
        <v>19200</v>
      </c>
      <c r="K49" s="10">
        <v>0</v>
      </c>
      <c r="L49" s="10">
        <v>0</v>
      </c>
      <c r="M49" s="10">
        <v>123.529826</v>
      </c>
      <c r="N49" s="10">
        <v>0.096</v>
      </c>
      <c r="O49" s="11">
        <v>0.096</v>
      </c>
      <c r="P49" s="86"/>
      <c r="Q49" s="10"/>
      <c r="R49" s="110">
        <f t="shared" si="1"/>
        <v>2.2222222222222223</v>
      </c>
      <c r="S49" s="34">
        <v>0.05</v>
      </c>
      <c r="T49" s="34"/>
      <c r="U49" s="34"/>
      <c r="V49" s="10"/>
      <c r="W49" s="10"/>
      <c r="X49" s="10"/>
      <c r="Y49" s="10"/>
      <c r="Z49" s="11"/>
    </row>
    <row r="50" spans="1:26" ht="12.75">
      <c r="A50" s="9">
        <v>28</v>
      </c>
      <c r="B50" s="10">
        <v>0</v>
      </c>
      <c r="C50" s="10"/>
      <c r="D50" s="10">
        <v>15</v>
      </c>
      <c r="E50" s="10">
        <v>900</v>
      </c>
      <c r="F50" s="10">
        <v>900</v>
      </c>
      <c r="G50" s="10">
        <v>864000</v>
      </c>
      <c r="H50" s="10">
        <v>0.053618</v>
      </c>
      <c r="I50" s="10">
        <v>6</v>
      </c>
      <c r="J50" s="10">
        <v>5760</v>
      </c>
      <c r="K50" s="10">
        <v>0</v>
      </c>
      <c r="L50" s="10">
        <v>0</v>
      </c>
      <c r="M50" s="10">
        <v>134.102798</v>
      </c>
      <c r="N50" s="10">
        <v>0.096</v>
      </c>
      <c r="O50" s="11">
        <v>0.096</v>
      </c>
      <c r="P50" s="86"/>
      <c r="Q50" s="10"/>
      <c r="R50" s="110">
        <f t="shared" si="1"/>
        <v>0.6666666666666666</v>
      </c>
      <c r="S50" s="34">
        <v>0.05</v>
      </c>
      <c r="T50" s="34"/>
      <c r="U50" s="34"/>
      <c r="V50" s="10"/>
      <c r="W50" s="10"/>
      <c r="X50" s="10"/>
      <c r="Y50" s="10"/>
      <c r="Z50" s="11"/>
    </row>
    <row r="51" spans="1:26" ht="12.75">
      <c r="A51" s="9">
        <v>29</v>
      </c>
      <c r="B51" s="10">
        <v>0</v>
      </c>
      <c r="C51" s="10"/>
      <c r="D51" s="10">
        <v>15</v>
      </c>
      <c r="E51" s="10">
        <v>900</v>
      </c>
      <c r="F51" s="10">
        <v>900</v>
      </c>
      <c r="G51" s="10">
        <v>864000</v>
      </c>
      <c r="H51" s="10">
        <v>0.057238</v>
      </c>
      <c r="I51" s="10">
        <v>12</v>
      </c>
      <c r="J51" s="10">
        <v>11520</v>
      </c>
      <c r="K51" s="10">
        <v>0</v>
      </c>
      <c r="L51" s="10">
        <v>0</v>
      </c>
      <c r="M51" s="10">
        <v>121.499997</v>
      </c>
      <c r="N51" s="10">
        <v>0.096</v>
      </c>
      <c r="O51" s="11">
        <v>0.096</v>
      </c>
      <c r="P51" s="86"/>
      <c r="Q51" s="10"/>
      <c r="R51" s="110">
        <f t="shared" si="1"/>
        <v>1.3333333333333333</v>
      </c>
      <c r="S51" s="34">
        <v>0.05</v>
      </c>
      <c r="T51" s="34"/>
      <c r="U51" s="34"/>
      <c r="V51" s="10"/>
      <c r="W51" s="10"/>
      <c r="X51" s="10"/>
      <c r="Y51" s="10"/>
      <c r="Z51" s="11"/>
    </row>
    <row r="52" spans="1:26" ht="12.75">
      <c r="A52" s="9">
        <v>30</v>
      </c>
      <c r="B52" s="10">
        <v>0</v>
      </c>
      <c r="C52" s="10"/>
      <c r="D52" s="10">
        <v>15</v>
      </c>
      <c r="E52" s="10">
        <v>900</v>
      </c>
      <c r="F52" s="10">
        <v>900</v>
      </c>
      <c r="G52" s="10">
        <v>864000</v>
      </c>
      <c r="H52" s="10">
        <v>0.056613</v>
      </c>
      <c r="I52" s="10">
        <v>22</v>
      </c>
      <c r="J52" s="10">
        <v>21120</v>
      </c>
      <c r="K52" s="10">
        <v>0</v>
      </c>
      <c r="L52" s="10">
        <v>0</v>
      </c>
      <c r="M52" s="10">
        <v>127.706306</v>
      </c>
      <c r="N52" s="10">
        <v>0.096</v>
      </c>
      <c r="O52" s="11">
        <v>0.096</v>
      </c>
      <c r="P52" s="86"/>
      <c r="Q52" s="10"/>
      <c r="R52" s="110">
        <f t="shared" si="1"/>
        <v>2.4444444444444446</v>
      </c>
      <c r="S52" s="34">
        <v>0.05</v>
      </c>
      <c r="T52" s="34"/>
      <c r="U52" s="34"/>
      <c r="V52" s="10"/>
      <c r="W52" s="10"/>
      <c r="X52" s="10"/>
      <c r="Y52" s="10"/>
      <c r="Z52" s="11"/>
    </row>
    <row r="53" spans="1:26" ht="12.75">
      <c r="A53" s="9">
        <v>31</v>
      </c>
      <c r="B53" s="10">
        <v>0</v>
      </c>
      <c r="C53" s="10"/>
      <c r="D53" s="10">
        <v>15</v>
      </c>
      <c r="E53" s="10">
        <v>900</v>
      </c>
      <c r="F53" s="10">
        <v>900</v>
      </c>
      <c r="G53" s="10">
        <v>864000</v>
      </c>
      <c r="H53" s="10">
        <v>0.056685</v>
      </c>
      <c r="I53" s="10">
        <v>9</v>
      </c>
      <c r="J53" s="10">
        <v>8640</v>
      </c>
      <c r="K53" s="10">
        <v>0</v>
      </c>
      <c r="L53" s="10">
        <v>0</v>
      </c>
      <c r="M53" s="10">
        <v>121.135477</v>
      </c>
      <c r="N53" s="10">
        <v>0.096</v>
      </c>
      <c r="O53" s="11">
        <v>0.096</v>
      </c>
      <c r="P53" s="86"/>
      <c r="Q53" s="10"/>
      <c r="R53" s="38">
        <f t="shared" si="1"/>
        <v>1</v>
      </c>
      <c r="S53" s="34">
        <v>0.05</v>
      </c>
      <c r="T53" s="34"/>
      <c r="U53" s="34"/>
      <c r="V53" s="10"/>
      <c r="W53" s="10"/>
      <c r="X53" s="10"/>
      <c r="Y53" s="10"/>
      <c r="Z53" s="11"/>
    </row>
    <row r="54" spans="1:26" ht="12.75">
      <c r="A54" s="9">
        <v>32</v>
      </c>
      <c r="B54" s="10">
        <v>0</v>
      </c>
      <c r="C54" s="10"/>
      <c r="D54" s="10">
        <v>15</v>
      </c>
      <c r="E54" s="10">
        <v>898</v>
      </c>
      <c r="F54" s="10">
        <v>898</v>
      </c>
      <c r="G54" s="10">
        <v>862080</v>
      </c>
      <c r="H54" s="10">
        <v>0.05378</v>
      </c>
      <c r="I54" s="10">
        <v>9</v>
      </c>
      <c r="J54" s="10">
        <v>8640</v>
      </c>
      <c r="K54" s="10">
        <v>0</v>
      </c>
      <c r="L54" s="10">
        <v>0</v>
      </c>
      <c r="M54" s="10">
        <v>123.711344</v>
      </c>
      <c r="N54" s="10">
        <v>0.096</v>
      </c>
      <c r="O54" s="11">
        <v>0.095787</v>
      </c>
      <c r="P54" s="86"/>
      <c r="Q54" s="10"/>
      <c r="R54" s="110">
        <f t="shared" si="1"/>
        <v>1.0022271714922049</v>
      </c>
      <c r="S54" s="34">
        <v>0.05</v>
      </c>
      <c r="T54" s="34"/>
      <c r="U54" s="34"/>
      <c r="V54" s="10"/>
      <c r="W54" s="10"/>
      <c r="X54" s="10"/>
      <c r="Y54" s="10"/>
      <c r="Z54" s="11"/>
    </row>
    <row r="55" spans="1:26" ht="12.75">
      <c r="A55" s="9">
        <v>33</v>
      </c>
      <c r="B55" s="10">
        <v>0</v>
      </c>
      <c r="C55" s="10"/>
      <c r="D55" s="10">
        <v>15</v>
      </c>
      <c r="E55" s="10">
        <v>898</v>
      </c>
      <c r="F55" s="10">
        <v>898</v>
      </c>
      <c r="G55" s="10">
        <v>862080</v>
      </c>
      <c r="H55" s="10">
        <v>0.053821</v>
      </c>
      <c r="I55" s="10">
        <v>6</v>
      </c>
      <c r="J55" s="10">
        <v>5760</v>
      </c>
      <c r="K55" s="10">
        <v>0</v>
      </c>
      <c r="L55" s="10">
        <v>0</v>
      </c>
      <c r="M55" s="10">
        <v>160.713569</v>
      </c>
      <c r="N55" s="10">
        <v>0.096</v>
      </c>
      <c r="O55" s="11">
        <v>0.095787</v>
      </c>
      <c r="P55" s="86"/>
      <c r="Q55" s="10"/>
      <c r="R55" s="110">
        <f t="shared" si="1"/>
        <v>0.6681514476614699</v>
      </c>
      <c r="S55" s="34">
        <v>0.05</v>
      </c>
      <c r="T55" s="34"/>
      <c r="U55" s="34"/>
      <c r="V55" s="10"/>
      <c r="W55" s="10"/>
      <c r="X55" s="10"/>
      <c r="Y55" s="10"/>
      <c r="Z55" s="11"/>
    </row>
    <row r="56" spans="1:26" ht="12.75">
      <c r="A56" s="9">
        <v>34</v>
      </c>
      <c r="B56" s="10">
        <v>0</v>
      </c>
      <c r="C56" s="10"/>
      <c r="D56" s="10">
        <v>15</v>
      </c>
      <c r="E56" s="10">
        <v>898</v>
      </c>
      <c r="F56" s="10">
        <v>898</v>
      </c>
      <c r="G56" s="10">
        <v>862080</v>
      </c>
      <c r="H56" s="10">
        <v>0.029447</v>
      </c>
      <c r="I56" s="10">
        <v>0</v>
      </c>
      <c r="J56" s="10">
        <v>0</v>
      </c>
      <c r="K56" s="10">
        <v>0</v>
      </c>
      <c r="L56" s="10">
        <v>0</v>
      </c>
      <c r="M56" s="10">
        <v>242.999999</v>
      </c>
      <c r="N56" s="10">
        <v>0.096</v>
      </c>
      <c r="O56" s="11">
        <v>0.095787</v>
      </c>
      <c r="P56" s="86"/>
      <c r="Q56" s="10"/>
      <c r="R56" s="38">
        <f t="shared" si="1"/>
        <v>0</v>
      </c>
      <c r="S56" s="34">
        <v>0.05</v>
      </c>
      <c r="T56" s="34"/>
      <c r="U56" s="34"/>
      <c r="V56" s="10"/>
      <c r="W56" s="10"/>
      <c r="X56" s="10"/>
      <c r="Y56" s="10"/>
      <c r="Z56" s="11"/>
    </row>
    <row r="57" spans="1:26" ht="12.75">
      <c r="A57" s="9">
        <v>0</v>
      </c>
      <c r="B57" s="10">
        <v>20</v>
      </c>
      <c r="C57" s="10"/>
      <c r="D57" s="10">
        <v>7</v>
      </c>
      <c r="E57" s="10">
        <v>899</v>
      </c>
      <c r="F57" s="10">
        <v>899</v>
      </c>
      <c r="G57" s="10">
        <v>863040</v>
      </c>
      <c r="H57" s="10">
        <v>0.030888</v>
      </c>
      <c r="I57" s="10">
        <v>1</v>
      </c>
      <c r="J57" s="10">
        <v>960</v>
      </c>
      <c r="K57" s="10">
        <v>0</v>
      </c>
      <c r="L57" s="10">
        <v>0</v>
      </c>
      <c r="M57" s="10">
        <v>117.830715</v>
      </c>
      <c r="N57" s="10">
        <v>0.096</v>
      </c>
      <c r="O57" s="11">
        <v>0.095893</v>
      </c>
      <c r="P57" s="86"/>
      <c r="Q57" s="10"/>
      <c r="R57" s="110">
        <f t="shared" si="1"/>
        <v>0.11123470522803114</v>
      </c>
      <c r="S57" s="34">
        <v>0.05</v>
      </c>
      <c r="T57" s="34"/>
      <c r="U57" s="34"/>
      <c r="V57" s="10"/>
      <c r="W57" s="10"/>
      <c r="X57" s="10"/>
      <c r="Y57" s="10"/>
      <c r="Z57" s="11"/>
    </row>
    <row r="58" spans="1:26" ht="12.75">
      <c r="A58" s="9">
        <v>0</v>
      </c>
      <c r="B58" s="10">
        <v>21</v>
      </c>
      <c r="C58" s="10"/>
      <c r="D58" s="10">
        <v>7</v>
      </c>
      <c r="E58" s="10">
        <v>899</v>
      </c>
      <c r="F58" s="10">
        <v>899</v>
      </c>
      <c r="G58" s="10">
        <v>863040</v>
      </c>
      <c r="H58" s="10">
        <v>0.029796</v>
      </c>
      <c r="I58" s="10">
        <v>0</v>
      </c>
      <c r="J58" s="10">
        <v>0</v>
      </c>
      <c r="K58" s="10">
        <v>0</v>
      </c>
      <c r="L58" s="10">
        <v>0</v>
      </c>
      <c r="M58" s="10">
        <v>122.493988</v>
      </c>
      <c r="N58" s="10">
        <v>0.096</v>
      </c>
      <c r="O58" s="11">
        <v>0.095893</v>
      </c>
      <c r="P58" s="86"/>
      <c r="Q58" s="10"/>
      <c r="R58" s="38">
        <f t="shared" si="1"/>
        <v>0</v>
      </c>
      <c r="S58" s="34">
        <v>0.05</v>
      </c>
      <c r="T58" s="34"/>
      <c r="U58" s="34"/>
      <c r="V58" s="10"/>
      <c r="W58" s="10"/>
      <c r="X58" s="10"/>
      <c r="Y58" s="10"/>
      <c r="Z58" s="11"/>
    </row>
    <row r="59" spans="1:26" ht="12.75">
      <c r="A59" s="9">
        <v>0</v>
      </c>
      <c r="B59" s="10">
        <v>19</v>
      </c>
      <c r="C59" s="10"/>
      <c r="D59" s="10">
        <v>7</v>
      </c>
      <c r="E59" s="10">
        <v>3747</v>
      </c>
      <c r="F59" s="10">
        <v>3747</v>
      </c>
      <c r="G59" s="10">
        <v>44964000</v>
      </c>
      <c r="H59" s="10">
        <v>0.032214</v>
      </c>
      <c r="I59" s="10">
        <v>0</v>
      </c>
      <c r="J59" s="10">
        <v>0</v>
      </c>
      <c r="K59" s="10">
        <v>0</v>
      </c>
      <c r="L59" s="10">
        <v>0</v>
      </c>
      <c r="M59" s="10">
        <v>237.977082</v>
      </c>
      <c r="N59" s="10">
        <v>5</v>
      </c>
      <c r="O59" s="11">
        <v>4.996</v>
      </c>
      <c r="P59" s="86"/>
      <c r="Q59" s="10"/>
      <c r="R59" s="38">
        <f t="shared" si="1"/>
        <v>0</v>
      </c>
      <c r="S59" s="39">
        <v>0.0001</v>
      </c>
      <c r="T59" s="39"/>
      <c r="U59" s="39"/>
      <c r="V59" s="10"/>
      <c r="W59" s="10"/>
      <c r="X59" s="10"/>
      <c r="Y59" s="10"/>
      <c r="Z59" s="11"/>
    </row>
    <row r="60" spans="1:26" ht="12.75">
      <c r="A60" s="9">
        <v>0</v>
      </c>
      <c r="B60" s="10">
        <v>22</v>
      </c>
      <c r="C60" s="10"/>
      <c r="D60" s="10">
        <v>7</v>
      </c>
      <c r="E60" s="10">
        <v>900</v>
      </c>
      <c r="F60" s="10">
        <v>900</v>
      </c>
      <c r="G60" s="10">
        <v>864000</v>
      </c>
      <c r="H60" s="10">
        <v>0.030023</v>
      </c>
      <c r="I60" s="10">
        <v>1</v>
      </c>
      <c r="J60" s="10">
        <v>960</v>
      </c>
      <c r="K60" s="10">
        <v>0</v>
      </c>
      <c r="L60" s="10">
        <v>0</v>
      </c>
      <c r="M60" s="10">
        <v>136.466537</v>
      </c>
      <c r="N60" s="10">
        <v>0.096</v>
      </c>
      <c r="O60" s="11">
        <v>0.096</v>
      </c>
      <c r="P60" s="86"/>
      <c r="Q60" s="10"/>
      <c r="R60" s="110">
        <f t="shared" si="1"/>
        <v>0.1111111111111111</v>
      </c>
      <c r="S60" s="34">
        <v>0.05</v>
      </c>
      <c r="T60" s="34"/>
      <c r="U60" s="34"/>
      <c r="V60" s="10"/>
      <c r="W60" s="10"/>
      <c r="X60" s="10"/>
      <c r="Y60" s="10"/>
      <c r="Z60" s="11"/>
    </row>
    <row r="61" spans="1:26" ht="13.5" thickBot="1">
      <c r="A61" s="13">
        <v>0</v>
      </c>
      <c r="B61" s="14">
        <v>23</v>
      </c>
      <c r="C61" s="14"/>
      <c r="D61" s="14">
        <v>7</v>
      </c>
      <c r="E61" s="14">
        <v>900</v>
      </c>
      <c r="F61" s="14">
        <v>900</v>
      </c>
      <c r="G61" s="14">
        <v>864000</v>
      </c>
      <c r="H61" s="14">
        <v>0.033735</v>
      </c>
      <c r="I61" s="14">
        <v>4</v>
      </c>
      <c r="J61" s="14">
        <v>3840</v>
      </c>
      <c r="K61" s="14">
        <v>0</v>
      </c>
      <c r="L61" s="14">
        <v>0</v>
      </c>
      <c r="M61" s="14">
        <v>210.763249</v>
      </c>
      <c r="N61" s="14">
        <v>0.096</v>
      </c>
      <c r="O61" s="15">
        <v>0.096</v>
      </c>
      <c r="P61" s="88"/>
      <c r="Q61" s="14"/>
      <c r="R61" s="110">
        <f t="shared" si="1"/>
        <v>0.4444444444444444</v>
      </c>
      <c r="S61" s="35">
        <v>0.05</v>
      </c>
      <c r="T61" s="35"/>
      <c r="U61" s="35"/>
      <c r="V61" s="14"/>
      <c r="W61" s="14"/>
      <c r="X61" s="14"/>
      <c r="Y61" s="14"/>
      <c r="Z61" s="15"/>
    </row>
    <row r="62" ht="13.5" thickBot="1"/>
    <row r="63" spans="1:13" ht="13.5" thickBot="1">
      <c r="A63" s="138" t="s">
        <v>45</v>
      </c>
      <c r="B63" s="139"/>
      <c r="C63" s="139"/>
      <c r="D63" s="139"/>
      <c r="E63" s="140"/>
      <c r="G63" s="120" t="s">
        <v>36</v>
      </c>
      <c r="H63" s="121"/>
      <c r="I63" s="121"/>
      <c r="J63" s="121"/>
      <c r="K63" s="121"/>
      <c r="L63" s="121"/>
      <c r="M63" s="122"/>
    </row>
    <row r="64" spans="1:13" ht="12.75">
      <c r="A64" s="18"/>
      <c r="B64" s="1" t="s">
        <v>25</v>
      </c>
      <c r="C64" s="1" t="s">
        <v>26</v>
      </c>
      <c r="D64" s="1" t="s">
        <v>27</v>
      </c>
      <c r="E64" s="2" t="s">
        <v>28</v>
      </c>
      <c r="G64" s="9" t="s">
        <v>39</v>
      </c>
      <c r="H64" s="10"/>
      <c r="I64" s="10"/>
      <c r="J64" s="10"/>
      <c r="K64" s="10"/>
      <c r="L64" s="10"/>
      <c r="M64" s="11"/>
    </row>
    <row r="65" spans="1:13" ht="12.75">
      <c r="A65" s="9" t="s">
        <v>29</v>
      </c>
      <c r="B65" s="10">
        <v>0.003</v>
      </c>
      <c r="C65" s="10">
        <v>0.003</v>
      </c>
      <c r="D65" s="10">
        <v>0.002</v>
      </c>
      <c r="E65" s="11">
        <v>0.0018</v>
      </c>
      <c r="G65" s="126" t="s">
        <v>37</v>
      </c>
      <c r="H65" s="10"/>
      <c r="I65" s="10" t="s">
        <v>44</v>
      </c>
      <c r="J65" s="10" t="s">
        <v>40</v>
      </c>
      <c r="K65" s="10"/>
      <c r="L65" s="10"/>
      <c r="M65" s="11"/>
    </row>
    <row r="66" spans="1:13" ht="12.75">
      <c r="A66" s="9" t="s">
        <v>30</v>
      </c>
      <c r="B66" s="10">
        <v>15</v>
      </c>
      <c r="C66" s="10">
        <v>15</v>
      </c>
      <c r="D66" s="10">
        <v>7</v>
      </c>
      <c r="E66" s="11">
        <v>7</v>
      </c>
      <c r="G66" s="126"/>
      <c r="H66" s="74" t="s">
        <v>38</v>
      </c>
      <c r="I66" s="10">
        <v>1</v>
      </c>
      <c r="J66" s="10">
        <v>64</v>
      </c>
      <c r="K66" s="10"/>
      <c r="L66" s="10"/>
      <c r="M66" s="11"/>
    </row>
    <row r="67" spans="1:13" ht="12.75">
      <c r="A67" s="9" t="s">
        <v>31</v>
      </c>
      <c r="B67" s="10">
        <v>31</v>
      </c>
      <c r="C67" s="10">
        <v>15</v>
      </c>
      <c r="D67" s="10">
        <v>7</v>
      </c>
      <c r="E67" s="11">
        <v>7</v>
      </c>
      <c r="G67" s="9" t="s">
        <v>41</v>
      </c>
      <c r="H67" s="144" t="s">
        <v>42</v>
      </c>
      <c r="I67" s="144"/>
      <c r="J67" s="144"/>
      <c r="K67" s="144"/>
      <c r="L67" s="144"/>
      <c r="M67" s="154"/>
    </row>
    <row r="68" spans="1:13" ht="12.75">
      <c r="A68" s="9" t="s">
        <v>32</v>
      </c>
      <c r="B68" s="10">
        <v>7</v>
      </c>
      <c r="C68" s="10">
        <v>4</v>
      </c>
      <c r="D68" s="10">
        <v>3</v>
      </c>
      <c r="E68" s="11">
        <v>2</v>
      </c>
      <c r="G68" s="9" t="s">
        <v>29</v>
      </c>
      <c r="H68" s="144" t="s">
        <v>152</v>
      </c>
      <c r="I68" s="144"/>
      <c r="J68" s="144"/>
      <c r="K68" s="144"/>
      <c r="L68" s="144"/>
      <c r="M68" s="154"/>
    </row>
    <row r="69" spans="1:13" ht="13.5" thickBot="1">
      <c r="A69" s="21" t="s">
        <v>33</v>
      </c>
      <c r="B69" s="128" t="s">
        <v>35</v>
      </c>
      <c r="C69" s="128"/>
      <c r="D69" s="128"/>
      <c r="E69" s="129"/>
      <c r="G69" s="9" t="s">
        <v>43</v>
      </c>
      <c r="H69" s="144" t="s">
        <v>273</v>
      </c>
      <c r="I69" s="144"/>
      <c r="J69" s="144"/>
      <c r="K69" s="144"/>
      <c r="L69" s="144"/>
      <c r="M69" s="154"/>
    </row>
    <row r="70" spans="1:13" ht="13.5" thickBot="1">
      <c r="A70" s="22" t="s">
        <v>34</v>
      </c>
      <c r="B70" s="128" t="s">
        <v>35</v>
      </c>
      <c r="C70" s="128"/>
      <c r="D70" s="128"/>
      <c r="E70" s="129"/>
      <c r="G70" s="22" t="s">
        <v>272</v>
      </c>
      <c r="H70" s="128" t="s">
        <v>273</v>
      </c>
      <c r="I70" s="128"/>
      <c r="J70" s="128"/>
      <c r="K70" s="128"/>
      <c r="L70" s="128"/>
      <c r="M70" s="129"/>
    </row>
    <row r="72" ht="13.5" thickBot="1"/>
    <row r="73" spans="1:15" ht="12.75" customHeight="1">
      <c r="A73" s="123" t="s">
        <v>155</v>
      </c>
      <c r="B73" s="114"/>
      <c r="C73" s="159"/>
      <c r="E73" s="18" t="s">
        <v>51</v>
      </c>
      <c r="F73" s="1"/>
      <c r="G73" s="41"/>
      <c r="I73" s="151" t="s">
        <v>65</v>
      </c>
      <c r="J73" s="152"/>
      <c r="K73" s="152"/>
      <c r="L73" s="152"/>
      <c r="M73" s="152"/>
      <c r="N73" s="152"/>
      <c r="O73" s="153"/>
    </row>
    <row r="74" spans="1:15" ht="12.75">
      <c r="A74" s="124"/>
      <c r="B74" s="125"/>
      <c r="C74" s="160"/>
      <c r="E74" s="9" t="s">
        <v>52</v>
      </c>
      <c r="F74" s="40" t="s">
        <v>54</v>
      </c>
      <c r="G74" s="11" t="s">
        <v>53</v>
      </c>
      <c r="I74" s="126" t="s">
        <v>66</v>
      </c>
      <c r="J74" s="127"/>
      <c r="K74" s="144" t="s">
        <v>153</v>
      </c>
      <c r="L74" s="144"/>
      <c r="M74" s="144"/>
      <c r="N74" s="144"/>
      <c r="O74" s="154"/>
    </row>
    <row r="75" spans="1:15" ht="12.75">
      <c r="A75" s="9" t="s">
        <v>47</v>
      </c>
      <c r="B75" s="10" t="s">
        <v>48</v>
      </c>
      <c r="C75" s="11" t="s">
        <v>49</v>
      </c>
      <c r="E75" s="9">
        <v>20</v>
      </c>
      <c r="F75" s="10">
        <v>0.0019</v>
      </c>
      <c r="G75" s="29">
        <v>0.0008</v>
      </c>
      <c r="I75" s="126" t="s">
        <v>67</v>
      </c>
      <c r="J75" s="127"/>
      <c r="K75" s="144" t="s">
        <v>68</v>
      </c>
      <c r="L75" s="144"/>
      <c r="M75" s="10"/>
      <c r="N75" s="10"/>
      <c r="O75" s="11"/>
    </row>
    <row r="76" spans="1:15" ht="12.75">
      <c r="A76" s="9" t="s">
        <v>57</v>
      </c>
      <c r="B76" s="10" t="s">
        <v>79</v>
      </c>
      <c r="C76" s="11">
        <v>0</v>
      </c>
      <c r="E76" s="9">
        <v>21</v>
      </c>
      <c r="F76" s="10">
        <v>0.0019</v>
      </c>
      <c r="G76" s="11">
        <v>0.0008</v>
      </c>
      <c r="I76" s="126" t="s">
        <v>69</v>
      </c>
      <c r="J76" s="127"/>
      <c r="K76" s="10" t="s">
        <v>70</v>
      </c>
      <c r="L76" s="10"/>
      <c r="M76" s="10"/>
      <c r="N76" s="10"/>
      <c r="O76" s="11"/>
    </row>
    <row r="77" spans="1:15" ht="12.75">
      <c r="A77" s="9" t="s">
        <v>57</v>
      </c>
      <c r="B77" s="10" t="s">
        <v>80</v>
      </c>
      <c r="C77" s="11">
        <v>7</v>
      </c>
      <c r="E77" s="9">
        <v>22</v>
      </c>
      <c r="F77" s="10">
        <v>0.0019</v>
      </c>
      <c r="G77" s="11">
        <v>0.0008</v>
      </c>
      <c r="I77" s="126" t="s">
        <v>71</v>
      </c>
      <c r="J77" s="127"/>
      <c r="K77" s="10">
        <v>40</v>
      </c>
      <c r="L77" s="10"/>
      <c r="M77" s="10"/>
      <c r="N77" s="10"/>
      <c r="O77" s="11"/>
    </row>
    <row r="78" spans="1:15" ht="12.75">
      <c r="A78" s="9" t="s">
        <v>79</v>
      </c>
      <c r="B78" s="10" t="s">
        <v>57</v>
      </c>
      <c r="C78" s="11">
        <v>0</v>
      </c>
      <c r="E78" s="9">
        <v>23</v>
      </c>
      <c r="F78" s="10">
        <v>0.0019</v>
      </c>
      <c r="G78" s="11">
        <v>0.0008</v>
      </c>
      <c r="I78" s="9" t="s">
        <v>72</v>
      </c>
      <c r="J78" s="10"/>
      <c r="K78" s="10" t="s">
        <v>73</v>
      </c>
      <c r="L78" s="10"/>
      <c r="M78" s="10"/>
      <c r="N78" s="10"/>
      <c r="O78" s="11"/>
    </row>
    <row r="79" spans="1:15" ht="13.5" thickBot="1">
      <c r="A79" s="13" t="s">
        <v>81</v>
      </c>
      <c r="B79" s="14" t="s">
        <v>57</v>
      </c>
      <c r="C79" s="15">
        <v>15</v>
      </c>
      <c r="E79" s="9">
        <v>24</v>
      </c>
      <c r="F79" s="10">
        <v>0.0019</v>
      </c>
      <c r="G79" s="11">
        <v>0.0008</v>
      </c>
      <c r="I79" s="9" t="s">
        <v>74</v>
      </c>
      <c r="J79" s="10"/>
      <c r="K79" s="10" t="s">
        <v>75</v>
      </c>
      <c r="L79" s="10"/>
      <c r="M79" s="10"/>
      <c r="N79" s="10"/>
      <c r="O79" s="11"/>
    </row>
    <row r="80" spans="1:15" ht="12.75">
      <c r="A80" s="23"/>
      <c r="B80" s="23"/>
      <c r="C80" s="23"/>
      <c r="E80" s="9">
        <v>25</v>
      </c>
      <c r="F80" s="10">
        <v>0.0019</v>
      </c>
      <c r="G80" s="11">
        <v>0.0008</v>
      </c>
      <c r="I80" s="9" t="s">
        <v>76</v>
      </c>
      <c r="J80" s="10"/>
      <c r="K80" s="10" t="s">
        <v>157</v>
      </c>
      <c r="L80" s="10"/>
      <c r="M80" s="10"/>
      <c r="N80" s="10"/>
      <c r="O80" s="11"/>
    </row>
    <row r="81" spans="1:15" ht="13.5" thickBot="1">
      <c r="A81" s="23"/>
      <c r="B81" s="23"/>
      <c r="C81" s="23"/>
      <c r="E81" s="9">
        <v>26</v>
      </c>
      <c r="F81" s="10">
        <v>0.0019</v>
      </c>
      <c r="G81" s="11">
        <v>0.0008</v>
      </c>
      <c r="I81" s="22" t="s">
        <v>78</v>
      </c>
      <c r="J81" s="14"/>
      <c r="K81" s="14">
        <v>108</v>
      </c>
      <c r="L81" s="14"/>
      <c r="M81" s="14"/>
      <c r="N81" s="14"/>
      <c r="O81" s="15"/>
    </row>
    <row r="82" spans="1:7" ht="12.75">
      <c r="A82" s="23"/>
      <c r="B82" s="23"/>
      <c r="C82" s="23"/>
      <c r="E82" s="9">
        <v>27</v>
      </c>
      <c r="F82" s="10">
        <v>0.0019</v>
      </c>
      <c r="G82" s="11">
        <v>0.0008</v>
      </c>
    </row>
    <row r="83" spans="1:7" ht="12.75">
      <c r="A83" s="23"/>
      <c r="B83" s="23"/>
      <c r="C83" s="23"/>
      <c r="E83" s="9">
        <v>28</v>
      </c>
      <c r="F83" s="10">
        <v>0.0019</v>
      </c>
      <c r="G83" s="11">
        <v>0.0008</v>
      </c>
    </row>
    <row r="84" spans="5:7" ht="12.75">
      <c r="E84" s="9">
        <v>29</v>
      </c>
      <c r="F84" s="10">
        <v>0.0019</v>
      </c>
      <c r="G84" s="11">
        <v>0.0008</v>
      </c>
    </row>
    <row r="85" spans="5:7" ht="12.75">
      <c r="E85" s="9">
        <v>30</v>
      </c>
      <c r="F85" s="10">
        <v>0.0019</v>
      </c>
      <c r="G85" s="11">
        <v>0.0008</v>
      </c>
    </row>
    <row r="86" spans="5:7" ht="12.75">
      <c r="E86" s="9">
        <v>31</v>
      </c>
      <c r="F86" s="10">
        <v>0.0019</v>
      </c>
      <c r="G86" s="11">
        <v>0.0008</v>
      </c>
    </row>
    <row r="87" spans="5:7" ht="12.75">
      <c r="E87" s="9">
        <v>32</v>
      </c>
      <c r="F87" s="10">
        <v>0.0019</v>
      </c>
      <c r="G87" s="11">
        <v>0.0008</v>
      </c>
    </row>
    <row r="88" spans="5:7" ht="12.75">
      <c r="E88" s="9">
        <v>33</v>
      </c>
      <c r="F88" s="10">
        <v>0.0019</v>
      </c>
      <c r="G88" s="11">
        <v>0.0008</v>
      </c>
    </row>
    <row r="89" spans="5:7" ht="13.5" thickBot="1">
      <c r="E89" s="13">
        <v>34</v>
      </c>
      <c r="F89" s="14">
        <v>0.0019</v>
      </c>
      <c r="G89" s="15">
        <v>0.0008</v>
      </c>
    </row>
    <row r="90" ht="12.75">
      <c r="F90" s="23"/>
    </row>
    <row r="91" ht="12.75">
      <c r="F91" s="23"/>
    </row>
    <row r="92" ht="12.75">
      <c r="F92" s="23"/>
    </row>
  </sheetData>
  <mergeCells count="35">
    <mergeCell ref="I75:J75"/>
    <mergeCell ref="K75:L75"/>
    <mergeCell ref="I76:J76"/>
    <mergeCell ref="I77:J77"/>
    <mergeCell ref="B70:E70"/>
    <mergeCell ref="H70:M70"/>
    <mergeCell ref="A73:C74"/>
    <mergeCell ref="I73:O73"/>
    <mergeCell ref="I74:J74"/>
    <mergeCell ref="K74:O74"/>
    <mergeCell ref="G65:G66"/>
    <mergeCell ref="H67:M67"/>
    <mergeCell ref="H68:M68"/>
    <mergeCell ref="B69:E69"/>
    <mergeCell ref="H69:M69"/>
    <mergeCell ref="R1:S1"/>
    <mergeCell ref="V1:X1"/>
    <mergeCell ref="A63:E63"/>
    <mergeCell ref="G63:M63"/>
    <mergeCell ref="M1:M2"/>
    <mergeCell ref="N1:N2"/>
    <mergeCell ref="O1:O2"/>
    <mergeCell ref="P1:Q1"/>
    <mergeCell ref="I1:I2"/>
    <mergeCell ref="J1:J2"/>
    <mergeCell ref="K1:K2"/>
    <mergeCell ref="L1:L2"/>
    <mergeCell ref="E1:E2"/>
    <mergeCell ref="F1:F2"/>
    <mergeCell ref="G1:G2"/>
    <mergeCell ref="H1:H2"/>
    <mergeCell ref="A1:A2"/>
    <mergeCell ref="B1:B2"/>
    <mergeCell ref="C1:C2"/>
    <mergeCell ref="D1:D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51"/>
  </sheetPr>
  <dimension ref="A1:Z92"/>
  <sheetViews>
    <sheetView workbookViewId="0" topLeftCell="A1">
      <selection activeCell="H70" sqref="H70:M70"/>
    </sheetView>
  </sheetViews>
  <sheetFormatPr defaultColWidth="9.140625" defaultRowHeight="12.75"/>
  <cols>
    <col min="1" max="1" width="11.421875" style="0" customWidth="1"/>
    <col min="2" max="2" width="12.7109375" style="0" customWidth="1"/>
    <col min="8" max="8" width="14.00390625" style="0" customWidth="1"/>
  </cols>
  <sheetData>
    <row r="1" spans="1:26" ht="12.75" customHeight="1">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61" t="s">
        <v>13</v>
      </c>
      <c r="P1" s="120" t="s">
        <v>14</v>
      </c>
      <c r="Q1" s="121"/>
      <c r="R1" s="163" t="s">
        <v>15</v>
      </c>
      <c r="S1" s="155"/>
      <c r="T1" s="61"/>
      <c r="U1" s="61"/>
      <c r="V1" s="121" t="s">
        <v>16</v>
      </c>
      <c r="W1" s="121"/>
      <c r="X1" s="121"/>
      <c r="Y1" s="1" t="s">
        <v>17</v>
      </c>
      <c r="Z1" s="2"/>
    </row>
    <row r="2" spans="1:26" ht="39" thickBot="1">
      <c r="A2" s="157"/>
      <c r="B2" s="156"/>
      <c r="C2" s="156"/>
      <c r="D2" s="156"/>
      <c r="E2" s="156"/>
      <c r="F2" s="156"/>
      <c r="G2" s="156"/>
      <c r="H2" s="156"/>
      <c r="I2" s="156"/>
      <c r="J2" s="156"/>
      <c r="K2" s="156"/>
      <c r="L2" s="156"/>
      <c r="M2" s="156"/>
      <c r="N2" s="156"/>
      <c r="O2" s="162"/>
      <c r="P2" s="3" t="s">
        <v>18</v>
      </c>
      <c r="Q2" s="4" t="s">
        <v>19</v>
      </c>
      <c r="R2" s="4" t="s">
        <v>56</v>
      </c>
      <c r="S2" s="4" t="s">
        <v>55</v>
      </c>
      <c r="T2" s="66" t="s">
        <v>124</v>
      </c>
      <c r="U2" s="66" t="s">
        <v>126</v>
      </c>
      <c r="V2" s="4" t="s">
        <v>20</v>
      </c>
      <c r="W2" s="4" t="s">
        <v>21</v>
      </c>
      <c r="X2" s="4" t="s">
        <v>22</v>
      </c>
      <c r="Y2" s="5" t="s">
        <v>23</v>
      </c>
      <c r="Z2" s="6" t="s">
        <v>24</v>
      </c>
    </row>
    <row r="3" spans="1:26" ht="12.75">
      <c r="A3" s="18">
        <v>0</v>
      </c>
      <c r="B3" s="1">
        <v>2</v>
      </c>
      <c r="C3" s="1">
        <v>0</v>
      </c>
      <c r="D3" s="1"/>
      <c r="E3" s="1">
        <v>69</v>
      </c>
      <c r="F3" s="1">
        <v>69</v>
      </c>
      <c r="G3" s="1">
        <v>165600</v>
      </c>
      <c r="H3" s="1">
        <v>3.24781</v>
      </c>
      <c r="I3" s="1">
        <v>0</v>
      </c>
      <c r="J3" s="1">
        <v>0</v>
      </c>
      <c r="K3" s="1">
        <v>0</v>
      </c>
      <c r="L3" s="1">
        <v>0</v>
      </c>
      <c r="M3" s="1">
        <v>90.233291</v>
      </c>
      <c r="N3" s="1">
        <v>2</v>
      </c>
      <c r="O3" s="2">
        <v>0.0184</v>
      </c>
      <c r="P3" s="87">
        <f>SUM(O3:O22)</f>
        <v>0.09948400000000002</v>
      </c>
      <c r="Q3" s="1">
        <f>P3/SUM(N3:N22)</f>
        <v>0.004974200000000001</v>
      </c>
      <c r="R3" s="1">
        <f aca="true" t="shared" si="0" ref="R3:R20">(I3+K3)/F3</f>
        <v>0</v>
      </c>
      <c r="S3" s="1"/>
      <c r="T3" s="10" t="s">
        <v>131</v>
      </c>
      <c r="U3" s="10">
        <v>100</v>
      </c>
      <c r="V3" s="1">
        <f>SUM(O3:O61)</f>
        <v>44.91205399999992</v>
      </c>
      <c r="W3" s="1">
        <f>(SUM(G3:G61)-SUM(J3:J61)-SUM(L3:L61))/9000000</f>
        <v>44.886883555555556</v>
      </c>
      <c r="X3" s="1">
        <f>SUM(O3:O61)</f>
        <v>44.91205399999992</v>
      </c>
      <c r="Y3" s="1">
        <v>100.81902807148215</v>
      </c>
      <c r="Z3" s="2">
        <f>W3/Y3</f>
        <v>0.4452223396136105</v>
      </c>
    </row>
    <row r="4" spans="1:26" ht="12.75">
      <c r="A4" s="9">
        <v>0</v>
      </c>
      <c r="B4" s="10">
        <v>3</v>
      </c>
      <c r="C4" s="10">
        <v>0</v>
      </c>
      <c r="D4" s="10"/>
      <c r="E4" s="10">
        <v>22</v>
      </c>
      <c r="F4" s="10">
        <v>22</v>
      </c>
      <c r="G4" s="10">
        <v>52800</v>
      </c>
      <c r="H4" s="10">
        <v>0.910423</v>
      </c>
      <c r="I4" s="10">
        <v>0</v>
      </c>
      <c r="J4" s="10">
        <v>0</v>
      </c>
      <c r="K4" s="10">
        <v>0</v>
      </c>
      <c r="L4" s="10">
        <v>0</v>
      </c>
      <c r="M4" s="10">
        <v>107.999994</v>
      </c>
      <c r="N4" s="10">
        <v>2</v>
      </c>
      <c r="O4" s="11">
        <v>0.005867</v>
      </c>
      <c r="P4" s="86"/>
      <c r="Q4" s="10"/>
      <c r="R4" s="10">
        <f t="shared" si="0"/>
        <v>0</v>
      </c>
      <c r="S4" s="10"/>
      <c r="T4" s="10"/>
      <c r="U4" s="10"/>
      <c r="V4" s="10"/>
      <c r="W4" s="10"/>
      <c r="X4" s="10"/>
      <c r="Y4" s="10"/>
      <c r="Z4" s="11"/>
    </row>
    <row r="5" spans="1:26" ht="12.75">
      <c r="A5" s="9">
        <v>0</v>
      </c>
      <c r="B5" s="10">
        <v>4</v>
      </c>
      <c r="C5" s="10">
        <v>0</v>
      </c>
      <c r="D5" s="10"/>
      <c r="E5" s="10">
        <v>63</v>
      </c>
      <c r="F5" s="10">
        <v>63</v>
      </c>
      <c r="G5" s="10">
        <v>151200</v>
      </c>
      <c r="H5" s="10">
        <v>0.619175</v>
      </c>
      <c r="I5" s="10">
        <v>0</v>
      </c>
      <c r="J5" s="10">
        <v>0</v>
      </c>
      <c r="K5" s="10">
        <v>0</v>
      </c>
      <c r="L5" s="10">
        <v>0</v>
      </c>
      <c r="M5" s="10">
        <v>108.000005</v>
      </c>
      <c r="N5" s="10">
        <v>2</v>
      </c>
      <c r="O5" s="11">
        <v>0.0168</v>
      </c>
      <c r="P5" s="86"/>
      <c r="Q5" s="10"/>
      <c r="R5" s="10">
        <f t="shared" si="0"/>
        <v>0</v>
      </c>
      <c r="S5" s="10"/>
      <c r="T5" s="10"/>
      <c r="U5" s="10"/>
      <c r="V5" s="10"/>
      <c r="W5" s="10"/>
      <c r="X5" s="10"/>
      <c r="Y5" s="10"/>
      <c r="Z5" s="11"/>
    </row>
    <row r="6" spans="1:26" ht="12.75">
      <c r="A6" s="9">
        <v>0</v>
      </c>
      <c r="B6" s="10">
        <v>5</v>
      </c>
      <c r="C6" s="10">
        <v>0</v>
      </c>
      <c r="D6" s="10"/>
      <c r="E6" s="10">
        <v>40</v>
      </c>
      <c r="F6" s="10">
        <v>40</v>
      </c>
      <c r="G6" s="10">
        <v>96000</v>
      </c>
      <c r="H6" s="10">
        <v>2.220196</v>
      </c>
      <c r="I6" s="10">
        <v>0</v>
      </c>
      <c r="J6" s="10">
        <v>0</v>
      </c>
      <c r="K6" s="10">
        <v>0</v>
      </c>
      <c r="L6" s="10">
        <v>0</v>
      </c>
      <c r="M6" s="10">
        <v>54.455945</v>
      </c>
      <c r="N6" s="10">
        <v>2</v>
      </c>
      <c r="O6" s="11">
        <v>0.010667</v>
      </c>
      <c r="P6" s="86"/>
      <c r="Q6" s="10"/>
      <c r="R6" s="10">
        <f t="shared" si="0"/>
        <v>0</v>
      </c>
      <c r="S6" s="10"/>
      <c r="T6" s="10"/>
      <c r="U6" s="10"/>
      <c r="V6" s="10"/>
      <c r="W6" s="10"/>
      <c r="X6" s="10"/>
      <c r="Y6" s="10"/>
      <c r="Z6" s="11"/>
    </row>
    <row r="7" spans="1:26" ht="12.75">
      <c r="A7" s="9">
        <v>0</v>
      </c>
      <c r="B7" s="10">
        <v>6</v>
      </c>
      <c r="C7" s="10">
        <v>0</v>
      </c>
      <c r="D7" s="10"/>
      <c r="E7" s="10">
        <v>24</v>
      </c>
      <c r="F7" s="10">
        <v>24</v>
      </c>
      <c r="G7" s="10">
        <v>57600</v>
      </c>
      <c r="H7" s="10">
        <v>0.843208</v>
      </c>
      <c r="I7" s="10">
        <v>0</v>
      </c>
      <c r="J7" s="10">
        <v>0</v>
      </c>
      <c r="K7" s="10">
        <v>0</v>
      </c>
      <c r="L7" s="10">
        <v>0</v>
      </c>
      <c r="M7" s="10">
        <v>34.516797</v>
      </c>
      <c r="N7" s="10">
        <v>2</v>
      </c>
      <c r="O7" s="11">
        <v>0.0064</v>
      </c>
      <c r="P7" s="86"/>
      <c r="Q7" s="10"/>
      <c r="R7" s="10">
        <f t="shared" si="0"/>
        <v>0</v>
      </c>
      <c r="S7" s="33"/>
      <c r="T7" s="33"/>
      <c r="U7" s="33"/>
      <c r="V7" s="10"/>
      <c r="W7" s="10"/>
      <c r="X7" s="10"/>
      <c r="Y7" s="10"/>
      <c r="Z7" s="11"/>
    </row>
    <row r="8" spans="1:26" ht="12.75">
      <c r="A8" s="9">
        <v>0</v>
      </c>
      <c r="B8" s="10">
        <v>7</v>
      </c>
      <c r="C8" s="10">
        <v>0</v>
      </c>
      <c r="D8" s="10"/>
      <c r="E8" s="10">
        <v>46</v>
      </c>
      <c r="F8" s="10">
        <v>46</v>
      </c>
      <c r="G8" s="10">
        <v>110400</v>
      </c>
      <c r="H8" s="10">
        <v>0.509842</v>
      </c>
      <c r="I8" s="10">
        <v>0</v>
      </c>
      <c r="J8" s="10">
        <v>0</v>
      </c>
      <c r="K8" s="10">
        <v>0</v>
      </c>
      <c r="L8" s="10">
        <v>0</v>
      </c>
      <c r="M8" s="10">
        <v>72.000003</v>
      </c>
      <c r="N8" s="10">
        <v>2</v>
      </c>
      <c r="O8" s="11">
        <v>0.012267</v>
      </c>
      <c r="P8" s="86"/>
      <c r="Q8" s="10"/>
      <c r="R8" s="10">
        <f t="shared" si="0"/>
        <v>0</v>
      </c>
      <c r="S8" s="10"/>
      <c r="T8" s="10"/>
      <c r="U8" s="10"/>
      <c r="V8" s="10"/>
      <c r="W8" s="10"/>
      <c r="X8" s="10"/>
      <c r="Y8" s="10"/>
      <c r="Z8" s="11"/>
    </row>
    <row r="9" spans="1:26" ht="12.75">
      <c r="A9" s="9">
        <v>0</v>
      </c>
      <c r="B9" s="10">
        <v>8</v>
      </c>
      <c r="C9" s="10">
        <v>0</v>
      </c>
      <c r="D9" s="10"/>
      <c r="E9" s="10">
        <v>14</v>
      </c>
      <c r="F9" s="10">
        <v>14</v>
      </c>
      <c r="G9" s="10">
        <v>33600</v>
      </c>
      <c r="H9" s="10">
        <v>0.150518</v>
      </c>
      <c r="I9" s="10">
        <v>0</v>
      </c>
      <c r="J9" s="10">
        <v>0</v>
      </c>
      <c r="K9" s="10">
        <v>0</v>
      </c>
      <c r="L9" s="10">
        <v>0</v>
      </c>
      <c r="M9" s="10">
        <v>24.000002</v>
      </c>
      <c r="N9" s="10">
        <v>2</v>
      </c>
      <c r="O9" s="11">
        <v>0.003733</v>
      </c>
      <c r="P9" s="86"/>
      <c r="Q9" s="10"/>
      <c r="R9" s="10">
        <f t="shared" si="0"/>
        <v>0</v>
      </c>
      <c r="S9" s="10"/>
      <c r="T9" s="10"/>
      <c r="U9" s="10"/>
      <c r="V9" s="10"/>
      <c r="W9" s="10"/>
      <c r="X9" s="10"/>
      <c r="Y9" s="10"/>
      <c r="Z9" s="11"/>
    </row>
    <row r="10" spans="1:26" ht="12.75">
      <c r="A10" s="9">
        <v>0</v>
      </c>
      <c r="B10" s="10">
        <v>9</v>
      </c>
      <c r="C10" s="10">
        <v>0</v>
      </c>
      <c r="D10" s="10"/>
      <c r="E10" s="10">
        <v>64</v>
      </c>
      <c r="F10" s="10">
        <v>36</v>
      </c>
      <c r="G10" s="10">
        <v>86400</v>
      </c>
      <c r="H10" s="10">
        <v>8.09253</v>
      </c>
      <c r="I10" s="10">
        <v>0</v>
      </c>
      <c r="J10" s="10">
        <v>0</v>
      </c>
      <c r="K10" s="10">
        <v>0</v>
      </c>
      <c r="L10" s="10">
        <v>0</v>
      </c>
      <c r="M10" s="10">
        <v>94.475237</v>
      </c>
      <c r="N10" s="10">
        <v>2</v>
      </c>
      <c r="O10" s="11">
        <v>0.0096</v>
      </c>
      <c r="P10" s="86"/>
      <c r="Q10" s="10"/>
      <c r="R10" s="10">
        <f t="shared" si="0"/>
        <v>0</v>
      </c>
      <c r="S10" s="10"/>
      <c r="T10" s="10"/>
      <c r="U10" s="10"/>
      <c r="V10" s="10"/>
      <c r="W10" s="10"/>
      <c r="X10" s="10"/>
      <c r="Y10" s="10"/>
      <c r="Z10" s="11"/>
    </row>
    <row r="11" spans="1:26" ht="12.75">
      <c r="A11" s="9">
        <v>0</v>
      </c>
      <c r="B11" s="10">
        <v>10</v>
      </c>
      <c r="C11" s="10">
        <v>0</v>
      </c>
      <c r="D11" s="10"/>
      <c r="E11" s="10">
        <v>22</v>
      </c>
      <c r="F11" s="10">
        <v>22</v>
      </c>
      <c r="G11" s="10">
        <v>52800</v>
      </c>
      <c r="H11" s="10">
        <v>0.739471</v>
      </c>
      <c r="I11" s="10">
        <v>0</v>
      </c>
      <c r="J11" s="10">
        <v>0</v>
      </c>
      <c r="K11" s="10">
        <v>0</v>
      </c>
      <c r="L11" s="10">
        <v>0</v>
      </c>
      <c r="M11" s="10">
        <v>36.000001</v>
      </c>
      <c r="N11" s="10">
        <v>2</v>
      </c>
      <c r="O11" s="11">
        <v>0.005867</v>
      </c>
      <c r="P11" s="86"/>
      <c r="Q11" s="10"/>
      <c r="R11" s="10">
        <f t="shared" si="0"/>
        <v>0</v>
      </c>
      <c r="S11" s="10"/>
      <c r="T11" s="10"/>
      <c r="U11" s="10"/>
      <c r="V11" s="10"/>
      <c r="W11" s="10"/>
      <c r="X11" s="10"/>
      <c r="Y11" s="10"/>
      <c r="Z11" s="11"/>
    </row>
    <row r="12" spans="1:26" ht="12.75">
      <c r="A12" s="9">
        <v>0</v>
      </c>
      <c r="B12" s="10">
        <v>1</v>
      </c>
      <c r="C12" s="10">
        <v>0</v>
      </c>
      <c r="D12" s="10"/>
      <c r="E12" s="10">
        <v>10</v>
      </c>
      <c r="F12" s="10">
        <v>10</v>
      </c>
      <c r="G12" s="10">
        <v>24000</v>
      </c>
      <c r="H12" s="10">
        <v>0.782075</v>
      </c>
      <c r="I12" s="10">
        <v>0</v>
      </c>
      <c r="J12" s="10">
        <v>0</v>
      </c>
      <c r="K12" s="10">
        <v>0</v>
      </c>
      <c r="L12" s="10">
        <v>0</v>
      </c>
      <c r="M12" s="10">
        <v>54.000001</v>
      </c>
      <c r="N12" s="10">
        <v>2</v>
      </c>
      <c r="O12" s="11">
        <v>0.002667</v>
      </c>
      <c r="P12" s="86"/>
      <c r="Q12" s="10"/>
      <c r="R12" s="10">
        <f t="shared" si="0"/>
        <v>0</v>
      </c>
      <c r="S12" s="10"/>
      <c r="T12" s="10"/>
      <c r="U12" s="10"/>
      <c r="V12" s="10"/>
      <c r="W12" s="10"/>
      <c r="X12" s="10"/>
      <c r="Y12" s="10"/>
      <c r="Z12" s="11"/>
    </row>
    <row r="13" spans="1:26" ht="12.75">
      <c r="A13" s="9">
        <v>1</v>
      </c>
      <c r="B13" s="10">
        <v>0</v>
      </c>
      <c r="C13" s="10">
        <v>0</v>
      </c>
      <c r="D13" s="10"/>
      <c r="E13" s="10">
        <v>8</v>
      </c>
      <c r="F13" s="10">
        <v>8</v>
      </c>
      <c r="G13" s="10">
        <v>2560</v>
      </c>
      <c r="H13" s="10">
        <v>1.148073</v>
      </c>
      <c r="I13" s="10">
        <v>0</v>
      </c>
      <c r="J13" s="10">
        <v>0</v>
      </c>
      <c r="K13" s="10">
        <v>0</v>
      </c>
      <c r="L13" s="10">
        <v>0</v>
      </c>
      <c r="M13" s="10">
        <v>53.999998</v>
      </c>
      <c r="N13" s="10">
        <v>0</v>
      </c>
      <c r="O13" s="11">
        <v>0.000284</v>
      </c>
      <c r="P13" s="86"/>
      <c r="Q13" s="10"/>
      <c r="R13" s="10">
        <f t="shared" si="0"/>
        <v>0</v>
      </c>
      <c r="S13" s="10"/>
      <c r="T13" s="10"/>
      <c r="U13" s="10"/>
      <c r="V13" s="10"/>
      <c r="W13" s="10"/>
      <c r="X13" s="10"/>
      <c r="Y13" s="10"/>
      <c r="Z13" s="11"/>
    </row>
    <row r="14" spans="1:26" ht="12.75">
      <c r="A14" s="9">
        <v>2</v>
      </c>
      <c r="B14" s="10">
        <v>0</v>
      </c>
      <c r="C14" s="10">
        <v>0</v>
      </c>
      <c r="D14" s="10"/>
      <c r="E14" s="10">
        <v>35</v>
      </c>
      <c r="F14" s="10">
        <v>35</v>
      </c>
      <c r="G14" s="10">
        <v>11200</v>
      </c>
      <c r="H14" s="10">
        <v>2.456909</v>
      </c>
      <c r="I14" s="10">
        <v>0</v>
      </c>
      <c r="J14" s="10">
        <v>0</v>
      </c>
      <c r="K14" s="10">
        <v>0</v>
      </c>
      <c r="L14" s="10">
        <v>0</v>
      </c>
      <c r="M14" s="10">
        <v>54.000002</v>
      </c>
      <c r="N14" s="10">
        <v>0</v>
      </c>
      <c r="O14" s="11">
        <v>0.001244</v>
      </c>
      <c r="P14" s="86"/>
      <c r="Q14" s="10"/>
      <c r="R14" s="10">
        <f t="shared" si="0"/>
        <v>0</v>
      </c>
      <c r="S14" s="10"/>
      <c r="T14" s="10"/>
      <c r="U14" s="10"/>
      <c r="V14" s="10"/>
      <c r="W14" s="10"/>
      <c r="X14" s="10"/>
      <c r="Y14" s="10"/>
      <c r="Z14" s="11"/>
    </row>
    <row r="15" spans="1:26" ht="12.75">
      <c r="A15" s="9">
        <v>3</v>
      </c>
      <c r="B15" s="10">
        <v>0</v>
      </c>
      <c r="C15" s="10">
        <v>0</v>
      </c>
      <c r="D15" s="10"/>
      <c r="E15" s="10">
        <v>15</v>
      </c>
      <c r="F15" s="10">
        <v>15</v>
      </c>
      <c r="G15" s="10">
        <v>4800</v>
      </c>
      <c r="H15" s="10">
        <v>0.717887</v>
      </c>
      <c r="I15" s="10">
        <v>0</v>
      </c>
      <c r="J15" s="10">
        <v>0</v>
      </c>
      <c r="K15" s="10">
        <v>0</v>
      </c>
      <c r="L15" s="10">
        <v>0</v>
      </c>
      <c r="M15" s="10">
        <v>96.000004</v>
      </c>
      <c r="N15" s="10">
        <v>0</v>
      </c>
      <c r="O15" s="11">
        <v>0.000533</v>
      </c>
      <c r="P15" s="86"/>
      <c r="Q15" s="10"/>
      <c r="R15" s="10">
        <f t="shared" si="0"/>
        <v>0</v>
      </c>
      <c r="S15" s="10"/>
      <c r="T15" s="10"/>
      <c r="U15" s="10"/>
      <c r="V15" s="10"/>
      <c r="W15" s="10"/>
      <c r="X15" s="10"/>
      <c r="Y15" s="10"/>
      <c r="Z15" s="11"/>
    </row>
    <row r="16" spans="1:26" ht="12.75">
      <c r="A16" s="9">
        <v>4</v>
      </c>
      <c r="B16" s="10">
        <v>0</v>
      </c>
      <c r="C16" s="10">
        <v>0</v>
      </c>
      <c r="D16" s="10"/>
      <c r="E16" s="10">
        <v>32</v>
      </c>
      <c r="F16" s="10">
        <v>32</v>
      </c>
      <c r="G16" s="10">
        <v>10240</v>
      </c>
      <c r="H16" s="10">
        <v>1.718876</v>
      </c>
      <c r="I16" s="10">
        <v>0</v>
      </c>
      <c r="J16" s="10">
        <v>0</v>
      </c>
      <c r="K16" s="10">
        <v>0</v>
      </c>
      <c r="L16" s="10">
        <v>0</v>
      </c>
      <c r="M16" s="10">
        <v>107.999996</v>
      </c>
      <c r="N16" s="10">
        <v>0</v>
      </c>
      <c r="O16" s="11">
        <v>0.001138</v>
      </c>
      <c r="P16" s="86"/>
      <c r="Q16" s="10"/>
      <c r="R16" s="10">
        <f t="shared" si="0"/>
        <v>0</v>
      </c>
      <c r="S16" s="10"/>
      <c r="T16" s="10"/>
      <c r="U16" s="10"/>
      <c r="V16" s="10"/>
      <c r="W16" s="10"/>
      <c r="X16" s="10"/>
      <c r="Y16" s="10"/>
      <c r="Z16" s="11"/>
    </row>
    <row r="17" spans="1:26" ht="12.75">
      <c r="A17" s="9">
        <v>5</v>
      </c>
      <c r="B17" s="10">
        <v>0</v>
      </c>
      <c r="C17" s="10">
        <v>0</v>
      </c>
      <c r="D17" s="10"/>
      <c r="E17" s="10">
        <v>24</v>
      </c>
      <c r="F17" s="10">
        <v>24</v>
      </c>
      <c r="G17" s="10">
        <v>7680</v>
      </c>
      <c r="H17" s="10">
        <v>2.850587</v>
      </c>
      <c r="I17" s="10">
        <v>0</v>
      </c>
      <c r="J17" s="10">
        <v>0</v>
      </c>
      <c r="K17" s="10">
        <v>0</v>
      </c>
      <c r="L17" s="10">
        <v>0</v>
      </c>
      <c r="M17" s="10">
        <v>54</v>
      </c>
      <c r="N17" s="10">
        <v>0</v>
      </c>
      <c r="O17" s="11">
        <v>0.000853</v>
      </c>
      <c r="P17" s="86"/>
      <c r="Q17" s="10"/>
      <c r="R17" s="10">
        <f t="shared" si="0"/>
        <v>0</v>
      </c>
      <c r="S17" s="10"/>
      <c r="T17" s="10"/>
      <c r="U17" s="10"/>
      <c r="V17" s="10"/>
      <c r="W17" s="10"/>
      <c r="X17" s="10"/>
      <c r="Y17" s="10"/>
      <c r="Z17" s="11"/>
    </row>
    <row r="18" spans="1:26" ht="12.75">
      <c r="A18" s="9">
        <v>6</v>
      </c>
      <c r="B18" s="10">
        <v>0</v>
      </c>
      <c r="C18" s="10">
        <v>0</v>
      </c>
      <c r="D18" s="10"/>
      <c r="E18" s="10">
        <v>18</v>
      </c>
      <c r="F18" s="10">
        <v>18</v>
      </c>
      <c r="G18" s="10">
        <v>5760</v>
      </c>
      <c r="H18" s="10">
        <v>7.579848</v>
      </c>
      <c r="I18" s="10">
        <v>0</v>
      </c>
      <c r="J18" s="10">
        <v>0</v>
      </c>
      <c r="K18" s="10">
        <v>0</v>
      </c>
      <c r="L18" s="10">
        <v>0</v>
      </c>
      <c r="M18" s="10">
        <v>108.000004</v>
      </c>
      <c r="N18" s="10">
        <v>0</v>
      </c>
      <c r="O18" s="11">
        <v>0.00064</v>
      </c>
      <c r="P18" s="86"/>
      <c r="Q18" s="10"/>
      <c r="R18" s="10">
        <f t="shared" si="0"/>
        <v>0</v>
      </c>
      <c r="S18" s="10"/>
      <c r="T18" s="10"/>
      <c r="U18" s="10"/>
      <c r="V18" s="10"/>
      <c r="W18" s="10"/>
      <c r="X18" s="10"/>
      <c r="Y18" s="10"/>
      <c r="Z18" s="11"/>
    </row>
    <row r="19" spans="1:26" ht="12.75">
      <c r="A19" s="9">
        <v>7</v>
      </c>
      <c r="B19" s="10">
        <v>0</v>
      </c>
      <c r="C19" s="10">
        <v>0</v>
      </c>
      <c r="D19" s="10"/>
      <c r="E19" s="10">
        <v>25</v>
      </c>
      <c r="F19" s="10">
        <v>25</v>
      </c>
      <c r="G19" s="10">
        <v>8000</v>
      </c>
      <c r="H19" s="10">
        <v>1.633017</v>
      </c>
      <c r="I19" s="10">
        <v>0</v>
      </c>
      <c r="J19" s="10">
        <v>0</v>
      </c>
      <c r="K19" s="10">
        <v>0</v>
      </c>
      <c r="L19" s="10">
        <v>0</v>
      </c>
      <c r="M19" s="10">
        <v>53.999999</v>
      </c>
      <c r="N19" s="10">
        <v>0</v>
      </c>
      <c r="O19" s="11">
        <v>0.000889</v>
      </c>
      <c r="P19" s="86"/>
      <c r="Q19" s="10"/>
      <c r="R19" s="10">
        <f t="shared" si="0"/>
        <v>0</v>
      </c>
      <c r="S19" s="10"/>
      <c r="T19" s="10"/>
      <c r="U19" s="10"/>
      <c r="V19" s="10"/>
      <c r="W19" s="10"/>
      <c r="X19" s="10"/>
      <c r="Y19" s="10"/>
      <c r="Z19" s="11"/>
    </row>
    <row r="20" spans="1:26" ht="12.75">
      <c r="A20" s="9">
        <v>8</v>
      </c>
      <c r="B20" s="10">
        <v>0</v>
      </c>
      <c r="C20" s="10">
        <v>0</v>
      </c>
      <c r="D20" s="10"/>
      <c r="E20" s="10">
        <v>7</v>
      </c>
      <c r="F20" s="10">
        <v>7</v>
      </c>
      <c r="G20" s="10">
        <v>2240</v>
      </c>
      <c r="H20" s="10">
        <v>0.984717</v>
      </c>
      <c r="I20" s="10">
        <v>0</v>
      </c>
      <c r="J20" s="10">
        <v>0</v>
      </c>
      <c r="K20" s="10">
        <v>0</v>
      </c>
      <c r="L20" s="10">
        <v>0</v>
      </c>
      <c r="M20" s="10">
        <v>107.999996</v>
      </c>
      <c r="N20" s="10">
        <v>0</v>
      </c>
      <c r="O20" s="11">
        <v>0.000249</v>
      </c>
      <c r="P20" s="86"/>
      <c r="Q20" s="10"/>
      <c r="R20" s="10">
        <f t="shared" si="0"/>
        <v>0</v>
      </c>
      <c r="S20" s="10"/>
      <c r="T20" s="10"/>
      <c r="U20" s="10"/>
      <c r="V20" s="10"/>
      <c r="W20" s="10"/>
      <c r="X20" s="10"/>
      <c r="Y20" s="10"/>
      <c r="Z20" s="11"/>
    </row>
    <row r="21" spans="1:26" ht="12.75">
      <c r="A21" s="9">
        <v>9</v>
      </c>
      <c r="B21" s="10">
        <v>0</v>
      </c>
      <c r="C21" s="10">
        <v>0</v>
      </c>
      <c r="D21" s="10"/>
      <c r="E21" s="10">
        <v>22</v>
      </c>
      <c r="F21" s="10">
        <v>22</v>
      </c>
      <c r="G21" s="10">
        <v>7040</v>
      </c>
      <c r="H21" s="10">
        <v>0.539327</v>
      </c>
      <c r="I21" s="10">
        <v>0</v>
      </c>
      <c r="J21" s="10">
        <v>0</v>
      </c>
      <c r="K21" s="10">
        <v>0</v>
      </c>
      <c r="L21" s="10">
        <v>0</v>
      </c>
      <c r="M21" s="10">
        <v>107.822877</v>
      </c>
      <c r="N21" s="10">
        <v>0</v>
      </c>
      <c r="O21" s="11">
        <v>0.000782</v>
      </c>
      <c r="P21" s="86"/>
      <c r="Q21" s="10"/>
      <c r="R21" s="37">
        <v>0</v>
      </c>
      <c r="S21" s="10"/>
      <c r="T21" s="10"/>
      <c r="U21" s="10"/>
      <c r="V21" s="10"/>
      <c r="W21" s="10"/>
      <c r="X21" s="10"/>
      <c r="Y21" s="10"/>
      <c r="Z21" s="11"/>
    </row>
    <row r="22" spans="1:26" ht="12.75">
      <c r="A22" s="9">
        <v>10</v>
      </c>
      <c r="B22" s="10">
        <v>0</v>
      </c>
      <c r="C22" s="10">
        <v>0</v>
      </c>
      <c r="D22" s="10"/>
      <c r="E22" s="10">
        <v>17</v>
      </c>
      <c r="F22" s="10">
        <v>17</v>
      </c>
      <c r="G22" s="10">
        <v>5440</v>
      </c>
      <c r="H22" s="10">
        <v>4.481982</v>
      </c>
      <c r="I22" s="10">
        <v>0</v>
      </c>
      <c r="J22" s="10">
        <v>0</v>
      </c>
      <c r="K22" s="10">
        <v>0</v>
      </c>
      <c r="L22" s="10">
        <v>0</v>
      </c>
      <c r="M22" s="10">
        <v>71.999999</v>
      </c>
      <c r="N22" s="10">
        <v>0</v>
      </c>
      <c r="O22" s="11">
        <v>0.000604</v>
      </c>
      <c r="P22" s="86"/>
      <c r="Q22" s="10"/>
      <c r="R22" s="38">
        <f aca="true" t="shared" si="1" ref="R22:R30">(I22+K22)/F22</f>
        <v>0</v>
      </c>
      <c r="S22" s="10">
        <v>0.0001</v>
      </c>
      <c r="T22" s="10"/>
      <c r="U22" s="10"/>
      <c r="V22" s="10"/>
      <c r="W22" s="10"/>
      <c r="X22" s="10"/>
      <c r="Y22" s="10"/>
      <c r="Z22" s="11"/>
    </row>
    <row r="23" spans="1:26" ht="12.75">
      <c r="A23" s="9">
        <v>0</v>
      </c>
      <c r="B23" s="10">
        <v>11</v>
      </c>
      <c r="C23" s="10"/>
      <c r="D23" s="10">
        <v>7</v>
      </c>
      <c r="E23" s="10">
        <v>4393</v>
      </c>
      <c r="F23" s="10">
        <v>4393</v>
      </c>
      <c r="G23" s="10">
        <v>17993728</v>
      </c>
      <c r="H23" s="10">
        <v>0.035955</v>
      </c>
      <c r="I23" s="10">
        <v>0</v>
      </c>
      <c r="J23" s="10">
        <v>0</v>
      </c>
      <c r="K23" s="10">
        <v>0</v>
      </c>
      <c r="L23" s="10">
        <v>0</v>
      </c>
      <c r="M23" s="10">
        <v>83.047665</v>
      </c>
      <c r="N23" s="10">
        <v>2</v>
      </c>
      <c r="O23" s="11">
        <v>1.999303</v>
      </c>
      <c r="P23" s="86"/>
      <c r="Q23" s="10"/>
      <c r="R23" s="38">
        <f t="shared" si="1"/>
        <v>0</v>
      </c>
      <c r="S23" s="10">
        <v>0.0001</v>
      </c>
      <c r="T23" s="10"/>
      <c r="U23" s="10"/>
      <c r="V23" s="10"/>
      <c r="W23" s="10"/>
      <c r="X23" s="10"/>
      <c r="Y23" s="10"/>
      <c r="Z23" s="11"/>
    </row>
    <row r="24" spans="1:26" ht="12.75">
      <c r="A24" s="9">
        <v>0</v>
      </c>
      <c r="B24" s="10">
        <v>12</v>
      </c>
      <c r="C24" s="10"/>
      <c r="D24" s="10">
        <v>7</v>
      </c>
      <c r="E24" s="10">
        <v>4388</v>
      </c>
      <c r="F24" s="10">
        <v>4388</v>
      </c>
      <c r="G24" s="10">
        <v>17973248</v>
      </c>
      <c r="H24" s="10">
        <v>0.036032</v>
      </c>
      <c r="I24" s="10">
        <v>0</v>
      </c>
      <c r="J24" s="10">
        <v>0</v>
      </c>
      <c r="K24" s="10">
        <v>0</v>
      </c>
      <c r="L24" s="10">
        <v>0</v>
      </c>
      <c r="M24" s="10">
        <v>82.560683</v>
      </c>
      <c r="N24" s="10">
        <v>2</v>
      </c>
      <c r="O24" s="11">
        <v>1.997028</v>
      </c>
      <c r="P24" s="86"/>
      <c r="Q24" s="10"/>
      <c r="R24" s="38">
        <f t="shared" si="1"/>
        <v>0</v>
      </c>
      <c r="S24" s="10">
        <v>0.0001</v>
      </c>
      <c r="T24" s="10"/>
      <c r="U24" s="10"/>
      <c r="V24" s="10"/>
      <c r="W24" s="10"/>
      <c r="X24" s="10"/>
      <c r="Y24" s="10"/>
      <c r="Z24" s="11"/>
    </row>
    <row r="25" spans="1:26" ht="12.75">
      <c r="A25" s="9">
        <v>0</v>
      </c>
      <c r="B25" s="10">
        <v>13</v>
      </c>
      <c r="C25" s="10"/>
      <c r="D25" s="10">
        <v>7</v>
      </c>
      <c r="E25" s="10">
        <v>4387</v>
      </c>
      <c r="F25" s="10">
        <v>4387</v>
      </c>
      <c r="G25" s="10">
        <v>17969152</v>
      </c>
      <c r="H25" s="10">
        <v>0.033852</v>
      </c>
      <c r="I25" s="10">
        <v>0</v>
      </c>
      <c r="J25" s="10">
        <v>0</v>
      </c>
      <c r="K25" s="10">
        <v>0</v>
      </c>
      <c r="L25" s="10">
        <v>0</v>
      </c>
      <c r="M25" s="10">
        <v>85.238875</v>
      </c>
      <c r="N25" s="10">
        <v>2</v>
      </c>
      <c r="O25" s="11">
        <v>1.996572</v>
      </c>
      <c r="P25" s="86"/>
      <c r="Q25" s="10"/>
      <c r="R25" s="38">
        <f t="shared" si="1"/>
        <v>0</v>
      </c>
      <c r="S25" s="10">
        <v>0.0001</v>
      </c>
      <c r="T25" s="10"/>
      <c r="U25" s="10"/>
      <c r="V25" s="10"/>
      <c r="W25" s="10"/>
      <c r="X25" s="10"/>
      <c r="Y25" s="10"/>
      <c r="Z25" s="11"/>
    </row>
    <row r="26" spans="1:26" ht="12.75">
      <c r="A26" s="9">
        <v>0</v>
      </c>
      <c r="B26" s="10">
        <v>14</v>
      </c>
      <c r="C26" s="10"/>
      <c r="D26" s="10">
        <v>7</v>
      </c>
      <c r="E26" s="10">
        <v>4387</v>
      </c>
      <c r="F26" s="10">
        <v>4387</v>
      </c>
      <c r="G26" s="10">
        <v>17969152</v>
      </c>
      <c r="H26" s="10">
        <v>0.035721</v>
      </c>
      <c r="I26" s="10">
        <v>0</v>
      </c>
      <c r="J26" s="10">
        <v>0</v>
      </c>
      <c r="K26" s="10">
        <v>0</v>
      </c>
      <c r="L26" s="10">
        <v>0</v>
      </c>
      <c r="M26" s="10">
        <v>74.619448</v>
      </c>
      <c r="N26" s="10">
        <v>2</v>
      </c>
      <c r="O26" s="11">
        <v>1.996572</v>
      </c>
      <c r="P26" s="86"/>
      <c r="Q26" s="10"/>
      <c r="R26" s="38">
        <f t="shared" si="1"/>
        <v>0</v>
      </c>
      <c r="S26" s="10">
        <v>0.0001</v>
      </c>
      <c r="T26" s="10"/>
      <c r="U26" s="10"/>
      <c r="V26" s="10"/>
      <c r="W26" s="10"/>
      <c r="X26" s="10"/>
      <c r="Y26" s="10"/>
      <c r="Z26" s="11"/>
    </row>
    <row r="27" spans="1:26" ht="12.75">
      <c r="A27" s="9">
        <v>0</v>
      </c>
      <c r="B27" s="10">
        <v>15</v>
      </c>
      <c r="C27" s="10"/>
      <c r="D27" s="10">
        <v>7</v>
      </c>
      <c r="E27" s="10">
        <v>17536</v>
      </c>
      <c r="F27" s="10">
        <v>17536</v>
      </c>
      <c r="G27" s="10">
        <v>71827456</v>
      </c>
      <c r="H27" s="10">
        <v>0.036524</v>
      </c>
      <c r="I27" s="10">
        <v>0</v>
      </c>
      <c r="J27" s="10">
        <v>0</v>
      </c>
      <c r="K27" s="10">
        <v>0</v>
      </c>
      <c r="L27" s="10">
        <v>0</v>
      </c>
      <c r="M27" s="10">
        <v>101.986282</v>
      </c>
      <c r="N27" s="10">
        <v>8</v>
      </c>
      <c r="O27" s="11">
        <v>7.980828</v>
      </c>
      <c r="P27" s="86"/>
      <c r="Q27" s="10"/>
      <c r="R27" s="38">
        <f t="shared" si="1"/>
        <v>0</v>
      </c>
      <c r="S27" s="10">
        <v>0.0001</v>
      </c>
      <c r="T27" s="10"/>
      <c r="U27" s="10"/>
      <c r="V27" s="10"/>
      <c r="W27" s="10"/>
      <c r="X27" s="10"/>
      <c r="Y27" s="10"/>
      <c r="Z27" s="11"/>
    </row>
    <row r="28" spans="1:26" ht="12.75">
      <c r="A28" s="9">
        <v>0</v>
      </c>
      <c r="B28" s="10">
        <v>16</v>
      </c>
      <c r="C28" s="10"/>
      <c r="D28" s="10">
        <v>7</v>
      </c>
      <c r="E28" s="10">
        <v>17555</v>
      </c>
      <c r="F28" s="10">
        <v>17555</v>
      </c>
      <c r="G28" s="10">
        <v>71905280</v>
      </c>
      <c r="H28" s="10">
        <v>0.034714</v>
      </c>
      <c r="I28" s="10">
        <v>0</v>
      </c>
      <c r="J28" s="10">
        <v>0</v>
      </c>
      <c r="K28" s="10">
        <v>0</v>
      </c>
      <c r="L28" s="10">
        <v>0</v>
      </c>
      <c r="M28" s="10">
        <v>107.41705</v>
      </c>
      <c r="N28" s="10">
        <v>8</v>
      </c>
      <c r="O28" s="11">
        <v>7.989476</v>
      </c>
      <c r="P28" s="86"/>
      <c r="Q28" s="10"/>
      <c r="R28" s="38">
        <f t="shared" si="1"/>
        <v>0</v>
      </c>
      <c r="S28" s="10">
        <v>0.0001</v>
      </c>
      <c r="T28" s="10"/>
      <c r="U28" s="10"/>
      <c r="V28" s="10"/>
      <c r="W28" s="10"/>
      <c r="X28" s="10"/>
      <c r="Y28" s="10"/>
      <c r="Z28" s="11"/>
    </row>
    <row r="29" spans="1:26" ht="12.75">
      <c r="A29" s="9">
        <v>0</v>
      </c>
      <c r="B29" s="10">
        <v>17</v>
      </c>
      <c r="C29" s="10"/>
      <c r="D29" s="10">
        <v>7</v>
      </c>
      <c r="E29" s="10">
        <v>17546</v>
      </c>
      <c r="F29" s="10">
        <v>17546</v>
      </c>
      <c r="G29" s="10">
        <v>71868416</v>
      </c>
      <c r="H29" s="10">
        <v>0.037262</v>
      </c>
      <c r="I29" s="10">
        <v>0</v>
      </c>
      <c r="J29" s="10">
        <v>0</v>
      </c>
      <c r="K29" s="10">
        <v>0</v>
      </c>
      <c r="L29" s="10">
        <v>0</v>
      </c>
      <c r="M29" s="10">
        <v>101.500591</v>
      </c>
      <c r="N29" s="10">
        <v>8</v>
      </c>
      <c r="O29" s="11">
        <v>7.98538</v>
      </c>
      <c r="P29" s="86"/>
      <c r="Q29" s="10"/>
      <c r="R29" s="38">
        <f t="shared" si="1"/>
        <v>0</v>
      </c>
      <c r="S29" s="10">
        <v>0.0001</v>
      </c>
      <c r="T29" s="10"/>
      <c r="U29" s="10"/>
      <c r="V29" s="10"/>
      <c r="W29" s="10"/>
      <c r="X29" s="10"/>
      <c r="Y29" s="10"/>
      <c r="Z29" s="11"/>
    </row>
    <row r="30" spans="1:26" ht="12.75">
      <c r="A30" s="9">
        <v>0</v>
      </c>
      <c r="B30" s="10">
        <v>18</v>
      </c>
      <c r="C30" s="10"/>
      <c r="D30" s="10">
        <v>7</v>
      </c>
      <c r="E30" s="10">
        <v>3750</v>
      </c>
      <c r="F30" s="10">
        <v>3750</v>
      </c>
      <c r="G30" s="10">
        <v>45000000</v>
      </c>
      <c r="H30" s="10">
        <v>0.036468</v>
      </c>
      <c r="I30" s="10">
        <v>0</v>
      </c>
      <c r="J30" s="10">
        <v>0</v>
      </c>
      <c r="K30" s="10">
        <v>0</v>
      </c>
      <c r="L30" s="10">
        <v>0</v>
      </c>
      <c r="M30" s="10">
        <v>107.576178</v>
      </c>
      <c r="N30" s="10">
        <v>5</v>
      </c>
      <c r="O30" s="11">
        <v>5</v>
      </c>
      <c r="P30" s="86"/>
      <c r="Q30" s="10"/>
      <c r="R30" s="38">
        <f t="shared" si="1"/>
        <v>0</v>
      </c>
      <c r="S30" s="10">
        <v>0.0001</v>
      </c>
      <c r="T30" s="10"/>
      <c r="U30" s="10"/>
      <c r="V30" s="10"/>
      <c r="W30" s="10"/>
      <c r="X30" s="10"/>
      <c r="Y30" s="10"/>
      <c r="Z30" s="11"/>
    </row>
    <row r="31" spans="1:26" ht="12.75">
      <c r="A31" s="9">
        <v>0</v>
      </c>
      <c r="B31" s="10">
        <v>24</v>
      </c>
      <c r="C31" s="10"/>
      <c r="D31" s="10">
        <v>7</v>
      </c>
      <c r="E31" s="10">
        <v>900</v>
      </c>
      <c r="F31" s="10">
        <v>900</v>
      </c>
      <c r="G31" s="10">
        <v>864000</v>
      </c>
      <c r="H31" s="10">
        <v>0.034689</v>
      </c>
      <c r="I31" s="10">
        <v>10</v>
      </c>
      <c r="J31" s="10">
        <v>9600</v>
      </c>
      <c r="K31" s="10">
        <v>0</v>
      </c>
      <c r="L31" s="10">
        <v>0</v>
      </c>
      <c r="M31" s="10">
        <v>98.448574</v>
      </c>
      <c r="N31" s="10">
        <v>0.096</v>
      </c>
      <c r="O31" s="11">
        <v>0.096</v>
      </c>
      <c r="P31" s="86"/>
      <c r="Q31" s="10"/>
      <c r="R31" s="110">
        <f>(I31+K31)*100/F31</f>
        <v>1.1111111111111112</v>
      </c>
      <c r="S31" s="34">
        <v>0.05</v>
      </c>
      <c r="T31" s="34"/>
      <c r="U31" s="34"/>
      <c r="V31" s="10"/>
      <c r="W31" s="10"/>
      <c r="X31" s="10"/>
      <c r="Y31" s="10"/>
      <c r="Z31" s="11"/>
    </row>
    <row r="32" spans="1:26" ht="12.75">
      <c r="A32" s="9">
        <v>0</v>
      </c>
      <c r="B32" s="10">
        <v>25</v>
      </c>
      <c r="C32" s="10"/>
      <c r="D32" s="10">
        <v>7</v>
      </c>
      <c r="E32" s="10">
        <v>900</v>
      </c>
      <c r="F32" s="10">
        <v>900</v>
      </c>
      <c r="G32" s="10">
        <v>864000</v>
      </c>
      <c r="H32" s="10">
        <v>0.035337</v>
      </c>
      <c r="I32" s="10">
        <v>10</v>
      </c>
      <c r="J32" s="10">
        <v>9600</v>
      </c>
      <c r="K32" s="10">
        <v>0</v>
      </c>
      <c r="L32" s="10">
        <v>0</v>
      </c>
      <c r="M32" s="10">
        <v>83.604688</v>
      </c>
      <c r="N32" s="10">
        <v>0.096</v>
      </c>
      <c r="O32" s="11">
        <v>0.096</v>
      </c>
      <c r="P32" s="86"/>
      <c r="Q32" s="10"/>
      <c r="R32" s="110">
        <f aca="true" t="shared" si="2" ref="R32:R61">(I32+K32)*100/F32</f>
        <v>1.1111111111111112</v>
      </c>
      <c r="S32" s="34">
        <v>0.05</v>
      </c>
      <c r="T32" s="34"/>
      <c r="U32" s="34"/>
      <c r="V32" s="10"/>
      <c r="W32" s="10"/>
      <c r="X32" s="10"/>
      <c r="Y32" s="10"/>
      <c r="Z32" s="11"/>
    </row>
    <row r="33" spans="1:26" ht="12.75">
      <c r="A33" s="9">
        <v>0</v>
      </c>
      <c r="B33" s="10">
        <v>26</v>
      </c>
      <c r="C33" s="10"/>
      <c r="D33" s="10">
        <v>7</v>
      </c>
      <c r="E33" s="10">
        <v>900</v>
      </c>
      <c r="F33" s="10">
        <v>900</v>
      </c>
      <c r="G33" s="10">
        <v>864000</v>
      </c>
      <c r="H33" s="10">
        <v>0.034537</v>
      </c>
      <c r="I33" s="10">
        <v>17</v>
      </c>
      <c r="J33" s="10">
        <v>16320</v>
      </c>
      <c r="K33" s="10">
        <v>0</v>
      </c>
      <c r="L33" s="10">
        <v>0</v>
      </c>
      <c r="M33" s="10">
        <v>92.331314</v>
      </c>
      <c r="N33" s="10">
        <v>0.096</v>
      </c>
      <c r="O33" s="11">
        <v>0.096</v>
      </c>
      <c r="P33" s="86"/>
      <c r="Q33" s="10"/>
      <c r="R33" s="110">
        <f t="shared" si="2"/>
        <v>1.8888888888888888</v>
      </c>
      <c r="S33" s="34">
        <v>0.05</v>
      </c>
      <c r="T33" s="34"/>
      <c r="U33" s="34"/>
      <c r="V33" s="10"/>
      <c r="W33" s="10"/>
      <c r="X33" s="10"/>
      <c r="Y33" s="10"/>
      <c r="Z33" s="11"/>
    </row>
    <row r="34" spans="1:26" ht="12.75">
      <c r="A34" s="9">
        <v>0</v>
      </c>
      <c r="B34" s="10">
        <v>27</v>
      </c>
      <c r="C34" s="10"/>
      <c r="D34" s="10">
        <v>7</v>
      </c>
      <c r="E34" s="10">
        <v>900</v>
      </c>
      <c r="F34" s="10">
        <v>900</v>
      </c>
      <c r="G34" s="10">
        <v>864000</v>
      </c>
      <c r="H34" s="10">
        <v>0.035164</v>
      </c>
      <c r="I34" s="10">
        <v>18</v>
      </c>
      <c r="J34" s="10">
        <v>17280</v>
      </c>
      <c r="K34" s="10">
        <v>0</v>
      </c>
      <c r="L34" s="10">
        <v>0</v>
      </c>
      <c r="M34" s="10">
        <v>82.064458</v>
      </c>
      <c r="N34" s="10">
        <v>0.096</v>
      </c>
      <c r="O34" s="11">
        <v>0.096</v>
      </c>
      <c r="P34" s="86"/>
      <c r="Q34" s="10"/>
      <c r="R34" s="110">
        <f t="shared" si="2"/>
        <v>2</v>
      </c>
      <c r="S34" s="34">
        <v>0.05</v>
      </c>
      <c r="T34" s="34"/>
      <c r="U34" s="34"/>
      <c r="V34" s="10"/>
      <c r="W34" s="10"/>
      <c r="X34" s="10"/>
      <c r="Y34" s="10"/>
      <c r="Z34" s="11"/>
    </row>
    <row r="35" spans="1:26" ht="12.75">
      <c r="A35" s="9">
        <v>0</v>
      </c>
      <c r="B35" s="10">
        <v>28</v>
      </c>
      <c r="C35" s="10"/>
      <c r="D35" s="10">
        <v>7</v>
      </c>
      <c r="E35" s="10">
        <v>900</v>
      </c>
      <c r="F35" s="10">
        <v>900</v>
      </c>
      <c r="G35" s="10">
        <v>864000</v>
      </c>
      <c r="H35" s="10">
        <v>0.035428</v>
      </c>
      <c r="I35" s="10">
        <v>22</v>
      </c>
      <c r="J35" s="10">
        <v>21120</v>
      </c>
      <c r="K35" s="10">
        <v>0</v>
      </c>
      <c r="L35" s="10">
        <v>0</v>
      </c>
      <c r="M35" s="10">
        <v>93.155381</v>
      </c>
      <c r="N35" s="10">
        <v>0.096</v>
      </c>
      <c r="O35" s="11">
        <v>0.096</v>
      </c>
      <c r="P35" s="86"/>
      <c r="Q35" s="10"/>
      <c r="R35" s="110">
        <f t="shared" si="2"/>
        <v>2.4444444444444446</v>
      </c>
      <c r="S35" s="34">
        <v>0.05</v>
      </c>
      <c r="T35" s="34"/>
      <c r="U35" s="34"/>
      <c r="V35" s="10"/>
      <c r="W35" s="10"/>
      <c r="X35" s="10"/>
      <c r="Y35" s="10"/>
      <c r="Z35" s="11"/>
    </row>
    <row r="36" spans="1:26" ht="12.75">
      <c r="A36" s="9">
        <v>0</v>
      </c>
      <c r="B36" s="10">
        <v>29</v>
      </c>
      <c r="C36" s="10"/>
      <c r="D36" s="10">
        <v>7</v>
      </c>
      <c r="E36" s="10">
        <v>900</v>
      </c>
      <c r="F36" s="10">
        <v>900</v>
      </c>
      <c r="G36" s="10">
        <v>864000</v>
      </c>
      <c r="H36" s="10">
        <v>0.033486</v>
      </c>
      <c r="I36" s="10">
        <v>13</v>
      </c>
      <c r="J36" s="10">
        <v>12480</v>
      </c>
      <c r="K36" s="10">
        <v>0</v>
      </c>
      <c r="L36" s="10">
        <v>0</v>
      </c>
      <c r="M36" s="10">
        <v>73.404267</v>
      </c>
      <c r="N36" s="10">
        <v>0.096</v>
      </c>
      <c r="O36" s="11">
        <v>0.096</v>
      </c>
      <c r="P36" s="86"/>
      <c r="Q36" s="10"/>
      <c r="R36" s="110">
        <f t="shared" si="2"/>
        <v>1.4444444444444444</v>
      </c>
      <c r="S36" s="34">
        <v>0.05</v>
      </c>
      <c r="T36" s="34"/>
      <c r="U36" s="34"/>
      <c r="V36" s="10"/>
      <c r="W36" s="10"/>
      <c r="X36" s="10"/>
      <c r="Y36" s="10"/>
      <c r="Z36" s="11"/>
    </row>
    <row r="37" spans="1:26" ht="12.75">
      <c r="A37" s="9">
        <v>0</v>
      </c>
      <c r="B37" s="10">
        <v>30</v>
      </c>
      <c r="C37" s="10"/>
      <c r="D37" s="10">
        <v>7</v>
      </c>
      <c r="E37" s="10">
        <v>900</v>
      </c>
      <c r="F37" s="10">
        <v>900</v>
      </c>
      <c r="G37" s="10">
        <v>864000</v>
      </c>
      <c r="H37" s="10">
        <v>0.033227</v>
      </c>
      <c r="I37" s="10">
        <v>13</v>
      </c>
      <c r="J37" s="10">
        <v>12480</v>
      </c>
      <c r="K37" s="10">
        <v>0</v>
      </c>
      <c r="L37" s="10">
        <v>0</v>
      </c>
      <c r="M37" s="10">
        <v>91.96322</v>
      </c>
      <c r="N37" s="10">
        <v>0.096</v>
      </c>
      <c r="O37" s="11">
        <v>0.096</v>
      </c>
      <c r="P37" s="86"/>
      <c r="Q37" s="10"/>
      <c r="R37" s="110">
        <f t="shared" si="2"/>
        <v>1.4444444444444444</v>
      </c>
      <c r="S37" s="34">
        <v>0.05</v>
      </c>
      <c r="T37" s="34"/>
      <c r="U37" s="34"/>
      <c r="V37" s="10"/>
      <c r="W37" s="10"/>
      <c r="X37" s="10"/>
      <c r="Y37" s="10"/>
      <c r="Z37" s="11"/>
    </row>
    <row r="38" spans="1:26" ht="12.75">
      <c r="A38" s="9">
        <v>0</v>
      </c>
      <c r="B38" s="10">
        <v>31</v>
      </c>
      <c r="C38" s="10"/>
      <c r="D38" s="10">
        <v>7</v>
      </c>
      <c r="E38" s="10">
        <v>900</v>
      </c>
      <c r="F38" s="10">
        <v>900</v>
      </c>
      <c r="G38" s="10">
        <v>864000</v>
      </c>
      <c r="H38" s="10">
        <v>0.033562</v>
      </c>
      <c r="I38" s="10">
        <v>15</v>
      </c>
      <c r="J38" s="10">
        <v>14400</v>
      </c>
      <c r="K38" s="10">
        <v>0</v>
      </c>
      <c r="L38" s="10">
        <v>0</v>
      </c>
      <c r="M38" s="10">
        <v>60.249627</v>
      </c>
      <c r="N38" s="10">
        <v>0.096</v>
      </c>
      <c r="O38" s="11">
        <v>0.096</v>
      </c>
      <c r="P38" s="86"/>
      <c r="Q38" s="10"/>
      <c r="R38" s="110">
        <f t="shared" si="2"/>
        <v>1.6666666666666667</v>
      </c>
      <c r="S38" s="34">
        <v>0.05</v>
      </c>
      <c r="T38" s="34"/>
      <c r="U38" s="34"/>
      <c r="V38" s="10"/>
      <c r="W38" s="10"/>
      <c r="X38" s="10"/>
      <c r="Y38" s="10"/>
      <c r="Z38" s="11"/>
    </row>
    <row r="39" spans="1:26" ht="12.75">
      <c r="A39" s="9">
        <v>0</v>
      </c>
      <c r="B39" s="10">
        <v>32</v>
      </c>
      <c r="C39" s="10"/>
      <c r="D39" s="10">
        <v>7</v>
      </c>
      <c r="E39" s="10">
        <v>899</v>
      </c>
      <c r="F39" s="10">
        <v>899</v>
      </c>
      <c r="G39" s="10">
        <v>863040</v>
      </c>
      <c r="H39" s="10">
        <v>0.032638</v>
      </c>
      <c r="I39" s="10">
        <v>15</v>
      </c>
      <c r="J39" s="10">
        <v>14400</v>
      </c>
      <c r="K39" s="10">
        <v>0</v>
      </c>
      <c r="L39" s="10">
        <v>0</v>
      </c>
      <c r="M39" s="10">
        <v>84.004513</v>
      </c>
      <c r="N39" s="10">
        <v>0.096</v>
      </c>
      <c r="O39" s="11">
        <v>0.095893</v>
      </c>
      <c r="P39" s="86"/>
      <c r="Q39" s="10"/>
      <c r="R39" s="110">
        <f t="shared" si="2"/>
        <v>1.668520578420467</v>
      </c>
      <c r="S39" s="34">
        <v>0.05</v>
      </c>
      <c r="T39" s="34"/>
      <c r="U39" s="34"/>
      <c r="V39" s="10"/>
      <c r="W39" s="10"/>
      <c r="X39" s="10"/>
      <c r="Y39" s="10"/>
      <c r="Z39" s="11"/>
    </row>
    <row r="40" spans="1:26" ht="12.75">
      <c r="A40" s="9">
        <v>0</v>
      </c>
      <c r="B40" s="10">
        <v>33</v>
      </c>
      <c r="C40" s="10"/>
      <c r="D40" s="10">
        <v>7</v>
      </c>
      <c r="E40" s="10">
        <v>899</v>
      </c>
      <c r="F40" s="10">
        <v>899</v>
      </c>
      <c r="G40" s="10">
        <v>863040</v>
      </c>
      <c r="H40" s="10">
        <v>0.033746</v>
      </c>
      <c r="I40" s="10">
        <v>20</v>
      </c>
      <c r="J40" s="10">
        <v>19200</v>
      </c>
      <c r="K40" s="10">
        <v>0</v>
      </c>
      <c r="L40" s="10">
        <v>0</v>
      </c>
      <c r="M40" s="10">
        <v>95.873928</v>
      </c>
      <c r="N40" s="10">
        <v>0.096</v>
      </c>
      <c r="O40" s="11">
        <v>0.095893</v>
      </c>
      <c r="P40" s="86"/>
      <c r="Q40" s="10"/>
      <c r="R40" s="110">
        <f t="shared" si="2"/>
        <v>2.2246941045606228</v>
      </c>
      <c r="S40" s="34">
        <v>0.05</v>
      </c>
      <c r="T40" s="34"/>
      <c r="U40" s="34"/>
      <c r="V40" s="10"/>
      <c r="W40" s="10"/>
      <c r="X40" s="10"/>
      <c r="Y40" s="10"/>
      <c r="Z40" s="11"/>
    </row>
    <row r="41" spans="1:26" ht="12.75">
      <c r="A41" s="9">
        <v>0</v>
      </c>
      <c r="B41" s="10">
        <v>34</v>
      </c>
      <c r="C41" s="10"/>
      <c r="D41" s="10">
        <v>7</v>
      </c>
      <c r="E41" s="10">
        <v>899</v>
      </c>
      <c r="F41" s="10">
        <v>899</v>
      </c>
      <c r="G41" s="10">
        <v>863040</v>
      </c>
      <c r="H41" s="10">
        <v>0.034036</v>
      </c>
      <c r="I41" s="10">
        <v>18</v>
      </c>
      <c r="J41" s="10">
        <v>17280</v>
      </c>
      <c r="K41" s="10">
        <v>0</v>
      </c>
      <c r="L41" s="10">
        <v>0</v>
      </c>
      <c r="M41" s="10">
        <v>103.69668</v>
      </c>
      <c r="N41" s="10">
        <v>0.096</v>
      </c>
      <c r="O41" s="11">
        <v>0.095893</v>
      </c>
      <c r="P41" s="86"/>
      <c r="Q41" s="10"/>
      <c r="R41" s="110">
        <f t="shared" si="2"/>
        <v>2.0022246941045605</v>
      </c>
      <c r="S41" s="34">
        <v>0.05</v>
      </c>
      <c r="T41" s="34"/>
      <c r="U41" s="34"/>
      <c r="V41" s="10"/>
      <c r="W41" s="10"/>
      <c r="X41" s="10"/>
      <c r="Y41" s="10"/>
      <c r="Z41" s="11"/>
    </row>
    <row r="42" spans="1:26" ht="12.75">
      <c r="A42" s="9">
        <v>20</v>
      </c>
      <c r="B42" s="10">
        <v>0</v>
      </c>
      <c r="C42" s="10"/>
      <c r="D42" s="10">
        <v>15</v>
      </c>
      <c r="E42" s="10">
        <v>898</v>
      </c>
      <c r="F42" s="10">
        <v>898</v>
      </c>
      <c r="G42" s="10">
        <v>862080</v>
      </c>
      <c r="H42" s="10">
        <v>0.030018</v>
      </c>
      <c r="I42" s="10">
        <v>1</v>
      </c>
      <c r="J42" s="10">
        <v>960</v>
      </c>
      <c r="K42" s="10">
        <v>0</v>
      </c>
      <c r="L42" s="10">
        <v>0</v>
      </c>
      <c r="M42" s="10">
        <v>59.167766</v>
      </c>
      <c r="N42" s="10">
        <v>0.096</v>
      </c>
      <c r="O42" s="11">
        <v>0.095787</v>
      </c>
      <c r="P42" s="86"/>
      <c r="Q42" s="10"/>
      <c r="R42" s="110">
        <f t="shared" si="2"/>
        <v>0.111358574610245</v>
      </c>
      <c r="S42" s="34">
        <v>0.05</v>
      </c>
      <c r="T42" s="34"/>
      <c r="U42" s="34"/>
      <c r="V42" s="10"/>
      <c r="W42" s="10"/>
      <c r="X42" s="10"/>
      <c r="Y42" s="10"/>
      <c r="Z42" s="11"/>
    </row>
    <row r="43" spans="1:26" ht="12.75">
      <c r="A43" s="9">
        <v>21</v>
      </c>
      <c r="B43" s="10">
        <v>0</v>
      </c>
      <c r="C43" s="10"/>
      <c r="D43" s="10">
        <v>15</v>
      </c>
      <c r="E43" s="10">
        <v>899</v>
      </c>
      <c r="F43" s="10">
        <v>899</v>
      </c>
      <c r="G43" s="10">
        <v>863040</v>
      </c>
      <c r="H43" s="10">
        <v>0.029528</v>
      </c>
      <c r="I43" s="10">
        <v>0</v>
      </c>
      <c r="J43" s="10">
        <v>0</v>
      </c>
      <c r="K43" s="10">
        <v>0</v>
      </c>
      <c r="L43" s="10">
        <v>0</v>
      </c>
      <c r="M43" s="10">
        <v>87.955801</v>
      </c>
      <c r="N43" s="10">
        <v>0.096</v>
      </c>
      <c r="O43" s="11">
        <v>0.095893</v>
      </c>
      <c r="P43" s="86"/>
      <c r="Q43" s="10"/>
      <c r="R43" s="38">
        <f t="shared" si="2"/>
        <v>0</v>
      </c>
      <c r="S43" s="34">
        <v>0.05</v>
      </c>
      <c r="T43" s="34"/>
      <c r="U43" s="34"/>
      <c r="V43" s="10"/>
      <c r="W43" s="10"/>
      <c r="X43" s="10"/>
      <c r="Y43" s="10"/>
      <c r="Z43" s="11"/>
    </row>
    <row r="44" spans="1:26" ht="12.75">
      <c r="A44" s="9">
        <v>22</v>
      </c>
      <c r="B44" s="10">
        <v>0</v>
      </c>
      <c r="C44" s="10"/>
      <c r="D44" s="10">
        <v>15</v>
      </c>
      <c r="E44" s="10">
        <v>899</v>
      </c>
      <c r="F44" s="10">
        <v>899</v>
      </c>
      <c r="G44" s="10">
        <v>863040</v>
      </c>
      <c r="H44" s="10">
        <v>0.029016</v>
      </c>
      <c r="I44" s="10">
        <v>0</v>
      </c>
      <c r="J44" s="10">
        <v>0</v>
      </c>
      <c r="K44" s="10">
        <v>0</v>
      </c>
      <c r="L44" s="10">
        <v>0</v>
      </c>
      <c r="M44" s="10">
        <v>97.160408</v>
      </c>
      <c r="N44" s="10">
        <v>0.096</v>
      </c>
      <c r="O44" s="11">
        <v>0.095893</v>
      </c>
      <c r="P44" s="86"/>
      <c r="Q44" s="10"/>
      <c r="R44" s="38">
        <f t="shared" si="2"/>
        <v>0</v>
      </c>
      <c r="S44" s="34">
        <v>0.05</v>
      </c>
      <c r="T44" s="34"/>
      <c r="U44" s="34"/>
      <c r="V44" s="10"/>
      <c r="W44" s="10"/>
      <c r="X44" s="10"/>
      <c r="Y44" s="10"/>
      <c r="Z44" s="11"/>
    </row>
    <row r="45" spans="1:26" ht="12.75">
      <c r="A45" s="9">
        <v>23</v>
      </c>
      <c r="B45" s="10">
        <v>0</v>
      </c>
      <c r="C45" s="10"/>
      <c r="D45" s="10">
        <v>15</v>
      </c>
      <c r="E45" s="10">
        <v>899</v>
      </c>
      <c r="F45" s="10">
        <v>899</v>
      </c>
      <c r="G45" s="10">
        <v>863040</v>
      </c>
      <c r="H45" s="10">
        <v>0.028588</v>
      </c>
      <c r="I45" s="10">
        <v>0</v>
      </c>
      <c r="J45" s="10">
        <v>0</v>
      </c>
      <c r="K45" s="10">
        <v>0</v>
      </c>
      <c r="L45" s="10">
        <v>0</v>
      </c>
      <c r="M45" s="10">
        <v>107.627946</v>
      </c>
      <c r="N45" s="10">
        <v>0.096</v>
      </c>
      <c r="O45" s="11">
        <v>0.095893</v>
      </c>
      <c r="P45" s="86"/>
      <c r="Q45" s="10"/>
      <c r="R45" s="38">
        <f t="shared" si="2"/>
        <v>0</v>
      </c>
      <c r="S45" s="34">
        <v>0.05</v>
      </c>
      <c r="T45" s="34"/>
      <c r="U45" s="34"/>
      <c r="V45" s="10"/>
      <c r="W45" s="10"/>
      <c r="X45" s="10"/>
      <c r="Y45" s="10"/>
      <c r="Z45" s="11"/>
    </row>
    <row r="46" spans="1:26" ht="12.75">
      <c r="A46" s="9">
        <v>24</v>
      </c>
      <c r="B46" s="10">
        <v>0</v>
      </c>
      <c r="C46" s="10"/>
      <c r="D46" s="10">
        <v>15</v>
      </c>
      <c r="E46" s="10">
        <v>899</v>
      </c>
      <c r="F46" s="10">
        <v>899</v>
      </c>
      <c r="G46" s="10">
        <v>863040</v>
      </c>
      <c r="H46" s="10">
        <v>0.029363</v>
      </c>
      <c r="I46" s="10">
        <v>0</v>
      </c>
      <c r="J46" s="10">
        <v>0</v>
      </c>
      <c r="K46" s="10">
        <v>0</v>
      </c>
      <c r="L46" s="10">
        <v>0</v>
      </c>
      <c r="M46" s="10">
        <v>105.599098</v>
      </c>
      <c r="N46" s="10">
        <v>0.096</v>
      </c>
      <c r="O46" s="11">
        <v>0.095893</v>
      </c>
      <c r="P46" s="86"/>
      <c r="Q46" s="10"/>
      <c r="R46" s="38">
        <f t="shared" si="2"/>
        <v>0</v>
      </c>
      <c r="S46" s="34">
        <v>0.05</v>
      </c>
      <c r="T46" s="34"/>
      <c r="U46" s="34"/>
      <c r="V46" s="10"/>
      <c r="W46" s="10"/>
      <c r="X46" s="10"/>
      <c r="Y46" s="10"/>
      <c r="Z46" s="11"/>
    </row>
    <row r="47" spans="1:26" ht="12.75">
      <c r="A47" s="9">
        <v>25</v>
      </c>
      <c r="B47" s="10">
        <v>0</v>
      </c>
      <c r="C47" s="10"/>
      <c r="D47" s="10">
        <v>15</v>
      </c>
      <c r="E47" s="10">
        <v>899</v>
      </c>
      <c r="F47" s="10">
        <v>899</v>
      </c>
      <c r="G47" s="10">
        <v>863040</v>
      </c>
      <c r="H47" s="10">
        <v>0.029128</v>
      </c>
      <c r="I47" s="10">
        <v>0</v>
      </c>
      <c r="J47" s="10">
        <v>0</v>
      </c>
      <c r="K47" s="10">
        <v>0</v>
      </c>
      <c r="L47" s="10">
        <v>0</v>
      </c>
      <c r="M47" s="10">
        <v>88.118732</v>
      </c>
      <c r="N47" s="10">
        <v>0.096</v>
      </c>
      <c r="O47" s="11">
        <v>0.095893</v>
      </c>
      <c r="P47" s="86"/>
      <c r="Q47" s="10"/>
      <c r="R47" s="38">
        <f t="shared" si="2"/>
        <v>0</v>
      </c>
      <c r="S47" s="34">
        <v>0.05</v>
      </c>
      <c r="T47" s="34"/>
      <c r="U47" s="34"/>
      <c r="V47" s="10"/>
      <c r="W47" s="10"/>
      <c r="X47" s="10"/>
      <c r="Y47" s="10"/>
      <c r="Z47" s="11"/>
    </row>
    <row r="48" spans="1:26" ht="12.75">
      <c r="A48" s="9">
        <v>26</v>
      </c>
      <c r="B48" s="10">
        <v>0</v>
      </c>
      <c r="C48" s="10"/>
      <c r="D48" s="10">
        <v>15</v>
      </c>
      <c r="E48" s="10">
        <v>899</v>
      </c>
      <c r="F48" s="10">
        <v>899</v>
      </c>
      <c r="G48" s="10">
        <v>863040</v>
      </c>
      <c r="H48" s="10">
        <v>0.029283</v>
      </c>
      <c r="I48" s="10">
        <v>0</v>
      </c>
      <c r="J48" s="10">
        <v>0</v>
      </c>
      <c r="K48" s="10">
        <v>0</v>
      </c>
      <c r="L48" s="10">
        <v>0</v>
      </c>
      <c r="M48" s="10">
        <v>93.902615</v>
      </c>
      <c r="N48" s="10">
        <v>0.096</v>
      </c>
      <c r="O48" s="11">
        <v>0.095893</v>
      </c>
      <c r="P48" s="86"/>
      <c r="Q48" s="10"/>
      <c r="R48" s="38">
        <f t="shared" si="2"/>
        <v>0</v>
      </c>
      <c r="S48" s="34">
        <v>0.05</v>
      </c>
      <c r="T48" s="34"/>
      <c r="U48" s="34"/>
      <c r="V48" s="10"/>
      <c r="W48" s="10"/>
      <c r="X48" s="10"/>
      <c r="Y48" s="10"/>
      <c r="Z48" s="11"/>
    </row>
    <row r="49" spans="1:26" ht="12.75">
      <c r="A49" s="9">
        <v>27</v>
      </c>
      <c r="B49" s="10">
        <v>0</v>
      </c>
      <c r="C49" s="10"/>
      <c r="D49" s="10">
        <v>15</v>
      </c>
      <c r="E49" s="10">
        <v>900</v>
      </c>
      <c r="F49" s="10">
        <v>900</v>
      </c>
      <c r="G49" s="10">
        <v>864000</v>
      </c>
      <c r="H49" s="10">
        <v>0.029488</v>
      </c>
      <c r="I49" s="10">
        <v>0</v>
      </c>
      <c r="J49" s="10">
        <v>0</v>
      </c>
      <c r="K49" s="10">
        <v>0</v>
      </c>
      <c r="L49" s="10">
        <v>0</v>
      </c>
      <c r="M49" s="10">
        <v>84.931649</v>
      </c>
      <c r="N49" s="10">
        <v>0.096</v>
      </c>
      <c r="O49" s="11">
        <v>0.096</v>
      </c>
      <c r="P49" s="86"/>
      <c r="Q49" s="10"/>
      <c r="R49" s="38">
        <f t="shared" si="2"/>
        <v>0</v>
      </c>
      <c r="S49" s="34">
        <v>0.05</v>
      </c>
      <c r="T49" s="34"/>
      <c r="U49" s="34"/>
      <c r="V49" s="10"/>
      <c r="W49" s="10"/>
      <c r="X49" s="10"/>
      <c r="Y49" s="10"/>
      <c r="Z49" s="11"/>
    </row>
    <row r="50" spans="1:26" ht="12.75">
      <c r="A50" s="9">
        <v>28</v>
      </c>
      <c r="B50" s="10">
        <v>0</v>
      </c>
      <c r="C50" s="10"/>
      <c r="D50" s="10">
        <v>15</v>
      </c>
      <c r="E50" s="10">
        <v>900</v>
      </c>
      <c r="F50" s="10">
        <v>900</v>
      </c>
      <c r="G50" s="10">
        <v>864000</v>
      </c>
      <c r="H50" s="10">
        <v>0.029013</v>
      </c>
      <c r="I50" s="10">
        <v>0</v>
      </c>
      <c r="J50" s="10">
        <v>0</v>
      </c>
      <c r="K50" s="10">
        <v>0</v>
      </c>
      <c r="L50" s="10">
        <v>0</v>
      </c>
      <c r="M50" s="10">
        <v>95.616485</v>
      </c>
      <c r="N50" s="10">
        <v>0.096</v>
      </c>
      <c r="O50" s="11">
        <v>0.096</v>
      </c>
      <c r="P50" s="86"/>
      <c r="Q50" s="10"/>
      <c r="R50" s="38">
        <f t="shared" si="2"/>
        <v>0</v>
      </c>
      <c r="S50" s="34">
        <v>0.05</v>
      </c>
      <c r="T50" s="34"/>
      <c r="U50" s="34"/>
      <c r="V50" s="10"/>
      <c r="W50" s="10"/>
      <c r="X50" s="10"/>
      <c r="Y50" s="10"/>
      <c r="Z50" s="11"/>
    </row>
    <row r="51" spans="1:26" ht="12.75">
      <c r="A51" s="9">
        <v>29</v>
      </c>
      <c r="B51" s="10">
        <v>0</v>
      </c>
      <c r="C51" s="10"/>
      <c r="D51" s="10">
        <v>15</v>
      </c>
      <c r="E51" s="10">
        <v>900</v>
      </c>
      <c r="F51" s="10">
        <v>900</v>
      </c>
      <c r="G51" s="10">
        <v>864000</v>
      </c>
      <c r="H51" s="10">
        <v>0.029591</v>
      </c>
      <c r="I51" s="10">
        <v>0</v>
      </c>
      <c r="J51" s="10">
        <v>0</v>
      </c>
      <c r="K51" s="10">
        <v>0</v>
      </c>
      <c r="L51" s="10">
        <v>0</v>
      </c>
      <c r="M51" s="10">
        <v>73.972974</v>
      </c>
      <c r="N51" s="10">
        <v>0.096</v>
      </c>
      <c r="O51" s="11">
        <v>0.096</v>
      </c>
      <c r="P51" s="86"/>
      <c r="Q51" s="10"/>
      <c r="R51" s="38">
        <f t="shared" si="2"/>
        <v>0</v>
      </c>
      <c r="S51" s="34">
        <v>0.05</v>
      </c>
      <c r="T51" s="34"/>
      <c r="U51" s="34"/>
      <c r="V51" s="10"/>
      <c r="W51" s="10"/>
      <c r="X51" s="10"/>
      <c r="Y51" s="10"/>
      <c r="Z51" s="11"/>
    </row>
    <row r="52" spans="1:26" ht="12.75">
      <c r="A52" s="9">
        <v>30</v>
      </c>
      <c r="B52" s="10">
        <v>0</v>
      </c>
      <c r="C52" s="10"/>
      <c r="D52" s="10">
        <v>15</v>
      </c>
      <c r="E52" s="10">
        <v>900</v>
      </c>
      <c r="F52" s="10">
        <v>900</v>
      </c>
      <c r="G52" s="10">
        <v>864000</v>
      </c>
      <c r="H52" s="10">
        <v>0.029553</v>
      </c>
      <c r="I52" s="10">
        <v>0</v>
      </c>
      <c r="J52" s="10">
        <v>0</v>
      </c>
      <c r="K52" s="10">
        <v>0</v>
      </c>
      <c r="L52" s="10">
        <v>0</v>
      </c>
      <c r="M52" s="10">
        <v>91.628048</v>
      </c>
      <c r="N52" s="10">
        <v>0.096</v>
      </c>
      <c r="O52" s="11">
        <v>0.096</v>
      </c>
      <c r="P52" s="86"/>
      <c r="Q52" s="10"/>
      <c r="R52" s="38">
        <f t="shared" si="2"/>
        <v>0</v>
      </c>
      <c r="S52" s="34">
        <v>0.05</v>
      </c>
      <c r="T52" s="34"/>
      <c r="U52" s="34"/>
      <c r="V52" s="10"/>
      <c r="W52" s="10"/>
      <c r="X52" s="10"/>
      <c r="Y52" s="10"/>
      <c r="Z52" s="11"/>
    </row>
    <row r="53" spans="1:26" ht="12.75">
      <c r="A53" s="9">
        <v>31</v>
      </c>
      <c r="B53" s="10">
        <v>0</v>
      </c>
      <c r="C53" s="10"/>
      <c r="D53" s="10">
        <v>15</v>
      </c>
      <c r="E53" s="10">
        <v>900</v>
      </c>
      <c r="F53" s="10">
        <v>900</v>
      </c>
      <c r="G53" s="10">
        <v>864000</v>
      </c>
      <c r="H53" s="10">
        <v>0.029729</v>
      </c>
      <c r="I53" s="10">
        <v>0</v>
      </c>
      <c r="J53" s="10">
        <v>0</v>
      </c>
      <c r="K53" s="10">
        <v>0</v>
      </c>
      <c r="L53" s="10">
        <v>0</v>
      </c>
      <c r="M53" s="10">
        <v>61.349535</v>
      </c>
      <c r="N53" s="10">
        <v>0.096</v>
      </c>
      <c r="O53" s="11">
        <v>0.096</v>
      </c>
      <c r="P53" s="86"/>
      <c r="Q53" s="10"/>
      <c r="R53" s="38">
        <f t="shared" si="2"/>
        <v>0</v>
      </c>
      <c r="S53" s="34">
        <v>0.05</v>
      </c>
      <c r="T53" s="34"/>
      <c r="U53" s="34"/>
      <c r="V53" s="10"/>
      <c r="W53" s="10"/>
      <c r="X53" s="10"/>
      <c r="Y53" s="10"/>
      <c r="Z53" s="11"/>
    </row>
    <row r="54" spans="1:26" ht="12.75">
      <c r="A54" s="9">
        <v>32</v>
      </c>
      <c r="B54" s="10">
        <v>0</v>
      </c>
      <c r="C54" s="10"/>
      <c r="D54" s="10">
        <v>15</v>
      </c>
      <c r="E54" s="10">
        <v>898</v>
      </c>
      <c r="F54" s="10">
        <v>898</v>
      </c>
      <c r="G54" s="10">
        <v>862080</v>
      </c>
      <c r="H54" s="10">
        <v>0.029301</v>
      </c>
      <c r="I54" s="10">
        <v>0</v>
      </c>
      <c r="J54" s="10">
        <v>0</v>
      </c>
      <c r="K54" s="10">
        <v>0</v>
      </c>
      <c r="L54" s="10">
        <v>0</v>
      </c>
      <c r="M54" s="10">
        <v>85.424402</v>
      </c>
      <c r="N54" s="10">
        <v>0.096</v>
      </c>
      <c r="O54" s="11">
        <v>0.095787</v>
      </c>
      <c r="P54" s="86"/>
      <c r="Q54" s="10"/>
      <c r="R54" s="38">
        <f t="shared" si="2"/>
        <v>0</v>
      </c>
      <c r="S54" s="34">
        <v>0.05</v>
      </c>
      <c r="T54" s="34"/>
      <c r="U54" s="34"/>
      <c r="V54" s="10"/>
      <c r="W54" s="10"/>
      <c r="X54" s="10"/>
      <c r="Y54" s="10"/>
      <c r="Z54" s="11"/>
    </row>
    <row r="55" spans="1:26" ht="12.75">
      <c r="A55" s="9">
        <v>33</v>
      </c>
      <c r="B55" s="10">
        <v>0</v>
      </c>
      <c r="C55" s="10"/>
      <c r="D55" s="10">
        <v>15</v>
      </c>
      <c r="E55" s="10">
        <v>898</v>
      </c>
      <c r="F55" s="10">
        <v>898</v>
      </c>
      <c r="G55" s="10">
        <v>862080</v>
      </c>
      <c r="H55" s="10">
        <v>0.029602</v>
      </c>
      <c r="I55" s="10">
        <v>0</v>
      </c>
      <c r="J55" s="10">
        <v>0</v>
      </c>
      <c r="K55" s="10">
        <v>0</v>
      </c>
      <c r="L55" s="10">
        <v>0</v>
      </c>
      <c r="M55" s="10">
        <v>102.079218</v>
      </c>
      <c r="N55" s="10">
        <v>0.096</v>
      </c>
      <c r="O55" s="11">
        <v>0.095787</v>
      </c>
      <c r="P55" s="86"/>
      <c r="Q55" s="10"/>
      <c r="R55" s="38">
        <f t="shared" si="2"/>
        <v>0</v>
      </c>
      <c r="S55" s="34">
        <v>0.05</v>
      </c>
      <c r="T55" s="34"/>
      <c r="U55" s="34"/>
      <c r="V55" s="10"/>
      <c r="W55" s="10"/>
      <c r="X55" s="10"/>
      <c r="Y55" s="10"/>
      <c r="Z55" s="11"/>
    </row>
    <row r="56" spans="1:26" ht="12.75">
      <c r="A56" s="9">
        <v>34</v>
      </c>
      <c r="B56" s="10">
        <v>0</v>
      </c>
      <c r="C56" s="10"/>
      <c r="D56" s="10">
        <v>15</v>
      </c>
      <c r="E56" s="10">
        <v>898</v>
      </c>
      <c r="F56" s="10">
        <v>898</v>
      </c>
      <c r="G56" s="10">
        <v>862080</v>
      </c>
      <c r="H56" s="10">
        <v>0.029302</v>
      </c>
      <c r="I56" s="10">
        <v>0</v>
      </c>
      <c r="J56" s="10">
        <v>0</v>
      </c>
      <c r="K56" s="10">
        <v>0</v>
      </c>
      <c r="L56" s="10">
        <v>0</v>
      </c>
      <c r="M56" s="10">
        <v>107.999998</v>
      </c>
      <c r="N56" s="10">
        <v>0.096</v>
      </c>
      <c r="O56" s="11">
        <v>0.095787</v>
      </c>
      <c r="P56" s="86"/>
      <c r="Q56" s="10"/>
      <c r="R56" s="38">
        <f t="shared" si="2"/>
        <v>0</v>
      </c>
      <c r="S56" s="34">
        <v>0.05</v>
      </c>
      <c r="T56" s="34"/>
      <c r="U56" s="34"/>
      <c r="V56" s="10"/>
      <c r="W56" s="10"/>
      <c r="X56" s="10"/>
      <c r="Y56" s="10"/>
      <c r="Z56" s="11"/>
    </row>
    <row r="57" spans="1:26" ht="12.75">
      <c r="A57" s="9">
        <v>0</v>
      </c>
      <c r="B57" s="10">
        <v>20</v>
      </c>
      <c r="C57" s="10"/>
      <c r="D57" s="10">
        <v>7</v>
      </c>
      <c r="E57" s="10">
        <v>900</v>
      </c>
      <c r="F57" s="10">
        <v>900</v>
      </c>
      <c r="G57" s="10">
        <v>864000</v>
      </c>
      <c r="H57" s="10">
        <v>0.034871</v>
      </c>
      <c r="I57" s="10">
        <v>19</v>
      </c>
      <c r="J57" s="10">
        <v>18240</v>
      </c>
      <c r="K57" s="10">
        <v>0</v>
      </c>
      <c r="L57" s="10">
        <v>0</v>
      </c>
      <c r="M57" s="10">
        <v>58.408245</v>
      </c>
      <c r="N57" s="10">
        <v>0.096</v>
      </c>
      <c r="O57" s="11">
        <v>0.096</v>
      </c>
      <c r="P57" s="86"/>
      <c r="Q57" s="10"/>
      <c r="R57" s="110">
        <f t="shared" si="2"/>
        <v>2.111111111111111</v>
      </c>
      <c r="S57" s="34">
        <v>0.05</v>
      </c>
      <c r="T57" s="34"/>
      <c r="U57" s="34"/>
      <c r="V57" s="10"/>
      <c r="W57" s="10"/>
      <c r="X57" s="10"/>
      <c r="Y57" s="10"/>
      <c r="Z57" s="11"/>
    </row>
    <row r="58" spans="1:26" ht="12.75">
      <c r="A58" s="9">
        <v>0</v>
      </c>
      <c r="B58" s="10">
        <v>21</v>
      </c>
      <c r="C58" s="10"/>
      <c r="D58" s="10">
        <v>7</v>
      </c>
      <c r="E58" s="10">
        <v>900</v>
      </c>
      <c r="F58" s="10">
        <v>900</v>
      </c>
      <c r="G58" s="10">
        <v>864000</v>
      </c>
      <c r="H58" s="10">
        <v>0.033853</v>
      </c>
      <c r="I58" s="10">
        <v>10</v>
      </c>
      <c r="J58" s="10">
        <v>9600</v>
      </c>
      <c r="K58" s="10">
        <v>0</v>
      </c>
      <c r="L58" s="10">
        <v>0</v>
      </c>
      <c r="M58" s="10">
        <v>78.879523</v>
      </c>
      <c r="N58" s="10">
        <v>0.096</v>
      </c>
      <c r="O58" s="11">
        <v>0.096</v>
      </c>
      <c r="P58" s="86"/>
      <c r="Q58" s="10"/>
      <c r="R58" s="110">
        <f t="shared" si="2"/>
        <v>1.1111111111111112</v>
      </c>
      <c r="S58" s="34">
        <v>0.05</v>
      </c>
      <c r="T58" s="34"/>
      <c r="U58" s="34"/>
      <c r="V58" s="10"/>
      <c r="W58" s="10"/>
      <c r="X58" s="10"/>
      <c r="Y58" s="10"/>
      <c r="Z58" s="11"/>
    </row>
    <row r="59" spans="1:26" ht="12.75">
      <c r="A59" s="9">
        <v>0</v>
      </c>
      <c r="B59" s="10">
        <v>19</v>
      </c>
      <c r="C59" s="10"/>
      <c r="D59" s="10">
        <v>7</v>
      </c>
      <c r="E59" s="10">
        <v>3742</v>
      </c>
      <c r="F59" s="10">
        <v>3742</v>
      </c>
      <c r="G59" s="10">
        <v>44904000</v>
      </c>
      <c r="H59" s="10">
        <v>0.034456</v>
      </c>
      <c r="I59" s="10">
        <v>0</v>
      </c>
      <c r="J59" s="10">
        <v>0</v>
      </c>
      <c r="K59" s="10">
        <v>0</v>
      </c>
      <c r="L59" s="10">
        <v>0</v>
      </c>
      <c r="M59" s="10">
        <v>107.904069</v>
      </c>
      <c r="N59" s="10">
        <v>5</v>
      </c>
      <c r="O59" s="11">
        <v>4.989333</v>
      </c>
      <c r="P59" s="86"/>
      <c r="Q59" s="10"/>
      <c r="R59" s="38">
        <f t="shared" si="2"/>
        <v>0</v>
      </c>
      <c r="S59" s="39">
        <v>0.0001</v>
      </c>
      <c r="T59" s="39"/>
      <c r="U59" s="39"/>
      <c r="V59" s="10"/>
      <c r="W59" s="10"/>
      <c r="X59" s="10"/>
      <c r="Y59" s="10"/>
      <c r="Z59" s="11"/>
    </row>
    <row r="60" spans="1:26" ht="12.75">
      <c r="A60" s="9">
        <v>0</v>
      </c>
      <c r="B60" s="10">
        <v>22</v>
      </c>
      <c r="C60" s="10"/>
      <c r="D60" s="10">
        <v>7</v>
      </c>
      <c r="E60" s="10">
        <v>900</v>
      </c>
      <c r="F60" s="10">
        <v>900</v>
      </c>
      <c r="G60" s="10">
        <v>864000</v>
      </c>
      <c r="H60" s="10">
        <v>0.034243</v>
      </c>
      <c r="I60" s="10">
        <v>17</v>
      </c>
      <c r="J60" s="10">
        <v>16320</v>
      </c>
      <c r="K60" s="10">
        <v>0</v>
      </c>
      <c r="L60" s="10">
        <v>0</v>
      </c>
      <c r="M60" s="10">
        <v>90.429812</v>
      </c>
      <c r="N60" s="10">
        <v>0.096</v>
      </c>
      <c r="O60" s="11">
        <v>0.096</v>
      </c>
      <c r="P60" s="86"/>
      <c r="Q60" s="10"/>
      <c r="R60" s="110">
        <f t="shared" si="2"/>
        <v>1.8888888888888888</v>
      </c>
      <c r="S60" s="34">
        <v>0.05</v>
      </c>
      <c r="T60" s="34"/>
      <c r="U60" s="34"/>
      <c r="V60" s="10"/>
      <c r="W60" s="10"/>
      <c r="X60" s="10"/>
      <c r="Y60" s="10"/>
      <c r="Z60" s="11"/>
    </row>
    <row r="61" spans="1:26" ht="13.5" thickBot="1">
      <c r="A61" s="13">
        <v>0</v>
      </c>
      <c r="B61" s="14">
        <v>23</v>
      </c>
      <c r="C61" s="14"/>
      <c r="D61" s="14">
        <v>7</v>
      </c>
      <c r="E61" s="14">
        <v>899</v>
      </c>
      <c r="F61" s="14">
        <v>899</v>
      </c>
      <c r="G61" s="14">
        <v>863040</v>
      </c>
      <c r="H61" s="14">
        <v>0.034326</v>
      </c>
      <c r="I61" s="14">
        <v>18</v>
      </c>
      <c r="J61" s="14">
        <v>17280</v>
      </c>
      <c r="K61" s="14">
        <v>0</v>
      </c>
      <c r="L61" s="14">
        <v>0</v>
      </c>
      <c r="M61" s="14">
        <v>98.025057</v>
      </c>
      <c r="N61" s="14">
        <v>0.096</v>
      </c>
      <c r="O61" s="15">
        <v>0.095893</v>
      </c>
      <c r="P61" s="88"/>
      <c r="Q61" s="14"/>
      <c r="R61" s="110">
        <f t="shared" si="2"/>
        <v>2.0022246941045605</v>
      </c>
      <c r="S61" s="35">
        <v>0.05</v>
      </c>
      <c r="T61" s="35"/>
      <c r="U61" s="35"/>
      <c r="V61" s="14"/>
      <c r="W61" s="14"/>
      <c r="X61" s="14"/>
      <c r="Y61" s="14"/>
      <c r="Z61" s="15"/>
    </row>
    <row r="62" ht="13.5" thickBot="1"/>
    <row r="63" spans="1:13" ht="13.5" thickBot="1">
      <c r="A63" s="138" t="s">
        <v>45</v>
      </c>
      <c r="B63" s="139"/>
      <c r="C63" s="139"/>
      <c r="D63" s="139"/>
      <c r="E63" s="140"/>
      <c r="G63" s="120" t="s">
        <v>36</v>
      </c>
      <c r="H63" s="121"/>
      <c r="I63" s="121"/>
      <c r="J63" s="121"/>
      <c r="K63" s="121"/>
      <c r="L63" s="121"/>
      <c r="M63" s="122"/>
    </row>
    <row r="64" spans="1:13" ht="12.75">
      <c r="A64" s="18"/>
      <c r="B64" s="1" t="s">
        <v>25</v>
      </c>
      <c r="C64" s="1" t="s">
        <v>26</v>
      </c>
      <c r="D64" s="1" t="s">
        <v>27</v>
      </c>
      <c r="E64" s="2" t="s">
        <v>28</v>
      </c>
      <c r="G64" s="9" t="s">
        <v>39</v>
      </c>
      <c r="H64" s="10"/>
      <c r="I64" s="10"/>
      <c r="J64" s="10"/>
      <c r="K64" s="10"/>
      <c r="L64" s="10"/>
      <c r="M64" s="11"/>
    </row>
    <row r="65" spans="1:13" ht="12.75">
      <c r="A65" s="9" t="s">
        <v>29</v>
      </c>
      <c r="B65" s="10">
        <v>0.003</v>
      </c>
      <c r="C65" s="10">
        <v>0.003</v>
      </c>
      <c r="D65" s="10">
        <v>0.002</v>
      </c>
      <c r="E65" s="11">
        <v>0.0018</v>
      </c>
      <c r="G65" s="126" t="s">
        <v>37</v>
      </c>
      <c r="H65" s="10"/>
      <c r="I65" s="10" t="s">
        <v>44</v>
      </c>
      <c r="J65" s="10" t="s">
        <v>40</v>
      </c>
      <c r="K65" s="10"/>
      <c r="L65" s="10"/>
      <c r="M65" s="11"/>
    </row>
    <row r="66" spans="1:13" ht="12.75">
      <c r="A66" s="9" t="s">
        <v>30</v>
      </c>
      <c r="B66" s="10">
        <v>15</v>
      </c>
      <c r="C66" s="10">
        <v>15</v>
      </c>
      <c r="D66" s="10">
        <v>7</v>
      </c>
      <c r="E66" s="11">
        <v>3</v>
      </c>
      <c r="G66" s="126"/>
      <c r="H66" s="74" t="s">
        <v>38</v>
      </c>
      <c r="I66" s="10">
        <v>1</v>
      </c>
      <c r="J66" s="10">
        <v>64</v>
      </c>
      <c r="K66" s="10"/>
      <c r="L66" s="10"/>
      <c r="M66" s="11"/>
    </row>
    <row r="67" spans="1:13" ht="12.75">
      <c r="A67" s="9" t="s">
        <v>31</v>
      </c>
      <c r="B67" s="10">
        <v>15</v>
      </c>
      <c r="C67" s="10">
        <v>15</v>
      </c>
      <c r="D67" s="10">
        <v>15</v>
      </c>
      <c r="E67" s="11">
        <v>3</v>
      </c>
      <c r="G67" s="9" t="s">
        <v>41</v>
      </c>
      <c r="H67" s="144" t="s">
        <v>42</v>
      </c>
      <c r="I67" s="144"/>
      <c r="J67" s="144"/>
      <c r="K67" s="144"/>
      <c r="L67" s="144"/>
      <c r="M67" s="154"/>
    </row>
    <row r="68" spans="1:13" ht="12.75">
      <c r="A68" s="9" t="s">
        <v>32</v>
      </c>
      <c r="B68" s="10">
        <v>7</v>
      </c>
      <c r="C68" s="10">
        <v>4</v>
      </c>
      <c r="D68" s="10">
        <v>3</v>
      </c>
      <c r="E68" s="11">
        <v>2</v>
      </c>
      <c r="G68" s="9" t="s">
        <v>29</v>
      </c>
      <c r="H68" s="144" t="s">
        <v>152</v>
      </c>
      <c r="I68" s="144"/>
      <c r="J68" s="144"/>
      <c r="K68" s="144"/>
      <c r="L68" s="144"/>
      <c r="M68" s="154"/>
    </row>
    <row r="69" spans="1:13" ht="13.5" thickBot="1">
      <c r="A69" s="21" t="s">
        <v>33</v>
      </c>
      <c r="B69" s="128" t="s">
        <v>35</v>
      </c>
      <c r="C69" s="128"/>
      <c r="D69" s="128"/>
      <c r="E69" s="129"/>
      <c r="G69" s="9" t="s">
        <v>43</v>
      </c>
      <c r="H69" s="144" t="s">
        <v>273</v>
      </c>
      <c r="I69" s="144"/>
      <c r="J69" s="144"/>
      <c r="K69" s="144"/>
      <c r="L69" s="144"/>
      <c r="M69" s="154"/>
    </row>
    <row r="70" spans="1:13" ht="13.5" thickBot="1">
      <c r="A70" s="22" t="s">
        <v>34</v>
      </c>
      <c r="B70" s="128" t="s">
        <v>35</v>
      </c>
      <c r="C70" s="128"/>
      <c r="D70" s="128"/>
      <c r="E70" s="129"/>
      <c r="G70" s="22" t="s">
        <v>272</v>
      </c>
      <c r="H70" s="128" t="s">
        <v>273</v>
      </c>
      <c r="I70" s="128"/>
      <c r="J70" s="128"/>
      <c r="K70" s="128"/>
      <c r="L70" s="128"/>
      <c r="M70" s="129"/>
    </row>
    <row r="72" ht="13.5" thickBot="1"/>
    <row r="73" spans="1:15" ht="12.75" customHeight="1">
      <c r="A73" s="123" t="s">
        <v>155</v>
      </c>
      <c r="B73" s="114"/>
      <c r="C73" s="159"/>
      <c r="E73" s="18" t="s">
        <v>51</v>
      </c>
      <c r="F73" s="1"/>
      <c r="G73" s="41"/>
      <c r="I73" s="151" t="s">
        <v>65</v>
      </c>
      <c r="J73" s="152"/>
      <c r="K73" s="152"/>
      <c r="L73" s="152"/>
      <c r="M73" s="152"/>
      <c r="N73" s="152"/>
      <c r="O73" s="153"/>
    </row>
    <row r="74" spans="1:15" ht="12.75">
      <c r="A74" s="124"/>
      <c r="B74" s="125"/>
      <c r="C74" s="160"/>
      <c r="E74" s="9" t="s">
        <v>52</v>
      </c>
      <c r="F74" s="40" t="s">
        <v>54</v>
      </c>
      <c r="G74" s="11" t="s">
        <v>53</v>
      </c>
      <c r="I74" s="126" t="s">
        <v>66</v>
      </c>
      <c r="J74" s="127"/>
      <c r="K74" s="144" t="s">
        <v>153</v>
      </c>
      <c r="L74" s="144"/>
      <c r="M74" s="144"/>
      <c r="N74" s="144"/>
      <c r="O74" s="154"/>
    </row>
    <row r="75" spans="1:15" ht="12.75">
      <c r="A75" s="9" t="s">
        <v>47</v>
      </c>
      <c r="B75" s="10" t="s">
        <v>48</v>
      </c>
      <c r="C75" s="11" t="s">
        <v>49</v>
      </c>
      <c r="E75" s="9">
        <v>20</v>
      </c>
      <c r="F75" s="10">
        <v>0.0019</v>
      </c>
      <c r="G75" s="29">
        <v>0.0008</v>
      </c>
      <c r="I75" s="126" t="s">
        <v>67</v>
      </c>
      <c r="J75" s="127"/>
      <c r="K75" s="144" t="s">
        <v>68</v>
      </c>
      <c r="L75" s="144"/>
      <c r="M75" s="10"/>
      <c r="N75" s="10"/>
      <c r="O75" s="11"/>
    </row>
    <row r="76" spans="1:15" ht="12.75">
      <c r="A76" s="9" t="s">
        <v>57</v>
      </c>
      <c r="B76" s="10" t="s">
        <v>79</v>
      </c>
      <c r="C76" s="11">
        <v>0</v>
      </c>
      <c r="E76" s="9">
        <v>21</v>
      </c>
      <c r="F76" s="10">
        <v>0.0019</v>
      </c>
      <c r="G76" s="11">
        <v>0.0008</v>
      </c>
      <c r="I76" s="126" t="s">
        <v>69</v>
      </c>
      <c r="J76" s="127"/>
      <c r="K76" s="10" t="s">
        <v>70</v>
      </c>
      <c r="L76" s="10"/>
      <c r="M76" s="10"/>
      <c r="N76" s="10"/>
      <c r="O76" s="11"/>
    </row>
    <row r="77" spans="1:15" ht="12.75">
      <c r="A77" s="9" t="s">
        <v>57</v>
      </c>
      <c r="B77" s="10" t="s">
        <v>80</v>
      </c>
      <c r="C77" s="11">
        <v>7</v>
      </c>
      <c r="E77" s="9">
        <v>22</v>
      </c>
      <c r="F77" s="10">
        <v>0.0019</v>
      </c>
      <c r="G77" s="11">
        <v>0.0008</v>
      </c>
      <c r="I77" s="126" t="s">
        <v>71</v>
      </c>
      <c r="J77" s="127"/>
      <c r="K77" s="10">
        <v>40</v>
      </c>
      <c r="L77" s="10"/>
      <c r="M77" s="10"/>
      <c r="N77" s="10"/>
      <c r="O77" s="11"/>
    </row>
    <row r="78" spans="1:15" ht="12.75">
      <c r="A78" s="9" t="s">
        <v>79</v>
      </c>
      <c r="B78" s="10" t="s">
        <v>57</v>
      </c>
      <c r="C78" s="11">
        <v>0</v>
      </c>
      <c r="E78" s="9">
        <v>23</v>
      </c>
      <c r="F78" s="10">
        <v>0.0019</v>
      </c>
      <c r="G78" s="11">
        <v>0.0008</v>
      </c>
      <c r="I78" s="9" t="s">
        <v>72</v>
      </c>
      <c r="J78" s="10"/>
      <c r="K78" s="10" t="s">
        <v>73</v>
      </c>
      <c r="L78" s="10"/>
      <c r="M78" s="10"/>
      <c r="N78" s="10"/>
      <c r="O78" s="11"/>
    </row>
    <row r="79" spans="1:15" ht="13.5" thickBot="1">
      <c r="A79" s="13" t="s">
        <v>81</v>
      </c>
      <c r="B79" s="14" t="s">
        <v>57</v>
      </c>
      <c r="C79" s="15">
        <v>15</v>
      </c>
      <c r="E79" s="9">
        <v>24</v>
      </c>
      <c r="F79" s="10">
        <v>0.0019</v>
      </c>
      <c r="G79" s="11">
        <v>0.0008</v>
      </c>
      <c r="I79" s="9" t="s">
        <v>74</v>
      </c>
      <c r="J79" s="10"/>
      <c r="K79" s="10" t="s">
        <v>75</v>
      </c>
      <c r="L79" s="10"/>
      <c r="M79" s="10"/>
      <c r="N79" s="10"/>
      <c r="O79" s="11"/>
    </row>
    <row r="80" spans="1:15" ht="12.75">
      <c r="A80" s="23"/>
      <c r="B80" s="23"/>
      <c r="C80" s="23"/>
      <c r="E80" s="9">
        <v>25</v>
      </c>
      <c r="F80" s="10">
        <v>0.0019</v>
      </c>
      <c r="G80" s="11">
        <v>0.0008</v>
      </c>
      <c r="I80" s="9" t="s">
        <v>76</v>
      </c>
      <c r="J80" s="10"/>
      <c r="K80" s="10" t="s">
        <v>157</v>
      </c>
      <c r="L80" s="10"/>
      <c r="M80" s="10"/>
      <c r="N80" s="10"/>
      <c r="O80" s="11"/>
    </row>
    <row r="81" spans="1:15" ht="13.5" thickBot="1">
      <c r="A81" s="23"/>
      <c r="B81" s="23"/>
      <c r="C81" s="23"/>
      <c r="E81" s="9">
        <v>26</v>
      </c>
      <c r="F81" s="10">
        <v>0.0019</v>
      </c>
      <c r="G81" s="11">
        <v>0.0008</v>
      </c>
      <c r="I81" s="22" t="s">
        <v>78</v>
      </c>
      <c r="J81" s="14"/>
      <c r="K81" s="14">
        <v>108</v>
      </c>
      <c r="L81" s="14"/>
      <c r="M81" s="14"/>
      <c r="N81" s="14"/>
      <c r="O81" s="15"/>
    </row>
    <row r="82" spans="1:7" ht="12.75">
      <c r="A82" s="23"/>
      <c r="B82" s="23"/>
      <c r="C82" s="23"/>
      <c r="E82" s="9">
        <v>27</v>
      </c>
      <c r="F82" s="10">
        <v>0.0019</v>
      </c>
      <c r="G82" s="11">
        <v>0.0008</v>
      </c>
    </row>
    <row r="83" spans="1:7" ht="12.75">
      <c r="A83" s="23"/>
      <c r="B83" s="23"/>
      <c r="C83" s="23"/>
      <c r="E83" s="9">
        <v>28</v>
      </c>
      <c r="F83" s="10">
        <v>0.0019</v>
      </c>
      <c r="G83" s="11">
        <v>0.0008</v>
      </c>
    </row>
    <row r="84" spans="5:7" ht="12.75">
      <c r="E84" s="9">
        <v>29</v>
      </c>
      <c r="F84" s="10">
        <v>0.0019</v>
      </c>
      <c r="G84" s="11">
        <v>0.0008</v>
      </c>
    </row>
    <row r="85" spans="5:7" ht="12.75">
      <c r="E85" s="9">
        <v>30</v>
      </c>
      <c r="F85" s="10">
        <v>0.0019</v>
      </c>
      <c r="G85" s="11">
        <v>0.0008</v>
      </c>
    </row>
    <row r="86" spans="5:7" ht="12.75">
      <c r="E86" s="9">
        <v>31</v>
      </c>
      <c r="F86" s="10">
        <v>0.0019</v>
      </c>
      <c r="G86" s="11">
        <v>0.0008</v>
      </c>
    </row>
    <row r="87" spans="5:7" ht="12.75">
      <c r="E87" s="9">
        <v>32</v>
      </c>
      <c r="F87" s="10">
        <v>0.0019</v>
      </c>
      <c r="G87" s="11">
        <v>0.0008</v>
      </c>
    </row>
    <row r="88" spans="5:7" ht="12.75">
      <c r="E88" s="9">
        <v>33</v>
      </c>
      <c r="F88" s="10">
        <v>0.0019</v>
      </c>
      <c r="G88" s="11">
        <v>0.0008</v>
      </c>
    </row>
    <row r="89" spans="5:7" ht="13.5" thickBot="1">
      <c r="E89" s="13">
        <v>34</v>
      </c>
      <c r="F89" s="14">
        <v>0.0019</v>
      </c>
      <c r="G89" s="15">
        <v>0.0008</v>
      </c>
    </row>
    <row r="90" ht="12.75">
      <c r="F90" s="23"/>
    </row>
    <row r="91" ht="12.75">
      <c r="F91" s="23"/>
    </row>
    <row r="92" ht="12.75">
      <c r="F92" s="23"/>
    </row>
  </sheetData>
  <mergeCells count="35">
    <mergeCell ref="A1:A2"/>
    <mergeCell ref="B1:B2"/>
    <mergeCell ref="C1:C2"/>
    <mergeCell ref="D1:D2"/>
    <mergeCell ref="K1:K2"/>
    <mergeCell ref="L1:L2"/>
    <mergeCell ref="E1:E2"/>
    <mergeCell ref="F1:F2"/>
    <mergeCell ref="G1:G2"/>
    <mergeCell ref="H1:H2"/>
    <mergeCell ref="R1:S1"/>
    <mergeCell ref="V1:X1"/>
    <mergeCell ref="A63:E63"/>
    <mergeCell ref="G63:M63"/>
    <mergeCell ref="M1:M2"/>
    <mergeCell ref="N1:N2"/>
    <mergeCell ref="O1:O2"/>
    <mergeCell ref="P1:Q1"/>
    <mergeCell ref="I1:I2"/>
    <mergeCell ref="J1:J2"/>
    <mergeCell ref="G65:G66"/>
    <mergeCell ref="H67:M67"/>
    <mergeCell ref="H68:M68"/>
    <mergeCell ref="B69:E69"/>
    <mergeCell ref="H69:M69"/>
    <mergeCell ref="B70:E70"/>
    <mergeCell ref="H70:M70"/>
    <mergeCell ref="A73:C74"/>
    <mergeCell ref="I73:O73"/>
    <mergeCell ref="I74:J74"/>
    <mergeCell ref="K74:O74"/>
    <mergeCell ref="I75:J75"/>
    <mergeCell ref="K75:L75"/>
    <mergeCell ref="I76:J76"/>
    <mergeCell ref="I77:J7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44"/>
  <sheetViews>
    <sheetView workbookViewId="0" topLeftCell="A1">
      <selection activeCell="R10" sqref="R10"/>
    </sheetView>
  </sheetViews>
  <sheetFormatPr defaultColWidth="9.140625" defaultRowHeight="12.75"/>
  <cols>
    <col min="19" max="19" width="10.00390625" style="0" bestFit="1" customWidth="1"/>
    <col min="20" max="21" width="10.00390625" style="0" customWidth="1"/>
  </cols>
  <sheetData>
    <row r="1" spans="1:26" ht="12.75" customHeight="1">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61" t="s">
        <v>13</v>
      </c>
      <c r="P1" s="120" t="s">
        <v>14</v>
      </c>
      <c r="Q1" s="121"/>
      <c r="R1" s="163" t="s">
        <v>15</v>
      </c>
      <c r="S1" s="131"/>
      <c r="T1" s="131"/>
      <c r="U1" s="155"/>
      <c r="V1" s="121" t="s">
        <v>16</v>
      </c>
      <c r="W1" s="121"/>
      <c r="X1" s="121"/>
      <c r="Y1" s="1" t="s">
        <v>17</v>
      </c>
      <c r="Z1" s="2"/>
    </row>
    <row r="2" spans="1:26" ht="39" thickBot="1">
      <c r="A2" s="157"/>
      <c r="B2" s="156"/>
      <c r="C2" s="156"/>
      <c r="D2" s="156"/>
      <c r="E2" s="156"/>
      <c r="F2" s="156"/>
      <c r="G2" s="156"/>
      <c r="H2" s="156"/>
      <c r="I2" s="156"/>
      <c r="J2" s="156"/>
      <c r="K2" s="156"/>
      <c r="L2" s="156"/>
      <c r="M2" s="156"/>
      <c r="N2" s="156"/>
      <c r="O2" s="162"/>
      <c r="P2" s="3" t="s">
        <v>18</v>
      </c>
      <c r="Q2" s="4" t="s">
        <v>19</v>
      </c>
      <c r="R2" s="4" t="s">
        <v>56</v>
      </c>
      <c r="S2" s="4" t="s">
        <v>64</v>
      </c>
      <c r="T2" s="64" t="s">
        <v>124</v>
      </c>
      <c r="U2" s="64" t="s">
        <v>126</v>
      </c>
      <c r="V2" s="4" t="s">
        <v>20</v>
      </c>
      <c r="W2" s="4" t="s">
        <v>21</v>
      </c>
      <c r="X2" s="4" t="s">
        <v>22</v>
      </c>
      <c r="Y2" s="5" t="s">
        <v>23</v>
      </c>
      <c r="Z2" s="6" t="s">
        <v>24</v>
      </c>
    </row>
    <row r="3" spans="1:26" ht="13.5" thickBot="1">
      <c r="A3" s="78">
        <v>1</v>
      </c>
      <c r="B3" s="80">
        <v>0</v>
      </c>
      <c r="C3" s="1">
        <v>0</v>
      </c>
      <c r="D3" s="1"/>
      <c r="E3" s="1">
        <v>1890</v>
      </c>
      <c r="F3" s="1">
        <v>1890</v>
      </c>
      <c r="G3" s="1">
        <v>604800</v>
      </c>
      <c r="H3" s="1">
        <v>0.019596</v>
      </c>
      <c r="I3" s="1">
        <v>0</v>
      </c>
      <c r="J3" s="1">
        <v>0</v>
      </c>
      <c r="K3" s="1">
        <v>0</v>
      </c>
      <c r="L3" s="1">
        <v>0</v>
      </c>
      <c r="M3" s="1">
        <v>53.540476</v>
      </c>
      <c r="N3" s="1">
        <v>0</v>
      </c>
      <c r="O3" s="2">
        <v>0.0672</v>
      </c>
      <c r="P3" s="17">
        <f>SUM(O3:O12)</f>
        <v>5.335324000000001</v>
      </c>
      <c r="Q3" s="7">
        <v>1</v>
      </c>
      <c r="R3" s="7"/>
      <c r="S3" s="7"/>
      <c r="T3" s="65" t="s">
        <v>132</v>
      </c>
      <c r="U3" s="1">
        <v>100</v>
      </c>
      <c r="V3" s="7">
        <f>SUM(O3:O13)</f>
        <v>10.335324</v>
      </c>
      <c r="W3" s="7">
        <f>(SUM(G3:G13)-SUM(J3:J13)-SUM(L3:L13))/9000000</f>
        <v>10.335324444444444</v>
      </c>
      <c r="X3" s="7">
        <f>SUM(O3:O13)</f>
        <v>10.335324</v>
      </c>
      <c r="Y3" s="7">
        <v>80.75865877385436</v>
      </c>
      <c r="Z3" s="8">
        <f>W3/Y3</f>
        <v>0.12797791099262917</v>
      </c>
    </row>
    <row r="4" spans="1:15" ht="12.75">
      <c r="A4" s="79">
        <v>2</v>
      </c>
      <c r="B4" s="75">
        <v>0</v>
      </c>
      <c r="C4" s="10">
        <v>0</v>
      </c>
      <c r="D4" s="10"/>
      <c r="E4" s="10">
        <v>1888</v>
      </c>
      <c r="F4" s="10">
        <v>1888</v>
      </c>
      <c r="G4" s="10">
        <v>604160</v>
      </c>
      <c r="H4" s="10">
        <v>0.043955</v>
      </c>
      <c r="I4" s="10">
        <v>0</v>
      </c>
      <c r="J4" s="10">
        <v>0</v>
      </c>
      <c r="K4" s="10">
        <v>0</v>
      </c>
      <c r="L4" s="10">
        <v>0</v>
      </c>
      <c r="M4" s="10">
        <v>53.53999</v>
      </c>
      <c r="N4" s="10">
        <v>0</v>
      </c>
      <c r="O4" s="11">
        <v>0.067129</v>
      </c>
    </row>
    <row r="5" spans="1:15" ht="12.75">
      <c r="A5" s="79">
        <v>3</v>
      </c>
      <c r="B5" s="75">
        <v>0</v>
      </c>
      <c r="C5" s="10">
        <v>0</v>
      </c>
      <c r="D5" s="10"/>
      <c r="E5" s="10">
        <v>1878</v>
      </c>
      <c r="F5" s="10">
        <v>1878</v>
      </c>
      <c r="G5" s="10">
        <v>600960</v>
      </c>
      <c r="H5" s="10">
        <v>0.030687</v>
      </c>
      <c r="I5" s="10">
        <v>0</v>
      </c>
      <c r="J5" s="10">
        <v>0</v>
      </c>
      <c r="K5" s="10">
        <v>0</v>
      </c>
      <c r="L5" s="10">
        <v>0</v>
      </c>
      <c r="M5" s="10">
        <v>53.526796</v>
      </c>
      <c r="N5" s="10">
        <v>0</v>
      </c>
      <c r="O5" s="11">
        <v>0.066773</v>
      </c>
    </row>
    <row r="6" spans="1:15" ht="12.75">
      <c r="A6" s="76">
        <v>5</v>
      </c>
      <c r="B6" s="75">
        <v>0</v>
      </c>
      <c r="C6" s="10">
        <v>0</v>
      </c>
      <c r="D6" s="10"/>
      <c r="E6" s="10">
        <v>1889</v>
      </c>
      <c r="F6" s="10">
        <v>1889</v>
      </c>
      <c r="G6" s="10">
        <v>604480</v>
      </c>
      <c r="H6" s="10">
        <v>0.00594</v>
      </c>
      <c r="I6" s="10">
        <v>0</v>
      </c>
      <c r="J6" s="10">
        <v>0</v>
      </c>
      <c r="K6" s="10">
        <v>0</v>
      </c>
      <c r="L6" s="10">
        <v>0</v>
      </c>
      <c r="M6" s="10">
        <v>174.538136</v>
      </c>
      <c r="N6" s="10">
        <v>0</v>
      </c>
      <c r="O6" s="11">
        <v>0.067164</v>
      </c>
    </row>
    <row r="7" spans="1:21" ht="12.75">
      <c r="A7" s="76">
        <v>6</v>
      </c>
      <c r="B7" s="75">
        <v>0</v>
      </c>
      <c r="C7" s="10">
        <v>0</v>
      </c>
      <c r="D7" s="10"/>
      <c r="E7" s="10">
        <v>3750</v>
      </c>
      <c r="F7" s="10">
        <v>3750</v>
      </c>
      <c r="G7" s="10">
        <v>9000000</v>
      </c>
      <c r="H7" s="10">
        <v>0.002809</v>
      </c>
      <c r="I7" s="10">
        <v>0</v>
      </c>
      <c r="J7" s="10">
        <v>0</v>
      </c>
      <c r="K7" s="10">
        <v>0</v>
      </c>
      <c r="L7" s="10">
        <v>0</v>
      </c>
      <c r="M7" s="10">
        <v>178.544333</v>
      </c>
      <c r="N7" s="10">
        <v>1</v>
      </c>
      <c r="O7" s="11">
        <v>1</v>
      </c>
      <c r="R7" s="16"/>
      <c r="S7" s="16"/>
      <c r="T7" s="16"/>
      <c r="U7" s="16"/>
    </row>
    <row r="8" spans="1:21" ht="12.75">
      <c r="A8" s="76">
        <v>0</v>
      </c>
      <c r="B8" s="81">
        <v>1</v>
      </c>
      <c r="C8" s="10">
        <v>0</v>
      </c>
      <c r="D8" s="10"/>
      <c r="E8" s="10">
        <v>3750</v>
      </c>
      <c r="F8" s="10">
        <v>3750</v>
      </c>
      <c r="G8" s="10">
        <v>9000000</v>
      </c>
      <c r="H8" s="10">
        <v>0.002844</v>
      </c>
      <c r="I8" s="10">
        <v>0</v>
      </c>
      <c r="J8" s="10">
        <v>0</v>
      </c>
      <c r="K8" s="10">
        <v>0</v>
      </c>
      <c r="L8" s="10">
        <v>0</v>
      </c>
      <c r="M8" s="10">
        <v>49.455821</v>
      </c>
      <c r="N8" s="10">
        <v>1</v>
      </c>
      <c r="O8" s="11">
        <v>1</v>
      </c>
      <c r="R8" s="16"/>
      <c r="S8" s="16"/>
      <c r="T8" s="16"/>
      <c r="U8" s="16"/>
    </row>
    <row r="9" spans="1:21" ht="12.75">
      <c r="A9" s="76">
        <v>0</v>
      </c>
      <c r="B9" s="81">
        <v>2</v>
      </c>
      <c r="C9" s="10">
        <v>0</v>
      </c>
      <c r="D9" s="10"/>
      <c r="E9" s="10">
        <v>3750</v>
      </c>
      <c r="F9" s="10">
        <v>3750</v>
      </c>
      <c r="G9" s="10">
        <v>9000000</v>
      </c>
      <c r="H9" s="10">
        <v>0.002652</v>
      </c>
      <c r="I9" s="10">
        <v>0</v>
      </c>
      <c r="J9" s="10">
        <v>0</v>
      </c>
      <c r="K9" s="10">
        <v>0</v>
      </c>
      <c r="L9" s="10">
        <v>0</v>
      </c>
      <c r="M9" s="10">
        <v>12.522083</v>
      </c>
      <c r="N9" s="10">
        <v>1</v>
      </c>
      <c r="O9" s="11">
        <v>1</v>
      </c>
      <c r="R9" s="16"/>
      <c r="S9" s="16"/>
      <c r="T9" s="16"/>
      <c r="U9" s="16"/>
    </row>
    <row r="10" spans="1:21" ht="12.75">
      <c r="A10" s="76">
        <v>0</v>
      </c>
      <c r="B10" s="81">
        <v>3</v>
      </c>
      <c r="C10" s="10">
        <v>0</v>
      </c>
      <c r="D10" s="10"/>
      <c r="E10" s="10">
        <v>3750</v>
      </c>
      <c r="F10" s="10">
        <v>3750</v>
      </c>
      <c r="G10" s="10">
        <v>9000000</v>
      </c>
      <c r="H10" s="10">
        <v>0.001944</v>
      </c>
      <c r="I10" s="10">
        <v>0</v>
      </c>
      <c r="J10" s="10">
        <v>0</v>
      </c>
      <c r="K10" s="10">
        <v>0</v>
      </c>
      <c r="L10" s="10">
        <v>0</v>
      </c>
      <c r="M10" s="10">
        <v>39.643372</v>
      </c>
      <c r="N10" s="10">
        <v>1</v>
      </c>
      <c r="O10" s="11">
        <v>1</v>
      </c>
      <c r="R10" s="16"/>
      <c r="S10" s="16"/>
      <c r="T10" s="16"/>
      <c r="U10" s="16"/>
    </row>
    <row r="11" spans="1:21" ht="12.75">
      <c r="A11" s="76">
        <v>0</v>
      </c>
      <c r="B11" s="75">
        <v>5</v>
      </c>
      <c r="C11" s="10">
        <v>0</v>
      </c>
      <c r="D11" s="10"/>
      <c r="E11" s="10">
        <v>3750</v>
      </c>
      <c r="F11" s="10">
        <v>3750</v>
      </c>
      <c r="G11" s="10">
        <v>9000000</v>
      </c>
      <c r="H11" s="10">
        <v>0.002801</v>
      </c>
      <c r="I11" s="10">
        <v>0</v>
      </c>
      <c r="J11" s="10">
        <v>0</v>
      </c>
      <c r="K11" s="10">
        <v>0</v>
      </c>
      <c r="L11" s="10">
        <v>0</v>
      </c>
      <c r="M11" s="10">
        <v>177.080457</v>
      </c>
      <c r="N11" s="10">
        <v>1</v>
      </c>
      <c r="O11" s="11">
        <v>1</v>
      </c>
      <c r="R11" s="16"/>
      <c r="S11" s="16"/>
      <c r="T11" s="16"/>
      <c r="U11" s="16"/>
    </row>
    <row r="12" spans="1:21" ht="12.75">
      <c r="A12" s="76">
        <v>0</v>
      </c>
      <c r="B12" s="75">
        <v>6</v>
      </c>
      <c r="C12" s="10">
        <v>0</v>
      </c>
      <c r="D12" s="10"/>
      <c r="E12" s="10">
        <v>1886</v>
      </c>
      <c r="F12" s="10">
        <v>1886</v>
      </c>
      <c r="G12" s="10">
        <v>603520</v>
      </c>
      <c r="H12" s="10">
        <v>0.001877</v>
      </c>
      <c r="I12" s="10">
        <v>0</v>
      </c>
      <c r="J12" s="10">
        <v>0</v>
      </c>
      <c r="K12" s="10">
        <v>0</v>
      </c>
      <c r="L12" s="10">
        <v>0</v>
      </c>
      <c r="M12" s="10">
        <v>177.944254</v>
      </c>
      <c r="N12" s="10">
        <v>0</v>
      </c>
      <c r="O12" s="11">
        <v>0.067058</v>
      </c>
      <c r="R12" s="16"/>
      <c r="S12" s="16"/>
      <c r="T12" s="16"/>
      <c r="U12" s="16"/>
    </row>
    <row r="13" spans="1:21" ht="13.5" thickBot="1">
      <c r="A13" s="77">
        <v>0</v>
      </c>
      <c r="B13" s="82">
        <v>4</v>
      </c>
      <c r="C13" s="14"/>
      <c r="D13" s="14">
        <v>5</v>
      </c>
      <c r="E13" s="14">
        <v>3750</v>
      </c>
      <c r="F13" s="14">
        <v>3750</v>
      </c>
      <c r="G13" s="14">
        <v>45000000</v>
      </c>
      <c r="H13" s="14">
        <v>0.003164</v>
      </c>
      <c r="I13" s="14">
        <v>0</v>
      </c>
      <c r="J13" s="14">
        <v>0</v>
      </c>
      <c r="K13" s="14">
        <v>0</v>
      </c>
      <c r="L13" s="14">
        <v>0</v>
      </c>
      <c r="M13" s="14">
        <v>241.412938</v>
      </c>
      <c r="N13" s="14">
        <v>5</v>
      </c>
      <c r="O13" s="15">
        <v>5</v>
      </c>
      <c r="R13" s="12">
        <f>(I13+K13)/F13</f>
        <v>0</v>
      </c>
      <c r="S13" s="12">
        <v>0.0001</v>
      </c>
      <c r="T13" s="16"/>
      <c r="U13" s="16"/>
    </row>
    <row r="14" spans="18:21" ht="12.75">
      <c r="R14" s="16"/>
      <c r="S14" s="16"/>
      <c r="T14" s="16"/>
      <c r="U14" s="16"/>
    </row>
    <row r="15" spans="18:21" ht="12.75">
      <c r="R15" s="16"/>
      <c r="S15" s="16"/>
      <c r="T15" s="16"/>
      <c r="U15" s="16"/>
    </row>
    <row r="16" spans="18:21" ht="13.5" thickBot="1">
      <c r="R16" s="16"/>
      <c r="S16" s="16"/>
      <c r="T16" s="16"/>
      <c r="U16" s="16"/>
    </row>
    <row r="17" spans="1:21" ht="13.5" thickBot="1">
      <c r="A17" s="138" t="s">
        <v>45</v>
      </c>
      <c r="B17" s="139"/>
      <c r="C17" s="139"/>
      <c r="D17" s="139"/>
      <c r="E17" s="140"/>
      <c r="G17" s="120" t="s">
        <v>36</v>
      </c>
      <c r="H17" s="121"/>
      <c r="I17" s="121"/>
      <c r="J17" s="121"/>
      <c r="K17" s="121"/>
      <c r="L17" s="121"/>
      <c r="M17" s="122"/>
      <c r="R17" s="16"/>
      <c r="S17" s="16"/>
      <c r="T17" s="16"/>
      <c r="U17" s="16"/>
    </row>
    <row r="18" spans="1:21" ht="12.75">
      <c r="A18" s="18"/>
      <c r="B18" s="1" t="s">
        <v>25</v>
      </c>
      <c r="C18" s="1" t="s">
        <v>26</v>
      </c>
      <c r="D18" s="1" t="s">
        <v>27</v>
      </c>
      <c r="E18" s="2" t="s">
        <v>28</v>
      </c>
      <c r="G18" s="9" t="s">
        <v>39</v>
      </c>
      <c r="H18" s="10"/>
      <c r="I18" s="10"/>
      <c r="J18" s="10"/>
      <c r="K18" s="10"/>
      <c r="L18" s="10"/>
      <c r="M18" s="11"/>
      <c r="R18" s="16"/>
      <c r="S18" s="36"/>
      <c r="T18" s="36"/>
      <c r="U18" s="36"/>
    </row>
    <row r="19" spans="1:21" ht="12.75">
      <c r="A19" s="9" t="s">
        <v>29</v>
      </c>
      <c r="B19" s="10">
        <v>0.0018</v>
      </c>
      <c r="C19" s="10">
        <v>0.0018</v>
      </c>
      <c r="D19" s="10">
        <v>0.0018</v>
      </c>
      <c r="E19" s="11">
        <v>0.0018</v>
      </c>
      <c r="G19" s="126" t="s">
        <v>37</v>
      </c>
      <c r="H19" s="10"/>
      <c r="I19" s="10"/>
      <c r="J19" s="10"/>
      <c r="K19" s="10"/>
      <c r="L19" s="10" t="s">
        <v>44</v>
      </c>
      <c r="M19" s="11" t="s">
        <v>40</v>
      </c>
      <c r="R19" s="16"/>
      <c r="S19" s="36"/>
      <c r="T19" s="36"/>
      <c r="U19" s="36"/>
    </row>
    <row r="20" spans="1:21" ht="12.75">
      <c r="A20" s="9" t="s">
        <v>30</v>
      </c>
      <c r="B20" s="10">
        <v>15</v>
      </c>
      <c r="C20" s="10">
        <v>15</v>
      </c>
      <c r="D20" s="10">
        <v>7</v>
      </c>
      <c r="E20" s="11">
        <v>3</v>
      </c>
      <c r="G20" s="126"/>
      <c r="H20" s="127" t="s">
        <v>139</v>
      </c>
      <c r="I20" s="127"/>
      <c r="J20" s="127"/>
      <c r="K20" s="127"/>
      <c r="L20" s="10">
        <v>1</v>
      </c>
      <c r="M20" s="11">
        <v>64</v>
      </c>
      <c r="R20" s="16"/>
      <c r="S20" s="16"/>
      <c r="T20" s="16"/>
      <c r="U20" s="16"/>
    </row>
    <row r="21" spans="1:21" ht="12.75">
      <c r="A21" s="9" t="s">
        <v>31</v>
      </c>
      <c r="B21" s="10">
        <v>1023</v>
      </c>
      <c r="C21" s="10">
        <v>1023</v>
      </c>
      <c r="D21" s="10">
        <v>15</v>
      </c>
      <c r="E21" s="11">
        <v>7</v>
      </c>
      <c r="G21" s="9" t="s">
        <v>41</v>
      </c>
      <c r="H21" s="144" t="s">
        <v>42</v>
      </c>
      <c r="I21" s="144"/>
      <c r="J21" s="144"/>
      <c r="K21" s="144"/>
      <c r="L21" s="144"/>
      <c r="M21" s="154"/>
      <c r="R21" s="16"/>
      <c r="S21" s="16"/>
      <c r="T21" s="16"/>
      <c r="U21" s="16"/>
    </row>
    <row r="22" spans="1:21" ht="12.75">
      <c r="A22" s="9" t="s">
        <v>32</v>
      </c>
      <c r="B22" s="10">
        <v>7</v>
      </c>
      <c r="C22" s="10">
        <v>4</v>
      </c>
      <c r="D22" s="10">
        <v>3</v>
      </c>
      <c r="E22" s="11">
        <v>2</v>
      </c>
      <c r="G22" s="9" t="s">
        <v>29</v>
      </c>
      <c r="H22" s="144" t="s">
        <v>152</v>
      </c>
      <c r="I22" s="144"/>
      <c r="J22" s="144"/>
      <c r="K22" s="144"/>
      <c r="L22" s="144"/>
      <c r="M22" s="154"/>
      <c r="R22" s="16"/>
      <c r="S22" s="16"/>
      <c r="T22" s="16"/>
      <c r="U22" s="16"/>
    </row>
    <row r="23" spans="1:21" ht="13.5" thickBot="1">
      <c r="A23" s="21" t="s">
        <v>33</v>
      </c>
      <c r="B23" s="128" t="s">
        <v>35</v>
      </c>
      <c r="C23" s="128"/>
      <c r="D23" s="128"/>
      <c r="E23" s="129"/>
      <c r="G23" s="13" t="s">
        <v>43</v>
      </c>
      <c r="H23" s="128" t="s">
        <v>42</v>
      </c>
      <c r="I23" s="128"/>
      <c r="J23" s="128"/>
      <c r="K23" s="128"/>
      <c r="L23" s="128"/>
      <c r="M23" s="129"/>
      <c r="R23" s="16"/>
      <c r="S23" s="36"/>
      <c r="T23" s="36"/>
      <c r="U23" s="36"/>
    </row>
    <row r="24" spans="1:21" ht="13.5" thickBot="1">
      <c r="A24" s="22" t="s">
        <v>34</v>
      </c>
      <c r="B24" s="128" t="s">
        <v>35</v>
      </c>
      <c r="C24" s="128"/>
      <c r="D24" s="128"/>
      <c r="E24" s="129"/>
      <c r="G24" s="23"/>
      <c r="H24" s="158"/>
      <c r="I24" s="158"/>
      <c r="J24" s="158"/>
      <c r="K24" s="158"/>
      <c r="L24" s="158"/>
      <c r="M24" s="158"/>
      <c r="R24" s="16"/>
      <c r="S24" s="16"/>
      <c r="T24" s="16"/>
      <c r="U24" s="16"/>
    </row>
    <row r="25" ht="13.5" thickBot="1"/>
    <row r="26" spans="7:13" ht="13.5" thickBot="1">
      <c r="G26" s="177" t="s">
        <v>137</v>
      </c>
      <c r="H26" s="178"/>
      <c r="I26" s="178"/>
      <c r="J26" s="178"/>
      <c r="K26" s="178"/>
      <c r="L26" s="178"/>
      <c r="M26" s="179"/>
    </row>
    <row r="27" spans="1:13" ht="12.75">
      <c r="A27" s="123" t="s">
        <v>46</v>
      </c>
      <c r="B27" s="114"/>
      <c r="C27" s="159"/>
      <c r="G27" s="126" t="s">
        <v>66</v>
      </c>
      <c r="H27" s="127"/>
      <c r="I27" s="144" t="s">
        <v>153</v>
      </c>
      <c r="J27" s="144"/>
      <c r="K27" s="144"/>
      <c r="L27" s="144"/>
      <c r="M27" s="154"/>
    </row>
    <row r="28" spans="1:13" ht="12.75">
      <c r="A28" s="124"/>
      <c r="B28" s="125"/>
      <c r="C28" s="160"/>
      <c r="G28" s="126" t="s">
        <v>67</v>
      </c>
      <c r="H28" s="127"/>
      <c r="I28" s="135" t="s">
        <v>68</v>
      </c>
      <c r="J28" s="136"/>
      <c r="K28" s="136"/>
      <c r="L28" s="136"/>
      <c r="M28" s="137"/>
    </row>
    <row r="29" spans="1:13" ht="12.75">
      <c r="A29" s="9" t="s">
        <v>47</v>
      </c>
      <c r="B29" s="10" t="s">
        <v>48</v>
      </c>
      <c r="C29" s="11" t="s">
        <v>49</v>
      </c>
      <c r="G29" s="126" t="s">
        <v>69</v>
      </c>
      <c r="H29" s="127"/>
      <c r="I29" s="10" t="s">
        <v>70</v>
      </c>
      <c r="J29" s="10"/>
      <c r="K29" s="10"/>
      <c r="L29" s="10"/>
      <c r="M29" s="11"/>
    </row>
    <row r="30" spans="1:13" ht="12.75">
      <c r="A30" s="9" t="s">
        <v>57</v>
      </c>
      <c r="B30" s="10" t="s">
        <v>134</v>
      </c>
      <c r="C30" s="11">
        <v>0</v>
      </c>
      <c r="G30" s="126" t="s">
        <v>71</v>
      </c>
      <c r="H30" s="127"/>
      <c r="I30" s="10">
        <v>40</v>
      </c>
      <c r="J30" s="10"/>
      <c r="K30" s="10"/>
      <c r="L30" s="10"/>
      <c r="M30" s="11"/>
    </row>
    <row r="31" spans="1:13" ht="12.75">
      <c r="A31" s="9" t="s">
        <v>57</v>
      </c>
      <c r="B31" s="10" t="s">
        <v>135</v>
      </c>
      <c r="C31" s="11">
        <v>0</v>
      </c>
      <c r="G31" s="9" t="s">
        <v>72</v>
      </c>
      <c r="H31" s="10"/>
      <c r="I31" s="10" t="s">
        <v>73</v>
      </c>
      <c r="J31" s="10"/>
      <c r="K31" s="10"/>
      <c r="L31" s="10"/>
      <c r="M31" s="11"/>
    </row>
    <row r="32" spans="1:13" ht="13.5" thickBot="1">
      <c r="A32" s="13" t="s">
        <v>57</v>
      </c>
      <c r="B32" s="14" t="s">
        <v>136</v>
      </c>
      <c r="C32" s="15">
        <v>5</v>
      </c>
      <c r="G32" s="9" t="s">
        <v>74</v>
      </c>
      <c r="H32" s="10"/>
      <c r="I32" s="10" t="s">
        <v>75</v>
      </c>
      <c r="J32" s="10"/>
      <c r="K32" s="10"/>
      <c r="L32" s="10"/>
      <c r="M32" s="11"/>
    </row>
    <row r="33" spans="1:13" ht="12.75">
      <c r="A33" s="23"/>
      <c r="B33" s="23"/>
      <c r="C33" s="23"/>
      <c r="G33" s="9" t="s">
        <v>76</v>
      </c>
      <c r="H33" s="10"/>
      <c r="I33" s="10" t="s">
        <v>77</v>
      </c>
      <c r="J33" s="10"/>
      <c r="K33" s="10"/>
      <c r="L33" s="10"/>
      <c r="M33" s="11"/>
    </row>
    <row r="34" spans="1:13" ht="13.5" thickBot="1">
      <c r="A34" s="23"/>
      <c r="B34" s="23"/>
      <c r="C34" s="23"/>
      <c r="G34" s="22" t="s">
        <v>78</v>
      </c>
      <c r="H34" s="14"/>
      <c r="I34" s="14">
        <v>108</v>
      </c>
      <c r="J34" s="14"/>
      <c r="K34" s="14"/>
      <c r="L34" s="14"/>
      <c r="M34" s="15"/>
    </row>
    <row r="35" spans="1:13" ht="12.75">
      <c r="A35" s="23"/>
      <c r="B35" s="23"/>
      <c r="C35" s="23"/>
      <c r="G35" s="180" t="s">
        <v>138</v>
      </c>
      <c r="H35" s="181"/>
      <c r="I35" s="181"/>
      <c r="J35" s="181"/>
      <c r="K35" s="181"/>
      <c r="L35" s="181"/>
      <c r="M35" s="182"/>
    </row>
    <row r="36" spans="1:18" ht="12.75">
      <c r="A36" s="23"/>
      <c r="B36" s="23"/>
      <c r="C36" s="23"/>
      <c r="G36" s="126" t="s">
        <v>66</v>
      </c>
      <c r="H36" s="127"/>
      <c r="I36" s="144" t="s">
        <v>153</v>
      </c>
      <c r="J36" s="144"/>
      <c r="K36" s="144"/>
      <c r="L36" s="144"/>
      <c r="M36" s="154"/>
      <c r="N36" s="23"/>
      <c r="O36" s="23"/>
      <c r="P36" s="23"/>
      <c r="Q36" s="23"/>
      <c r="R36" s="23"/>
    </row>
    <row r="37" spans="1:18" ht="12.75">
      <c r="A37" s="23"/>
      <c r="B37" s="23"/>
      <c r="C37" s="23"/>
      <c r="G37" s="126" t="s">
        <v>67</v>
      </c>
      <c r="H37" s="127"/>
      <c r="I37" s="135" t="s">
        <v>158</v>
      </c>
      <c r="J37" s="136"/>
      <c r="K37" s="136"/>
      <c r="L37" s="136"/>
      <c r="M37" s="137"/>
      <c r="N37" s="23"/>
      <c r="O37" s="23"/>
      <c r="P37" s="23"/>
      <c r="Q37" s="23"/>
      <c r="R37" s="23"/>
    </row>
    <row r="38" spans="1:18" ht="12.75">
      <c r="A38" s="23"/>
      <c r="B38" s="23"/>
      <c r="C38" s="23"/>
      <c r="G38" s="126" t="s">
        <v>69</v>
      </c>
      <c r="H38" s="127"/>
      <c r="I38" s="10" t="s">
        <v>116</v>
      </c>
      <c r="J38" s="10"/>
      <c r="K38" s="10"/>
      <c r="L38" s="10"/>
      <c r="M38" s="11"/>
      <c r="N38" s="158"/>
      <c r="O38" s="158"/>
      <c r="P38" s="158"/>
      <c r="Q38" s="158"/>
      <c r="R38" s="23"/>
    </row>
    <row r="39" spans="1:18" ht="12.75">
      <c r="A39" s="23"/>
      <c r="B39" s="23"/>
      <c r="C39" s="23"/>
      <c r="G39" s="126" t="s">
        <v>71</v>
      </c>
      <c r="H39" s="127"/>
      <c r="I39" s="10">
        <v>20</v>
      </c>
      <c r="J39" s="10"/>
      <c r="K39" s="10"/>
      <c r="L39" s="10"/>
      <c r="M39" s="11"/>
      <c r="N39" s="23"/>
      <c r="O39" s="23"/>
      <c r="P39" s="30"/>
      <c r="Q39" s="30"/>
      <c r="R39" s="23"/>
    </row>
    <row r="40" spans="1:18" ht="12.75">
      <c r="A40" s="23"/>
      <c r="B40" s="23"/>
      <c r="C40" s="23"/>
      <c r="G40" s="9" t="s">
        <v>72</v>
      </c>
      <c r="H40" s="10"/>
      <c r="I40" s="10" t="s">
        <v>73</v>
      </c>
      <c r="J40" s="10"/>
      <c r="K40" s="10"/>
      <c r="L40" s="10"/>
      <c r="M40" s="11"/>
      <c r="N40" s="23"/>
      <c r="O40" s="23"/>
      <c r="P40" s="23"/>
      <c r="Q40" s="23"/>
      <c r="R40" s="23"/>
    </row>
    <row r="41" spans="1:18" ht="12.75">
      <c r="A41" s="23"/>
      <c r="B41" s="23"/>
      <c r="C41" s="23"/>
      <c r="G41" s="9" t="s">
        <v>74</v>
      </c>
      <c r="H41" s="10"/>
      <c r="I41" s="10" t="s">
        <v>75</v>
      </c>
      <c r="J41" s="10"/>
      <c r="K41" s="10"/>
      <c r="L41" s="10"/>
      <c r="M41" s="11"/>
      <c r="N41" s="23"/>
      <c r="O41" s="23"/>
      <c r="P41" s="23"/>
      <c r="Q41" s="23"/>
      <c r="R41" s="23"/>
    </row>
    <row r="42" spans="1:18" ht="12.75">
      <c r="A42" s="23"/>
      <c r="B42" s="23"/>
      <c r="C42" s="23"/>
      <c r="G42" s="9" t="s">
        <v>76</v>
      </c>
      <c r="H42" s="10"/>
      <c r="I42" s="10" t="s">
        <v>77</v>
      </c>
      <c r="J42" s="10"/>
      <c r="K42" s="10"/>
      <c r="L42" s="10"/>
      <c r="M42" s="11"/>
      <c r="N42" s="23"/>
      <c r="O42" s="23"/>
      <c r="P42" s="23"/>
      <c r="Q42" s="23"/>
      <c r="R42" s="23"/>
    </row>
    <row r="43" spans="7:18" ht="13.5" thickBot="1">
      <c r="G43" s="22" t="s">
        <v>78</v>
      </c>
      <c r="H43" s="14"/>
      <c r="I43" s="14">
        <v>48</v>
      </c>
      <c r="J43" s="14"/>
      <c r="K43" s="14"/>
      <c r="L43" s="14"/>
      <c r="M43" s="15"/>
      <c r="N43" s="23"/>
      <c r="O43" s="23"/>
      <c r="P43" s="23"/>
      <c r="Q43" s="23"/>
      <c r="R43" s="23"/>
    </row>
    <row r="44" spans="14:18" ht="12.75">
      <c r="N44" s="23"/>
      <c r="O44" s="23"/>
      <c r="P44" s="23"/>
      <c r="Q44" s="23"/>
      <c r="R44" s="23"/>
    </row>
  </sheetData>
  <mergeCells count="44">
    <mergeCell ref="G39:H39"/>
    <mergeCell ref="H20:K20"/>
    <mergeCell ref="G35:M35"/>
    <mergeCell ref="G36:H36"/>
    <mergeCell ref="I36:M36"/>
    <mergeCell ref="G37:H37"/>
    <mergeCell ref="G19:G20"/>
    <mergeCell ref="H21:M21"/>
    <mergeCell ref="H22:M22"/>
    <mergeCell ref="I28:M28"/>
    <mergeCell ref="A1:A2"/>
    <mergeCell ref="B1:B2"/>
    <mergeCell ref="C1:C2"/>
    <mergeCell ref="D1:D2"/>
    <mergeCell ref="K1:K2"/>
    <mergeCell ref="L1:L2"/>
    <mergeCell ref="E1:E2"/>
    <mergeCell ref="F1:F2"/>
    <mergeCell ref="G1:G2"/>
    <mergeCell ref="H1:H2"/>
    <mergeCell ref="R1:U1"/>
    <mergeCell ref="V1:X1"/>
    <mergeCell ref="A17:E17"/>
    <mergeCell ref="G17:M17"/>
    <mergeCell ref="M1:M2"/>
    <mergeCell ref="N1:N2"/>
    <mergeCell ref="O1:O2"/>
    <mergeCell ref="P1:Q1"/>
    <mergeCell ref="I1:I2"/>
    <mergeCell ref="J1:J2"/>
    <mergeCell ref="B23:E23"/>
    <mergeCell ref="H23:M23"/>
    <mergeCell ref="G29:H29"/>
    <mergeCell ref="G30:H30"/>
    <mergeCell ref="N38:Q38"/>
    <mergeCell ref="B24:E24"/>
    <mergeCell ref="H24:M24"/>
    <mergeCell ref="G26:M26"/>
    <mergeCell ref="A27:C28"/>
    <mergeCell ref="G27:H27"/>
    <mergeCell ref="I27:M27"/>
    <mergeCell ref="G28:H28"/>
    <mergeCell ref="G38:H38"/>
    <mergeCell ref="I37:M37"/>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Z58"/>
  <sheetViews>
    <sheetView workbookViewId="0" topLeftCell="A1">
      <selection activeCell="A1" sqref="A1:A2"/>
    </sheetView>
  </sheetViews>
  <sheetFormatPr defaultColWidth="9.140625" defaultRowHeight="12.75"/>
  <cols>
    <col min="19" max="19" width="10.00390625" style="0" bestFit="1" customWidth="1"/>
    <col min="20" max="21" width="10.00390625" style="0" customWidth="1"/>
  </cols>
  <sheetData>
    <row r="1" spans="1:26" ht="12.75" customHeight="1">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59" t="s">
        <v>13</v>
      </c>
      <c r="P1" s="155" t="s">
        <v>14</v>
      </c>
      <c r="Q1" s="121"/>
      <c r="R1" s="163" t="s">
        <v>15</v>
      </c>
      <c r="S1" s="131"/>
      <c r="T1" s="131"/>
      <c r="U1" s="155"/>
      <c r="V1" s="121" t="s">
        <v>16</v>
      </c>
      <c r="W1" s="121"/>
      <c r="X1" s="121"/>
      <c r="Y1" s="1" t="s">
        <v>17</v>
      </c>
      <c r="Z1" s="2"/>
    </row>
    <row r="2" spans="1:26" ht="39" thickBot="1">
      <c r="A2" s="124"/>
      <c r="B2" s="125"/>
      <c r="C2" s="125"/>
      <c r="D2" s="125"/>
      <c r="E2" s="125"/>
      <c r="F2" s="125"/>
      <c r="G2" s="125"/>
      <c r="H2" s="125"/>
      <c r="I2" s="125"/>
      <c r="J2" s="125"/>
      <c r="K2" s="125"/>
      <c r="L2" s="125"/>
      <c r="M2" s="125"/>
      <c r="N2" s="125"/>
      <c r="O2" s="160"/>
      <c r="P2" s="84" t="s">
        <v>18</v>
      </c>
      <c r="Q2" s="4" t="s">
        <v>19</v>
      </c>
      <c r="R2" s="4" t="s">
        <v>56</v>
      </c>
      <c r="S2" s="4" t="s">
        <v>64</v>
      </c>
      <c r="T2" s="64" t="s">
        <v>124</v>
      </c>
      <c r="U2" s="64" t="s">
        <v>126</v>
      </c>
      <c r="V2" s="4" t="s">
        <v>20</v>
      </c>
      <c r="W2" s="4" t="s">
        <v>21</v>
      </c>
      <c r="X2" s="4" t="s">
        <v>22</v>
      </c>
      <c r="Y2" s="5" t="s">
        <v>23</v>
      </c>
      <c r="Z2" s="6" t="s">
        <v>24</v>
      </c>
    </row>
    <row r="3" spans="1:26" ht="13.5" thickBot="1">
      <c r="A3" s="79">
        <v>1</v>
      </c>
      <c r="B3" s="90">
        <v>0</v>
      </c>
      <c r="C3" s="10">
        <v>0</v>
      </c>
      <c r="D3" s="10"/>
      <c r="E3" s="10">
        <v>1881</v>
      </c>
      <c r="F3" s="10">
        <v>1881</v>
      </c>
      <c r="G3" s="10">
        <v>601920</v>
      </c>
      <c r="H3" s="10">
        <v>0.046601</v>
      </c>
      <c r="I3" s="10">
        <v>0</v>
      </c>
      <c r="J3" s="10">
        <v>0</v>
      </c>
      <c r="K3" s="10">
        <v>0</v>
      </c>
      <c r="L3" s="10">
        <v>0</v>
      </c>
      <c r="M3" s="10">
        <v>42.190122</v>
      </c>
      <c r="N3" s="10">
        <v>0</v>
      </c>
      <c r="O3" s="11">
        <v>0.06688</v>
      </c>
      <c r="P3" s="17">
        <f>SUM(O3:O26)</f>
        <v>12.802647999999998</v>
      </c>
      <c r="Q3" s="7">
        <v>1</v>
      </c>
      <c r="R3" s="7"/>
      <c r="S3" s="7"/>
      <c r="T3" s="65" t="s">
        <v>133</v>
      </c>
      <c r="U3" s="1">
        <v>100</v>
      </c>
      <c r="V3" s="7">
        <f>SUM(O3:O29)</f>
        <v>18.314652</v>
      </c>
      <c r="W3" s="7">
        <f>(SUM(G3:G29)-SUM(J3:J29)-SUM(L3:L29))/9000000</f>
        <v>18.314652444444445</v>
      </c>
      <c r="X3" s="7">
        <f>SUM(O3:O29)</f>
        <v>18.314652</v>
      </c>
      <c r="Y3" s="7">
        <v>101.88309775932488</v>
      </c>
      <c r="Z3" s="8">
        <f>W3/Y3</f>
        <v>0.17976144078096792</v>
      </c>
    </row>
    <row r="4" spans="1:15" ht="12.75">
      <c r="A4" s="79">
        <v>2</v>
      </c>
      <c r="B4" s="90">
        <v>0</v>
      </c>
      <c r="C4" s="10">
        <v>0</v>
      </c>
      <c r="D4" s="10"/>
      <c r="E4" s="10">
        <v>1883</v>
      </c>
      <c r="F4" s="10">
        <v>1883</v>
      </c>
      <c r="G4" s="10">
        <v>602560</v>
      </c>
      <c r="H4" s="10">
        <v>0.062475</v>
      </c>
      <c r="I4" s="10">
        <v>0</v>
      </c>
      <c r="J4" s="10">
        <v>0</v>
      </c>
      <c r="K4" s="10">
        <v>0</v>
      </c>
      <c r="L4" s="10">
        <v>0</v>
      </c>
      <c r="M4" s="10">
        <v>18.89071</v>
      </c>
      <c r="N4" s="10">
        <v>0</v>
      </c>
      <c r="O4" s="11">
        <v>0.066951</v>
      </c>
    </row>
    <row r="5" spans="1:15" ht="12.75">
      <c r="A5" s="79">
        <v>3</v>
      </c>
      <c r="B5" s="90">
        <v>0</v>
      </c>
      <c r="C5" s="10">
        <v>0</v>
      </c>
      <c r="D5" s="10"/>
      <c r="E5" s="10">
        <v>1883</v>
      </c>
      <c r="F5" s="10">
        <v>1883</v>
      </c>
      <c r="G5" s="10">
        <v>602560</v>
      </c>
      <c r="H5" s="10">
        <v>0.0533</v>
      </c>
      <c r="I5" s="10">
        <v>0</v>
      </c>
      <c r="J5" s="10">
        <v>0</v>
      </c>
      <c r="K5" s="10">
        <v>0</v>
      </c>
      <c r="L5" s="10">
        <v>0</v>
      </c>
      <c r="M5" s="10">
        <v>9.74615</v>
      </c>
      <c r="N5" s="10">
        <v>0</v>
      </c>
      <c r="O5" s="11">
        <v>0.066951</v>
      </c>
    </row>
    <row r="6" spans="1:15" ht="12.75">
      <c r="A6" s="79">
        <v>4</v>
      </c>
      <c r="B6" s="90">
        <v>0</v>
      </c>
      <c r="C6" s="10">
        <v>0</v>
      </c>
      <c r="D6" s="10"/>
      <c r="E6" s="10">
        <v>1880</v>
      </c>
      <c r="F6" s="10">
        <v>1880</v>
      </c>
      <c r="G6" s="10">
        <v>601600</v>
      </c>
      <c r="H6" s="10">
        <v>0.042375</v>
      </c>
      <c r="I6" s="10">
        <v>0</v>
      </c>
      <c r="J6" s="10">
        <v>0</v>
      </c>
      <c r="K6" s="10">
        <v>0</v>
      </c>
      <c r="L6" s="10">
        <v>0</v>
      </c>
      <c r="M6" s="10">
        <v>42.525638</v>
      </c>
      <c r="N6" s="10">
        <v>0</v>
      </c>
      <c r="O6" s="11">
        <v>0.066844</v>
      </c>
    </row>
    <row r="7" spans="1:21" ht="12.75">
      <c r="A7" s="79">
        <v>5</v>
      </c>
      <c r="B7" s="90">
        <v>0</v>
      </c>
      <c r="C7" s="10">
        <v>0</v>
      </c>
      <c r="D7" s="10"/>
      <c r="E7" s="10">
        <v>3750</v>
      </c>
      <c r="F7" s="10">
        <v>3750</v>
      </c>
      <c r="G7" s="10">
        <v>9000000</v>
      </c>
      <c r="H7" s="10">
        <v>0.048211</v>
      </c>
      <c r="I7" s="10">
        <v>0</v>
      </c>
      <c r="J7" s="10">
        <v>0</v>
      </c>
      <c r="K7" s="10">
        <v>0</v>
      </c>
      <c r="L7" s="10">
        <v>0</v>
      </c>
      <c r="M7" s="10">
        <v>48.26154</v>
      </c>
      <c r="N7" s="10">
        <v>1</v>
      </c>
      <c r="O7" s="11">
        <v>1</v>
      </c>
      <c r="R7" s="16"/>
      <c r="S7" s="16"/>
      <c r="T7" s="16"/>
      <c r="U7" s="16"/>
    </row>
    <row r="8" spans="1:21" ht="12.75">
      <c r="A8" s="79">
        <v>6</v>
      </c>
      <c r="B8" s="90">
        <v>0</v>
      </c>
      <c r="C8" s="10">
        <v>0</v>
      </c>
      <c r="D8" s="10"/>
      <c r="E8" s="10">
        <v>3748</v>
      </c>
      <c r="F8" s="10">
        <v>3748</v>
      </c>
      <c r="G8" s="10">
        <v>8999360</v>
      </c>
      <c r="H8" s="10">
        <v>0.033832</v>
      </c>
      <c r="I8" s="10">
        <v>0</v>
      </c>
      <c r="J8" s="10">
        <v>0</v>
      </c>
      <c r="K8" s="10">
        <v>0</v>
      </c>
      <c r="L8" s="10">
        <v>0</v>
      </c>
      <c r="M8" s="10">
        <v>47.266014</v>
      </c>
      <c r="N8" s="10">
        <v>1</v>
      </c>
      <c r="O8" s="11">
        <v>0.999929</v>
      </c>
      <c r="R8" s="16"/>
      <c r="S8" s="16"/>
      <c r="T8" s="16"/>
      <c r="U8" s="16"/>
    </row>
    <row r="9" spans="1:21" ht="12.75">
      <c r="A9" s="79">
        <v>0</v>
      </c>
      <c r="B9" s="90">
        <v>1</v>
      </c>
      <c r="C9" s="10">
        <v>0</v>
      </c>
      <c r="D9" s="10"/>
      <c r="E9" s="10">
        <v>3748</v>
      </c>
      <c r="F9" s="10">
        <v>3748</v>
      </c>
      <c r="G9" s="10">
        <v>9003520</v>
      </c>
      <c r="H9" s="10">
        <v>0.064884</v>
      </c>
      <c r="I9" s="10">
        <v>0</v>
      </c>
      <c r="J9" s="10">
        <v>0</v>
      </c>
      <c r="K9" s="10">
        <v>0</v>
      </c>
      <c r="L9" s="10">
        <v>0</v>
      </c>
      <c r="M9" s="10">
        <v>53.73883</v>
      </c>
      <c r="N9" s="10">
        <v>1</v>
      </c>
      <c r="O9" s="11">
        <v>1.000391</v>
      </c>
      <c r="R9" s="16"/>
      <c r="S9" s="16"/>
      <c r="T9" s="16"/>
      <c r="U9" s="16"/>
    </row>
    <row r="10" spans="1:21" ht="12.75">
      <c r="A10" s="79">
        <v>0</v>
      </c>
      <c r="B10" s="90">
        <v>2</v>
      </c>
      <c r="C10" s="10">
        <v>0</v>
      </c>
      <c r="D10" s="10"/>
      <c r="E10" s="10">
        <v>3742</v>
      </c>
      <c r="F10" s="10">
        <v>3742</v>
      </c>
      <c r="G10" s="10">
        <v>8999520</v>
      </c>
      <c r="H10" s="10">
        <v>0.064034</v>
      </c>
      <c r="I10" s="10">
        <v>0</v>
      </c>
      <c r="J10" s="10">
        <v>0</v>
      </c>
      <c r="K10" s="10">
        <v>0</v>
      </c>
      <c r="L10" s="10">
        <v>0</v>
      </c>
      <c r="M10" s="10">
        <v>52.473586</v>
      </c>
      <c r="N10" s="10">
        <v>1</v>
      </c>
      <c r="O10" s="11">
        <v>0.999947</v>
      </c>
      <c r="R10" s="16"/>
      <c r="S10" s="16"/>
      <c r="T10" s="16"/>
      <c r="U10" s="16"/>
    </row>
    <row r="11" spans="1:21" ht="12.75">
      <c r="A11" s="79">
        <v>0</v>
      </c>
      <c r="B11" s="90">
        <v>3</v>
      </c>
      <c r="C11" s="10">
        <v>0</v>
      </c>
      <c r="D11" s="10"/>
      <c r="E11" s="10">
        <v>3745</v>
      </c>
      <c r="F11" s="10">
        <v>3745</v>
      </c>
      <c r="G11" s="10">
        <v>9002560</v>
      </c>
      <c r="H11" s="10">
        <v>0.065251</v>
      </c>
      <c r="I11" s="10">
        <v>0</v>
      </c>
      <c r="J11" s="10">
        <v>0</v>
      </c>
      <c r="K11" s="10">
        <v>0</v>
      </c>
      <c r="L11" s="10">
        <v>0</v>
      </c>
      <c r="M11" s="10">
        <v>52.251485</v>
      </c>
      <c r="N11" s="10">
        <v>1</v>
      </c>
      <c r="O11" s="11">
        <v>1.000284</v>
      </c>
      <c r="R11" s="16"/>
      <c r="S11" s="16"/>
      <c r="T11" s="16"/>
      <c r="U11" s="16"/>
    </row>
    <row r="12" spans="1:21" ht="12.75">
      <c r="A12" s="79">
        <v>0</v>
      </c>
      <c r="B12" s="90">
        <v>4</v>
      </c>
      <c r="C12" s="10">
        <v>0</v>
      </c>
      <c r="D12" s="10"/>
      <c r="E12" s="10">
        <v>3749</v>
      </c>
      <c r="F12" s="10">
        <v>3749</v>
      </c>
      <c r="G12" s="10">
        <v>9001760</v>
      </c>
      <c r="H12" s="10">
        <v>0.063976</v>
      </c>
      <c r="I12" s="10">
        <v>0</v>
      </c>
      <c r="J12" s="10">
        <v>0</v>
      </c>
      <c r="K12" s="10">
        <v>0</v>
      </c>
      <c r="L12" s="10">
        <v>0</v>
      </c>
      <c r="M12" s="10">
        <v>53.957794</v>
      </c>
      <c r="N12" s="10">
        <v>1</v>
      </c>
      <c r="O12" s="11">
        <v>1.000196</v>
      </c>
      <c r="R12" s="16"/>
      <c r="S12" s="16"/>
      <c r="T12" s="16"/>
      <c r="U12" s="16"/>
    </row>
    <row r="13" spans="1:21" ht="12.75">
      <c r="A13" s="79">
        <v>0</v>
      </c>
      <c r="B13" s="90">
        <v>5</v>
      </c>
      <c r="C13" s="10">
        <v>0</v>
      </c>
      <c r="D13" s="10"/>
      <c r="E13" s="10">
        <v>1888</v>
      </c>
      <c r="F13" s="10">
        <v>1888</v>
      </c>
      <c r="G13" s="10">
        <v>604160</v>
      </c>
      <c r="H13" s="10">
        <v>0.060291</v>
      </c>
      <c r="I13" s="10">
        <v>0</v>
      </c>
      <c r="J13" s="10">
        <v>0</v>
      </c>
      <c r="K13" s="10">
        <v>0</v>
      </c>
      <c r="L13" s="10">
        <v>0</v>
      </c>
      <c r="M13" s="10">
        <v>53.911014</v>
      </c>
      <c r="N13" s="10">
        <v>0</v>
      </c>
      <c r="O13" s="11">
        <v>0.067129</v>
      </c>
      <c r="T13" s="16"/>
      <c r="U13" s="16"/>
    </row>
    <row r="14" spans="1:21" ht="12.75">
      <c r="A14" s="79">
        <v>0</v>
      </c>
      <c r="B14" s="90">
        <v>6</v>
      </c>
      <c r="C14" s="10">
        <v>0</v>
      </c>
      <c r="D14" s="10"/>
      <c r="E14" s="10">
        <v>1886</v>
      </c>
      <c r="F14" s="10">
        <v>1886</v>
      </c>
      <c r="G14" s="10">
        <v>603520</v>
      </c>
      <c r="H14" s="10">
        <v>0.056419</v>
      </c>
      <c r="I14" s="10">
        <v>0</v>
      </c>
      <c r="J14" s="10">
        <v>0</v>
      </c>
      <c r="K14" s="10">
        <v>0</v>
      </c>
      <c r="L14" s="10">
        <v>0</v>
      </c>
      <c r="M14" s="10">
        <v>54</v>
      </c>
      <c r="N14" s="10">
        <v>0</v>
      </c>
      <c r="O14" s="11">
        <v>0.067058</v>
      </c>
      <c r="R14" s="16"/>
      <c r="S14" s="16"/>
      <c r="T14" s="16"/>
      <c r="U14" s="16"/>
    </row>
    <row r="15" spans="1:21" ht="12.75">
      <c r="A15" s="76">
        <v>13</v>
      </c>
      <c r="B15" s="75">
        <v>7</v>
      </c>
      <c r="C15" s="10">
        <v>0</v>
      </c>
      <c r="D15" s="10"/>
      <c r="E15" s="10">
        <v>3750</v>
      </c>
      <c r="F15" s="10">
        <v>3750</v>
      </c>
      <c r="G15" s="10">
        <v>9000000</v>
      </c>
      <c r="H15" s="10">
        <v>0.04236</v>
      </c>
      <c r="I15" s="10">
        <v>0</v>
      </c>
      <c r="J15" s="10">
        <v>0</v>
      </c>
      <c r="K15" s="10">
        <v>0</v>
      </c>
      <c r="L15" s="10">
        <v>0</v>
      </c>
      <c r="M15" s="10">
        <v>152.723952</v>
      </c>
      <c r="N15" s="10">
        <v>1</v>
      </c>
      <c r="O15" s="11">
        <v>1</v>
      </c>
      <c r="R15" s="16"/>
      <c r="S15" s="16"/>
      <c r="T15" s="16"/>
      <c r="U15" s="16"/>
    </row>
    <row r="16" spans="1:21" ht="12.75">
      <c r="A16" s="76">
        <v>13</v>
      </c>
      <c r="B16" s="75">
        <v>8</v>
      </c>
      <c r="C16" s="10">
        <v>0</v>
      </c>
      <c r="D16" s="10"/>
      <c r="E16" s="10">
        <v>3750</v>
      </c>
      <c r="F16" s="10">
        <v>3750</v>
      </c>
      <c r="G16" s="10">
        <v>9002080</v>
      </c>
      <c r="H16" s="10">
        <v>0.04209</v>
      </c>
      <c r="I16" s="10">
        <v>0</v>
      </c>
      <c r="J16" s="10">
        <v>0</v>
      </c>
      <c r="K16" s="10">
        <v>0</v>
      </c>
      <c r="L16" s="10">
        <v>0</v>
      </c>
      <c r="M16" s="10">
        <v>221.221532</v>
      </c>
      <c r="N16" s="10">
        <v>1</v>
      </c>
      <c r="O16" s="11">
        <v>1.000231</v>
      </c>
      <c r="R16" s="16"/>
      <c r="S16" s="16"/>
      <c r="T16" s="16"/>
      <c r="U16" s="16"/>
    </row>
    <row r="17" spans="1:21" ht="12.75">
      <c r="A17" s="76">
        <v>13</v>
      </c>
      <c r="B17" s="75">
        <v>9</v>
      </c>
      <c r="C17" s="10">
        <v>0</v>
      </c>
      <c r="D17" s="10"/>
      <c r="E17" s="10">
        <v>3745</v>
      </c>
      <c r="F17" s="10">
        <v>3745</v>
      </c>
      <c r="G17" s="10">
        <v>9000480</v>
      </c>
      <c r="H17" s="10">
        <v>0.041957</v>
      </c>
      <c r="I17" s="10">
        <v>0</v>
      </c>
      <c r="J17" s="10">
        <v>0</v>
      </c>
      <c r="K17" s="10">
        <v>0</v>
      </c>
      <c r="L17" s="10">
        <v>0</v>
      </c>
      <c r="M17" s="10">
        <v>119.055214</v>
      </c>
      <c r="N17" s="10">
        <v>1</v>
      </c>
      <c r="O17" s="11">
        <v>1.000053</v>
      </c>
      <c r="R17" s="16"/>
      <c r="S17" s="16"/>
      <c r="T17" s="16"/>
      <c r="U17" s="16"/>
    </row>
    <row r="18" spans="1:21" ht="12.75">
      <c r="A18" s="76">
        <v>13</v>
      </c>
      <c r="B18" s="75">
        <v>10</v>
      </c>
      <c r="C18" s="10">
        <v>0</v>
      </c>
      <c r="D18" s="10"/>
      <c r="E18" s="10">
        <v>3754</v>
      </c>
      <c r="F18" s="10">
        <v>3747</v>
      </c>
      <c r="G18" s="10">
        <v>9001120</v>
      </c>
      <c r="H18" s="10">
        <v>0.043361</v>
      </c>
      <c r="I18" s="10">
        <v>0</v>
      </c>
      <c r="J18" s="10">
        <v>0</v>
      </c>
      <c r="K18" s="10">
        <v>0</v>
      </c>
      <c r="L18" s="10">
        <v>0</v>
      </c>
      <c r="M18" s="10">
        <v>114.338389</v>
      </c>
      <c r="N18" s="10">
        <v>1</v>
      </c>
      <c r="O18" s="11">
        <v>1.000124</v>
      </c>
      <c r="R18" s="16"/>
      <c r="S18" s="16"/>
      <c r="T18" s="16"/>
      <c r="U18" s="16"/>
    </row>
    <row r="19" spans="1:21" ht="12.75">
      <c r="A19" s="76">
        <v>13</v>
      </c>
      <c r="B19" s="75">
        <v>11</v>
      </c>
      <c r="C19" s="10">
        <v>0</v>
      </c>
      <c r="D19" s="10"/>
      <c r="E19" s="10">
        <v>1885</v>
      </c>
      <c r="F19" s="10">
        <v>1885</v>
      </c>
      <c r="G19" s="10">
        <v>603200</v>
      </c>
      <c r="H19" s="10">
        <v>0.045123</v>
      </c>
      <c r="I19" s="10">
        <v>0</v>
      </c>
      <c r="J19" s="10">
        <v>0</v>
      </c>
      <c r="K19" s="10">
        <v>0</v>
      </c>
      <c r="L19" s="10">
        <v>0</v>
      </c>
      <c r="M19" s="10">
        <v>227.891499</v>
      </c>
      <c r="N19" s="10">
        <v>0</v>
      </c>
      <c r="O19" s="11">
        <v>0.067022</v>
      </c>
      <c r="R19" s="16"/>
      <c r="S19" s="16"/>
      <c r="T19" s="16"/>
      <c r="U19" s="16"/>
    </row>
    <row r="20" spans="1:21" ht="12.75">
      <c r="A20" s="76">
        <v>13</v>
      </c>
      <c r="B20" s="75">
        <v>12</v>
      </c>
      <c r="C20" s="10">
        <v>0</v>
      </c>
      <c r="D20" s="10"/>
      <c r="E20" s="10">
        <v>1884</v>
      </c>
      <c r="F20" s="10">
        <v>1884</v>
      </c>
      <c r="G20" s="10">
        <v>602880</v>
      </c>
      <c r="H20" s="10">
        <v>0.042589</v>
      </c>
      <c r="I20" s="10">
        <v>0</v>
      </c>
      <c r="J20" s="10">
        <v>0</v>
      </c>
      <c r="K20" s="10">
        <v>0</v>
      </c>
      <c r="L20" s="10">
        <v>0</v>
      </c>
      <c r="M20" s="10">
        <v>82.521232</v>
      </c>
      <c r="N20" s="10">
        <v>0</v>
      </c>
      <c r="O20" s="11">
        <v>0.066987</v>
      </c>
      <c r="R20" s="16"/>
      <c r="S20" s="16"/>
      <c r="T20" s="16"/>
      <c r="U20" s="16"/>
    </row>
    <row r="21" spans="1:21" ht="12.75">
      <c r="A21" s="76">
        <v>7</v>
      </c>
      <c r="B21" s="75">
        <v>13</v>
      </c>
      <c r="C21" s="10">
        <v>0</v>
      </c>
      <c r="D21" s="10"/>
      <c r="E21" s="10">
        <v>1886</v>
      </c>
      <c r="F21" s="10">
        <v>1886</v>
      </c>
      <c r="G21" s="10">
        <v>603520</v>
      </c>
      <c r="H21" s="10">
        <v>0.050195</v>
      </c>
      <c r="I21" s="10">
        <v>0</v>
      </c>
      <c r="J21" s="10">
        <v>0</v>
      </c>
      <c r="K21" s="10">
        <v>0</v>
      </c>
      <c r="L21" s="10">
        <v>0</v>
      </c>
      <c r="M21" s="10">
        <v>131.337611</v>
      </c>
      <c r="N21" s="10">
        <v>0</v>
      </c>
      <c r="O21" s="11">
        <v>0.067058</v>
      </c>
      <c r="R21" s="16"/>
      <c r="S21" s="16"/>
      <c r="T21" s="16"/>
      <c r="U21" s="16"/>
    </row>
    <row r="22" spans="1:21" ht="12.75">
      <c r="A22" s="76">
        <v>8</v>
      </c>
      <c r="B22" s="75">
        <v>13</v>
      </c>
      <c r="C22" s="10">
        <v>0</v>
      </c>
      <c r="D22" s="10"/>
      <c r="E22" s="10">
        <v>1883</v>
      </c>
      <c r="F22" s="10">
        <v>1883</v>
      </c>
      <c r="G22" s="10">
        <v>602560</v>
      </c>
      <c r="H22" s="10">
        <v>0.069447</v>
      </c>
      <c r="I22" s="10">
        <v>0</v>
      </c>
      <c r="J22" s="10">
        <v>0</v>
      </c>
      <c r="K22" s="10">
        <v>0</v>
      </c>
      <c r="L22" s="10">
        <v>0</v>
      </c>
      <c r="M22" s="10">
        <v>183.349457</v>
      </c>
      <c r="N22" s="10">
        <v>0</v>
      </c>
      <c r="O22" s="11">
        <v>0.066951</v>
      </c>
      <c r="R22" s="16"/>
      <c r="S22" s="16"/>
      <c r="T22" s="16"/>
      <c r="U22" s="16"/>
    </row>
    <row r="23" spans="1:21" ht="12.75">
      <c r="A23" s="76">
        <v>9</v>
      </c>
      <c r="B23" s="75">
        <v>13</v>
      </c>
      <c r="C23" s="10">
        <v>0</v>
      </c>
      <c r="D23" s="10"/>
      <c r="E23" s="10">
        <v>1881</v>
      </c>
      <c r="F23" s="10">
        <v>1881</v>
      </c>
      <c r="G23" s="10">
        <v>601920</v>
      </c>
      <c r="H23" s="10">
        <v>0.086162</v>
      </c>
      <c r="I23" s="10">
        <v>0</v>
      </c>
      <c r="J23" s="10">
        <v>0</v>
      </c>
      <c r="K23" s="10">
        <v>0</v>
      </c>
      <c r="L23" s="10">
        <v>0</v>
      </c>
      <c r="M23" s="10">
        <v>113.557206</v>
      </c>
      <c r="N23" s="10">
        <v>0</v>
      </c>
      <c r="O23" s="11">
        <v>0.06688</v>
      </c>
      <c r="R23" s="16"/>
      <c r="S23" s="16"/>
      <c r="T23" s="16"/>
      <c r="U23" s="16"/>
    </row>
    <row r="24" spans="1:21" ht="12.75">
      <c r="A24" s="76">
        <v>10</v>
      </c>
      <c r="B24" s="75">
        <v>13</v>
      </c>
      <c r="C24" s="10">
        <v>0</v>
      </c>
      <c r="D24" s="10"/>
      <c r="E24" s="10">
        <v>1882</v>
      </c>
      <c r="F24" s="10">
        <v>1882</v>
      </c>
      <c r="G24" s="10">
        <v>602240</v>
      </c>
      <c r="H24" s="10">
        <v>0.084818</v>
      </c>
      <c r="I24" s="10">
        <v>0</v>
      </c>
      <c r="J24" s="10">
        <v>0</v>
      </c>
      <c r="K24" s="10">
        <v>0</v>
      </c>
      <c r="L24" s="10">
        <v>0</v>
      </c>
      <c r="M24" s="10">
        <v>117.938991</v>
      </c>
      <c r="N24" s="10">
        <v>0</v>
      </c>
      <c r="O24" s="11">
        <v>0.066916</v>
      </c>
      <c r="R24" s="16"/>
      <c r="S24" s="16"/>
      <c r="T24" s="16"/>
      <c r="U24" s="16"/>
    </row>
    <row r="25" spans="1:21" ht="12.75">
      <c r="A25" s="76">
        <v>11</v>
      </c>
      <c r="B25" s="75">
        <v>13</v>
      </c>
      <c r="C25" s="10">
        <v>0</v>
      </c>
      <c r="D25" s="10"/>
      <c r="E25" s="10">
        <v>3749</v>
      </c>
      <c r="F25" s="10">
        <v>3749</v>
      </c>
      <c r="G25" s="10">
        <v>8997600</v>
      </c>
      <c r="H25" s="10">
        <v>0.045705</v>
      </c>
      <c r="I25" s="10">
        <v>0</v>
      </c>
      <c r="J25" s="10">
        <v>0</v>
      </c>
      <c r="K25" s="10">
        <v>0</v>
      </c>
      <c r="L25" s="10">
        <v>0</v>
      </c>
      <c r="M25" s="10">
        <v>174.415798</v>
      </c>
      <c r="N25" s="10">
        <v>1</v>
      </c>
      <c r="O25" s="11">
        <v>0.999733</v>
      </c>
      <c r="R25" s="16"/>
      <c r="S25" s="16"/>
      <c r="T25" s="16"/>
      <c r="U25" s="16"/>
    </row>
    <row r="26" spans="1:21" ht="12.75">
      <c r="A26" s="76">
        <v>12</v>
      </c>
      <c r="B26" s="75">
        <v>13</v>
      </c>
      <c r="C26" s="10">
        <v>0</v>
      </c>
      <c r="D26" s="10"/>
      <c r="E26" s="10">
        <v>3743</v>
      </c>
      <c r="F26" s="10">
        <v>3743</v>
      </c>
      <c r="G26" s="10">
        <v>8983200</v>
      </c>
      <c r="H26" s="10">
        <v>0.065987</v>
      </c>
      <c r="I26" s="10">
        <v>0</v>
      </c>
      <c r="J26" s="10">
        <v>0</v>
      </c>
      <c r="K26" s="10">
        <v>0</v>
      </c>
      <c r="L26" s="10">
        <v>0</v>
      </c>
      <c r="M26" s="10">
        <v>82.473325</v>
      </c>
      <c r="N26" s="10">
        <v>1</v>
      </c>
      <c r="O26" s="11">
        <v>0.998133</v>
      </c>
      <c r="R26" s="16"/>
      <c r="S26" s="16"/>
      <c r="T26" s="16"/>
      <c r="U26" s="16"/>
    </row>
    <row r="27" spans="1:21" ht="12.75">
      <c r="A27" s="76">
        <v>13</v>
      </c>
      <c r="B27" s="75">
        <v>7</v>
      </c>
      <c r="C27" s="10"/>
      <c r="D27" s="10">
        <v>5</v>
      </c>
      <c r="E27" s="10">
        <v>689</v>
      </c>
      <c r="F27" s="10">
        <v>689</v>
      </c>
      <c r="G27" s="10">
        <v>2304016</v>
      </c>
      <c r="H27" s="10">
        <v>0.011022</v>
      </c>
      <c r="I27" s="10">
        <v>0</v>
      </c>
      <c r="J27" s="10">
        <v>0</v>
      </c>
      <c r="K27" s="10">
        <v>0</v>
      </c>
      <c r="L27" s="10">
        <v>0</v>
      </c>
      <c r="M27" s="10">
        <v>156.137466</v>
      </c>
      <c r="N27" s="10">
        <v>0.256</v>
      </c>
      <c r="O27" s="11">
        <v>0.256002</v>
      </c>
      <c r="R27" s="12">
        <f>(I13+K13)/F13</f>
        <v>0</v>
      </c>
      <c r="S27" s="12">
        <v>0.0001</v>
      </c>
      <c r="T27" s="16"/>
      <c r="U27" s="16"/>
    </row>
    <row r="28" spans="1:21" ht="12.75">
      <c r="A28" s="76">
        <v>13</v>
      </c>
      <c r="B28" s="75">
        <v>8</v>
      </c>
      <c r="C28" s="10"/>
      <c r="D28" s="10">
        <v>5</v>
      </c>
      <c r="E28" s="10">
        <v>689</v>
      </c>
      <c r="F28" s="10">
        <v>689</v>
      </c>
      <c r="G28" s="10">
        <v>2304016</v>
      </c>
      <c r="H28" s="10">
        <v>0.011244</v>
      </c>
      <c r="I28" s="10">
        <v>0</v>
      </c>
      <c r="J28" s="10">
        <v>0</v>
      </c>
      <c r="K28" s="10">
        <v>0</v>
      </c>
      <c r="L28" s="10">
        <v>0</v>
      </c>
      <c r="M28" s="10">
        <v>227.59278</v>
      </c>
      <c r="N28" s="10">
        <v>0.256</v>
      </c>
      <c r="O28" s="11">
        <v>0.256002</v>
      </c>
      <c r="R28" s="12">
        <f>(I14+K14)/F14</f>
        <v>0</v>
      </c>
      <c r="S28" s="12">
        <v>0.0001</v>
      </c>
      <c r="T28" s="16"/>
      <c r="U28" s="16"/>
    </row>
    <row r="29" spans="1:21" ht="13.5" thickBot="1">
      <c r="A29" s="77">
        <v>13</v>
      </c>
      <c r="B29" s="82">
        <v>9</v>
      </c>
      <c r="C29" s="14"/>
      <c r="D29" s="14">
        <v>5</v>
      </c>
      <c r="E29" s="14">
        <v>3750</v>
      </c>
      <c r="F29" s="14">
        <v>3750</v>
      </c>
      <c r="G29" s="14">
        <v>45000000</v>
      </c>
      <c r="H29" s="14">
        <v>0.012486</v>
      </c>
      <c r="I29" s="14">
        <v>0</v>
      </c>
      <c r="J29" s="14">
        <v>0</v>
      </c>
      <c r="K29" s="14">
        <v>0</v>
      </c>
      <c r="L29" s="14">
        <v>0</v>
      </c>
      <c r="M29" s="14">
        <v>110.139206</v>
      </c>
      <c r="N29" s="14">
        <v>5</v>
      </c>
      <c r="O29" s="15">
        <v>5</v>
      </c>
      <c r="R29" s="12">
        <f>(I15+K15)/F15</f>
        <v>0</v>
      </c>
      <c r="S29" s="12">
        <v>0.0001</v>
      </c>
      <c r="T29" s="16"/>
      <c r="U29" s="16"/>
    </row>
    <row r="30" spans="18:21" ht="13.5" thickBot="1">
      <c r="R30" s="16"/>
      <c r="S30" s="16"/>
      <c r="T30" s="16"/>
      <c r="U30" s="16"/>
    </row>
    <row r="31" spans="1:21" ht="13.5" thickBot="1">
      <c r="A31" s="138" t="s">
        <v>45</v>
      </c>
      <c r="B31" s="139"/>
      <c r="C31" s="139"/>
      <c r="D31" s="139"/>
      <c r="E31" s="140"/>
      <c r="G31" s="138" t="s">
        <v>36</v>
      </c>
      <c r="H31" s="139"/>
      <c r="I31" s="139"/>
      <c r="J31" s="139"/>
      <c r="K31" s="139"/>
      <c r="L31" s="139"/>
      <c r="M31" s="140"/>
      <c r="R31" s="16"/>
      <c r="S31" s="16"/>
      <c r="T31" s="16"/>
      <c r="U31" s="16"/>
    </row>
    <row r="32" spans="1:21" ht="13.5" thickBot="1">
      <c r="A32" s="18"/>
      <c r="B32" s="1" t="s">
        <v>25</v>
      </c>
      <c r="C32" s="1" t="s">
        <v>26</v>
      </c>
      <c r="D32" s="1" t="s">
        <v>27</v>
      </c>
      <c r="E32" s="2" t="s">
        <v>28</v>
      </c>
      <c r="G32" s="19" t="s">
        <v>39</v>
      </c>
      <c r="H32" s="23"/>
      <c r="I32" s="23"/>
      <c r="J32" s="23"/>
      <c r="K32" s="23"/>
      <c r="L32" s="23"/>
      <c r="M32" s="24"/>
      <c r="R32" s="16"/>
      <c r="S32" s="36"/>
      <c r="T32" s="36"/>
      <c r="U32" s="36"/>
    </row>
    <row r="33" spans="1:21" ht="12.75">
      <c r="A33" s="9" t="s">
        <v>29</v>
      </c>
      <c r="B33" s="10">
        <v>0.0025</v>
      </c>
      <c r="C33" s="10">
        <v>0.0025</v>
      </c>
      <c r="D33" s="10">
        <v>0.0018</v>
      </c>
      <c r="E33" s="11">
        <v>0.0009</v>
      </c>
      <c r="G33" s="164" t="s">
        <v>37</v>
      </c>
      <c r="H33" s="18"/>
      <c r="K33" s="1"/>
      <c r="L33" s="1" t="s">
        <v>44</v>
      </c>
      <c r="M33" s="1" t="s">
        <v>40</v>
      </c>
      <c r="R33" s="16"/>
      <c r="S33" s="36"/>
      <c r="T33" s="36"/>
      <c r="U33" s="36"/>
    </row>
    <row r="34" spans="1:21" ht="13.5" thickBot="1">
      <c r="A34" s="9" t="s">
        <v>30</v>
      </c>
      <c r="B34" s="10">
        <v>15</v>
      </c>
      <c r="C34" s="10">
        <v>15</v>
      </c>
      <c r="D34" s="10">
        <v>15</v>
      </c>
      <c r="E34" s="11">
        <v>15</v>
      </c>
      <c r="G34" s="165"/>
      <c r="H34" s="165" t="s">
        <v>139</v>
      </c>
      <c r="I34" s="188"/>
      <c r="J34" s="188"/>
      <c r="K34" s="189"/>
      <c r="L34" s="14">
        <v>1</v>
      </c>
      <c r="M34" s="14">
        <v>64</v>
      </c>
      <c r="R34" s="16"/>
      <c r="S34" s="16"/>
      <c r="T34" s="16"/>
      <c r="U34" s="16"/>
    </row>
    <row r="35" spans="1:21" ht="13.5" thickBot="1">
      <c r="A35" s="9" t="s">
        <v>31</v>
      </c>
      <c r="B35" s="10">
        <v>61</v>
      </c>
      <c r="C35" s="10">
        <v>61</v>
      </c>
      <c r="D35" s="10">
        <v>15</v>
      </c>
      <c r="E35" s="11">
        <v>15</v>
      </c>
      <c r="G35" s="28" t="s">
        <v>41</v>
      </c>
      <c r="H35" s="138" t="s">
        <v>42</v>
      </c>
      <c r="I35" s="139"/>
      <c r="J35" s="139"/>
      <c r="K35" s="139"/>
      <c r="L35" s="139"/>
      <c r="M35" s="140"/>
      <c r="R35" s="16"/>
      <c r="S35" s="16"/>
      <c r="T35" s="16"/>
      <c r="U35" s="16"/>
    </row>
    <row r="36" spans="1:21" ht="13.5" thickBot="1">
      <c r="A36" s="9" t="s">
        <v>32</v>
      </c>
      <c r="B36" s="10">
        <v>7</v>
      </c>
      <c r="C36" s="10">
        <v>4</v>
      </c>
      <c r="D36" s="10">
        <v>3</v>
      </c>
      <c r="E36" s="11">
        <v>2</v>
      </c>
      <c r="G36" s="28" t="s">
        <v>29</v>
      </c>
      <c r="H36" s="138" t="s">
        <v>152</v>
      </c>
      <c r="I36" s="139"/>
      <c r="J36" s="139"/>
      <c r="K36" s="139"/>
      <c r="L36" s="139"/>
      <c r="M36" s="140"/>
      <c r="R36" s="16"/>
      <c r="S36" s="16"/>
      <c r="T36" s="16"/>
      <c r="U36" s="16"/>
    </row>
    <row r="37" spans="1:21" ht="13.5" thickBot="1">
      <c r="A37" s="21" t="s">
        <v>33</v>
      </c>
      <c r="B37" s="128" t="s">
        <v>35</v>
      </c>
      <c r="C37" s="128"/>
      <c r="D37" s="128"/>
      <c r="E37" s="129"/>
      <c r="G37" s="20" t="s">
        <v>43</v>
      </c>
      <c r="H37" s="186" t="s">
        <v>42</v>
      </c>
      <c r="I37" s="158"/>
      <c r="J37" s="158"/>
      <c r="K37" s="158"/>
      <c r="L37" s="158"/>
      <c r="M37" s="187"/>
      <c r="R37" s="16"/>
      <c r="S37" s="36"/>
      <c r="T37" s="36"/>
      <c r="U37" s="36"/>
    </row>
    <row r="38" spans="1:21" ht="13.5" thickBot="1">
      <c r="A38" s="22" t="s">
        <v>34</v>
      </c>
      <c r="B38" s="128" t="s">
        <v>35</v>
      </c>
      <c r="C38" s="128"/>
      <c r="D38" s="128"/>
      <c r="E38" s="129"/>
      <c r="G38" s="23"/>
      <c r="H38" s="158"/>
      <c r="I38" s="158"/>
      <c r="J38" s="158"/>
      <c r="K38" s="158"/>
      <c r="L38" s="158"/>
      <c r="M38" s="158"/>
      <c r="R38" s="16"/>
      <c r="S38" s="16"/>
      <c r="T38" s="16"/>
      <c r="U38" s="16"/>
    </row>
    <row r="39" ht="13.5" thickBot="1"/>
    <row r="40" spans="7:13" ht="13.5" thickBot="1">
      <c r="G40" s="177" t="s">
        <v>137</v>
      </c>
      <c r="H40" s="178"/>
      <c r="I40" s="178"/>
      <c r="J40" s="178"/>
      <c r="K40" s="178"/>
      <c r="L40" s="178"/>
      <c r="M40" s="179"/>
    </row>
    <row r="41" spans="1:13" ht="12.75">
      <c r="A41" s="123" t="s">
        <v>46</v>
      </c>
      <c r="B41" s="114"/>
      <c r="C41" s="159"/>
      <c r="G41" s="126" t="s">
        <v>66</v>
      </c>
      <c r="H41" s="127"/>
      <c r="I41" s="144" t="s">
        <v>153</v>
      </c>
      <c r="J41" s="144"/>
      <c r="K41" s="144"/>
      <c r="L41" s="144"/>
      <c r="M41" s="154"/>
    </row>
    <row r="42" spans="1:13" ht="12.75">
      <c r="A42" s="124"/>
      <c r="B42" s="125"/>
      <c r="C42" s="160"/>
      <c r="G42" s="126" t="s">
        <v>67</v>
      </c>
      <c r="H42" s="127"/>
      <c r="I42" s="144" t="s">
        <v>68</v>
      </c>
      <c r="J42" s="144"/>
      <c r="K42" s="10"/>
      <c r="L42" s="10"/>
      <c r="M42" s="11"/>
    </row>
    <row r="43" spans="1:13" ht="12.75">
      <c r="A43" s="9" t="s">
        <v>47</v>
      </c>
      <c r="B43" s="10" t="s">
        <v>48</v>
      </c>
      <c r="C43" s="11" t="s">
        <v>49</v>
      </c>
      <c r="G43" s="126" t="s">
        <v>69</v>
      </c>
      <c r="H43" s="127"/>
      <c r="I43" s="10" t="s">
        <v>70</v>
      </c>
      <c r="J43" s="10"/>
      <c r="K43" s="10"/>
      <c r="L43" s="10"/>
      <c r="M43" s="11"/>
    </row>
    <row r="44" spans="1:13" ht="12.75">
      <c r="A44" s="9" t="s">
        <v>57</v>
      </c>
      <c r="B44" s="10" t="s">
        <v>58</v>
      </c>
      <c r="C44" s="11">
        <v>0</v>
      </c>
      <c r="G44" s="126" t="s">
        <v>71</v>
      </c>
      <c r="H44" s="127"/>
      <c r="I44" s="10">
        <v>40</v>
      </c>
      <c r="J44" s="10"/>
      <c r="K44" s="10"/>
      <c r="L44" s="10"/>
      <c r="M44" s="11"/>
    </row>
    <row r="45" spans="1:13" ht="12.75">
      <c r="A45" s="9" t="s">
        <v>140</v>
      </c>
      <c r="B45" s="10" t="s">
        <v>141</v>
      </c>
      <c r="C45" s="11">
        <v>0</v>
      </c>
      <c r="G45" s="9" t="s">
        <v>72</v>
      </c>
      <c r="H45" s="10"/>
      <c r="I45" s="10" t="s">
        <v>73</v>
      </c>
      <c r="J45" s="10"/>
      <c r="K45" s="10"/>
      <c r="L45" s="10"/>
      <c r="M45" s="11"/>
    </row>
    <row r="46" spans="1:13" ht="12.75">
      <c r="A46" s="9" t="s">
        <v>140</v>
      </c>
      <c r="B46" s="10" t="s">
        <v>142</v>
      </c>
      <c r="C46" s="11">
        <v>5</v>
      </c>
      <c r="G46" s="9" t="s">
        <v>74</v>
      </c>
      <c r="H46" s="10"/>
      <c r="I46" s="10" t="s">
        <v>75</v>
      </c>
      <c r="J46" s="10"/>
      <c r="K46" s="10"/>
      <c r="L46" s="10"/>
      <c r="M46" s="11"/>
    </row>
    <row r="47" spans="1:13" ht="13.5" thickBot="1">
      <c r="A47" s="13" t="s">
        <v>143</v>
      </c>
      <c r="B47" s="14" t="s">
        <v>57</v>
      </c>
      <c r="C47" s="15">
        <v>0</v>
      </c>
      <c r="G47" s="9" t="s">
        <v>76</v>
      </c>
      <c r="H47" s="10"/>
      <c r="I47" s="183" t="s">
        <v>144</v>
      </c>
      <c r="J47" s="184"/>
      <c r="K47" s="184"/>
      <c r="L47" s="184"/>
      <c r="M47" s="185"/>
    </row>
    <row r="48" spans="1:13" ht="13.5" thickBot="1">
      <c r="A48" s="23"/>
      <c r="B48" s="23"/>
      <c r="C48" s="23"/>
      <c r="G48" s="22" t="s">
        <v>78</v>
      </c>
      <c r="H48" s="14"/>
      <c r="I48" s="14">
        <v>108</v>
      </c>
      <c r="J48" s="14"/>
      <c r="K48" s="14"/>
      <c r="L48" s="14"/>
      <c r="M48" s="15"/>
    </row>
    <row r="49" spans="1:13" ht="12.75">
      <c r="A49" s="23"/>
      <c r="B49" s="23"/>
      <c r="C49" s="23"/>
      <c r="G49" s="180" t="s">
        <v>138</v>
      </c>
      <c r="H49" s="181"/>
      <c r="I49" s="181"/>
      <c r="J49" s="181"/>
      <c r="K49" s="181"/>
      <c r="L49" s="181"/>
      <c r="M49" s="182"/>
    </row>
    <row r="50" spans="1:13" ht="12.75">
      <c r="A50" s="23"/>
      <c r="B50" s="23"/>
      <c r="C50" s="23"/>
      <c r="G50" s="126" t="s">
        <v>66</v>
      </c>
      <c r="H50" s="127"/>
      <c r="I50" s="144" t="s">
        <v>153</v>
      </c>
      <c r="J50" s="144"/>
      <c r="K50" s="144"/>
      <c r="L50" s="144"/>
      <c r="M50" s="154"/>
    </row>
    <row r="51" spans="1:13" ht="12.75">
      <c r="A51" s="23"/>
      <c r="B51" s="23"/>
      <c r="C51" s="23"/>
      <c r="G51" s="126" t="s">
        <v>67</v>
      </c>
      <c r="H51" s="127"/>
      <c r="I51" s="144" t="s">
        <v>68</v>
      </c>
      <c r="J51" s="144"/>
      <c r="K51" s="10"/>
      <c r="L51" s="10"/>
      <c r="M51" s="11"/>
    </row>
    <row r="52" spans="1:18" ht="12.75">
      <c r="A52" s="23"/>
      <c r="B52" s="23"/>
      <c r="C52" s="23"/>
      <c r="G52" s="126" t="s">
        <v>69</v>
      </c>
      <c r="H52" s="127"/>
      <c r="I52" s="10" t="s">
        <v>116</v>
      </c>
      <c r="J52" s="10"/>
      <c r="K52" s="10"/>
      <c r="L52" s="10"/>
      <c r="M52" s="11"/>
      <c r="N52" s="158"/>
      <c r="O52" s="158"/>
      <c r="P52" s="158"/>
      <c r="Q52" s="158"/>
      <c r="R52" s="23"/>
    </row>
    <row r="53" spans="1:18" ht="12.75">
      <c r="A53" s="23"/>
      <c r="B53" s="23"/>
      <c r="C53" s="23"/>
      <c r="G53" s="126" t="s">
        <v>71</v>
      </c>
      <c r="H53" s="127"/>
      <c r="I53" s="10">
        <v>20</v>
      </c>
      <c r="J53" s="10"/>
      <c r="K53" s="10"/>
      <c r="L53" s="10"/>
      <c r="M53" s="11"/>
      <c r="N53" s="23"/>
      <c r="O53" s="23"/>
      <c r="P53" s="30"/>
      <c r="Q53" s="30"/>
      <c r="R53" s="23"/>
    </row>
    <row r="54" spans="1:18" ht="12.75">
      <c r="A54" s="23"/>
      <c r="B54" s="23"/>
      <c r="C54" s="23"/>
      <c r="G54" s="9" t="s">
        <v>72</v>
      </c>
      <c r="H54" s="10"/>
      <c r="I54" s="10" t="s">
        <v>73</v>
      </c>
      <c r="J54" s="10"/>
      <c r="K54" s="10"/>
      <c r="L54" s="10"/>
      <c r="M54" s="11"/>
      <c r="N54" s="23"/>
      <c r="O54" s="23"/>
      <c r="P54" s="23"/>
      <c r="Q54" s="23"/>
      <c r="R54" s="23"/>
    </row>
    <row r="55" spans="1:18" ht="12.75">
      <c r="A55" s="23"/>
      <c r="B55" s="23"/>
      <c r="C55" s="23"/>
      <c r="G55" s="9" t="s">
        <v>74</v>
      </c>
      <c r="H55" s="10"/>
      <c r="I55" s="10" t="s">
        <v>75</v>
      </c>
      <c r="J55" s="10"/>
      <c r="K55" s="10"/>
      <c r="L55" s="10"/>
      <c r="M55" s="11"/>
      <c r="N55" s="23"/>
      <c r="O55" s="23"/>
      <c r="P55" s="23"/>
      <c r="Q55" s="23"/>
      <c r="R55" s="23"/>
    </row>
    <row r="56" spans="1:18" ht="12.75">
      <c r="A56" s="23"/>
      <c r="B56" s="23"/>
      <c r="C56" s="23"/>
      <c r="G56" s="9" t="s">
        <v>76</v>
      </c>
      <c r="H56" s="10"/>
      <c r="I56" s="183" t="s">
        <v>144</v>
      </c>
      <c r="J56" s="184"/>
      <c r="K56" s="184"/>
      <c r="L56" s="184"/>
      <c r="M56" s="185"/>
      <c r="N56" s="23"/>
      <c r="O56" s="23"/>
      <c r="P56" s="23"/>
      <c r="Q56" s="23"/>
      <c r="R56" s="23"/>
    </row>
    <row r="57" spans="7:18" ht="13.5" thickBot="1">
      <c r="G57" s="22" t="s">
        <v>78</v>
      </c>
      <c r="H57" s="14"/>
      <c r="I57" s="14">
        <v>48</v>
      </c>
      <c r="J57" s="14"/>
      <c r="K57" s="14"/>
      <c r="L57" s="14"/>
      <c r="M57" s="15"/>
      <c r="N57" s="23"/>
      <c r="O57" s="23"/>
      <c r="P57" s="23"/>
      <c r="Q57" s="23"/>
      <c r="R57" s="23"/>
    </row>
    <row r="58" spans="14:18" ht="12.75">
      <c r="N58" s="23"/>
      <c r="O58" s="23"/>
      <c r="P58" s="23"/>
      <c r="Q58" s="23"/>
      <c r="R58" s="23"/>
    </row>
  </sheetData>
  <mergeCells count="46">
    <mergeCell ref="G51:H51"/>
    <mergeCell ref="I51:J51"/>
    <mergeCell ref="G52:H52"/>
    <mergeCell ref="G53:H53"/>
    <mergeCell ref="H34:K34"/>
    <mergeCell ref="G49:M49"/>
    <mergeCell ref="G50:H50"/>
    <mergeCell ref="I50:M50"/>
    <mergeCell ref="I42:J42"/>
    <mergeCell ref="G33:G34"/>
    <mergeCell ref="H35:M35"/>
    <mergeCell ref="H36:M36"/>
    <mergeCell ref="G43:H43"/>
    <mergeCell ref="G44:H44"/>
    <mergeCell ref="A1:A2"/>
    <mergeCell ref="B1:B2"/>
    <mergeCell ref="C1:C2"/>
    <mergeCell ref="D1:D2"/>
    <mergeCell ref="E1:E2"/>
    <mergeCell ref="F1:F2"/>
    <mergeCell ref="G1:G2"/>
    <mergeCell ref="H1:H2"/>
    <mergeCell ref="I1:I2"/>
    <mergeCell ref="J1:J2"/>
    <mergeCell ref="K1:K2"/>
    <mergeCell ref="L1:L2"/>
    <mergeCell ref="B37:E37"/>
    <mergeCell ref="H37:M37"/>
    <mergeCell ref="R1:U1"/>
    <mergeCell ref="V1:X1"/>
    <mergeCell ref="A31:E31"/>
    <mergeCell ref="G31:M31"/>
    <mergeCell ref="M1:M2"/>
    <mergeCell ref="N1:N2"/>
    <mergeCell ref="O1:O2"/>
    <mergeCell ref="P1:Q1"/>
    <mergeCell ref="I56:M56"/>
    <mergeCell ref="I47:M47"/>
    <mergeCell ref="N52:Q52"/>
    <mergeCell ref="B38:E38"/>
    <mergeCell ref="H38:M38"/>
    <mergeCell ref="G40:M40"/>
    <mergeCell ref="A41:C42"/>
    <mergeCell ref="G41:H41"/>
    <mergeCell ref="I41:M41"/>
    <mergeCell ref="G42:H42"/>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42"/>
  <sheetViews>
    <sheetView workbookViewId="0" topLeftCell="A5">
      <selection activeCell="A1" sqref="A1:A3"/>
    </sheetView>
  </sheetViews>
  <sheetFormatPr defaultColWidth="9.140625" defaultRowHeight="12.75"/>
  <cols>
    <col min="1" max="1" width="19.00390625" style="0" customWidth="1"/>
    <col min="2" max="2" width="13.140625" style="0" customWidth="1"/>
    <col min="3" max="3" width="16.421875" style="0" bestFit="1" customWidth="1"/>
    <col min="4" max="4" width="26.8515625" style="0" customWidth="1"/>
    <col min="7" max="7" width="10.140625" style="0" bestFit="1" customWidth="1"/>
    <col min="8" max="8" width="12.00390625" style="0" bestFit="1" customWidth="1"/>
  </cols>
  <sheetData>
    <row r="1" spans="1:13" ht="38.25">
      <c r="A1" s="120" t="s">
        <v>82</v>
      </c>
      <c r="B1" s="44" t="s">
        <v>83</v>
      </c>
      <c r="C1" s="44" t="s">
        <v>84</v>
      </c>
      <c r="D1" s="44" t="s">
        <v>85</v>
      </c>
      <c r="E1" s="44" t="s">
        <v>86</v>
      </c>
      <c r="F1" s="44" t="s">
        <v>87</v>
      </c>
      <c r="G1" s="44" t="s">
        <v>6</v>
      </c>
      <c r="H1" s="44" t="s">
        <v>88</v>
      </c>
      <c r="I1" s="121" t="s">
        <v>89</v>
      </c>
      <c r="J1" s="121"/>
      <c r="K1" s="121"/>
      <c r="L1" s="121"/>
      <c r="M1" s="122"/>
    </row>
    <row r="2" spans="1:13" ht="12.75">
      <c r="A2" s="190"/>
      <c r="B2" s="10"/>
      <c r="C2" s="10"/>
      <c r="D2" s="10"/>
      <c r="E2" s="10"/>
      <c r="F2" s="10"/>
      <c r="G2" s="10"/>
      <c r="H2" s="10"/>
      <c r="I2" s="10" t="s">
        <v>90</v>
      </c>
      <c r="J2" s="10" t="s">
        <v>91</v>
      </c>
      <c r="K2" s="10" t="s">
        <v>92</v>
      </c>
      <c r="L2" s="10" t="s">
        <v>93</v>
      </c>
      <c r="M2" s="11" t="s">
        <v>94</v>
      </c>
    </row>
    <row r="3" spans="1:13" ht="12.75">
      <c r="A3" s="190"/>
      <c r="B3" s="10">
        <v>0</v>
      </c>
      <c r="C3" s="10">
        <v>1</v>
      </c>
      <c r="D3" s="10">
        <v>7</v>
      </c>
      <c r="E3" s="10">
        <v>75287</v>
      </c>
      <c r="F3" s="10">
        <v>75287</v>
      </c>
      <c r="G3" s="10">
        <v>903444000</v>
      </c>
      <c r="H3" s="10">
        <v>96.69544850952447</v>
      </c>
      <c r="I3" s="10">
        <f>G3/10000000</f>
        <v>90.3444</v>
      </c>
      <c r="J3" s="10">
        <f>I3</f>
        <v>90.3444</v>
      </c>
      <c r="K3" s="10"/>
      <c r="L3" s="10"/>
      <c r="M3" s="11"/>
    </row>
    <row r="4" spans="1:13" ht="12.75">
      <c r="A4" s="91" t="s">
        <v>95</v>
      </c>
      <c r="B4" s="83">
        <v>0</v>
      </c>
      <c r="C4" s="83">
        <v>1</v>
      </c>
      <c r="D4" s="83">
        <v>7</v>
      </c>
      <c r="E4" s="10">
        <v>29357</v>
      </c>
      <c r="F4" s="10">
        <v>29357</v>
      </c>
      <c r="G4" s="10">
        <v>352284000</v>
      </c>
      <c r="H4" s="10">
        <v>51.79539688694986</v>
      </c>
      <c r="I4" s="10">
        <f>G4/10000000</f>
        <v>35.2284</v>
      </c>
      <c r="J4" s="83"/>
      <c r="K4" s="83">
        <f>I4</f>
        <v>35.2284</v>
      </c>
      <c r="L4" s="83"/>
      <c r="M4" s="70"/>
    </row>
    <row r="5" spans="1:13" ht="12.75">
      <c r="A5" s="190" t="s">
        <v>96</v>
      </c>
      <c r="B5" s="10" t="s">
        <v>97</v>
      </c>
      <c r="C5" s="10" t="s">
        <v>98</v>
      </c>
      <c r="D5" s="10">
        <v>7</v>
      </c>
      <c r="E5" s="10">
        <v>35328</v>
      </c>
      <c r="F5" s="10">
        <v>35328</v>
      </c>
      <c r="G5" s="10">
        <v>423936000</v>
      </c>
      <c r="H5" s="10">
        <v>95.33048500661064</v>
      </c>
      <c r="I5" s="10">
        <f>G5/10000000</f>
        <v>42.3936</v>
      </c>
      <c r="J5" s="10"/>
      <c r="K5" s="10"/>
      <c r="L5" s="10">
        <f>G5/10000000</f>
        <v>42.3936</v>
      </c>
      <c r="M5" s="11"/>
    </row>
    <row r="6" spans="1:13" ht="13.5" thickBot="1">
      <c r="A6" s="191"/>
      <c r="B6" s="14" t="s">
        <v>99</v>
      </c>
      <c r="C6" s="14" t="s">
        <v>98</v>
      </c>
      <c r="D6" s="14">
        <v>7</v>
      </c>
      <c r="E6" s="14">
        <v>17047</v>
      </c>
      <c r="F6" s="14">
        <v>17047</v>
      </c>
      <c r="G6" s="14">
        <v>204564000</v>
      </c>
      <c r="H6" s="14">
        <v>53.43011183754519</v>
      </c>
      <c r="I6" s="14">
        <f>G6/10000000</f>
        <v>20.4564</v>
      </c>
      <c r="J6" s="14"/>
      <c r="K6" s="14"/>
      <c r="L6" s="14"/>
      <c r="M6" s="15">
        <f>I6</f>
        <v>20.4564</v>
      </c>
    </row>
    <row r="7" ht="12.75">
      <c r="I7" s="23"/>
    </row>
    <row r="8" ht="12.75">
      <c r="I8" s="23"/>
    </row>
    <row r="9" ht="13.5" thickBot="1">
      <c r="I9" s="23"/>
    </row>
    <row r="10" spans="1:9" ht="13.5" thickBot="1">
      <c r="A10" s="46" t="s">
        <v>100</v>
      </c>
      <c r="B10" s="47"/>
      <c r="F10" s="46" t="s">
        <v>100</v>
      </c>
      <c r="G10" s="48"/>
      <c r="H10" s="47"/>
      <c r="I10" s="23"/>
    </row>
    <row r="11" spans="1:9" ht="12.75">
      <c r="A11" s="9" t="s">
        <v>101</v>
      </c>
      <c r="B11" s="11" t="s">
        <v>102</v>
      </c>
      <c r="F11" s="19"/>
      <c r="G11" s="18"/>
      <c r="H11" s="2" t="s">
        <v>28</v>
      </c>
      <c r="I11" s="23"/>
    </row>
    <row r="12" spans="1:8" ht="12.75">
      <c r="A12" s="9" t="s">
        <v>103</v>
      </c>
      <c r="B12" s="11" t="s">
        <v>70</v>
      </c>
      <c r="F12" s="20"/>
      <c r="G12" s="9" t="s">
        <v>29</v>
      </c>
      <c r="H12" s="11">
        <v>0.03</v>
      </c>
    </row>
    <row r="13" spans="1:8" ht="12.75">
      <c r="A13" s="9" t="s">
        <v>104</v>
      </c>
      <c r="B13" s="11" t="s">
        <v>105</v>
      </c>
      <c r="F13" s="20" t="s">
        <v>106</v>
      </c>
      <c r="G13" s="9" t="s">
        <v>30</v>
      </c>
      <c r="H13" s="11">
        <v>3</v>
      </c>
    </row>
    <row r="14" spans="1:8" ht="12.75">
      <c r="A14" s="9" t="s">
        <v>107</v>
      </c>
      <c r="B14" s="11" t="s">
        <v>73</v>
      </c>
      <c r="F14" s="20"/>
      <c r="G14" s="9" t="s">
        <v>31</v>
      </c>
      <c r="H14" s="11">
        <v>7</v>
      </c>
    </row>
    <row r="15" spans="1:8" ht="12.75">
      <c r="A15" s="9" t="s">
        <v>108</v>
      </c>
      <c r="B15" s="11" t="s">
        <v>75</v>
      </c>
      <c r="F15" s="20"/>
      <c r="G15" s="9" t="s">
        <v>32</v>
      </c>
      <c r="H15" s="11">
        <v>2</v>
      </c>
    </row>
    <row r="16" spans="1:8" ht="12.75">
      <c r="A16" s="9" t="s">
        <v>109</v>
      </c>
      <c r="B16" s="11" t="s">
        <v>110</v>
      </c>
      <c r="F16" s="20"/>
      <c r="G16" s="21" t="s">
        <v>33</v>
      </c>
      <c r="H16" s="49" t="s">
        <v>35</v>
      </c>
    </row>
    <row r="17" spans="1:8" ht="13.5" thickBot="1">
      <c r="A17" s="50" t="s">
        <v>111</v>
      </c>
      <c r="B17" s="45" t="s">
        <v>68</v>
      </c>
      <c r="F17" s="51"/>
      <c r="G17" s="22" t="s">
        <v>34</v>
      </c>
      <c r="H17" s="52" t="s">
        <v>35</v>
      </c>
    </row>
    <row r="18" spans="1:2" ht="13.5" thickBot="1">
      <c r="A18" s="13" t="s">
        <v>112</v>
      </c>
      <c r="B18" s="15">
        <v>48</v>
      </c>
    </row>
    <row r="21" spans="1:8" ht="13.5" thickBot="1">
      <c r="A21" s="60" t="s">
        <v>115</v>
      </c>
      <c r="B21" s="60"/>
      <c r="C21" s="60"/>
      <c r="D21" s="60"/>
      <c r="E21" s="60"/>
      <c r="F21" s="16"/>
      <c r="G21" s="16"/>
      <c r="H21" s="16"/>
    </row>
    <row r="22" spans="1:8" ht="13.5" thickBot="1">
      <c r="A22" s="19" t="s">
        <v>113</v>
      </c>
      <c r="B22" s="48" t="s">
        <v>160</v>
      </c>
      <c r="C22" s="47" t="s">
        <v>161</v>
      </c>
      <c r="F22" s="46" t="s">
        <v>113</v>
      </c>
      <c r="G22" s="48"/>
      <c r="H22" s="47"/>
    </row>
    <row r="23" spans="1:8" ht="12.75">
      <c r="A23" s="55" t="s">
        <v>101</v>
      </c>
      <c r="B23" s="192" t="s">
        <v>102</v>
      </c>
      <c r="C23" s="193"/>
      <c r="F23" s="19"/>
      <c r="G23" s="18"/>
      <c r="H23" s="2" t="s">
        <v>28</v>
      </c>
    </row>
    <row r="24" spans="1:8" ht="12.75">
      <c r="A24" s="55" t="s">
        <v>103</v>
      </c>
      <c r="B24" s="92" t="s">
        <v>70</v>
      </c>
      <c r="C24" s="24" t="s">
        <v>116</v>
      </c>
      <c r="F24" s="20"/>
      <c r="G24" s="9" t="s">
        <v>29</v>
      </c>
      <c r="H24" s="11">
        <v>0.03</v>
      </c>
    </row>
    <row r="25" spans="1:8" ht="12.75">
      <c r="A25" s="55" t="s">
        <v>104</v>
      </c>
      <c r="B25" s="92" t="s">
        <v>105</v>
      </c>
      <c r="C25" s="11" t="s">
        <v>105</v>
      </c>
      <c r="F25" s="20" t="s">
        <v>106</v>
      </c>
      <c r="G25" s="9" t="s">
        <v>30</v>
      </c>
      <c r="H25" s="11">
        <v>3</v>
      </c>
    </row>
    <row r="26" spans="1:8" ht="12.75">
      <c r="A26" s="55" t="s">
        <v>107</v>
      </c>
      <c r="B26" s="92" t="s">
        <v>73</v>
      </c>
      <c r="C26" s="11" t="s">
        <v>73</v>
      </c>
      <c r="F26" s="20"/>
      <c r="G26" s="9" t="s">
        <v>31</v>
      </c>
      <c r="H26" s="11">
        <v>7</v>
      </c>
    </row>
    <row r="27" spans="1:8" ht="12.75">
      <c r="A27" s="55" t="s">
        <v>108</v>
      </c>
      <c r="B27" s="92" t="s">
        <v>75</v>
      </c>
      <c r="C27" s="11" t="s">
        <v>75</v>
      </c>
      <c r="F27" s="20"/>
      <c r="G27" s="9" t="s">
        <v>32</v>
      </c>
      <c r="H27" s="11">
        <v>2</v>
      </c>
    </row>
    <row r="28" spans="1:8" ht="12.75">
      <c r="A28" s="55" t="s">
        <v>109</v>
      </c>
      <c r="B28" s="92" t="s">
        <v>110</v>
      </c>
      <c r="C28" s="11" t="s">
        <v>110</v>
      </c>
      <c r="F28" s="20"/>
      <c r="G28" s="21" t="s">
        <v>33</v>
      </c>
      <c r="H28" s="49" t="s">
        <v>35</v>
      </c>
    </row>
    <row r="29" spans="1:8" ht="13.5" thickBot="1">
      <c r="A29" s="57" t="s">
        <v>111</v>
      </c>
      <c r="B29" s="93" t="s">
        <v>68</v>
      </c>
      <c r="C29" s="45" t="s">
        <v>158</v>
      </c>
      <c r="F29" s="51"/>
      <c r="G29" s="22" t="s">
        <v>34</v>
      </c>
      <c r="H29" s="52" t="s">
        <v>35</v>
      </c>
    </row>
    <row r="30" spans="1:3" ht="13.5" thickBot="1">
      <c r="A30" s="59" t="s">
        <v>112</v>
      </c>
      <c r="B30" s="85">
        <v>48</v>
      </c>
      <c r="C30" s="15">
        <v>48</v>
      </c>
    </row>
    <row r="33" spans="1:5" ht="13.5" thickBot="1">
      <c r="A33" s="60" t="s">
        <v>115</v>
      </c>
      <c r="B33" s="60"/>
      <c r="C33" s="60"/>
      <c r="D33" s="60"/>
      <c r="E33" s="60"/>
    </row>
    <row r="34" spans="1:8" ht="13.5" thickBot="1">
      <c r="A34" s="46" t="s">
        <v>159</v>
      </c>
      <c r="B34" s="48" t="s">
        <v>117</v>
      </c>
      <c r="C34" s="48" t="s">
        <v>97</v>
      </c>
      <c r="D34" s="47" t="s">
        <v>162</v>
      </c>
      <c r="F34" s="46" t="s">
        <v>159</v>
      </c>
      <c r="G34" s="48"/>
      <c r="H34" s="47"/>
    </row>
    <row r="35" spans="1:8" ht="12.75">
      <c r="A35" s="53" t="s">
        <v>101</v>
      </c>
      <c r="B35" s="54" t="s">
        <v>102</v>
      </c>
      <c r="C35" s="54" t="s">
        <v>102</v>
      </c>
      <c r="D35" s="47"/>
      <c r="F35" s="19"/>
      <c r="G35" s="18"/>
      <c r="H35" s="2" t="s">
        <v>28</v>
      </c>
    </row>
    <row r="36" spans="1:8" ht="12.75">
      <c r="A36" s="53" t="s">
        <v>103</v>
      </c>
      <c r="B36" s="55" t="s">
        <v>70</v>
      </c>
      <c r="C36" s="55" t="s">
        <v>70</v>
      </c>
      <c r="D36" s="24" t="s">
        <v>116</v>
      </c>
      <c r="F36" s="20"/>
      <c r="G36" s="9" t="s">
        <v>29</v>
      </c>
      <c r="H36" s="11">
        <v>0.03</v>
      </c>
    </row>
    <row r="37" spans="1:8" ht="12.75">
      <c r="A37" s="53" t="s">
        <v>104</v>
      </c>
      <c r="B37" s="55" t="s">
        <v>105</v>
      </c>
      <c r="C37" s="55" t="s">
        <v>105</v>
      </c>
      <c r="D37" s="11" t="s">
        <v>105</v>
      </c>
      <c r="F37" s="20" t="s">
        <v>57</v>
      </c>
      <c r="G37" s="9" t="s">
        <v>30</v>
      </c>
      <c r="H37" s="11">
        <v>3</v>
      </c>
    </row>
    <row r="38" spans="1:8" ht="12.75">
      <c r="A38" s="53" t="s">
        <v>107</v>
      </c>
      <c r="B38" s="55" t="s">
        <v>73</v>
      </c>
      <c r="C38" s="55" t="s">
        <v>73</v>
      </c>
      <c r="D38" s="11" t="s">
        <v>73</v>
      </c>
      <c r="F38" s="20" t="s">
        <v>114</v>
      </c>
      <c r="G38" s="9" t="s">
        <v>31</v>
      </c>
      <c r="H38" s="11">
        <v>7</v>
      </c>
    </row>
    <row r="39" spans="1:8" ht="12.75">
      <c r="A39" s="53" t="s">
        <v>108</v>
      </c>
      <c r="B39" s="55" t="s">
        <v>75</v>
      </c>
      <c r="C39" s="55" t="s">
        <v>75</v>
      </c>
      <c r="D39" s="11" t="s">
        <v>75</v>
      </c>
      <c r="F39" s="20" t="s">
        <v>209</v>
      </c>
      <c r="G39" s="9" t="s">
        <v>32</v>
      </c>
      <c r="H39" s="11">
        <v>2</v>
      </c>
    </row>
    <row r="40" spans="1:8" ht="12.75">
      <c r="A40" s="53" t="s">
        <v>109</v>
      </c>
      <c r="B40" s="55" t="s">
        <v>110</v>
      </c>
      <c r="C40" s="55" t="s">
        <v>110</v>
      </c>
      <c r="D40" s="11" t="s">
        <v>110</v>
      </c>
      <c r="F40" s="20"/>
      <c r="G40" s="21" t="s">
        <v>33</v>
      </c>
      <c r="H40" s="49" t="s">
        <v>35</v>
      </c>
    </row>
    <row r="41" spans="1:8" ht="13.5" thickBot="1">
      <c r="A41" s="56" t="s">
        <v>111</v>
      </c>
      <c r="B41" s="57" t="s">
        <v>68</v>
      </c>
      <c r="C41" s="57" t="s">
        <v>68</v>
      </c>
      <c r="D41" s="45" t="s">
        <v>158</v>
      </c>
      <c r="F41" s="51"/>
      <c r="G41" s="22" t="s">
        <v>34</v>
      </c>
      <c r="H41" s="52" t="s">
        <v>35</v>
      </c>
    </row>
    <row r="42" spans="1:4" ht="13.5" thickBot="1">
      <c r="A42" s="58" t="s">
        <v>112</v>
      </c>
      <c r="B42" s="59">
        <v>48</v>
      </c>
      <c r="C42" s="59">
        <v>48</v>
      </c>
      <c r="D42" s="15">
        <v>48</v>
      </c>
    </row>
  </sheetData>
  <mergeCells count="4">
    <mergeCell ref="A1:A3"/>
    <mergeCell ref="I1:M1"/>
    <mergeCell ref="A5:A6"/>
    <mergeCell ref="B23:C23"/>
  </mergeCells>
  <printOptions/>
  <pageMargins left="0.75" right="0.75" top="1" bottom="1" header="0.5" footer="0.5"/>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Y51"/>
  <sheetViews>
    <sheetView workbookViewId="0" topLeftCell="A6">
      <selection activeCell="B11" sqref="B11"/>
    </sheetView>
  </sheetViews>
  <sheetFormatPr defaultColWidth="9.140625" defaultRowHeight="12.75"/>
  <cols>
    <col min="1" max="1" width="16.140625" style="0" bestFit="1" customWidth="1"/>
    <col min="2" max="2" width="9.8515625" style="0" bestFit="1" customWidth="1"/>
    <col min="3" max="3" width="8.8515625" style="0" customWidth="1"/>
    <col min="7" max="7" width="11.421875" style="0" customWidth="1"/>
    <col min="8" max="8" width="10.421875" style="0" bestFit="1" customWidth="1"/>
    <col min="13" max="13" width="23.00390625" style="0" customWidth="1"/>
    <col min="14" max="14" width="22.7109375" style="0" customWidth="1"/>
    <col min="15" max="15" width="23.28125" style="0" customWidth="1"/>
    <col min="16" max="16" width="20.8515625" style="0" customWidth="1"/>
    <col min="22" max="22" width="23.140625" style="0" customWidth="1"/>
    <col min="23" max="23" width="26.28125" style="0" customWidth="1"/>
    <col min="24" max="24" width="23.140625" style="0" customWidth="1"/>
    <col min="25" max="25" width="26.00390625" style="0" customWidth="1"/>
  </cols>
  <sheetData>
    <row r="1" spans="1:25" ht="13.5" thickBot="1">
      <c r="A1" s="120" t="s">
        <v>65</v>
      </c>
      <c r="B1" s="121"/>
      <c r="C1" s="122"/>
      <c r="E1" s="138" t="s">
        <v>164</v>
      </c>
      <c r="F1" s="139"/>
      <c r="G1" s="140"/>
      <c r="L1" t="s">
        <v>215</v>
      </c>
      <c r="M1" t="s">
        <v>213</v>
      </c>
      <c r="N1" t="s">
        <v>216</v>
      </c>
      <c r="O1" t="s">
        <v>281</v>
      </c>
      <c r="P1" t="s">
        <v>219</v>
      </c>
      <c r="U1" t="s">
        <v>212</v>
      </c>
      <c r="V1" t="s">
        <v>218</v>
      </c>
      <c r="W1" t="s">
        <v>217</v>
      </c>
      <c r="X1" t="s">
        <v>220</v>
      </c>
      <c r="Y1" t="s">
        <v>221</v>
      </c>
    </row>
    <row r="2" spans="1:25" ht="13.5" thickBot="1">
      <c r="A2" s="9" t="s">
        <v>163</v>
      </c>
      <c r="B2" s="10" t="s">
        <v>57</v>
      </c>
      <c r="C2" s="11" t="s">
        <v>114</v>
      </c>
      <c r="E2" s="138" t="s">
        <v>163</v>
      </c>
      <c r="F2" s="139"/>
      <c r="G2" s="140"/>
      <c r="L2">
        <v>1</v>
      </c>
      <c r="M2">
        <v>44.636146</v>
      </c>
      <c r="N2">
        <v>216.265861</v>
      </c>
      <c r="O2">
        <v>44.661819</v>
      </c>
      <c r="P2">
        <v>216.052747</v>
      </c>
      <c r="U2">
        <v>1</v>
      </c>
      <c r="V2">
        <v>64</v>
      </c>
      <c r="W2">
        <v>63.6125</v>
      </c>
      <c r="X2">
        <v>64</v>
      </c>
      <c r="Y2">
        <v>64</v>
      </c>
    </row>
    <row r="3" spans="1:25" ht="12.75">
      <c r="A3" s="9" t="s">
        <v>101</v>
      </c>
      <c r="B3" s="144" t="s">
        <v>102</v>
      </c>
      <c r="C3" s="154"/>
      <c r="E3" s="19"/>
      <c r="F3" s="18"/>
      <c r="G3" s="2" t="s">
        <v>25</v>
      </c>
      <c r="L3">
        <v>3</v>
      </c>
      <c r="M3">
        <v>44.650405</v>
      </c>
      <c r="N3">
        <v>216.479021</v>
      </c>
      <c r="O3">
        <v>44.61921</v>
      </c>
      <c r="P3">
        <v>216.214121</v>
      </c>
      <c r="U3">
        <v>3</v>
      </c>
      <c r="V3">
        <v>64</v>
      </c>
      <c r="W3">
        <v>64</v>
      </c>
      <c r="X3">
        <v>64</v>
      </c>
      <c r="Y3">
        <v>64</v>
      </c>
    </row>
    <row r="4" spans="1:25" ht="12.75">
      <c r="A4" s="9" t="s">
        <v>103</v>
      </c>
      <c r="B4" s="10" t="s">
        <v>70</v>
      </c>
      <c r="C4" s="10" t="s">
        <v>70</v>
      </c>
      <c r="E4" s="20"/>
      <c r="F4" s="9" t="s">
        <v>29</v>
      </c>
      <c r="G4" s="11">
        <v>0.005</v>
      </c>
      <c r="L4">
        <v>5</v>
      </c>
      <c r="M4">
        <v>44.489523</v>
      </c>
      <c r="N4">
        <v>212.549044</v>
      </c>
      <c r="O4">
        <v>44.622221</v>
      </c>
      <c r="P4">
        <v>216.203813</v>
      </c>
      <c r="U4">
        <v>5</v>
      </c>
      <c r="V4">
        <v>64</v>
      </c>
      <c r="W4">
        <v>62.030488</v>
      </c>
      <c r="X4">
        <v>64</v>
      </c>
      <c r="Y4">
        <v>64</v>
      </c>
    </row>
    <row r="5" spans="1:25" ht="12.75">
      <c r="A5" s="9" t="s">
        <v>104</v>
      </c>
      <c r="B5" s="10" t="s">
        <v>211</v>
      </c>
      <c r="C5" s="11" t="s">
        <v>211</v>
      </c>
      <c r="E5" s="20" t="s">
        <v>57</v>
      </c>
      <c r="F5" s="9" t="s">
        <v>30</v>
      </c>
      <c r="G5" s="11">
        <v>15</v>
      </c>
      <c r="L5">
        <v>7</v>
      </c>
      <c r="M5">
        <v>42.4505</v>
      </c>
      <c r="N5">
        <v>180.823475</v>
      </c>
      <c r="O5">
        <v>44.596513</v>
      </c>
      <c r="P5">
        <v>216.117954</v>
      </c>
      <c r="U5">
        <v>7</v>
      </c>
      <c r="V5">
        <v>64</v>
      </c>
      <c r="W5">
        <v>50.53202</v>
      </c>
      <c r="X5">
        <v>64</v>
      </c>
      <c r="Y5">
        <v>64</v>
      </c>
    </row>
    <row r="6" spans="1:25" ht="12.75">
      <c r="A6" s="9" t="s">
        <v>107</v>
      </c>
      <c r="B6" s="10" t="s">
        <v>73</v>
      </c>
      <c r="C6" s="11" t="s">
        <v>73</v>
      </c>
      <c r="E6" s="20" t="s">
        <v>114</v>
      </c>
      <c r="F6" s="9" t="s">
        <v>31</v>
      </c>
      <c r="G6" s="11">
        <v>1023</v>
      </c>
      <c r="L6">
        <v>9</v>
      </c>
      <c r="M6">
        <v>40.162527</v>
      </c>
      <c r="N6">
        <v>148.047498</v>
      </c>
      <c r="O6">
        <v>44.649019</v>
      </c>
      <c r="P6">
        <v>216.15229</v>
      </c>
      <c r="U6">
        <v>9</v>
      </c>
      <c r="V6">
        <v>64</v>
      </c>
      <c r="W6">
        <v>49.288462</v>
      </c>
      <c r="X6">
        <v>64</v>
      </c>
      <c r="Y6">
        <v>64</v>
      </c>
    </row>
    <row r="7" spans="1:25" ht="12.75">
      <c r="A7" s="9" t="s">
        <v>108</v>
      </c>
      <c r="B7" s="10" t="s">
        <v>75</v>
      </c>
      <c r="C7" s="11" t="s">
        <v>75</v>
      </c>
      <c r="E7" s="20"/>
      <c r="F7" s="9" t="s">
        <v>32</v>
      </c>
      <c r="G7" s="11">
        <v>7</v>
      </c>
      <c r="L7">
        <v>11</v>
      </c>
      <c r="M7">
        <v>38.511986</v>
      </c>
      <c r="N7">
        <v>125.861612</v>
      </c>
      <c r="O7">
        <v>44.332984</v>
      </c>
      <c r="P7">
        <v>206.382646</v>
      </c>
      <c r="U7">
        <v>11</v>
      </c>
      <c r="V7">
        <v>64</v>
      </c>
      <c r="W7">
        <v>49.264423</v>
      </c>
      <c r="X7">
        <v>64</v>
      </c>
      <c r="Y7">
        <v>53.369792</v>
      </c>
    </row>
    <row r="8" spans="1:25" ht="12.75">
      <c r="A8" s="9" t="s">
        <v>111</v>
      </c>
      <c r="B8" s="10" t="s">
        <v>224</v>
      </c>
      <c r="C8" s="11" t="s">
        <v>224</v>
      </c>
      <c r="E8" s="20"/>
      <c r="F8" s="21" t="s">
        <v>33</v>
      </c>
      <c r="G8" s="49" t="s">
        <v>222</v>
      </c>
      <c r="L8">
        <v>13</v>
      </c>
      <c r="M8">
        <v>37.774984</v>
      </c>
      <c r="N8">
        <v>116.245184</v>
      </c>
      <c r="O8">
        <v>42.81997</v>
      </c>
      <c r="P8">
        <v>187.863256</v>
      </c>
      <c r="U8">
        <v>13</v>
      </c>
      <c r="V8">
        <v>64</v>
      </c>
      <c r="W8">
        <v>47.449074</v>
      </c>
      <c r="X8">
        <v>64</v>
      </c>
      <c r="Y8">
        <v>54.462766</v>
      </c>
    </row>
    <row r="9" spans="1:25" ht="13.5" thickBot="1">
      <c r="A9" s="9" t="s">
        <v>112</v>
      </c>
      <c r="B9" s="10">
        <v>108</v>
      </c>
      <c r="C9" s="11">
        <v>108</v>
      </c>
      <c r="E9" s="51"/>
      <c r="F9" s="22" t="s">
        <v>34</v>
      </c>
      <c r="G9" s="52" t="s">
        <v>222</v>
      </c>
      <c r="L9">
        <v>15</v>
      </c>
      <c r="M9">
        <v>37.098415</v>
      </c>
      <c r="N9">
        <v>111.075878</v>
      </c>
      <c r="O9">
        <v>41.714711</v>
      </c>
      <c r="P9">
        <v>163.162193</v>
      </c>
      <c r="U9">
        <v>15</v>
      </c>
      <c r="V9">
        <v>62</v>
      </c>
      <c r="W9">
        <v>45.785714</v>
      </c>
      <c r="X9">
        <v>64</v>
      </c>
      <c r="Y9">
        <v>56.236264</v>
      </c>
    </row>
    <row r="10" spans="1:25" ht="13.5" thickBot="1">
      <c r="A10" s="22" t="s">
        <v>76</v>
      </c>
      <c r="B10" s="94" t="s">
        <v>165</v>
      </c>
      <c r="C10" s="95" t="s">
        <v>165</v>
      </c>
      <c r="L10">
        <v>17</v>
      </c>
      <c r="M10">
        <v>36.628596</v>
      </c>
      <c r="N10">
        <v>107.771055</v>
      </c>
      <c r="O10">
        <v>38.870378</v>
      </c>
      <c r="P10">
        <v>135.626848</v>
      </c>
      <c r="U10">
        <v>17</v>
      </c>
      <c r="V10">
        <v>62</v>
      </c>
      <c r="W10">
        <v>44.441558</v>
      </c>
      <c r="X10">
        <v>64</v>
      </c>
      <c r="Y10">
        <v>54.329787</v>
      </c>
    </row>
    <row r="11" spans="12:25" ht="12.75">
      <c r="L11">
        <v>19</v>
      </c>
      <c r="M11">
        <v>35.887318</v>
      </c>
      <c r="N11">
        <v>105.132734</v>
      </c>
      <c r="O11">
        <v>38.132087</v>
      </c>
      <c r="P11">
        <v>120.586067</v>
      </c>
      <c r="U11">
        <v>19</v>
      </c>
      <c r="V11">
        <v>46</v>
      </c>
      <c r="W11">
        <v>43.495763</v>
      </c>
      <c r="X11">
        <v>64</v>
      </c>
      <c r="Y11">
        <v>49.747573</v>
      </c>
    </row>
    <row r="12" spans="12:25" ht="12.75">
      <c r="L12">
        <v>21</v>
      </c>
      <c r="M12">
        <v>35.215553</v>
      </c>
      <c r="N12">
        <v>98.345783</v>
      </c>
      <c r="O12">
        <v>37.475819</v>
      </c>
      <c r="P12">
        <v>112.338062</v>
      </c>
      <c r="U12">
        <v>21</v>
      </c>
      <c r="V12">
        <v>46</v>
      </c>
      <c r="W12">
        <v>40.644269</v>
      </c>
      <c r="X12">
        <v>62</v>
      </c>
      <c r="Y12">
        <v>46.339367</v>
      </c>
    </row>
    <row r="13" spans="12:25" ht="12.75">
      <c r="L13">
        <v>23</v>
      </c>
      <c r="M13">
        <v>33.964706</v>
      </c>
      <c r="N13">
        <v>89.715468</v>
      </c>
      <c r="O13">
        <v>37.328785</v>
      </c>
      <c r="P13">
        <v>111.102667</v>
      </c>
      <c r="U13">
        <v>23</v>
      </c>
      <c r="V13">
        <v>46</v>
      </c>
      <c r="W13">
        <v>37.100719</v>
      </c>
      <c r="X13">
        <v>46</v>
      </c>
      <c r="Y13">
        <v>45.732143</v>
      </c>
    </row>
    <row r="14" spans="12:25" ht="12.75">
      <c r="L14">
        <v>25</v>
      </c>
      <c r="M14">
        <v>32.340564</v>
      </c>
      <c r="N14">
        <v>81.924386</v>
      </c>
      <c r="O14">
        <v>36.622405</v>
      </c>
      <c r="P14">
        <v>109.841068</v>
      </c>
      <c r="U14">
        <v>25</v>
      </c>
      <c r="V14">
        <v>46</v>
      </c>
      <c r="W14">
        <v>33.771242</v>
      </c>
      <c r="X14">
        <v>46</v>
      </c>
      <c r="Y14">
        <v>45.314159</v>
      </c>
    </row>
    <row r="15" spans="12:25" ht="12.75">
      <c r="L15">
        <v>27</v>
      </c>
      <c r="M15">
        <v>30.781566</v>
      </c>
      <c r="N15">
        <v>73.243008</v>
      </c>
      <c r="O15">
        <v>35.385037</v>
      </c>
      <c r="P15">
        <v>105.680683</v>
      </c>
      <c r="U15">
        <v>27</v>
      </c>
      <c r="V15">
        <v>46</v>
      </c>
      <c r="W15">
        <v>30.101744</v>
      </c>
      <c r="X15">
        <v>46</v>
      </c>
      <c r="Y15">
        <v>43.723404</v>
      </c>
    </row>
    <row r="16" spans="12:25" ht="12.75">
      <c r="L16">
        <v>29</v>
      </c>
      <c r="M16">
        <v>29.373184</v>
      </c>
      <c r="N16">
        <v>65.127115</v>
      </c>
      <c r="O16">
        <v>35.797494</v>
      </c>
      <c r="P16">
        <v>99.924208</v>
      </c>
      <c r="U16">
        <v>29</v>
      </c>
      <c r="V16">
        <v>46</v>
      </c>
      <c r="W16">
        <v>26.667519</v>
      </c>
      <c r="X16">
        <v>46</v>
      </c>
      <c r="Y16">
        <v>41.334677</v>
      </c>
    </row>
    <row r="17" spans="12:25" ht="12.75">
      <c r="L17">
        <v>31</v>
      </c>
      <c r="M17">
        <v>27.755127</v>
      </c>
      <c r="N17">
        <v>58.499391</v>
      </c>
      <c r="O17">
        <v>34.852806</v>
      </c>
      <c r="P17">
        <v>92.074877</v>
      </c>
      <c r="U17">
        <v>31</v>
      </c>
      <c r="V17">
        <v>46</v>
      </c>
      <c r="W17">
        <v>23.922374</v>
      </c>
      <c r="X17">
        <v>46</v>
      </c>
      <c r="Y17">
        <v>38.140741</v>
      </c>
    </row>
    <row r="18" spans="12:25" ht="12.75">
      <c r="L18">
        <v>33</v>
      </c>
      <c r="M18">
        <v>26.600592</v>
      </c>
      <c r="N18">
        <v>53.995028</v>
      </c>
      <c r="O18">
        <v>33.613707</v>
      </c>
      <c r="P18">
        <v>84.931134</v>
      </c>
      <c r="U18">
        <v>33</v>
      </c>
      <c r="V18">
        <v>41</v>
      </c>
      <c r="W18">
        <v>21.97065</v>
      </c>
      <c r="X18">
        <v>46</v>
      </c>
      <c r="Y18">
        <v>35.201365</v>
      </c>
    </row>
    <row r="19" spans="12:25" ht="12.75">
      <c r="L19">
        <v>35</v>
      </c>
      <c r="M19">
        <v>25.251725</v>
      </c>
      <c r="N19">
        <v>48.756543</v>
      </c>
      <c r="O19">
        <v>32.249926</v>
      </c>
      <c r="P19">
        <v>78.276153</v>
      </c>
      <c r="U19">
        <v>35</v>
      </c>
      <c r="V19">
        <v>41</v>
      </c>
      <c r="W19">
        <v>19.763602</v>
      </c>
      <c r="X19">
        <v>46</v>
      </c>
      <c r="Y19">
        <v>32.388715</v>
      </c>
    </row>
    <row r="20" spans="12:25" ht="12.75">
      <c r="L20">
        <v>37</v>
      </c>
      <c r="M20">
        <v>24.063067</v>
      </c>
      <c r="N20">
        <v>44.887733</v>
      </c>
      <c r="O20">
        <v>31.132212</v>
      </c>
      <c r="P20">
        <v>70.510081</v>
      </c>
      <c r="U20">
        <v>37</v>
      </c>
      <c r="V20">
        <v>41</v>
      </c>
      <c r="W20">
        <v>18.138699</v>
      </c>
      <c r="X20">
        <v>46</v>
      </c>
      <c r="Y20">
        <v>29.064426</v>
      </c>
    </row>
    <row r="21" spans="12:25" ht="12.75">
      <c r="L21">
        <v>39</v>
      </c>
      <c r="M21">
        <v>22.704957</v>
      </c>
      <c r="N21">
        <v>41.838208</v>
      </c>
      <c r="O21">
        <v>29.842143</v>
      </c>
      <c r="P21">
        <v>64.862441</v>
      </c>
      <c r="U21">
        <v>39</v>
      </c>
      <c r="V21">
        <v>31</v>
      </c>
      <c r="W21">
        <v>16.898413</v>
      </c>
      <c r="X21">
        <v>46</v>
      </c>
      <c r="Y21">
        <v>26.669231</v>
      </c>
    </row>
    <row r="22" spans="12:25" ht="12.75">
      <c r="L22">
        <v>41</v>
      </c>
      <c r="M22">
        <v>21.471539</v>
      </c>
      <c r="N22">
        <v>37.767869</v>
      </c>
      <c r="O22">
        <v>28.890343</v>
      </c>
      <c r="P22">
        <v>59.762923</v>
      </c>
      <c r="U22">
        <v>41</v>
      </c>
      <c r="V22">
        <v>41</v>
      </c>
      <c r="W22">
        <v>15.186969</v>
      </c>
      <c r="X22">
        <v>41</v>
      </c>
      <c r="Y22">
        <v>24.444965</v>
      </c>
    </row>
    <row r="23" spans="12:25" ht="12.75">
      <c r="L23">
        <v>43</v>
      </c>
      <c r="M23">
        <v>20.194654</v>
      </c>
      <c r="N23">
        <v>34.993813</v>
      </c>
      <c r="O23">
        <v>27.903314</v>
      </c>
      <c r="P23">
        <v>55.115764</v>
      </c>
      <c r="U23">
        <v>43</v>
      </c>
      <c r="V23">
        <v>31</v>
      </c>
      <c r="W23">
        <v>14.082353</v>
      </c>
      <c r="X23">
        <v>41</v>
      </c>
      <c r="Y23">
        <v>22.443255</v>
      </c>
    </row>
    <row r="24" spans="12:25" ht="12.75">
      <c r="L24">
        <v>45</v>
      </c>
      <c r="M24">
        <v>18.986128</v>
      </c>
      <c r="N24">
        <v>31.714266</v>
      </c>
      <c r="O24">
        <v>27.263443</v>
      </c>
      <c r="P24">
        <v>51.809381</v>
      </c>
      <c r="U24">
        <v>45</v>
      </c>
      <c r="V24">
        <v>20</v>
      </c>
      <c r="W24">
        <v>12.758216</v>
      </c>
      <c r="X24">
        <v>31</v>
      </c>
      <c r="Y24">
        <v>21.038</v>
      </c>
    </row>
    <row r="25" spans="12:25" ht="12.75">
      <c r="L25">
        <v>47</v>
      </c>
      <c r="M25">
        <v>18.066493</v>
      </c>
      <c r="N25">
        <v>29.352768</v>
      </c>
      <c r="O25">
        <v>26.638227</v>
      </c>
      <c r="P25">
        <v>50.125573</v>
      </c>
      <c r="U25">
        <v>47</v>
      </c>
      <c r="V25">
        <v>20</v>
      </c>
      <c r="W25">
        <v>11.836403</v>
      </c>
      <c r="X25">
        <v>31</v>
      </c>
      <c r="Y25">
        <v>20.353965</v>
      </c>
    </row>
    <row r="26" spans="12:25" ht="12.75">
      <c r="L26">
        <v>49</v>
      </c>
      <c r="M26">
        <v>17.008281</v>
      </c>
      <c r="N26">
        <v>26.922218</v>
      </c>
      <c r="O26">
        <v>26.042227</v>
      </c>
      <c r="P26">
        <v>47.731422</v>
      </c>
      <c r="U26">
        <v>49</v>
      </c>
      <c r="V26">
        <v>20</v>
      </c>
      <c r="W26">
        <v>10.835792</v>
      </c>
      <c r="X26">
        <v>31</v>
      </c>
      <c r="Y26">
        <v>19.331502</v>
      </c>
    </row>
    <row r="27" spans="12:25" ht="12.75">
      <c r="L27">
        <v>51</v>
      </c>
      <c r="M27">
        <v>16.011885</v>
      </c>
      <c r="N27">
        <v>25.144236</v>
      </c>
      <c r="O27">
        <v>25.217815</v>
      </c>
      <c r="P27">
        <v>44.79153</v>
      </c>
      <c r="U27">
        <v>51</v>
      </c>
      <c r="V27">
        <v>20</v>
      </c>
      <c r="W27">
        <v>10.141682</v>
      </c>
      <c r="X27">
        <v>31</v>
      </c>
      <c r="Y27">
        <v>18.156089</v>
      </c>
    </row>
    <row r="28" spans="12:25" ht="12.75">
      <c r="L28">
        <v>53</v>
      </c>
      <c r="M28">
        <v>15.069029</v>
      </c>
      <c r="N28">
        <v>23.579789</v>
      </c>
      <c r="O28">
        <v>23.940402</v>
      </c>
      <c r="P28">
        <v>43.232531</v>
      </c>
      <c r="U28">
        <v>53</v>
      </c>
      <c r="V28">
        <v>20</v>
      </c>
      <c r="W28">
        <v>9.514894</v>
      </c>
      <c r="X28">
        <v>31</v>
      </c>
      <c r="Y28">
        <v>17.518152</v>
      </c>
    </row>
    <row r="29" spans="12:25" ht="12.75">
      <c r="L29">
        <v>55</v>
      </c>
      <c r="M29">
        <v>14.1829</v>
      </c>
      <c r="N29">
        <v>21.837616</v>
      </c>
      <c r="O29">
        <v>23.072356</v>
      </c>
      <c r="P29">
        <v>40.410568</v>
      </c>
      <c r="U29">
        <v>55</v>
      </c>
      <c r="V29">
        <v>20</v>
      </c>
      <c r="W29">
        <v>8.850078</v>
      </c>
      <c r="X29">
        <v>31</v>
      </c>
      <c r="Y29">
        <v>16.343558</v>
      </c>
    </row>
    <row r="30" spans="12:25" ht="12.75">
      <c r="L30">
        <v>57</v>
      </c>
      <c r="M30">
        <v>13.350489</v>
      </c>
      <c r="N30">
        <v>19.818783</v>
      </c>
      <c r="O30">
        <v>21.775709</v>
      </c>
      <c r="P30">
        <v>37.532</v>
      </c>
      <c r="U30">
        <v>57</v>
      </c>
      <c r="V30">
        <v>20</v>
      </c>
      <c r="W30">
        <v>8.113006</v>
      </c>
      <c r="X30">
        <v>31</v>
      </c>
      <c r="Y30">
        <v>15.164074</v>
      </c>
    </row>
    <row r="31" spans="12:25" ht="12.75">
      <c r="L31">
        <v>59</v>
      </c>
      <c r="M31">
        <v>12.594723</v>
      </c>
      <c r="N31">
        <v>18.316093</v>
      </c>
      <c r="O31">
        <v>20.72716</v>
      </c>
      <c r="P31">
        <v>34.744131</v>
      </c>
      <c r="U31">
        <v>59</v>
      </c>
      <c r="V31">
        <v>20</v>
      </c>
      <c r="W31">
        <v>7.565617</v>
      </c>
      <c r="X31">
        <v>20</v>
      </c>
      <c r="Y31">
        <v>14.060052</v>
      </c>
    </row>
    <row r="32" spans="12:25" ht="12.75">
      <c r="L32">
        <v>61</v>
      </c>
      <c r="M32">
        <v>11.64782</v>
      </c>
      <c r="N32">
        <v>16.687751</v>
      </c>
      <c r="O32">
        <v>19.912184</v>
      </c>
      <c r="P32">
        <v>31.764816</v>
      </c>
      <c r="U32">
        <v>61</v>
      </c>
      <c r="V32">
        <v>20</v>
      </c>
      <c r="W32">
        <v>7.045317</v>
      </c>
      <c r="X32">
        <v>20</v>
      </c>
      <c r="Y32">
        <v>12.84279</v>
      </c>
    </row>
    <row r="33" spans="12:25" ht="12.75">
      <c r="L33">
        <v>63</v>
      </c>
      <c r="M33">
        <v>10.721064</v>
      </c>
      <c r="N33">
        <v>15.878242</v>
      </c>
      <c r="O33">
        <v>18.964833</v>
      </c>
      <c r="P33">
        <v>29.651496</v>
      </c>
      <c r="U33">
        <v>63</v>
      </c>
      <c r="V33">
        <v>20</v>
      </c>
      <c r="W33">
        <v>6.79606</v>
      </c>
      <c r="X33">
        <v>20</v>
      </c>
      <c r="Y33">
        <v>12.026432</v>
      </c>
    </row>
    <row r="34" spans="12:25" ht="12.75">
      <c r="L34">
        <v>65</v>
      </c>
      <c r="M34">
        <v>9.656688</v>
      </c>
      <c r="N34">
        <v>14.325812</v>
      </c>
      <c r="O34">
        <v>18.380776</v>
      </c>
      <c r="P34">
        <v>27.593208</v>
      </c>
      <c r="U34">
        <v>65</v>
      </c>
      <c r="V34">
        <v>20</v>
      </c>
      <c r="W34">
        <v>6.415809</v>
      </c>
      <c r="X34">
        <v>20</v>
      </c>
      <c r="Y34">
        <v>11.186354</v>
      </c>
    </row>
    <row r="35" spans="12:25" ht="12.75">
      <c r="L35">
        <v>67</v>
      </c>
      <c r="M35">
        <v>8.706625</v>
      </c>
      <c r="N35">
        <v>13.032947</v>
      </c>
      <c r="O35">
        <v>17.772394</v>
      </c>
      <c r="P35">
        <v>25.989467</v>
      </c>
      <c r="U35">
        <v>67</v>
      </c>
      <c r="V35">
        <v>10</v>
      </c>
      <c r="W35">
        <v>6.062215</v>
      </c>
      <c r="X35">
        <v>20</v>
      </c>
      <c r="Y35">
        <v>10.523311</v>
      </c>
    </row>
    <row r="36" spans="12:25" ht="12.75">
      <c r="L36">
        <v>69</v>
      </c>
      <c r="M36">
        <v>7.858987</v>
      </c>
      <c r="N36">
        <v>12.252802</v>
      </c>
      <c r="O36">
        <v>17.137607</v>
      </c>
      <c r="P36">
        <v>24.718427</v>
      </c>
      <c r="U36">
        <v>69</v>
      </c>
      <c r="V36">
        <v>10</v>
      </c>
      <c r="W36">
        <v>5.944142</v>
      </c>
      <c r="X36">
        <v>20</v>
      </c>
      <c r="Y36">
        <v>10.018034</v>
      </c>
    </row>
    <row r="37" spans="12:25" ht="12.75">
      <c r="L37">
        <v>71</v>
      </c>
      <c r="M37">
        <v>7.215318</v>
      </c>
      <c r="N37">
        <v>11.217864</v>
      </c>
      <c r="O37">
        <v>16.501517</v>
      </c>
      <c r="P37">
        <v>23.792779</v>
      </c>
      <c r="U37">
        <v>71</v>
      </c>
      <c r="V37">
        <v>15</v>
      </c>
      <c r="W37">
        <v>5.72474</v>
      </c>
      <c r="X37">
        <v>20</v>
      </c>
      <c r="Y37">
        <v>9.621016</v>
      </c>
    </row>
    <row r="38" spans="12:25" ht="12.75">
      <c r="L38">
        <v>73</v>
      </c>
      <c r="M38">
        <v>6.171833</v>
      </c>
      <c r="N38">
        <v>9.9625</v>
      </c>
      <c r="O38">
        <v>15.827033</v>
      </c>
      <c r="P38">
        <v>22.615049</v>
      </c>
      <c r="U38">
        <v>73</v>
      </c>
      <c r="V38">
        <v>15</v>
      </c>
      <c r="W38">
        <v>5.5018</v>
      </c>
      <c r="X38">
        <v>20</v>
      </c>
      <c r="Y38">
        <v>9.134146</v>
      </c>
    </row>
    <row r="39" spans="12:25" ht="12.75">
      <c r="L39">
        <v>75</v>
      </c>
      <c r="M39">
        <v>5.324946</v>
      </c>
      <c r="N39">
        <v>8.921531</v>
      </c>
      <c r="O39">
        <v>14.960706</v>
      </c>
      <c r="P39">
        <v>21.434337</v>
      </c>
      <c r="U39">
        <v>75</v>
      </c>
      <c r="V39">
        <v>10</v>
      </c>
      <c r="W39">
        <v>5.390694</v>
      </c>
      <c r="X39">
        <v>20</v>
      </c>
      <c r="Y39">
        <v>8.640183</v>
      </c>
    </row>
    <row r="40" spans="12:25" ht="12.75">
      <c r="L40">
        <v>77</v>
      </c>
      <c r="M40">
        <v>4.069684</v>
      </c>
      <c r="N40">
        <v>8.214012</v>
      </c>
      <c r="O40">
        <v>14.254315</v>
      </c>
      <c r="P40">
        <v>20.680243</v>
      </c>
      <c r="U40">
        <v>77</v>
      </c>
      <c r="V40">
        <v>10</v>
      </c>
      <c r="W40">
        <v>5.259796</v>
      </c>
      <c r="X40">
        <v>20</v>
      </c>
      <c r="Y40">
        <v>8.327233</v>
      </c>
    </row>
    <row r="41" spans="12:25" ht="12.75">
      <c r="L41">
        <v>79</v>
      </c>
      <c r="M41">
        <v>3.317753</v>
      </c>
      <c r="N41">
        <v>7.311563</v>
      </c>
      <c r="O41">
        <v>13.576374</v>
      </c>
      <c r="P41">
        <v>19.266565</v>
      </c>
      <c r="U41">
        <v>79</v>
      </c>
      <c r="V41">
        <v>10</v>
      </c>
      <c r="W41">
        <v>5.18627</v>
      </c>
      <c r="X41">
        <v>15</v>
      </c>
      <c r="Y41">
        <v>7.770636</v>
      </c>
    </row>
    <row r="42" spans="12:25" ht="12.75">
      <c r="L42">
        <v>81</v>
      </c>
      <c r="M42">
        <v>2.306298</v>
      </c>
      <c r="N42">
        <v>6.301985</v>
      </c>
      <c r="O42">
        <v>12.792411</v>
      </c>
      <c r="P42">
        <v>18.170589</v>
      </c>
      <c r="U42">
        <v>81</v>
      </c>
      <c r="V42">
        <v>10</v>
      </c>
      <c r="W42">
        <v>5.157938</v>
      </c>
      <c r="X42">
        <v>20</v>
      </c>
      <c r="Y42">
        <v>7.327641</v>
      </c>
    </row>
    <row r="43" spans="12:25" ht="12.75">
      <c r="L43">
        <v>83</v>
      </c>
      <c r="M43">
        <v>1.850494</v>
      </c>
      <c r="N43">
        <v>5.188878</v>
      </c>
      <c r="O43">
        <v>12.371267</v>
      </c>
      <c r="P43">
        <v>16.750556</v>
      </c>
      <c r="U43">
        <v>83</v>
      </c>
      <c r="V43">
        <v>10</v>
      </c>
      <c r="W43">
        <v>5.075387</v>
      </c>
      <c r="X43">
        <v>15</v>
      </c>
      <c r="Y43">
        <v>6.788194</v>
      </c>
    </row>
    <row r="44" spans="12:25" ht="12.75">
      <c r="L44">
        <v>85</v>
      </c>
      <c r="M44">
        <v>1.619682</v>
      </c>
      <c r="N44">
        <v>4.289073</v>
      </c>
      <c r="O44">
        <v>11.762166</v>
      </c>
      <c r="P44">
        <v>15.982397</v>
      </c>
      <c r="U44">
        <v>85</v>
      </c>
      <c r="V44">
        <v>10</v>
      </c>
      <c r="W44">
        <v>5.052674</v>
      </c>
      <c r="X44">
        <v>10</v>
      </c>
      <c r="Y44">
        <v>6.508811</v>
      </c>
    </row>
    <row r="45" spans="12:25" ht="12.75">
      <c r="L45">
        <v>87</v>
      </c>
      <c r="M45">
        <v>1.321479</v>
      </c>
      <c r="N45">
        <v>3.795115</v>
      </c>
      <c r="O45">
        <v>11.431857</v>
      </c>
      <c r="P45">
        <v>14.796651</v>
      </c>
      <c r="U45">
        <v>87</v>
      </c>
      <c r="V45">
        <v>10</v>
      </c>
      <c r="W45">
        <v>5.038353</v>
      </c>
      <c r="X45">
        <v>10</v>
      </c>
      <c r="Y45">
        <v>6.095262</v>
      </c>
    </row>
    <row r="46" spans="12:25" ht="12.75">
      <c r="L46">
        <v>89</v>
      </c>
      <c r="M46">
        <v>1.068266</v>
      </c>
      <c r="N46">
        <v>2.786011</v>
      </c>
      <c r="O46">
        <v>10.957103</v>
      </c>
      <c r="P46">
        <v>13.869677</v>
      </c>
      <c r="U46">
        <v>89</v>
      </c>
      <c r="V46">
        <v>10</v>
      </c>
      <c r="W46">
        <v>5.014045</v>
      </c>
      <c r="X46">
        <v>10</v>
      </c>
      <c r="Y46">
        <v>5.807304</v>
      </c>
    </row>
    <row r="47" spans="12:25" ht="12.75">
      <c r="L47">
        <v>91</v>
      </c>
      <c r="M47">
        <v>0.846537</v>
      </c>
      <c r="N47">
        <v>2.243579</v>
      </c>
      <c r="O47">
        <v>10.364215</v>
      </c>
      <c r="P47">
        <v>13.079279</v>
      </c>
      <c r="U47">
        <v>91</v>
      </c>
      <c r="V47">
        <v>10</v>
      </c>
      <c r="W47">
        <v>5.010024</v>
      </c>
      <c r="X47">
        <v>10</v>
      </c>
      <c r="Y47">
        <v>5.597426</v>
      </c>
    </row>
    <row r="48" spans="12:25" ht="12.75">
      <c r="L48">
        <v>93</v>
      </c>
      <c r="M48">
        <v>0.757925</v>
      </c>
      <c r="N48">
        <v>1.608485</v>
      </c>
      <c r="O48">
        <v>10.074025</v>
      </c>
      <c r="P48">
        <v>12.499784</v>
      </c>
      <c r="U48">
        <v>93</v>
      </c>
      <c r="V48">
        <v>10</v>
      </c>
      <c r="W48">
        <v>5.006007</v>
      </c>
      <c r="X48">
        <v>10</v>
      </c>
      <c r="Y48">
        <v>5.444247</v>
      </c>
    </row>
    <row r="49" spans="12:25" ht="12.75">
      <c r="L49">
        <v>95</v>
      </c>
      <c r="M49">
        <v>0.623867</v>
      </c>
      <c r="N49">
        <v>1.313501</v>
      </c>
      <c r="O49">
        <v>9.50939</v>
      </c>
      <c r="P49">
        <v>11.72848</v>
      </c>
      <c r="U49">
        <v>95</v>
      </c>
      <c r="V49">
        <v>10</v>
      </c>
      <c r="W49">
        <v>5.004003</v>
      </c>
      <c r="X49">
        <v>10</v>
      </c>
      <c r="Y49">
        <v>5.317221</v>
      </c>
    </row>
    <row r="50" spans="12:25" ht="12.75">
      <c r="L50">
        <v>97</v>
      </c>
      <c r="M50">
        <v>0.480814</v>
      </c>
      <c r="N50">
        <v>0.89332</v>
      </c>
      <c r="O50">
        <v>8.638612</v>
      </c>
      <c r="P50">
        <v>11.189486</v>
      </c>
      <c r="U50">
        <v>97</v>
      </c>
      <c r="V50">
        <v>5</v>
      </c>
      <c r="W50">
        <v>5</v>
      </c>
      <c r="X50">
        <v>10</v>
      </c>
      <c r="Y50">
        <v>5.19723</v>
      </c>
    </row>
    <row r="51" spans="12:25" ht="12.75">
      <c r="L51">
        <v>99</v>
      </c>
      <c r="M51">
        <v>0.377869</v>
      </c>
      <c r="N51">
        <v>0.602065</v>
      </c>
      <c r="O51">
        <v>8.486443</v>
      </c>
      <c r="P51">
        <v>10.439706</v>
      </c>
      <c r="U51">
        <v>99</v>
      </c>
      <c r="V51">
        <v>10</v>
      </c>
      <c r="W51">
        <v>5.002001</v>
      </c>
      <c r="X51">
        <v>10</v>
      </c>
      <c r="Y51">
        <v>5.11944</v>
      </c>
    </row>
  </sheetData>
  <mergeCells count="4">
    <mergeCell ref="B3:C3"/>
    <mergeCell ref="A1:C1"/>
    <mergeCell ref="E1:G1"/>
    <mergeCell ref="E2:G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38"/>
  <sheetViews>
    <sheetView workbookViewId="0" topLeftCell="A1">
      <selection activeCell="B10" sqref="B10"/>
    </sheetView>
  </sheetViews>
  <sheetFormatPr defaultColWidth="9.140625" defaultRowHeight="12.75"/>
  <cols>
    <col min="1" max="2" width="27.7109375" style="0" bestFit="1" customWidth="1"/>
    <col min="3" max="3" width="25.140625" style="0" bestFit="1" customWidth="1"/>
    <col min="4" max="4" width="14.57421875" style="0" bestFit="1" customWidth="1"/>
  </cols>
  <sheetData>
    <row r="1" spans="1:3" ht="13.5" thickBot="1">
      <c r="A1" s="117" t="s">
        <v>145</v>
      </c>
      <c r="B1" s="118"/>
      <c r="C1" s="119"/>
    </row>
    <row r="2" spans="1:4" ht="12.75">
      <c r="A2" s="18"/>
      <c r="B2" s="1" t="s">
        <v>278</v>
      </c>
      <c r="C2" s="2" t="s">
        <v>279</v>
      </c>
      <c r="D2" s="2" t="s">
        <v>280</v>
      </c>
    </row>
    <row r="3" spans="1:4" ht="12.75">
      <c r="A3" s="9" t="s">
        <v>146</v>
      </c>
      <c r="B3" s="10">
        <f>'ss#1 EDCA'!$V3</f>
        <v>64.50662799999999</v>
      </c>
      <c r="C3" s="11">
        <f>'ss#1 HCCA'!$V3</f>
        <v>76.844216</v>
      </c>
      <c r="D3" s="11">
        <f>'ss#1 HCCA 2x2x20'!W3</f>
        <v>55.193962666666664</v>
      </c>
    </row>
    <row r="4" spans="1:4" ht="12.75">
      <c r="A4" s="9" t="s">
        <v>147</v>
      </c>
      <c r="B4" s="10">
        <f>'ss#4 EDCA'!V3</f>
        <v>62.691776999999966</v>
      </c>
      <c r="C4" s="11">
        <f>'ss#4 HCCA'!W3</f>
        <v>74.14817777777778</v>
      </c>
      <c r="D4" s="11">
        <f>'ss#4 HCCA 2x2x20'!W3</f>
        <v>45.14063288888889</v>
      </c>
    </row>
    <row r="5" spans="1:4" ht="13.5" thickBot="1">
      <c r="A5" s="13" t="s">
        <v>148</v>
      </c>
      <c r="B5" s="14"/>
      <c r="C5" s="15">
        <f>'ss#6 HCCA'!V3</f>
        <v>62.08546799999993</v>
      </c>
      <c r="D5" s="15">
        <f>'ss#6 HCCA 2x2x20'!W3</f>
        <v>44.886883555555556</v>
      </c>
    </row>
    <row r="6" spans="1:3" ht="13.5" thickBot="1">
      <c r="A6" s="23"/>
      <c r="B6" s="23"/>
      <c r="C6" s="23"/>
    </row>
    <row r="7" spans="1:3" ht="12.75">
      <c r="A7" s="120" t="s">
        <v>208</v>
      </c>
      <c r="B7" s="121"/>
      <c r="C7" s="122"/>
    </row>
    <row r="8" spans="1:3" ht="12.75">
      <c r="A8" s="9" t="s">
        <v>166</v>
      </c>
      <c r="B8" s="10" t="s">
        <v>167</v>
      </c>
      <c r="C8" s="11"/>
    </row>
    <row r="9" spans="1:3" ht="12.75">
      <c r="A9" s="9" t="s">
        <v>168</v>
      </c>
      <c r="B9" s="10">
        <v>65536</v>
      </c>
      <c r="C9" s="11"/>
    </row>
    <row r="10" spans="1:3" ht="12.75">
      <c r="A10" s="9" t="s">
        <v>169</v>
      </c>
      <c r="B10" s="10" t="s">
        <v>170</v>
      </c>
      <c r="C10" s="11"/>
    </row>
    <row r="11" spans="1:3" ht="12.75">
      <c r="A11" s="9" t="s">
        <v>171</v>
      </c>
      <c r="B11" s="10">
        <v>0</v>
      </c>
      <c r="C11" s="11"/>
    </row>
    <row r="12" spans="1:3" ht="12.75">
      <c r="A12" s="9" t="s">
        <v>172</v>
      </c>
      <c r="B12" s="10" t="s">
        <v>173</v>
      </c>
      <c r="C12" s="11"/>
    </row>
    <row r="13" spans="1:3" ht="12.75">
      <c r="A13" s="9" t="s">
        <v>174</v>
      </c>
      <c r="B13" s="10">
        <v>0.2</v>
      </c>
      <c r="C13" s="11"/>
    </row>
    <row r="14" spans="1:3" ht="12.75">
      <c r="A14" s="9" t="s">
        <v>175</v>
      </c>
      <c r="B14" s="10">
        <v>1</v>
      </c>
      <c r="C14" s="11"/>
    </row>
    <row r="15" spans="1:3" ht="12.75">
      <c r="A15" s="9" t="s">
        <v>176</v>
      </c>
      <c r="B15" s="10" t="s">
        <v>177</v>
      </c>
      <c r="C15" s="11"/>
    </row>
    <row r="16" spans="1:3" ht="12.75">
      <c r="A16" s="9" t="s">
        <v>178</v>
      </c>
      <c r="B16" s="10">
        <v>3</v>
      </c>
      <c r="C16" s="11"/>
    </row>
    <row r="17" spans="1:3" ht="12.75">
      <c r="A17" s="9" t="s">
        <v>179</v>
      </c>
      <c r="B17" s="10" t="s">
        <v>151</v>
      </c>
      <c r="C17" s="11"/>
    </row>
    <row r="18" spans="1:3" ht="12.75">
      <c r="A18" s="9" t="s">
        <v>180</v>
      </c>
      <c r="B18" s="10" t="s">
        <v>181</v>
      </c>
      <c r="C18" s="11"/>
    </row>
    <row r="19" spans="1:3" ht="12.75">
      <c r="A19" s="9" t="s">
        <v>182</v>
      </c>
      <c r="B19" s="10" t="s">
        <v>181</v>
      </c>
      <c r="C19" s="11"/>
    </row>
    <row r="20" spans="1:3" ht="12.75">
      <c r="A20" s="9" t="s">
        <v>183</v>
      </c>
      <c r="B20" s="10" t="s">
        <v>181</v>
      </c>
      <c r="C20" s="11"/>
    </row>
    <row r="21" spans="1:3" ht="12.75">
      <c r="A21" s="9" t="s">
        <v>184</v>
      </c>
      <c r="B21" s="10" t="s">
        <v>185</v>
      </c>
      <c r="C21" s="11"/>
    </row>
    <row r="22" spans="1:3" ht="12.75">
      <c r="A22" s="9" t="s">
        <v>186</v>
      </c>
      <c r="B22" s="10" t="s">
        <v>187</v>
      </c>
      <c r="C22" s="11"/>
    </row>
    <row r="23" spans="1:3" ht="12.75">
      <c r="A23" s="9" t="s">
        <v>188</v>
      </c>
      <c r="B23" s="10" t="s">
        <v>177</v>
      </c>
      <c r="C23" s="11"/>
    </row>
    <row r="24" spans="1:3" ht="12.75">
      <c r="A24" s="9" t="s">
        <v>189</v>
      </c>
      <c r="B24" s="10" t="s">
        <v>181</v>
      </c>
      <c r="C24" s="11"/>
    </row>
    <row r="25" spans="1:3" ht="13.5" thickBot="1">
      <c r="A25" s="50" t="s">
        <v>190</v>
      </c>
      <c r="B25" s="4" t="s">
        <v>191</v>
      </c>
      <c r="C25" s="45"/>
    </row>
    <row r="26" spans="1:3" ht="12.75">
      <c r="A26" s="123" t="s">
        <v>192</v>
      </c>
      <c r="B26" s="1" t="s">
        <v>193</v>
      </c>
      <c r="C26" s="2" t="s">
        <v>194</v>
      </c>
    </row>
    <row r="27" spans="1:3" ht="12.75">
      <c r="A27" s="124"/>
      <c r="B27" s="10" t="s">
        <v>195</v>
      </c>
      <c r="C27" s="11">
        <v>3</v>
      </c>
    </row>
    <row r="28" spans="1:3" ht="12.75">
      <c r="A28" s="124"/>
      <c r="B28" s="10" t="s">
        <v>196</v>
      </c>
      <c r="C28" s="11">
        <v>6</v>
      </c>
    </row>
    <row r="29" spans="1:3" ht="12.75">
      <c r="A29" s="124"/>
      <c r="B29" s="10" t="s">
        <v>197</v>
      </c>
      <c r="C29" s="11" t="s">
        <v>198</v>
      </c>
    </row>
    <row r="30" spans="1:3" ht="13.5" thickBot="1">
      <c r="A30" s="113"/>
      <c r="B30" s="14" t="s">
        <v>199</v>
      </c>
      <c r="C30" s="15" t="s">
        <v>198</v>
      </c>
    </row>
    <row r="31" spans="1:3" ht="12.75">
      <c r="A31" s="96" t="s">
        <v>200</v>
      </c>
      <c r="B31" s="97">
        <v>3</v>
      </c>
      <c r="C31" s="29"/>
    </row>
    <row r="32" spans="1:3" ht="12.75">
      <c r="A32" s="9" t="s">
        <v>201</v>
      </c>
      <c r="B32" s="10">
        <v>1</v>
      </c>
      <c r="C32" s="11"/>
    </row>
    <row r="33" spans="1:3" ht="12.75">
      <c r="A33" s="9" t="s">
        <v>202</v>
      </c>
      <c r="B33" s="10">
        <v>64</v>
      </c>
      <c r="C33" s="11"/>
    </row>
    <row r="34" spans="1:3" ht="12.75">
      <c r="A34" s="9" t="s">
        <v>203</v>
      </c>
      <c r="B34" s="10">
        <v>0.125</v>
      </c>
      <c r="C34" s="11"/>
    </row>
    <row r="35" spans="1:3" ht="12.75">
      <c r="A35" s="9" t="s">
        <v>204</v>
      </c>
      <c r="B35" s="10">
        <v>0.25</v>
      </c>
      <c r="C35" s="11"/>
    </row>
    <row r="36" spans="1:3" ht="12.75">
      <c r="A36" s="9" t="s">
        <v>205</v>
      </c>
      <c r="B36" s="10">
        <v>4</v>
      </c>
      <c r="C36" s="11"/>
    </row>
    <row r="37" spans="1:3" ht="12.75">
      <c r="A37" s="9" t="s">
        <v>206</v>
      </c>
      <c r="B37" s="10">
        <v>0.5</v>
      </c>
      <c r="C37" s="11"/>
    </row>
    <row r="38" spans="1:3" ht="13.5" thickBot="1">
      <c r="A38" s="13" t="s">
        <v>207</v>
      </c>
      <c r="B38" s="14">
        <v>1</v>
      </c>
      <c r="C38" s="15"/>
    </row>
  </sheetData>
  <mergeCells count="3">
    <mergeCell ref="A1:C1"/>
    <mergeCell ref="A7:C7"/>
    <mergeCell ref="A26:A30"/>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A51"/>
  <sheetViews>
    <sheetView workbookViewId="0" topLeftCell="A1">
      <selection activeCell="J44" sqref="J44"/>
    </sheetView>
  </sheetViews>
  <sheetFormatPr defaultColWidth="9.140625" defaultRowHeight="12.75"/>
  <cols>
    <col min="1" max="1" width="16.140625" style="0" bestFit="1" customWidth="1"/>
    <col min="2" max="2" width="9.8515625" style="0" bestFit="1" customWidth="1"/>
    <col min="3" max="3" width="9.7109375" style="0" customWidth="1"/>
    <col min="7" max="7" width="12.7109375" style="0" customWidth="1"/>
    <col min="13" max="13" width="23.28125" style="0" customWidth="1"/>
    <col min="14" max="14" width="23.421875" style="0" customWidth="1"/>
    <col min="15" max="15" width="22.7109375" style="0" customWidth="1"/>
    <col min="16" max="16" width="20.421875" style="0" customWidth="1"/>
    <col min="24" max="24" width="22.57421875" style="0" customWidth="1"/>
    <col min="25" max="25" width="25.7109375" style="0" customWidth="1"/>
  </cols>
  <sheetData>
    <row r="1" spans="1:25" ht="13.5" thickBot="1">
      <c r="A1" s="120" t="s">
        <v>65</v>
      </c>
      <c r="B1" s="121"/>
      <c r="C1" s="122"/>
      <c r="E1" s="138" t="s">
        <v>164</v>
      </c>
      <c r="F1" s="139"/>
      <c r="G1" s="140"/>
      <c r="L1" t="s">
        <v>215</v>
      </c>
      <c r="M1" t="s">
        <v>223</v>
      </c>
      <c r="N1" t="s">
        <v>282</v>
      </c>
      <c r="O1" t="s">
        <v>214</v>
      </c>
      <c r="P1" t="s">
        <v>219</v>
      </c>
      <c r="W1" t="s">
        <v>215</v>
      </c>
      <c r="X1" t="s">
        <v>218</v>
      </c>
      <c r="Y1" t="s">
        <v>217</v>
      </c>
    </row>
    <row r="2" spans="1:27" ht="13.5" thickBot="1">
      <c r="A2" s="9" t="s">
        <v>163</v>
      </c>
      <c r="B2" s="10" t="s">
        <v>57</v>
      </c>
      <c r="C2" s="11" t="s">
        <v>114</v>
      </c>
      <c r="E2" s="138" t="s">
        <v>163</v>
      </c>
      <c r="F2" s="139"/>
      <c r="G2" s="140"/>
      <c r="L2">
        <v>1</v>
      </c>
      <c r="M2">
        <v>24.410871</v>
      </c>
      <c r="N2">
        <v>96.089811</v>
      </c>
      <c r="O2">
        <v>24.440762</v>
      </c>
      <c r="P2">
        <v>96.064045</v>
      </c>
      <c r="W2">
        <v>1</v>
      </c>
      <c r="X2">
        <v>40</v>
      </c>
      <c r="Y2">
        <v>40</v>
      </c>
      <c r="Z2">
        <v>40</v>
      </c>
      <c r="AA2">
        <v>40</v>
      </c>
    </row>
    <row r="3" spans="1:27" ht="12.75">
      <c r="A3" s="9" t="s">
        <v>101</v>
      </c>
      <c r="B3" s="144" t="s">
        <v>102</v>
      </c>
      <c r="C3" s="154"/>
      <c r="E3" s="19"/>
      <c r="F3" s="18"/>
      <c r="G3" s="2" t="s">
        <v>25</v>
      </c>
      <c r="L3">
        <v>3</v>
      </c>
      <c r="M3">
        <v>24.35079</v>
      </c>
      <c r="N3">
        <v>96.01323</v>
      </c>
      <c r="O3">
        <v>24.38577</v>
      </c>
      <c r="P3">
        <v>96.010522</v>
      </c>
      <c r="W3">
        <v>3</v>
      </c>
      <c r="X3">
        <v>40</v>
      </c>
      <c r="Y3">
        <v>40</v>
      </c>
      <c r="Z3">
        <v>40</v>
      </c>
      <c r="AA3">
        <v>40</v>
      </c>
    </row>
    <row r="4" spans="1:27" ht="12.75">
      <c r="A4" s="9" t="s">
        <v>103</v>
      </c>
      <c r="B4" s="10" t="s">
        <v>70</v>
      </c>
      <c r="C4" s="11" t="s">
        <v>70</v>
      </c>
      <c r="E4" s="20"/>
      <c r="F4" s="9" t="s">
        <v>29</v>
      </c>
      <c r="G4" s="11">
        <v>0.005</v>
      </c>
      <c r="L4">
        <v>5</v>
      </c>
      <c r="M4">
        <v>24.398556</v>
      </c>
      <c r="N4">
        <v>96.04617</v>
      </c>
      <c r="O4">
        <v>24.380757</v>
      </c>
      <c r="P4">
        <v>96.102699</v>
      </c>
      <c r="W4">
        <v>5</v>
      </c>
      <c r="X4">
        <v>40</v>
      </c>
      <c r="Y4">
        <v>39.980545</v>
      </c>
      <c r="Z4">
        <v>40</v>
      </c>
      <c r="AA4">
        <v>40</v>
      </c>
    </row>
    <row r="5" spans="1:27" ht="12.75">
      <c r="A5" s="9" t="s">
        <v>104</v>
      </c>
      <c r="B5" s="10" t="s">
        <v>105</v>
      </c>
      <c r="C5" s="11" t="s">
        <v>105</v>
      </c>
      <c r="E5" s="20" t="s">
        <v>57</v>
      </c>
      <c r="F5" s="9" t="s">
        <v>30</v>
      </c>
      <c r="G5" s="11">
        <v>15</v>
      </c>
      <c r="L5">
        <v>7</v>
      </c>
      <c r="M5">
        <v>24.237454</v>
      </c>
      <c r="N5">
        <v>94.661468</v>
      </c>
      <c r="O5">
        <v>24.39179</v>
      </c>
      <c r="P5">
        <v>96.104735</v>
      </c>
      <c r="W5">
        <v>7</v>
      </c>
      <c r="X5">
        <v>40</v>
      </c>
      <c r="Y5">
        <v>39.390805</v>
      </c>
      <c r="Z5">
        <v>40</v>
      </c>
      <c r="AA5">
        <v>40</v>
      </c>
    </row>
    <row r="6" spans="1:27" ht="12.75">
      <c r="A6" s="9" t="s">
        <v>107</v>
      </c>
      <c r="B6" s="10" t="s">
        <v>210</v>
      </c>
      <c r="C6" s="11" t="s">
        <v>210</v>
      </c>
      <c r="E6" s="20" t="s">
        <v>114</v>
      </c>
      <c r="F6" s="9" t="s">
        <v>31</v>
      </c>
      <c r="G6" s="11">
        <v>1023</v>
      </c>
      <c r="L6">
        <v>9</v>
      </c>
      <c r="M6">
        <v>23.745033</v>
      </c>
      <c r="N6">
        <v>89.074995</v>
      </c>
      <c r="O6">
        <v>24.412919</v>
      </c>
      <c r="P6">
        <v>96.070824</v>
      </c>
      <c r="W6">
        <v>9</v>
      </c>
      <c r="X6">
        <v>40</v>
      </c>
      <c r="Y6">
        <v>37.053957</v>
      </c>
      <c r="Z6">
        <v>40</v>
      </c>
      <c r="AA6">
        <v>40</v>
      </c>
    </row>
    <row r="7" spans="1:27" ht="12.75">
      <c r="A7" s="9" t="s">
        <v>108</v>
      </c>
      <c r="B7" s="10" t="s">
        <v>75</v>
      </c>
      <c r="C7" s="11" t="s">
        <v>75</v>
      </c>
      <c r="E7" s="20"/>
      <c r="F7" s="9" t="s">
        <v>32</v>
      </c>
      <c r="G7" s="11">
        <v>7</v>
      </c>
      <c r="L7">
        <v>11</v>
      </c>
      <c r="M7">
        <v>22.623425</v>
      </c>
      <c r="N7">
        <v>83.695905</v>
      </c>
      <c r="O7">
        <v>24.407187</v>
      </c>
      <c r="P7">
        <v>95.808793</v>
      </c>
      <c r="W7">
        <v>11</v>
      </c>
      <c r="X7">
        <v>40</v>
      </c>
      <c r="Y7">
        <v>34.790541</v>
      </c>
      <c r="Z7">
        <v>40</v>
      </c>
      <c r="AA7">
        <v>39.922179</v>
      </c>
    </row>
    <row r="8" spans="1:27" ht="12.75">
      <c r="A8" s="9" t="s">
        <v>111</v>
      </c>
      <c r="B8" s="10" t="s">
        <v>68</v>
      </c>
      <c r="C8" s="11" t="s">
        <v>68</v>
      </c>
      <c r="E8" s="20"/>
      <c r="F8" s="21" t="s">
        <v>33</v>
      </c>
      <c r="G8" s="49" t="s">
        <v>222</v>
      </c>
      <c r="L8">
        <v>13</v>
      </c>
      <c r="M8">
        <v>21.968941</v>
      </c>
      <c r="N8">
        <v>75.388234</v>
      </c>
      <c r="O8">
        <v>24.321013</v>
      </c>
      <c r="P8">
        <v>94.697729</v>
      </c>
      <c r="W8">
        <v>13</v>
      </c>
      <c r="X8">
        <v>40</v>
      </c>
      <c r="Y8">
        <v>31.250755</v>
      </c>
      <c r="Z8">
        <v>40</v>
      </c>
      <c r="AA8">
        <v>39.448276</v>
      </c>
    </row>
    <row r="9" spans="1:27" ht="13.5" thickBot="1">
      <c r="A9" s="9" t="s">
        <v>112</v>
      </c>
      <c r="B9" s="10">
        <v>48</v>
      </c>
      <c r="C9" s="11">
        <v>48</v>
      </c>
      <c r="E9" s="51"/>
      <c r="F9" s="22" t="s">
        <v>34</v>
      </c>
      <c r="G9" s="52" t="s">
        <v>222</v>
      </c>
      <c r="L9">
        <v>15</v>
      </c>
      <c r="M9">
        <v>21.205995</v>
      </c>
      <c r="N9">
        <v>67.120705</v>
      </c>
      <c r="O9">
        <v>23.996293</v>
      </c>
      <c r="P9">
        <v>90.851113</v>
      </c>
      <c r="W9">
        <v>15</v>
      </c>
      <c r="X9">
        <v>40</v>
      </c>
      <c r="Y9">
        <v>27.836461</v>
      </c>
      <c r="Z9">
        <v>40</v>
      </c>
      <c r="AA9">
        <v>37.739927</v>
      </c>
    </row>
    <row r="10" spans="1:27" ht="13.5" thickBot="1">
      <c r="A10" s="22" t="s">
        <v>76</v>
      </c>
      <c r="B10" s="94" t="s">
        <v>165</v>
      </c>
      <c r="C10" s="95" t="s">
        <v>165</v>
      </c>
      <c r="L10">
        <v>17</v>
      </c>
      <c r="M10">
        <v>20.169023</v>
      </c>
      <c r="N10">
        <v>56.857044</v>
      </c>
      <c r="O10">
        <v>23.351408</v>
      </c>
      <c r="P10">
        <v>84.429216</v>
      </c>
      <c r="W10">
        <v>17</v>
      </c>
      <c r="X10">
        <v>40</v>
      </c>
      <c r="Y10">
        <v>23.578829</v>
      </c>
      <c r="Z10">
        <v>40</v>
      </c>
      <c r="AA10">
        <v>34.983051</v>
      </c>
    </row>
    <row r="11" spans="12:27" ht="12.75">
      <c r="L11">
        <v>19</v>
      </c>
      <c r="M11">
        <v>19.445779</v>
      </c>
      <c r="N11">
        <v>52.831964</v>
      </c>
      <c r="O11">
        <v>21.79634</v>
      </c>
      <c r="P11">
        <v>74.693285</v>
      </c>
      <c r="W11">
        <v>19</v>
      </c>
      <c r="X11">
        <v>40</v>
      </c>
      <c r="Y11">
        <v>21.893528</v>
      </c>
      <c r="Z11">
        <v>40</v>
      </c>
      <c r="AA11">
        <v>30.779762</v>
      </c>
    </row>
    <row r="12" spans="12:27" ht="12.75">
      <c r="L12">
        <v>21</v>
      </c>
      <c r="M12">
        <v>19.421245</v>
      </c>
      <c r="N12">
        <v>49.065784</v>
      </c>
      <c r="O12">
        <v>21.443601</v>
      </c>
      <c r="P12">
        <v>66.392782</v>
      </c>
      <c r="W12">
        <v>21</v>
      </c>
      <c r="X12">
        <v>40</v>
      </c>
      <c r="Y12">
        <v>20.267308</v>
      </c>
      <c r="Z12">
        <v>40</v>
      </c>
      <c r="AA12">
        <v>27.416887</v>
      </c>
    </row>
    <row r="13" spans="12:27" ht="12.75">
      <c r="L13">
        <v>23</v>
      </c>
      <c r="M13">
        <v>18.919374</v>
      </c>
      <c r="N13">
        <v>45.98713</v>
      </c>
      <c r="O13">
        <v>20.130216</v>
      </c>
      <c r="P13">
        <v>57.748779</v>
      </c>
      <c r="W13">
        <v>23</v>
      </c>
      <c r="X13">
        <v>35</v>
      </c>
      <c r="Y13">
        <v>18.971275</v>
      </c>
      <c r="Z13">
        <v>40</v>
      </c>
      <c r="AA13">
        <v>23.90389</v>
      </c>
    </row>
    <row r="14" spans="12:27" ht="12.75">
      <c r="L14">
        <v>25</v>
      </c>
      <c r="M14">
        <v>18.151917</v>
      </c>
      <c r="N14">
        <v>43.497088</v>
      </c>
      <c r="O14">
        <v>19.309398</v>
      </c>
      <c r="P14">
        <v>52.570103</v>
      </c>
      <c r="W14">
        <v>25</v>
      </c>
      <c r="X14">
        <v>35</v>
      </c>
      <c r="Y14">
        <v>17.768844</v>
      </c>
      <c r="Z14">
        <v>35</v>
      </c>
      <c r="AA14">
        <v>21.8625</v>
      </c>
    </row>
    <row r="15" spans="12:27" ht="12.75">
      <c r="L15">
        <v>27</v>
      </c>
      <c r="M15">
        <v>17.668239</v>
      </c>
      <c r="N15">
        <v>40.84951</v>
      </c>
      <c r="O15">
        <v>19.619232</v>
      </c>
      <c r="P15">
        <v>49.303513</v>
      </c>
      <c r="W15">
        <v>27</v>
      </c>
      <c r="X15">
        <v>26</v>
      </c>
      <c r="Y15">
        <v>16.58567</v>
      </c>
      <c r="Z15">
        <v>35</v>
      </c>
      <c r="AA15">
        <v>20.48249</v>
      </c>
    </row>
    <row r="16" spans="12:27" ht="12.75">
      <c r="L16">
        <v>29</v>
      </c>
      <c r="M16">
        <v>16.869621</v>
      </c>
      <c r="N16">
        <v>37.949897</v>
      </c>
      <c r="O16">
        <v>19.620362</v>
      </c>
      <c r="P16">
        <v>47.282634</v>
      </c>
      <c r="W16">
        <v>29</v>
      </c>
      <c r="X16">
        <v>20</v>
      </c>
      <c r="Y16">
        <v>15.231534</v>
      </c>
      <c r="Z16">
        <v>26</v>
      </c>
      <c r="AA16">
        <v>19.600372</v>
      </c>
    </row>
    <row r="17" spans="12:27" ht="12.75">
      <c r="L17">
        <v>31</v>
      </c>
      <c r="M17">
        <v>16.205486</v>
      </c>
      <c r="N17">
        <v>35.130606</v>
      </c>
      <c r="O17">
        <v>19.375926</v>
      </c>
      <c r="P17">
        <v>45.704012</v>
      </c>
      <c r="W17">
        <v>31</v>
      </c>
      <c r="X17">
        <v>20</v>
      </c>
      <c r="Y17">
        <v>13.965026</v>
      </c>
      <c r="Z17">
        <v>26</v>
      </c>
      <c r="AA17">
        <v>18.8875</v>
      </c>
    </row>
    <row r="18" spans="12:27" ht="12.75">
      <c r="L18">
        <v>33</v>
      </c>
      <c r="M18">
        <v>15.409466</v>
      </c>
      <c r="N18">
        <v>32.389145</v>
      </c>
      <c r="O18">
        <v>18.987552</v>
      </c>
      <c r="P18">
        <v>44.25958</v>
      </c>
      <c r="W18">
        <v>33</v>
      </c>
      <c r="X18">
        <v>20</v>
      </c>
      <c r="Y18">
        <v>12.782353</v>
      </c>
      <c r="Z18">
        <v>26</v>
      </c>
      <c r="AA18">
        <v>18.185567</v>
      </c>
    </row>
    <row r="19" spans="12:27" ht="12.75">
      <c r="L19">
        <v>35</v>
      </c>
      <c r="M19">
        <v>14.767177</v>
      </c>
      <c r="N19">
        <v>29.357208</v>
      </c>
      <c r="O19">
        <v>18.253491</v>
      </c>
      <c r="P19">
        <v>42.437866</v>
      </c>
      <c r="W19">
        <v>35</v>
      </c>
      <c r="X19">
        <v>20</v>
      </c>
      <c r="Y19">
        <v>11.485864</v>
      </c>
      <c r="Z19">
        <v>20</v>
      </c>
      <c r="AA19">
        <v>17.319739</v>
      </c>
    </row>
    <row r="20" spans="12:27" ht="12.75">
      <c r="L20">
        <v>37</v>
      </c>
      <c r="M20">
        <v>13.982979</v>
      </c>
      <c r="N20">
        <v>26.338811</v>
      </c>
      <c r="O20">
        <v>17.879683</v>
      </c>
      <c r="P20">
        <v>40.836932</v>
      </c>
      <c r="W20">
        <v>37</v>
      </c>
      <c r="X20">
        <v>20</v>
      </c>
      <c r="Y20">
        <v>10.200552</v>
      </c>
      <c r="Z20">
        <v>20</v>
      </c>
      <c r="AA20">
        <v>16.606864</v>
      </c>
    </row>
    <row r="21" spans="12:27" ht="12.75">
      <c r="L21">
        <v>39</v>
      </c>
      <c r="M21">
        <v>13.484365</v>
      </c>
      <c r="N21">
        <v>24.246635</v>
      </c>
      <c r="O21">
        <v>17.154945</v>
      </c>
      <c r="P21">
        <v>37.57247</v>
      </c>
      <c r="W21">
        <v>39</v>
      </c>
      <c r="X21">
        <v>20</v>
      </c>
      <c r="Y21">
        <v>9.314214</v>
      </c>
      <c r="Z21">
        <v>20</v>
      </c>
      <c r="AA21">
        <v>15.174221</v>
      </c>
    </row>
    <row r="22" spans="12:27" ht="12.75">
      <c r="L22">
        <v>41</v>
      </c>
      <c r="M22">
        <v>12.772693</v>
      </c>
      <c r="N22">
        <v>22.383049</v>
      </c>
      <c r="O22">
        <v>16.560552</v>
      </c>
      <c r="P22">
        <v>35.142992</v>
      </c>
      <c r="W22">
        <v>41</v>
      </c>
      <c r="X22">
        <v>17</v>
      </c>
      <c r="Y22">
        <v>8.596811</v>
      </c>
      <c r="Z22">
        <v>20</v>
      </c>
      <c r="AA22">
        <v>14.07451</v>
      </c>
    </row>
    <row r="23" spans="12:27" ht="12.75">
      <c r="L23">
        <v>43</v>
      </c>
      <c r="M23">
        <v>12.17022</v>
      </c>
      <c r="N23">
        <v>21.131784</v>
      </c>
      <c r="O23">
        <v>15.855433</v>
      </c>
      <c r="P23">
        <v>32.601497</v>
      </c>
      <c r="W23">
        <v>43</v>
      </c>
      <c r="X23">
        <v>17</v>
      </c>
      <c r="Y23">
        <v>8.064266</v>
      </c>
      <c r="Z23">
        <v>20</v>
      </c>
      <c r="AA23">
        <v>13.021635</v>
      </c>
    </row>
    <row r="24" spans="12:27" ht="12.75">
      <c r="L24">
        <v>45</v>
      </c>
      <c r="M24">
        <v>11.553725</v>
      </c>
      <c r="N24">
        <v>19.254562</v>
      </c>
      <c r="O24">
        <v>15.175278</v>
      </c>
      <c r="P24">
        <v>30.070175</v>
      </c>
      <c r="W24">
        <v>45</v>
      </c>
      <c r="X24">
        <v>17</v>
      </c>
      <c r="Y24">
        <v>7.289755</v>
      </c>
      <c r="Z24">
        <v>20</v>
      </c>
      <c r="AA24">
        <v>11.919214</v>
      </c>
    </row>
    <row r="25" spans="12:27" ht="12.75">
      <c r="L25">
        <v>47</v>
      </c>
      <c r="M25">
        <v>10.945924</v>
      </c>
      <c r="N25">
        <v>18.077209</v>
      </c>
      <c r="O25">
        <v>14.681136</v>
      </c>
      <c r="P25">
        <v>27.524843</v>
      </c>
      <c r="W25">
        <v>47</v>
      </c>
      <c r="X25">
        <v>17</v>
      </c>
      <c r="Y25">
        <v>6.821408</v>
      </c>
      <c r="Z25">
        <v>20</v>
      </c>
      <c r="AA25">
        <v>10.812745</v>
      </c>
    </row>
    <row r="26" spans="12:27" ht="12.75">
      <c r="L26">
        <v>49</v>
      </c>
      <c r="M26">
        <v>10.819307</v>
      </c>
      <c r="N26">
        <v>17.108864</v>
      </c>
      <c r="O26">
        <v>14.377886</v>
      </c>
      <c r="P26">
        <v>25.847693</v>
      </c>
      <c r="W26">
        <v>49</v>
      </c>
      <c r="X26">
        <v>17</v>
      </c>
      <c r="Y26">
        <v>6.408649</v>
      </c>
      <c r="Z26">
        <v>20</v>
      </c>
      <c r="AA26">
        <v>10.103636</v>
      </c>
    </row>
    <row r="27" spans="12:27" ht="12.75">
      <c r="L27">
        <v>51</v>
      </c>
      <c r="M27">
        <v>10.059779</v>
      </c>
      <c r="N27">
        <v>16.019512</v>
      </c>
      <c r="O27">
        <v>14.065574</v>
      </c>
      <c r="P27">
        <v>24.12366</v>
      </c>
      <c r="W27">
        <v>51</v>
      </c>
      <c r="X27">
        <v>17</v>
      </c>
      <c r="Y27">
        <v>6.006507</v>
      </c>
      <c r="Z27">
        <v>17</v>
      </c>
      <c r="AA27">
        <v>9.35589</v>
      </c>
    </row>
    <row r="28" spans="12:27" ht="12.75">
      <c r="L28">
        <v>53</v>
      </c>
      <c r="M28">
        <v>9.531465</v>
      </c>
      <c r="N28">
        <v>14.917857</v>
      </c>
      <c r="O28">
        <v>13.738743</v>
      </c>
      <c r="P28">
        <v>23.020266</v>
      </c>
      <c r="W28">
        <v>53</v>
      </c>
      <c r="X28">
        <v>13</v>
      </c>
      <c r="Y28">
        <v>5.579405</v>
      </c>
      <c r="Z28">
        <v>20</v>
      </c>
      <c r="AA28">
        <v>8.882585</v>
      </c>
    </row>
    <row r="29" spans="12:27" ht="12.75">
      <c r="L29">
        <v>55</v>
      </c>
      <c r="M29">
        <v>8.987535</v>
      </c>
      <c r="N29">
        <v>13.888363</v>
      </c>
      <c r="O29">
        <v>13.295905</v>
      </c>
      <c r="P29">
        <v>21.922781</v>
      </c>
      <c r="W29">
        <v>55</v>
      </c>
      <c r="X29">
        <v>13</v>
      </c>
      <c r="Y29">
        <v>5.184519</v>
      </c>
      <c r="Z29">
        <v>20</v>
      </c>
      <c r="AA29">
        <v>8.415864</v>
      </c>
    </row>
    <row r="30" spans="12:27" ht="12.75">
      <c r="L30">
        <v>57</v>
      </c>
      <c r="M30">
        <v>8.469847</v>
      </c>
      <c r="N30">
        <v>12.869908</v>
      </c>
      <c r="O30">
        <v>12.959429</v>
      </c>
      <c r="P30">
        <v>21.130759</v>
      </c>
      <c r="W30">
        <v>57</v>
      </c>
      <c r="X30">
        <v>13</v>
      </c>
      <c r="Y30">
        <v>4.810358</v>
      </c>
      <c r="Z30">
        <v>17</v>
      </c>
      <c r="AA30">
        <v>8.085694</v>
      </c>
    </row>
    <row r="31" spans="12:27" ht="12.75">
      <c r="L31">
        <v>59</v>
      </c>
      <c r="M31">
        <v>8.056976</v>
      </c>
      <c r="N31">
        <v>11.996622</v>
      </c>
      <c r="O31">
        <v>12.554711</v>
      </c>
      <c r="P31">
        <v>20.132136</v>
      </c>
      <c r="W31">
        <v>59</v>
      </c>
      <c r="X31">
        <v>8</v>
      </c>
      <c r="Y31">
        <v>4.476886</v>
      </c>
      <c r="Z31">
        <v>17</v>
      </c>
      <c r="AA31">
        <v>7.699933</v>
      </c>
    </row>
    <row r="32" spans="12:27" ht="12.75">
      <c r="L32">
        <v>61</v>
      </c>
      <c r="M32">
        <v>7.543768</v>
      </c>
      <c r="N32">
        <v>11.221093</v>
      </c>
      <c r="O32">
        <v>12.105391</v>
      </c>
      <c r="P32">
        <v>19.076911</v>
      </c>
      <c r="W32">
        <v>61</v>
      </c>
      <c r="X32">
        <v>13</v>
      </c>
      <c r="Y32">
        <v>4.233754</v>
      </c>
      <c r="Z32">
        <v>17</v>
      </c>
      <c r="AA32">
        <v>7.24797</v>
      </c>
    </row>
    <row r="33" spans="12:27" ht="12.75">
      <c r="L33">
        <v>63</v>
      </c>
      <c r="M33">
        <v>7.083369</v>
      </c>
      <c r="N33">
        <v>10.379082</v>
      </c>
      <c r="O33">
        <v>11.474974</v>
      </c>
      <c r="P33">
        <v>18.165185</v>
      </c>
      <c r="W33">
        <v>63</v>
      </c>
      <c r="X33">
        <v>8</v>
      </c>
      <c r="Y33">
        <v>3.935446</v>
      </c>
      <c r="Z33">
        <v>17</v>
      </c>
      <c r="AA33">
        <v>6.862837</v>
      </c>
    </row>
    <row r="34" spans="12:27" ht="12.75">
      <c r="L34">
        <v>65</v>
      </c>
      <c r="M34">
        <v>6.897018</v>
      </c>
      <c r="N34">
        <v>9.454142</v>
      </c>
      <c r="O34">
        <v>11.104451</v>
      </c>
      <c r="P34">
        <v>17.196257</v>
      </c>
      <c r="W34">
        <v>65</v>
      </c>
      <c r="X34">
        <v>8</v>
      </c>
      <c r="Y34">
        <v>3.665334</v>
      </c>
      <c r="Z34">
        <v>13</v>
      </c>
      <c r="AA34">
        <v>6.511295</v>
      </c>
    </row>
    <row r="35" spans="12:27" ht="12.75">
      <c r="L35">
        <v>67</v>
      </c>
      <c r="M35">
        <v>6.435932</v>
      </c>
      <c r="N35">
        <v>8.91686</v>
      </c>
      <c r="O35">
        <v>10.490855</v>
      </c>
      <c r="P35">
        <v>16.403141</v>
      </c>
      <c r="W35">
        <v>67</v>
      </c>
      <c r="X35">
        <v>8</v>
      </c>
      <c r="Y35">
        <v>3.455081</v>
      </c>
      <c r="Z35">
        <v>17</v>
      </c>
      <c r="AA35">
        <v>6.18507</v>
      </c>
    </row>
    <row r="36" spans="12:27" ht="12.75">
      <c r="L36">
        <v>69</v>
      </c>
      <c r="M36">
        <v>6.131908</v>
      </c>
      <c r="N36">
        <v>8.310561</v>
      </c>
      <c r="O36">
        <v>10.21099</v>
      </c>
      <c r="P36">
        <v>15.438231</v>
      </c>
      <c r="W36">
        <v>69</v>
      </c>
      <c r="X36">
        <v>8</v>
      </c>
      <c r="Y36">
        <v>3.307036</v>
      </c>
      <c r="Z36">
        <v>13</v>
      </c>
      <c r="AA36">
        <v>5.834703</v>
      </c>
    </row>
    <row r="37" spans="12:27" ht="12.75">
      <c r="L37">
        <v>71</v>
      </c>
      <c r="M37">
        <v>5.976938</v>
      </c>
      <c r="N37">
        <v>7.646274</v>
      </c>
      <c r="O37">
        <v>9.853214</v>
      </c>
      <c r="P37">
        <v>14.298121</v>
      </c>
      <c r="W37">
        <v>71</v>
      </c>
      <c r="X37">
        <v>8</v>
      </c>
      <c r="Y37">
        <v>3.101492</v>
      </c>
      <c r="Z37">
        <v>13</v>
      </c>
      <c r="AA37">
        <v>5.40837</v>
      </c>
    </row>
    <row r="38" spans="12:27" ht="12.75">
      <c r="L38">
        <v>73</v>
      </c>
      <c r="M38">
        <v>5.293224</v>
      </c>
      <c r="N38">
        <v>7.09906</v>
      </c>
      <c r="O38">
        <v>9.388512</v>
      </c>
      <c r="P38">
        <v>13.532796</v>
      </c>
      <c r="W38">
        <v>73</v>
      </c>
      <c r="X38">
        <v>8</v>
      </c>
      <c r="Y38">
        <v>2.941382</v>
      </c>
      <c r="Z38">
        <v>8</v>
      </c>
      <c r="AA38">
        <v>5.104637</v>
      </c>
    </row>
    <row r="39" spans="12:27" ht="12.75">
      <c r="L39">
        <v>75</v>
      </c>
      <c r="M39">
        <v>5.120408</v>
      </c>
      <c r="N39">
        <v>6.609244</v>
      </c>
      <c r="O39">
        <v>9.028299</v>
      </c>
      <c r="P39">
        <v>12.733959</v>
      </c>
      <c r="W39">
        <v>75</v>
      </c>
      <c r="X39">
        <v>8</v>
      </c>
      <c r="Y39">
        <v>2.833731</v>
      </c>
      <c r="Z39">
        <v>13</v>
      </c>
      <c r="AA39">
        <v>4.820092</v>
      </c>
    </row>
    <row r="40" spans="12:27" ht="12.75">
      <c r="L40">
        <v>77</v>
      </c>
      <c r="M40">
        <v>5.145876</v>
      </c>
      <c r="N40">
        <v>5.88269</v>
      </c>
      <c r="O40">
        <v>8.724614</v>
      </c>
      <c r="P40">
        <v>12.077517</v>
      </c>
      <c r="W40">
        <v>77</v>
      </c>
      <c r="X40">
        <v>8</v>
      </c>
      <c r="Y40">
        <v>2.673135</v>
      </c>
      <c r="Z40">
        <v>8</v>
      </c>
      <c r="AA40">
        <v>4.583303</v>
      </c>
    </row>
    <row r="41" spans="12:27" ht="12.75">
      <c r="L41">
        <v>79</v>
      </c>
      <c r="M41">
        <v>4.502361</v>
      </c>
      <c r="N41">
        <v>5.640941</v>
      </c>
      <c r="O41">
        <v>8.37695</v>
      </c>
      <c r="P41">
        <v>11.503667</v>
      </c>
      <c r="W41">
        <v>79</v>
      </c>
      <c r="X41">
        <v>8</v>
      </c>
      <c r="Y41">
        <v>2.613845</v>
      </c>
      <c r="Z41">
        <v>8</v>
      </c>
      <c r="AA41">
        <v>4.373019</v>
      </c>
    </row>
    <row r="42" spans="12:27" ht="12.75">
      <c r="L42">
        <v>81</v>
      </c>
      <c r="M42">
        <v>4.301978</v>
      </c>
      <c r="N42">
        <v>5.164099</v>
      </c>
      <c r="O42">
        <v>8.189092</v>
      </c>
      <c r="P42">
        <v>10.808465</v>
      </c>
      <c r="W42">
        <v>81</v>
      </c>
      <c r="X42">
        <v>8</v>
      </c>
      <c r="Y42">
        <v>2.48795</v>
      </c>
      <c r="Z42">
        <v>8</v>
      </c>
      <c r="AA42">
        <v>4.108797</v>
      </c>
    </row>
    <row r="43" spans="12:27" ht="12.75">
      <c r="L43">
        <v>83</v>
      </c>
      <c r="M43">
        <v>3.859517</v>
      </c>
      <c r="N43">
        <v>4.642265</v>
      </c>
      <c r="O43">
        <v>7.863343</v>
      </c>
      <c r="P43">
        <v>10.343113</v>
      </c>
      <c r="W43">
        <v>83</v>
      </c>
      <c r="X43">
        <v>8</v>
      </c>
      <c r="Y43">
        <v>2.422011</v>
      </c>
      <c r="Z43">
        <v>8</v>
      </c>
      <c r="AA43">
        <v>3.926836</v>
      </c>
    </row>
    <row r="44" spans="12:27" ht="12.75">
      <c r="L44">
        <v>85</v>
      </c>
      <c r="M44">
        <v>3.579586</v>
      </c>
      <c r="N44">
        <v>4.154342</v>
      </c>
      <c r="O44">
        <v>7.572061</v>
      </c>
      <c r="P44">
        <v>9.858527</v>
      </c>
      <c r="W44">
        <v>85</v>
      </c>
      <c r="X44">
        <v>8</v>
      </c>
      <c r="Y44">
        <v>2.339719</v>
      </c>
      <c r="Z44">
        <v>8</v>
      </c>
      <c r="AA44">
        <v>3.758411</v>
      </c>
    </row>
    <row r="45" spans="12:27" ht="12.75">
      <c r="L45">
        <v>87</v>
      </c>
      <c r="M45">
        <v>2.980765</v>
      </c>
      <c r="N45">
        <v>3.848077</v>
      </c>
      <c r="O45">
        <v>7.229016</v>
      </c>
      <c r="P45">
        <v>9.397897</v>
      </c>
      <c r="W45">
        <v>87</v>
      </c>
      <c r="X45">
        <v>8</v>
      </c>
      <c r="Y45">
        <v>2.298287</v>
      </c>
      <c r="Z45">
        <v>8</v>
      </c>
      <c r="AA45">
        <v>3.581828</v>
      </c>
    </row>
    <row r="46" spans="12:27" ht="12.75">
      <c r="L46">
        <v>89</v>
      </c>
      <c r="M46">
        <v>2.820243</v>
      </c>
      <c r="N46">
        <v>3.544368</v>
      </c>
      <c r="O46">
        <v>6.936778</v>
      </c>
      <c r="P46">
        <v>8.976148</v>
      </c>
      <c r="W46">
        <v>89</v>
      </c>
      <c r="X46">
        <v>8</v>
      </c>
      <c r="Y46">
        <v>2.229379</v>
      </c>
      <c r="Z46">
        <v>8</v>
      </c>
      <c r="AA46">
        <v>3.421448</v>
      </c>
    </row>
    <row r="47" spans="12:27" ht="12.75">
      <c r="L47">
        <v>91</v>
      </c>
      <c r="M47">
        <v>2.504333</v>
      </c>
      <c r="N47">
        <v>3.053114</v>
      </c>
      <c r="O47">
        <v>6.669238</v>
      </c>
      <c r="P47">
        <v>8.57737</v>
      </c>
      <c r="W47">
        <v>91</v>
      </c>
      <c r="X47">
        <v>4</v>
      </c>
      <c r="Y47">
        <v>2.182291</v>
      </c>
      <c r="Z47">
        <v>8</v>
      </c>
      <c r="AA47">
        <v>3.276576</v>
      </c>
    </row>
    <row r="48" spans="12:27" ht="12.75">
      <c r="L48">
        <v>93</v>
      </c>
      <c r="M48">
        <v>2.193862</v>
      </c>
      <c r="N48">
        <v>2.752744</v>
      </c>
      <c r="O48">
        <v>6.385939</v>
      </c>
      <c r="P48">
        <v>8.195652</v>
      </c>
      <c r="W48">
        <v>93</v>
      </c>
      <c r="X48">
        <v>4</v>
      </c>
      <c r="Y48">
        <v>2.140999</v>
      </c>
      <c r="Z48">
        <v>8</v>
      </c>
      <c r="AA48">
        <v>3.136024</v>
      </c>
    </row>
    <row r="49" spans="12:27" ht="12.75">
      <c r="L49">
        <v>95</v>
      </c>
      <c r="M49">
        <v>1.852511</v>
      </c>
      <c r="N49">
        <v>2.427516</v>
      </c>
      <c r="O49">
        <v>6.153218</v>
      </c>
      <c r="P49">
        <v>7.747208</v>
      </c>
      <c r="W49">
        <v>95</v>
      </c>
      <c r="X49">
        <v>6</v>
      </c>
      <c r="Y49">
        <v>2.114566</v>
      </c>
      <c r="Z49">
        <v>8</v>
      </c>
      <c r="AA49">
        <v>2.990249</v>
      </c>
    </row>
    <row r="50" spans="12:27" ht="12.75">
      <c r="L50">
        <v>97</v>
      </c>
      <c r="M50">
        <v>1.572047</v>
      </c>
      <c r="N50">
        <v>2.114087</v>
      </c>
      <c r="O50">
        <v>5.919269</v>
      </c>
      <c r="P50">
        <v>7.374663</v>
      </c>
      <c r="W50">
        <v>97</v>
      </c>
      <c r="X50">
        <v>4</v>
      </c>
      <c r="Y50">
        <v>2.088367</v>
      </c>
      <c r="Z50">
        <v>8</v>
      </c>
      <c r="AA50">
        <v>2.864814</v>
      </c>
    </row>
    <row r="51" spans="12:27" ht="12.75">
      <c r="L51">
        <v>99</v>
      </c>
      <c r="M51">
        <v>1.324084</v>
      </c>
      <c r="N51">
        <v>1.836939</v>
      </c>
      <c r="O51">
        <v>5.677348</v>
      </c>
      <c r="P51">
        <v>6.989587</v>
      </c>
      <c r="W51">
        <v>99</v>
      </c>
      <c r="X51">
        <v>4</v>
      </c>
      <c r="Y51">
        <v>2.072033</v>
      </c>
      <c r="Z51">
        <v>8</v>
      </c>
      <c r="AA51">
        <v>2.746159</v>
      </c>
    </row>
  </sheetData>
  <mergeCells count="4">
    <mergeCell ref="A1:C1"/>
    <mergeCell ref="E1:G1"/>
    <mergeCell ref="E2:G2"/>
    <mergeCell ref="B3:C3"/>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L26"/>
  <sheetViews>
    <sheetView workbookViewId="0" topLeftCell="A1">
      <selection activeCell="A1" sqref="A1:C1"/>
    </sheetView>
  </sheetViews>
  <sheetFormatPr defaultColWidth="9.140625" defaultRowHeight="12.75"/>
  <cols>
    <col min="7" max="7" width="13.8515625" style="0" customWidth="1"/>
  </cols>
  <sheetData>
    <row r="1" spans="1:12" ht="13.5" thickBot="1">
      <c r="A1" s="120" t="s">
        <v>65</v>
      </c>
      <c r="B1" s="121"/>
      <c r="C1" s="122"/>
      <c r="E1" s="138" t="s">
        <v>164</v>
      </c>
      <c r="F1" s="139"/>
      <c r="G1" s="140"/>
      <c r="K1" t="s">
        <v>215</v>
      </c>
      <c r="L1" t="s">
        <v>90</v>
      </c>
    </row>
    <row r="2" spans="1:12" ht="13.5" thickBot="1">
      <c r="A2" s="9" t="s">
        <v>163</v>
      </c>
      <c r="B2" s="10" t="s">
        <v>57</v>
      </c>
      <c r="C2" s="11" t="s">
        <v>114</v>
      </c>
      <c r="E2" s="138" t="s">
        <v>226</v>
      </c>
      <c r="F2" s="139"/>
      <c r="G2" s="140"/>
      <c r="K2">
        <v>1</v>
      </c>
      <c r="L2">
        <v>100.436996</v>
      </c>
    </row>
    <row r="3" spans="1:12" ht="12.75">
      <c r="A3" s="9" t="s">
        <v>101</v>
      </c>
      <c r="B3" s="144" t="s">
        <v>102</v>
      </c>
      <c r="C3" s="154"/>
      <c r="E3" s="19"/>
      <c r="F3" s="18"/>
      <c r="G3" s="2" t="s">
        <v>25</v>
      </c>
      <c r="K3">
        <v>3</v>
      </c>
      <c r="L3">
        <v>100.347566</v>
      </c>
    </row>
    <row r="4" spans="1:12" ht="12.75">
      <c r="A4" s="9" t="s">
        <v>103</v>
      </c>
      <c r="B4" s="10" t="s">
        <v>70</v>
      </c>
      <c r="C4" s="11" t="s">
        <v>70</v>
      </c>
      <c r="E4" s="20"/>
      <c r="F4" s="9" t="s">
        <v>29</v>
      </c>
      <c r="G4" s="11">
        <v>0.013</v>
      </c>
      <c r="K4">
        <v>5</v>
      </c>
      <c r="L4">
        <v>100.399384</v>
      </c>
    </row>
    <row r="5" spans="1:12" ht="12.75">
      <c r="A5" s="9" t="s">
        <v>104</v>
      </c>
      <c r="B5" s="10" t="s">
        <v>105</v>
      </c>
      <c r="C5" s="11" t="s">
        <v>105</v>
      </c>
      <c r="E5" s="20" t="s">
        <v>57</v>
      </c>
      <c r="F5" s="9" t="s">
        <v>30</v>
      </c>
      <c r="G5" s="11">
        <v>15</v>
      </c>
      <c r="K5">
        <v>7</v>
      </c>
      <c r="L5">
        <v>98.322925</v>
      </c>
    </row>
    <row r="6" spans="1:12" ht="12.75">
      <c r="A6" s="9" t="s">
        <v>107</v>
      </c>
      <c r="B6" s="10" t="s">
        <v>210</v>
      </c>
      <c r="C6" s="11" t="s">
        <v>210</v>
      </c>
      <c r="E6" s="20" t="s">
        <v>114</v>
      </c>
      <c r="F6" s="9" t="s">
        <v>31</v>
      </c>
      <c r="G6" s="11">
        <v>1023</v>
      </c>
      <c r="K6">
        <v>9</v>
      </c>
      <c r="L6">
        <v>94.062537</v>
      </c>
    </row>
    <row r="7" spans="1:12" ht="12.75">
      <c r="A7" s="9" t="s">
        <v>108</v>
      </c>
      <c r="B7" s="10" t="s">
        <v>75</v>
      </c>
      <c r="C7" s="11" t="s">
        <v>75</v>
      </c>
      <c r="E7" s="20"/>
      <c r="F7" s="9" t="s">
        <v>32</v>
      </c>
      <c r="G7" s="11">
        <v>7</v>
      </c>
      <c r="K7">
        <v>11</v>
      </c>
      <c r="L7">
        <v>87.746966</v>
      </c>
    </row>
    <row r="8" spans="1:12" ht="12.75">
      <c r="A8" s="9" t="s">
        <v>111</v>
      </c>
      <c r="B8" s="10" t="s">
        <v>68</v>
      </c>
      <c r="C8" s="11" t="s">
        <v>68</v>
      </c>
      <c r="E8" s="20"/>
      <c r="F8" s="21" t="s">
        <v>33</v>
      </c>
      <c r="G8" s="49" t="s">
        <v>225</v>
      </c>
      <c r="K8">
        <v>13</v>
      </c>
      <c r="L8">
        <v>76.217871</v>
      </c>
    </row>
    <row r="9" spans="1:12" ht="13.5" thickBot="1">
      <c r="A9" s="9" t="s">
        <v>112</v>
      </c>
      <c r="B9" s="10">
        <v>48</v>
      </c>
      <c r="C9" s="11">
        <v>48</v>
      </c>
      <c r="E9" s="51"/>
      <c r="F9" s="22" t="s">
        <v>34</v>
      </c>
      <c r="G9" s="52" t="s">
        <v>225</v>
      </c>
      <c r="K9">
        <v>15</v>
      </c>
      <c r="L9">
        <v>69.747494</v>
      </c>
    </row>
    <row r="10" spans="1:12" ht="13.5" thickBot="1">
      <c r="A10" s="22" t="s">
        <v>76</v>
      </c>
      <c r="B10" s="94" t="s">
        <v>77</v>
      </c>
      <c r="C10" s="95" t="s">
        <v>77</v>
      </c>
      <c r="K10">
        <v>17</v>
      </c>
      <c r="L10">
        <v>60.916834</v>
      </c>
    </row>
    <row r="11" spans="11:12" ht="12.75">
      <c r="K11">
        <v>19</v>
      </c>
      <c r="L11">
        <v>55.810777</v>
      </c>
    </row>
    <row r="12" spans="11:12" ht="12.75">
      <c r="K12">
        <v>21</v>
      </c>
      <c r="L12">
        <v>50.745472</v>
      </c>
    </row>
    <row r="13" spans="11:12" ht="12.75">
      <c r="K13">
        <v>23</v>
      </c>
      <c r="L13">
        <v>47.90117</v>
      </c>
    </row>
    <row r="14" spans="11:12" ht="12.75">
      <c r="K14">
        <v>25</v>
      </c>
      <c r="L14">
        <v>45.353273</v>
      </c>
    </row>
    <row r="15" spans="11:12" ht="12.75">
      <c r="K15">
        <v>27</v>
      </c>
      <c r="L15">
        <v>42.47001</v>
      </c>
    </row>
    <row r="16" spans="11:12" ht="12.75">
      <c r="K16">
        <v>29</v>
      </c>
      <c r="L16">
        <v>39.017005</v>
      </c>
    </row>
    <row r="17" spans="11:12" ht="12.75">
      <c r="K17">
        <v>31</v>
      </c>
      <c r="L17">
        <v>36.604518</v>
      </c>
    </row>
    <row r="18" spans="11:12" ht="12.75">
      <c r="K18">
        <v>33</v>
      </c>
      <c r="L18">
        <v>33.21251</v>
      </c>
    </row>
    <row r="19" spans="11:12" ht="12.75">
      <c r="K19">
        <v>35</v>
      </c>
      <c r="L19">
        <v>30.653445</v>
      </c>
    </row>
    <row r="20" spans="11:12" ht="12.75">
      <c r="K20">
        <v>37</v>
      </c>
      <c r="L20">
        <v>27.67163</v>
      </c>
    </row>
    <row r="21" spans="11:12" ht="12.75">
      <c r="K21">
        <v>39</v>
      </c>
      <c r="L21">
        <v>25.412518</v>
      </c>
    </row>
    <row r="22" spans="11:12" ht="12.75">
      <c r="K22">
        <v>41</v>
      </c>
      <c r="L22">
        <v>23.26283</v>
      </c>
    </row>
    <row r="23" spans="11:12" ht="12.75">
      <c r="K23">
        <v>43</v>
      </c>
      <c r="L23">
        <v>21.261779</v>
      </c>
    </row>
    <row r="24" spans="11:12" ht="12.75">
      <c r="K24">
        <v>45</v>
      </c>
      <c r="L24">
        <v>19.0895</v>
      </c>
    </row>
    <row r="25" spans="11:12" ht="12.75">
      <c r="K25">
        <v>47</v>
      </c>
      <c r="L25">
        <v>18.120695</v>
      </c>
    </row>
    <row r="26" spans="11:12" ht="12.75">
      <c r="K26">
        <v>49</v>
      </c>
      <c r="L26">
        <v>16.505578</v>
      </c>
    </row>
  </sheetData>
  <mergeCells count="4">
    <mergeCell ref="A1:C1"/>
    <mergeCell ref="E1:G1"/>
    <mergeCell ref="E2:G2"/>
    <mergeCell ref="B3:C3"/>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13"/>
  </sheetPr>
  <dimension ref="A1:Z57"/>
  <sheetViews>
    <sheetView workbookViewId="0" topLeftCell="A1">
      <selection activeCell="A1" sqref="A1:A2"/>
    </sheetView>
  </sheetViews>
  <sheetFormatPr defaultColWidth="9.140625" defaultRowHeight="12.75"/>
  <cols>
    <col min="4" max="4" width="7.28125" style="0" customWidth="1"/>
    <col min="7" max="7" width="10.140625" style="0" customWidth="1"/>
    <col min="19" max="19" width="10.00390625" style="0" bestFit="1" customWidth="1"/>
    <col min="20" max="21" width="10.00390625" style="0" customWidth="1"/>
  </cols>
  <sheetData>
    <row r="1" spans="1:26" ht="12.75">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14" t="s">
        <v>13</v>
      </c>
      <c r="P1" s="121" t="s">
        <v>14</v>
      </c>
      <c r="Q1" s="121"/>
      <c r="R1" s="121" t="s">
        <v>15</v>
      </c>
      <c r="S1" s="121"/>
      <c r="T1" s="121"/>
      <c r="U1" s="121"/>
      <c r="V1" s="121" t="s">
        <v>16</v>
      </c>
      <c r="W1" s="121"/>
      <c r="X1" s="121"/>
      <c r="Y1" s="1" t="s">
        <v>17</v>
      </c>
      <c r="Z1" s="2"/>
    </row>
    <row r="2" spans="1:26" ht="38.25">
      <c r="A2" s="124"/>
      <c r="B2" s="125"/>
      <c r="C2" s="125"/>
      <c r="D2" s="125"/>
      <c r="E2" s="125"/>
      <c r="F2" s="125"/>
      <c r="G2" s="125"/>
      <c r="H2" s="125"/>
      <c r="I2" s="125"/>
      <c r="J2" s="125"/>
      <c r="K2" s="125"/>
      <c r="L2" s="125"/>
      <c r="M2" s="125"/>
      <c r="N2" s="125"/>
      <c r="O2" s="125"/>
      <c r="P2" s="66" t="s">
        <v>18</v>
      </c>
      <c r="Q2" s="10" t="s">
        <v>19</v>
      </c>
      <c r="R2" s="10" t="s">
        <v>56</v>
      </c>
      <c r="S2" s="10" t="s">
        <v>64</v>
      </c>
      <c r="T2" s="66" t="s">
        <v>124</v>
      </c>
      <c r="U2" s="66" t="s">
        <v>126</v>
      </c>
      <c r="V2" s="10" t="s">
        <v>20</v>
      </c>
      <c r="W2" s="10" t="s">
        <v>21</v>
      </c>
      <c r="X2" s="10" t="s">
        <v>22</v>
      </c>
      <c r="Y2" s="67" t="s">
        <v>23</v>
      </c>
      <c r="Z2" s="70" t="s">
        <v>24</v>
      </c>
    </row>
    <row r="3" spans="1:26" ht="12.75">
      <c r="A3" s="9">
        <v>4</v>
      </c>
      <c r="B3" s="10">
        <v>0</v>
      </c>
      <c r="C3" s="10">
        <v>0</v>
      </c>
      <c r="D3" s="10"/>
      <c r="E3" s="10">
        <v>1880</v>
      </c>
      <c r="F3" s="10">
        <v>1880</v>
      </c>
      <c r="G3" s="10">
        <v>601600</v>
      </c>
      <c r="H3" s="10">
        <v>0.109325</v>
      </c>
      <c r="I3" s="10">
        <v>0</v>
      </c>
      <c r="J3" s="10">
        <v>0</v>
      </c>
      <c r="K3" s="10">
        <v>0</v>
      </c>
      <c r="L3" s="10">
        <v>0</v>
      </c>
      <c r="M3" s="10">
        <v>87.802266</v>
      </c>
      <c r="N3" s="10">
        <v>0</v>
      </c>
      <c r="O3" s="10">
        <v>0.066844</v>
      </c>
      <c r="P3" s="10">
        <f>SUM(O3:O6)</f>
        <v>11.99719</v>
      </c>
      <c r="Q3" s="10">
        <f>P3/SUM(N3:N6)</f>
        <v>0.38700612903225806</v>
      </c>
      <c r="R3" s="10"/>
      <c r="S3" s="10"/>
      <c r="T3" s="10" t="s">
        <v>127</v>
      </c>
      <c r="U3" s="10">
        <v>100</v>
      </c>
      <c r="V3" s="10">
        <f>SUM(O3:O23)</f>
        <v>64.50662799999999</v>
      </c>
      <c r="W3" s="10">
        <f>(SUM(G3:G23)-SUM(J3:J23)-SUM(L3:L23))/9000000</f>
        <v>64.50662933333334</v>
      </c>
      <c r="X3" s="10">
        <f>SUM(O3:O23)</f>
        <v>64.50662799999999</v>
      </c>
      <c r="Y3" s="10">
        <v>167.313197861257</v>
      </c>
      <c r="Z3" s="11">
        <f>W3/Y3</f>
        <v>0.38554417797228935</v>
      </c>
    </row>
    <row r="4" spans="1:26" ht="12.75">
      <c r="A4" s="9">
        <v>0</v>
      </c>
      <c r="B4" s="10">
        <v>4</v>
      </c>
      <c r="C4" s="10">
        <v>0</v>
      </c>
      <c r="D4" s="10"/>
      <c r="E4" s="10">
        <v>3753</v>
      </c>
      <c r="F4" s="10">
        <v>3753</v>
      </c>
      <c r="G4" s="10">
        <v>9007200</v>
      </c>
      <c r="H4" s="10">
        <v>0.055385</v>
      </c>
      <c r="I4" s="10">
        <v>0</v>
      </c>
      <c r="J4" s="10">
        <v>0</v>
      </c>
      <c r="K4" s="10">
        <v>0</v>
      </c>
      <c r="L4" s="10">
        <v>0</v>
      </c>
      <c r="M4" s="10">
        <v>101.415933</v>
      </c>
      <c r="N4" s="10">
        <v>1</v>
      </c>
      <c r="O4" s="10">
        <v>1.0008</v>
      </c>
      <c r="P4" s="10"/>
      <c r="Q4" s="10"/>
      <c r="R4" s="10"/>
      <c r="S4" s="10"/>
      <c r="T4" s="10"/>
      <c r="U4" s="10"/>
      <c r="V4" s="10"/>
      <c r="W4" s="10"/>
      <c r="X4" s="10"/>
      <c r="Y4" s="10"/>
      <c r="Z4" s="11"/>
    </row>
    <row r="5" spans="1:26" ht="12.75">
      <c r="A5" s="9">
        <v>10</v>
      </c>
      <c r="B5" s="10">
        <v>4</v>
      </c>
      <c r="C5" s="10">
        <v>0</v>
      </c>
      <c r="D5" s="10"/>
      <c r="E5" s="10">
        <v>4056</v>
      </c>
      <c r="F5" s="10">
        <v>4056</v>
      </c>
      <c r="G5" s="10">
        <v>1297920</v>
      </c>
      <c r="H5" s="10">
        <v>0.058908</v>
      </c>
      <c r="I5" s="10">
        <v>0</v>
      </c>
      <c r="J5" s="10">
        <v>0</v>
      </c>
      <c r="K5" s="10">
        <v>0</v>
      </c>
      <c r="L5" s="10">
        <v>0</v>
      </c>
      <c r="M5" s="10">
        <v>73.113203</v>
      </c>
      <c r="N5" s="10">
        <v>0</v>
      </c>
      <c r="O5" s="10">
        <v>0.144213</v>
      </c>
      <c r="P5" s="10"/>
      <c r="Q5" s="10"/>
      <c r="R5" s="10"/>
      <c r="S5" s="10"/>
      <c r="T5" s="10"/>
      <c r="U5" s="10"/>
      <c r="V5" s="10"/>
      <c r="W5" s="10"/>
      <c r="X5" s="10"/>
      <c r="Y5" s="10"/>
      <c r="Z5" s="11"/>
    </row>
    <row r="6" spans="1:26" ht="12.75">
      <c r="A6" s="9">
        <v>4</v>
      </c>
      <c r="B6" s="10">
        <v>10</v>
      </c>
      <c r="C6" s="10">
        <v>0</v>
      </c>
      <c r="D6" s="10"/>
      <c r="E6" s="10">
        <v>8089</v>
      </c>
      <c r="F6" s="10">
        <v>8089</v>
      </c>
      <c r="G6" s="10">
        <v>97068000</v>
      </c>
      <c r="H6" s="10">
        <v>0.115522</v>
      </c>
      <c r="I6" s="10">
        <v>0</v>
      </c>
      <c r="J6" s="10">
        <v>0</v>
      </c>
      <c r="K6" s="10">
        <v>0</v>
      </c>
      <c r="L6" s="10">
        <v>0</v>
      </c>
      <c r="M6" s="10">
        <v>86.553532</v>
      </c>
      <c r="N6" s="10">
        <v>30</v>
      </c>
      <c r="O6" s="10">
        <v>10.785333</v>
      </c>
      <c r="P6" s="10"/>
      <c r="Q6" s="10"/>
      <c r="R6" s="10"/>
      <c r="S6" s="83"/>
      <c r="T6" s="10"/>
      <c r="U6" s="10"/>
      <c r="V6" s="10"/>
      <c r="W6" s="10"/>
      <c r="X6" s="10"/>
      <c r="Y6" s="10"/>
      <c r="Z6" s="11"/>
    </row>
    <row r="7" spans="1:26" ht="12.75">
      <c r="A7" s="9">
        <v>1</v>
      </c>
      <c r="B7" s="10">
        <v>0</v>
      </c>
      <c r="C7" s="10"/>
      <c r="D7" s="10">
        <v>5</v>
      </c>
      <c r="E7" s="10">
        <v>1057</v>
      </c>
      <c r="F7" s="10">
        <v>1055</v>
      </c>
      <c r="G7" s="10">
        <v>540160</v>
      </c>
      <c r="H7" s="10">
        <v>0.025683</v>
      </c>
      <c r="I7" s="10">
        <v>0</v>
      </c>
      <c r="J7" s="10">
        <v>0</v>
      </c>
      <c r="K7" s="10">
        <v>0</v>
      </c>
      <c r="L7" s="10">
        <v>0</v>
      </c>
      <c r="M7" s="10">
        <v>157.301975</v>
      </c>
      <c r="N7" s="10">
        <v>0.06</v>
      </c>
      <c r="O7" s="10">
        <v>0.060018</v>
      </c>
      <c r="P7" s="10"/>
      <c r="Q7" s="10"/>
      <c r="R7" s="31">
        <f>(I7+K7)/F7</f>
        <v>0</v>
      </c>
      <c r="S7" s="83">
        <v>0.01</v>
      </c>
      <c r="T7" s="83"/>
      <c r="U7" s="83"/>
      <c r="V7" s="10"/>
      <c r="W7" s="10"/>
      <c r="X7" s="10"/>
      <c r="Y7" s="10"/>
      <c r="Z7" s="11"/>
    </row>
    <row r="8" spans="1:26" ht="12.75">
      <c r="A8" s="9">
        <v>3</v>
      </c>
      <c r="B8" s="10">
        <v>0</v>
      </c>
      <c r="C8" s="10"/>
      <c r="D8" s="10">
        <v>5</v>
      </c>
      <c r="E8" s="10">
        <v>1057</v>
      </c>
      <c r="F8" s="10">
        <v>1055</v>
      </c>
      <c r="G8" s="10">
        <v>540160</v>
      </c>
      <c r="H8" s="10">
        <v>0.032922</v>
      </c>
      <c r="I8" s="10">
        <v>0</v>
      </c>
      <c r="J8" s="10">
        <v>0</v>
      </c>
      <c r="K8" s="10">
        <v>0</v>
      </c>
      <c r="L8" s="10">
        <v>0</v>
      </c>
      <c r="M8" s="10">
        <v>155.896843</v>
      </c>
      <c r="N8" s="10">
        <v>0.06</v>
      </c>
      <c r="O8" s="10">
        <v>0.060018</v>
      </c>
      <c r="P8" s="10"/>
      <c r="Q8" s="10"/>
      <c r="R8" s="31">
        <f aca="true" t="shared" si="0" ref="R8:R23">(I8+K8)/F8</f>
        <v>0</v>
      </c>
      <c r="S8" s="83">
        <v>0.01</v>
      </c>
      <c r="T8" s="83"/>
      <c r="U8" s="83"/>
      <c r="V8" s="10"/>
      <c r="W8" s="10"/>
      <c r="X8" s="10"/>
      <c r="Y8" s="10"/>
      <c r="Z8" s="11"/>
    </row>
    <row r="9" spans="1:26" ht="12.75">
      <c r="A9" s="9">
        <v>7</v>
      </c>
      <c r="B9" s="10">
        <v>0</v>
      </c>
      <c r="C9" s="10"/>
      <c r="D9" s="10">
        <v>7</v>
      </c>
      <c r="E9" s="10">
        <v>900</v>
      </c>
      <c r="F9" s="10">
        <v>900</v>
      </c>
      <c r="G9" s="10">
        <v>864000</v>
      </c>
      <c r="H9" s="10">
        <v>0.018626</v>
      </c>
      <c r="I9" s="10">
        <v>0</v>
      </c>
      <c r="J9" s="10">
        <v>0</v>
      </c>
      <c r="K9" s="10">
        <v>0</v>
      </c>
      <c r="L9" s="10">
        <v>0</v>
      </c>
      <c r="M9" s="10">
        <v>96.963375</v>
      </c>
      <c r="N9" s="10">
        <v>0.096</v>
      </c>
      <c r="O9" s="10">
        <v>0.096</v>
      </c>
      <c r="P9" s="10"/>
      <c r="Q9" s="10"/>
      <c r="R9" s="31">
        <f t="shared" si="0"/>
        <v>0</v>
      </c>
      <c r="S9" s="39">
        <v>0.05</v>
      </c>
      <c r="T9" s="39"/>
      <c r="U9" s="39"/>
      <c r="V9" s="10"/>
      <c r="W9" s="10"/>
      <c r="X9" s="10"/>
      <c r="Y9" s="10"/>
      <c r="Z9" s="11"/>
    </row>
    <row r="10" spans="1:26" ht="12.75">
      <c r="A10" s="9">
        <v>8</v>
      </c>
      <c r="B10" s="10">
        <v>0</v>
      </c>
      <c r="C10" s="10"/>
      <c r="D10" s="10">
        <v>7</v>
      </c>
      <c r="E10" s="10">
        <v>900</v>
      </c>
      <c r="F10" s="10">
        <v>900</v>
      </c>
      <c r="G10" s="10">
        <v>864000</v>
      </c>
      <c r="H10" s="10">
        <v>0.024696</v>
      </c>
      <c r="I10" s="10">
        <v>0</v>
      </c>
      <c r="J10" s="10">
        <v>0</v>
      </c>
      <c r="K10" s="10">
        <v>0</v>
      </c>
      <c r="L10" s="10">
        <v>0</v>
      </c>
      <c r="M10" s="10">
        <v>97.858228</v>
      </c>
      <c r="N10" s="10">
        <v>0.096</v>
      </c>
      <c r="O10" s="10">
        <v>0.096</v>
      </c>
      <c r="P10" s="10"/>
      <c r="Q10" s="10"/>
      <c r="R10" s="31">
        <f t="shared" si="0"/>
        <v>0</v>
      </c>
      <c r="S10" s="39">
        <v>0.05</v>
      </c>
      <c r="T10" s="39"/>
      <c r="U10" s="39"/>
      <c r="V10" s="10"/>
      <c r="W10" s="10"/>
      <c r="X10" s="10"/>
      <c r="Y10" s="10"/>
      <c r="Z10" s="11"/>
    </row>
    <row r="11" spans="1:26" ht="12.75">
      <c r="A11" s="9">
        <v>9</v>
      </c>
      <c r="B11" s="10">
        <v>0</v>
      </c>
      <c r="C11" s="10"/>
      <c r="D11" s="10">
        <v>7</v>
      </c>
      <c r="E11" s="10">
        <v>900</v>
      </c>
      <c r="F11" s="10">
        <v>900</v>
      </c>
      <c r="G11" s="10">
        <v>864000</v>
      </c>
      <c r="H11" s="10">
        <v>0.019797</v>
      </c>
      <c r="I11" s="10">
        <v>0</v>
      </c>
      <c r="J11" s="10">
        <v>0</v>
      </c>
      <c r="K11" s="10">
        <v>0</v>
      </c>
      <c r="L11" s="10">
        <v>0</v>
      </c>
      <c r="M11" s="10">
        <v>98.827017</v>
      </c>
      <c r="N11" s="10">
        <v>0.096</v>
      </c>
      <c r="O11" s="10">
        <v>0.096</v>
      </c>
      <c r="P11" s="10"/>
      <c r="Q11" s="10"/>
      <c r="R11" s="31">
        <f t="shared" si="0"/>
        <v>0</v>
      </c>
      <c r="S11" s="39">
        <v>0.05</v>
      </c>
      <c r="T11" s="39"/>
      <c r="U11" s="39"/>
      <c r="V11" s="10"/>
      <c r="W11" s="10"/>
      <c r="X11" s="10"/>
      <c r="Y11" s="10"/>
      <c r="Z11" s="11"/>
    </row>
    <row r="12" spans="1:26" ht="12.75">
      <c r="A12" s="9">
        <v>10</v>
      </c>
      <c r="B12" s="10">
        <v>0</v>
      </c>
      <c r="C12" s="10"/>
      <c r="D12" s="10">
        <v>6</v>
      </c>
      <c r="E12" s="10">
        <v>2197</v>
      </c>
      <c r="F12" s="10">
        <v>2197</v>
      </c>
      <c r="G12" s="10">
        <v>8998912</v>
      </c>
      <c r="H12" s="10">
        <v>0.013336</v>
      </c>
      <c r="I12" s="10">
        <v>0</v>
      </c>
      <c r="J12" s="10">
        <v>0</v>
      </c>
      <c r="K12" s="10">
        <v>0</v>
      </c>
      <c r="L12" s="10">
        <v>0</v>
      </c>
      <c r="M12" s="10">
        <v>103.388818</v>
      </c>
      <c r="N12" s="10">
        <v>1</v>
      </c>
      <c r="O12" s="10">
        <v>0.999879</v>
      </c>
      <c r="P12" s="10"/>
      <c r="Q12" s="10"/>
      <c r="R12" s="31">
        <f t="shared" si="0"/>
        <v>0</v>
      </c>
      <c r="S12" s="83">
        <v>0.0001</v>
      </c>
      <c r="T12" s="83"/>
      <c r="U12" s="83"/>
      <c r="V12" s="10"/>
      <c r="W12" s="10"/>
      <c r="X12" s="10"/>
      <c r="Y12" s="10"/>
      <c r="Z12" s="11"/>
    </row>
    <row r="13" spans="1:26" ht="12.75">
      <c r="A13" s="9">
        <v>0</v>
      </c>
      <c r="B13" s="10">
        <v>1</v>
      </c>
      <c r="C13" s="10"/>
      <c r="D13" s="10">
        <v>5</v>
      </c>
      <c r="E13" s="10">
        <v>14395</v>
      </c>
      <c r="F13" s="10">
        <v>14395</v>
      </c>
      <c r="G13" s="10">
        <v>172740000</v>
      </c>
      <c r="H13" s="10">
        <v>0.030301</v>
      </c>
      <c r="I13" s="10">
        <v>0</v>
      </c>
      <c r="J13" s="10">
        <v>0</v>
      </c>
      <c r="K13" s="10">
        <v>0</v>
      </c>
      <c r="L13" s="10">
        <v>0</v>
      </c>
      <c r="M13" s="10">
        <v>232.13916</v>
      </c>
      <c r="N13" s="10">
        <v>19.200001</v>
      </c>
      <c r="O13" s="10">
        <v>19.193333</v>
      </c>
      <c r="P13" s="10"/>
      <c r="Q13" s="10"/>
      <c r="R13" s="31">
        <f t="shared" si="0"/>
        <v>0</v>
      </c>
      <c r="S13" s="83">
        <v>1E-07</v>
      </c>
      <c r="T13" s="83"/>
      <c r="U13" s="83"/>
      <c r="V13" s="10"/>
      <c r="W13" s="10"/>
      <c r="X13" s="10"/>
      <c r="Y13" s="10"/>
      <c r="Z13" s="11"/>
    </row>
    <row r="14" spans="1:26" ht="12.75">
      <c r="A14" s="9">
        <v>0</v>
      </c>
      <c r="B14" s="10">
        <v>3</v>
      </c>
      <c r="C14" s="10"/>
      <c r="D14" s="10">
        <v>5</v>
      </c>
      <c r="E14" s="10">
        <v>17995</v>
      </c>
      <c r="F14" s="10">
        <v>17995</v>
      </c>
      <c r="G14" s="10">
        <v>215940000</v>
      </c>
      <c r="H14" s="10">
        <v>0.030806</v>
      </c>
      <c r="I14" s="10">
        <v>0</v>
      </c>
      <c r="J14" s="10">
        <v>0</v>
      </c>
      <c r="K14" s="10">
        <v>0</v>
      </c>
      <c r="L14" s="10">
        <v>0</v>
      </c>
      <c r="M14" s="10">
        <v>235.085847</v>
      </c>
      <c r="N14" s="10">
        <v>24</v>
      </c>
      <c r="O14" s="10">
        <v>23.993333</v>
      </c>
      <c r="P14" s="10"/>
      <c r="Q14" s="10"/>
      <c r="R14" s="31">
        <f t="shared" si="0"/>
        <v>0</v>
      </c>
      <c r="S14" s="83">
        <v>1E-07</v>
      </c>
      <c r="T14" s="83"/>
      <c r="U14" s="83"/>
      <c r="V14" s="10"/>
      <c r="W14" s="10"/>
      <c r="X14" s="10"/>
      <c r="Y14" s="10"/>
      <c r="Z14" s="11"/>
    </row>
    <row r="15" spans="1:26" ht="12.75">
      <c r="A15" s="9">
        <v>0</v>
      </c>
      <c r="B15" s="10">
        <v>4</v>
      </c>
      <c r="C15" s="10"/>
      <c r="D15" s="10">
        <v>5</v>
      </c>
      <c r="E15" s="10">
        <v>2999</v>
      </c>
      <c r="F15" s="10">
        <v>2999</v>
      </c>
      <c r="G15" s="10">
        <v>35988000</v>
      </c>
      <c r="H15" s="10">
        <v>0.029718</v>
      </c>
      <c r="I15" s="10">
        <v>0</v>
      </c>
      <c r="J15" s="10">
        <v>0</v>
      </c>
      <c r="K15" s="10">
        <v>0</v>
      </c>
      <c r="L15" s="10">
        <v>0</v>
      </c>
      <c r="M15" s="10">
        <v>132.016963</v>
      </c>
      <c r="N15" s="10">
        <v>4</v>
      </c>
      <c r="O15" s="10">
        <v>3.998667</v>
      </c>
      <c r="P15" s="10"/>
      <c r="Q15" s="10"/>
      <c r="R15" s="31">
        <f t="shared" si="0"/>
        <v>0</v>
      </c>
      <c r="S15" s="83">
        <v>0.0001</v>
      </c>
      <c r="T15" s="83"/>
      <c r="U15" s="83"/>
      <c r="V15" s="10"/>
      <c r="W15" s="10"/>
      <c r="X15" s="10"/>
      <c r="Y15" s="10"/>
      <c r="Z15" s="11"/>
    </row>
    <row r="16" spans="1:26" ht="12.75">
      <c r="A16" s="9">
        <v>6</v>
      </c>
      <c r="B16" s="10">
        <v>5</v>
      </c>
      <c r="C16" s="10"/>
      <c r="D16" s="10">
        <v>5</v>
      </c>
      <c r="E16" s="10">
        <v>1099</v>
      </c>
      <c r="F16" s="10">
        <v>1099</v>
      </c>
      <c r="G16" s="10">
        <v>4501504</v>
      </c>
      <c r="H16" s="10">
        <v>0.036934</v>
      </c>
      <c r="I16" s="10">
        <v>0</v>
      </c>
      <c r="J16" s="10">
        <v>0</v>
      </c>
      <c r="K16" s="10">
        <v>0</v>
      </c>
      <c r="L16" s="10">
        <v>0</v>
      </c>
      <c r="M16" s="10">
        <v>75.302573</v>
      </c>
      <c r="N16" s="10">
        <v>0.5</v>
      </c>
      <c r="O16" s="10">
        <v>0.500167</v>
      </c>
      <c r="P16" s="10"/>
      <c r="Q16" s="10"/>
      <c r="R16" s="31">
        <f t="shared" si="0"/>
        <v>0</v>
      </c>
      <c r="S16" s="83">
        <v>0.0001</v>
      </c>
      <c r="T16" s="83"/>
      <c r="U16" s="83"/>
      <c r="V16" s="10"/>
      <c r="W16" s="10"/>
      <c r="X16" s="10"/>
      <c r="Y16" s="10"/>
      <c r="Z16" s="11"/>
    </row>
    <row r="17" spans="1:26" ht="12.75">
      <c r="A17" s="9">
        <v>5</v>
      </c>
      <c r="B17" s="10">
        <v>6</v>
      </c>
      <c r="C17" s="10"/>
      <c r="D17" s="10">
        <v>5</v>
      </c>
      <c r="E17" s="10">
        <v>1098</v>
      </c>
      <c r="F17" s="10">
        <v>1098</v>
      </c>
      <c r="G17" s="10">
        <v>4497408</v>
      </c>
      <c r="H17" s="10">
        <v>0.038959</v>
      </c>
      <c r="I17" s="10">
        <v>0</v>
      </c>
      <c r="J17" s="10">
        <v>0</v>
      </c>
      <c r="K17" s="10">
        <v>0</v>
      </c>
      <c r="L17" s="10">
        <v>0</v>
      </c>
      <c r="M17" s="10">
        <v>78.634333</v>
      </c>
      <c r="N17" s="10">
        <v>0.5</v>
      </c>
      <c r="O17" s="10">
        <v>0.499712</v>
      </c>
      <c r="P17" s="10"/>
      <c r="Q17" s="10"/>
      <c r="R17" s="31">
        <f t="shared" si="0"/>
        <v>0</v>
      </c>
      <c r="S17" s="83">
        <v>0.0001</v>
      </c>
      <c r="T17" s="83"/>
      <c r="U17" s="83"/>
      <c r="V17" s="10"/>
      <c r="W17" s="10"/>
      <c r="X17" s="10"/>
      <c r="Y17" s="10"/>
      <c r="Z17" s="11"/>
    </row>
    <row r="18" spans="1:26" ht="12.75">
      <c r="A18" s="9">
        <v>0</v>
      </c>
      <c r="B18" s="10">
        <v>7</v>
      </c>
      <c r="C18" s="10"/>
      <c r="D18" s="10">
        <v>7</v>
      </c>
      <c r="E18" s="10">
        <v>900</v>
      </c>
      <c r="F18" s="10">
        <v>900</v>
      </c>
      <c r="G18" s="10">
        <v>864000</v>
      </c>
      <c r="H18" s="10">
        <v>0.010761</v>
      </c>
      <c r="I18" s="10">
        <v>0</v>
      </c>
      <c r="J18" s="10">
        <v>0</v>
      </c>
      <c r="K18" s="10">
        <v>0</v>
      </c>
      <c r="L18" s="10">
        <v>0</v>
      </c>
      <c r="M18" s="10">
        <v>98.988252</v>
      </c>
      <c r="N18" s="10">
        <v>0.096</v>
      </c>
      <c r="O18" s="10">
        <v>0.096</v>
      </c>
      <c r="P18" s="10"/>
      <c r="Q18" s="10"/>
      <c r="R18" s="31">
        <f t="shared" si="0"/>
        <v>0</v>
      </c>
      <c r="S18" s="39">
        <v>0.05</v>
      </c>
      <c r="T18" s="39"/>
      <c r="U18" s="39"/>
      <c r="V18" s="10"/>
      <c r="W18" s="10"/>
      <c r="X18" s="10"/>
      <c r="Y18" s="10"/>
      <c r="Z18" s="11"/>
    </row>
    <row r="19" spans="1:26" ht="12.75">
      <c r="A19" s="9">
        <v>0</v>
      </c>
      <c r="B19" s="10">
        <v>9</v>
      </c>
      <c r="C19" s="10"/>
      <c r="D19" s="10">
        <v>7</v>
      </c>
      <c r="E19" s="10">
        <v>900</v>
      </c>
      <c r="F19" s="10">
        <v>900</v>
      </c>
      <c r="G19" s="10">
        <v>864000</v>
      </c>
      <c r="H19" s="10">
        <v>0.010534</v>
      </c>
      <c r="I19" s="10">
        <v>0</v>
      </c>
      <c r="J19" s="10">
        <v>0</v>
      </c>
      <c r="K19" s="10">
        <v>0</v>
      </c>
      <c r="L19" s="10">
        <v>0</v>
      </c>
      <c r="M19" s="10">
        <v>97.655773</v>
      </c>
      <c r="N19" s="10">
        <v>0.096</v>
      </c>
      <c r="O19" s="10">
        <v>0.096</v>
      </c>
      <c r="P19" s="10"/>
      <c r="Q19" s="10"/>
      <c r="R19" s="31">
        <f t="shared" si="0"/>
        <v>0</v>
      </c>
      <c r="S19" s="39">
        <v>0.05</v>
      </c>
      <c r="T19" s="39"/>
      <c r="U19" s="39"/>
      <c r="V19" s="10"/>
      <c r="W19" s="10"/>
      <c r="X19" s="10"/>
      <c r="Y19" s="10"/>
      <c r="Z19" s="11"/>
    </row>
    <row r="20" spans="1:26" ht="12.75">
      <c r="A20" s="9">
        <v>0</v>
      </c>
      <c r="B20" s="10">
        <v>10</v>
      </c>
      <c r="C20" s="10"/>
      <c r="D20" s="10">
        <v>5</v>
      </c>
      <c r="E20" s="10">
        <v>4395</v>
      </c>
      <c r="F20" s="10">
        <v>4395</v>
      </c>
      <c r="G20" s="10">
        <v>18001920</v>
      </c>
      <c r="H20" s="10">
        <v>0.030368</v>
      </c>
      <c r="I20" s="10">
        <v>0</v>
      </c>
      <c r="J20" s="10">
        <v>0</v>
      </c>
      <c r="K20" s="10">
        <v>0</v>
      </c>
      <c r="L20" s="10">
        <v>0</v>
      </c>
      <c r="M20" s="10">
        <v>115.033146</v>
      </c>
      <c r="N20" s="10">
        <v>2</v>
      </c>
      <c r="O20" s="10">
        <v>2.000213</v>
      </c>
      <c r="P20" s="10"/>
      <c r="Q20" s="10"/>
      <c r="R20" s="31">
        <f t="shared" si="0"/>
        <v>0</v>
      </c>
      <c r="S20" s="83">
        <v>0.0001</v>
      </c>
      <c r="T20" s="83"/>
      <c r="U20" s="83"/>
      <c r="V20" s="10"/>
      <c r="W20" s="10"/>
      <c r="X20" s="10"/>
      <c r="Y20" s="10"/>
      <c r="Z20" s="11"/>
    </row>
    <row r="21" spans="1:26" ht="12.75">
      <c r="A21" s="9">
        <v>11</v>
      </c>
      <c r="B21" s="10">
        <v>10</v>
      </c>
      <c r="C21" s="10"/>
      <c r="D21" s="10">
        <v>7</v>
      </c>
      <c r="E21" s="10">
        <v>11262</v>
      </c>
      <c r="F21" s="10">
        <v>11248</v>
      </c>
      <c r="G21" s="10">
        <v>4499200</v>
      </c>
      <c r="H21" s="10">
        <v>0.013547</v>
      </c>
      <c r="I21" s="10">
        <v>0</v>
      </c>
      <c r="J21" s="10">
        <v>0</v>
      </c>
      <c r="K21" s="10">
        <v>0</v>
      </c>
      <c r="L21" s="10">
        <v>0</v>
      </c>
      <c r="M21" s="10">
        <v>159.94196</v>
      </c>
      <c r="N21" s="10">
        <v>0.5</v>
      </c>
      <c r="O21" s="10">
        <v>0.499911</v>
      </c>
      <c r="P21" s="10"/>
      <c r="Q21" s="10"/>
      <c r="R21" s="31">
        <f t="shared" si="0"/>
        <v>0</v>
      </c>
      <c r="S21" s="83">
        <v>0.0001</v>
      </c>
      <c r="T21" s="83"/>
      <c r="U21" s="83"/>
      <c r="V21" s="10"/>
      <c r="W21" s="10"/>
      <c r="X21" s="10"/>
      <c r="Y21" s="10"/>
      <c r="Z21" s="11"/>
    </row>
    <row r="22" spans="1:26" ht="12.75">
      <c r="A22" s="9">
        <v>0</v>
      </c>
      <c r="B22" s="10">
        <v>11</v>
      </c>
      <c r="C22" s="10"/>
      <c r="D22" s="10">
        <v>4</v>
      </c>
      <c r="E22" s="10">
        <v>345</v>
      </c>
      <c r="F22" s="10">
        <v>345</v>
      </c>
      <c r="G22" s="10">
        <v>1153680</v>
      </c>
      <c r="H22" s="10">
        <v>0.031716</v>
      </c>
      <c r="I22" s="10">
        <v>0</v>
      </c>
      <c r="J22" s="10">
        <v>0</v>
      </c>
      <c r="K22" s="10">
        <v>0</v>
      </c>
      <c r="L22" s="10">
        <v>0</v>
      </c>
      <c r="M22" s="10">
        <v>122.39784</v>
      </c>
      <c r="N22" s="10">
        <v>0.128</v>
      </c>
      <c r="O22" s="10">
        <v>0.128187</v>
      </c>
      <c r="P22" s="10"/>
      <c r="Q22" s="10"/>
      <c r="R22" s="31">
        <f t="shared" si="0"/>
        <v>0</v>
      </c>
      <c r="S22" s="83">
        <v>0.0001</v>
      </c>
      <c r="T22" s="83"/>
      <c r="U22" s="83"/>
      <c r="V22" s="10"/>
      <c r="W22" s="10"/>
      <c r="X22" s="10"/>
      <c r="Y22" s="10"/>
      <c r="Z22" s="11"/>
    </row>
    <row r="23" spans="1:26" ht="13.5" thickBot="1">
      <c r="A23" s="13">
        <v>0</v>
      </c>
      <c r="B23" s="14">
        <v>8</v>
      </c>
      <c r="C23" s="14"/>
      <c r="D23" s="14">
        <v>7</v>
      </c>
      <c r="E23" s="14">
        <v>900</v>
      </c>
      <c r="F23" s="14">
        <v>900</v>
      </c>
      <c r="G23" s="14">
        <v>864000</v>
      </c>
      <c r="H23" s="14">
        <v>0.010987</v>
      </c>
      <c r="I23" s="14">
        <v>0</v>
      </c>
      <c r="J23" s="14">
        <v>0</v>
      </c>
      <c r="K23" s="14">
        <v>0</v>
      </c>
      <c r="L23" s="14">
        <v>0</v>
      </c>
      <c r="M23" s="14">
        <v>99.640681</v>
      </c>
      <c r="N23" s="14">
        <v>0.096</v>
      </c>
      <c r="O23" s="14">
        <v>0.096</v>
      </c>
      <c r="P23" s="14"/>
      <c r="Q23" s="14"/>
      <c r="R23" s="32">
        <f t="shared" si="0"/>
        <v>0</v>
      </c>
      <c r="S23" s="73">
        <v>0.05</v>
      </c>
      <c r="T23" s="73"/>
      <c r="U23" s="73"/>
      <c r="V23" s="14"/>
      <c r="W23" s="14"/>
      <c r="X23" s="14"/>
      <c r="Y23" s="14"/>
      <c r="Z23" s="15"/>
    </row>
    <row r="24" ht="13.5" thickBot="1">
      <c r="S24" s="16"/>
    </row>
    <row r="25" spans="1:24" ht="13.5" customHeight="1" thickBot="1">
      <c r="A25" s="138" t="s">
        <v>45</v>
      </c>
      <c r="B25" s="139"/>
      <c r="C25" s="139"/>
      <c r="D25" s="139"/>
      <c r="E25" s="140"/>
      <c r="G25" s="130" t="s">
        <v>36</v>
      </c>
      <c r="H25" s="131"/>
      <c r="I25" s="131"/>
      <c r="J25" s="131"/>
      <c r="K25" s="131"/>
      <c r="L25" s="131"/>
      <c r="M25" s="132"/>
      <c r="O25" s="30"/>
      <c r="P25" s="25"/>
      <c r="Q25" s="25"/>
      <c r="R25" s="23"/>
      <c r="S25" s="23"/>
      <c r="T25" s="23"/>
      <c r="U25" s="23"/>
      <c r="V25" s="23"/>
      <c r="W25" s="23"/>
      <c r="X25" s="23"/>
    </row>
    <row r="26" spans="1:24" ht="12.75">
      <c r="A26" s="18"/>
      <c r="B26" s="1" t="s">
        <v>25</v>
      </c>
      <c r="C26" s="1" t="s">
        <v>26</v>
      </c>
      <c r="D26" s="1" t="s">
        <v>27</v>
      </c>
      <c r="E26" s="2" t="s">
        <v>28</v>
      </c>
      <c r="G26" s="9" t="s">
        <v>39</v>
      </c>
      <c r="H26" s="10"/>
      <c r="I26" s="10"/>
      <c r="J26" s="10"/>
      <c r="K26" s="10"/>
      <c r="L26" s="10"/>
      <c r="M26" s="11"/>
      <c r="O26" s="25"/>
      <c r="P26" s="25"/>
      <c r="Q26" s="25"/>
      <c r="R26" s="23"/>
      <c r="S26" s="23"/>
      <c r="T26" s="23"/>
      <c r="U26" s="23"/>
      <c r="V26" s="23"/>
      <c r="W26" s="23"/>
      <c r="X26" s="23"/>
    </row>
    <row r="27" spans="1:24" ht="12.75">
      <c r="A27" s="9" t="s">
        <v>29</v>
      </c>
      <c r="B27" s="10">
        <v>0.003</v>
      </c>
      <c r="C27" s="10">
        <v>0.003</v>
      </c>
      <c r="D27" s="10">
        <v>0.0018</v>
      </c>
      <c r="E27" s="11">
        <v>0.001</v>
      </c>
      <c r="G27" s="133" t="s">
        <v>37</v>
      </c>
      <c r="H27" s="10"/>
      <c r="I27" s="10" t="s">
        <v>44</v>
      </c>
      <c r="J27" s="10" t="s">
        <v>40</v>
      </c>
      <c r="K27" s="10"/>
      <c r="L27" s="10"/>
      <c r="M27" s="11"/>
      <c r="O27" s="23"/>
      <c r="P27" s="23"/>
      <c r="Q27" s="23"/>
      <c r="R27" s="23"/>
      <c r="S27" s="23"/>
      <c r="T27" s="23"/>
      <c r="U27" s="23"/>
      <c r="V27" s="23"/>
      <c r="W27" s="23"/>
      <c r="X27" s="23"/>
    </row>
    <row r="28" spans="1:24" ht="12.75">
      <c r="A28" s="9" t="s">
        <v>30</v>
      </c>
      <c r="B28" s="10">
        <v>15</v>
      </c>
      <c r="C28" s="10">
        <v>15</v>
      </c>
      <c r="D28" s="10">
        <v>15</v>
      </c>
      <c r="E28" s="11">
        <v>15</v>
      </c>
      <c r="G28" s="134"/>
      <c r="H28" s="74" t="s">
        <v>38</v>
      </c>
      <c r="I28" s="10">
        <v>1</v>
      </c>
      <c r="J28" s="10">
        <v>64</v>
      </c>
      <c r="K28" s="10"/>
      <c r="L28" s="10"/>
      <c r="M28" s="11"/>
      <c r="O28" s="23"/>
      <c r="P28" s="23"/>
      <c r="Q28" s="23"/>
      <c r="R28" s="23"/>
      <c r="S28" s="23"/>
      <c r="T28" s="23"/>
      <c r="U28" s="23"/>
      <c r="V28" s="23"/>
      <c r="W28" s="23"/>
      <c r="X28" s="23"/>
    </row>
    <row r="29" spans="1:24" ht="12.75">
      <c r="A29" s="9" t="s">
        <v>31</v>
      </c>
      <c r="B29" s="10">
        <v>15</v>
      </c>
      <c r="C29" s="10">
        <v>15</v>
      </c>
      <c r="D29" s="10">
        <v>15</v>
      </c>
      <c r="E29" s="11">
        <v>15</v>
      </c>
      <c r="G29" s="9" t="s">
        <v>41</v>
      </c>
      <c r="H29" s="135" t="s">
        <v>42</v>
      </c>
      <c r="I29" s="136"/>
      <c r="J29" s="136"/>
      <c r="K29" s="136"/>
      <c r="L29" s="136"/>
      <c r="M29" s="137"/>
      <c r="O29" s="23"/>
      <c r="P29" s="23"/>
      <c r="Q29" s="23"/>
      <c r="R29" s="23"/>
      <c r="S29" s="23"/>
      <c r="T29" s="23"/>
      <c r="U29" s="23"/>
      <c r="V29" s="23"/>
      <c r="W29" s="23"/>
      <c r="X29" s="23"/>
    </row>
    <row r="30" spans="1:24" ht="12.75">
      <c r="A30" s="9" t="s">
        <v>32</v>
      </c>
      <c r="B30" s="10">
        <v>7</v>
      </c>
      <c r="C30" s="10">
        <v>4</v>
      </c>
      <c r="D30" s="10">
        <v>3</v>
      </c>
      <c r="E30" s="11">
        <v>2</v>
      </c>
      <c r="G30" s="9" t="s">
        <v>29</v>
      </c>
      <c r="H30" s="135" t="s">
        <v>152</v>
      </c>
      <c r="I30" s="136"/>
      <c r="J30" s="136"/>
      <c r="K30" s="136"/>
      <c r="L30" s="136"/>
      <c r="M30" s="137"/>
      <c r="O30" s="23"/>
      <c r="P30" s="23"/>
      <c r="Q30" s="23"/>
      <c r="R30" s="23"/>
      <c r="S30" s="23"/>
      <c r="T30" s="23"/>
      <c r="U30" s="23"/>
      <c r="V30" s="23"/>
      <c r="W30" s="23"/>
      <c r="X30" s="23"/>
    </row>
    <row r="31" spans="1:24" ht="13.5" thickBot="1">
      <c r="A31" s="21" t="s">
        <v>33</v>
      </c>
      <c r="B31" s="128" t="s">
        <v>35</v>
      </c>
      <c r="C31" s="128"/>
      <c r="D31" s="128"/>
      <c r="E31" s="129"/>
      <c r="G31" s="9" t="s">
        <v>43</v>
      </c>
      <c r="H31" s="135" t="s">
        <v>273</v>
      </c>
      <c r="I31" s="136"/>
      <c r="J31" s="136"/>
      <c r="K31" s="136"/>
      <c r="L31" s="136"/>
      <c r="M31" s="137"/>
      <c r="O31" s="23"/>
      <c r="P31" s="23"/>
      <c r="Q31" s="23"/>
      <c r="R31" s="23"/>
      <c r="S31" s="23"/>
      <c r="T31" s="23"/>
      <c r="U31" s="23"/>
      <c r="V31" s="23"/>
      <c r="W31" s="23"/>
      <c r="X31" s="23"/>
    </row>
    <row r="32" spans="1:24" ht="13.5" thickBot="1">
      <c r="A32" s="22" t="s">
        <v>34</v>
      </c>
      <c r="B32" s="128" t="s">
        <v>274</v>
      </c>
      <c r="C32" s="128"/>
      <c r="D32" s="128"/>
      <c r="E32" s="129"/>
      <c r="G32" s="22" t="s">
        <v>272</v>
      </c>
      <c r="H32" s="141" t="s">
        <v>273</v>
      </c>
      <c r="I32" s="142"/>
      <c r="J32" s="142"/>
      <c r="K32" s="142"/>
      <c r="L32" s="142"/>
      <c r="M32" s="143"/>
      <c r="O32" s="23"/>
      <c r="P32" s="23"/>
      <c r="Q32" s="23"/>
      <c r="R32" s="23"/>
      <c r="S32" s="23"/>
      <c r="T32" s="23"/>
      <c r="U32" s="23"/>
      <c r="V32" s="23"/>
      <c r="W32" s="23"/>
      <c r="X32" s="23"/>
    </row>
    <row r="33" spans="7:24" ht="13.5" thickBot="1">
      <c r="G33" s="26"/>
      <c r="H33" s="25"/>
      <c r="I33" s="25"/>
      <c r="J33" s="25"/>
      <c r="K33" s="25"/>
      <c r="O33" s="23"/>
      <c r="P33" s="23"/>
      <c r="Q33" s="23"/>
      <c r="R33" s="23"/>
      <c r="S33" s="23"/>
      <c r="T33" s="23"/>
      <c r="U33" s="23"/>
      <c r="V33" s="23"/>
      <c r="W33" s="23"/>
      <c r="X33" s="23"/>
    </row>
    <row r="34" spans="1:24" ht="13.5" customHeight="1">
      <c r="A34" s="145" t="s">
        <v>154</v>
      </c>
      <c r="B34" s="146"/>
      <c r="C34" s="147"/>
      <c r="G34" s="151" t="s">
        <v>65</v>
      </c>
      <c r="H34" s="152"/>
      <c r="I34" s="152"/>
      <c r="J34" s="152"/>
      <c r="K34" s="152"/>
      <c r="L34" s="152"/>
      <c r="M34" s="153"/>
      <c r="O34" s="23"/>
      <c r="P34" s="23"/>
      <c r="Q34" s="23"/>
      <c r="R34" s="23"/>
      <c r="S34" s="23"/>
      <c r="T34" s="23"/>
      <c r="U34" s="23"/>
      <c r="V34" s="23"/>
      <c r="W34" s="23"/>
      <c r="X34" s="23"/>
    </row>
    <row r="35" spans="1:25" ht="12.75">
      <c r="A35" s="148"/>
      <c r="B35" s="149"/>
      <c r="C35" s="150"/>
      <c r="G35" s="126" t="s">
        <v>66</v>
      </c>
      <c r="H35" s="127"/>
      <c r="I35" s="144" t="s">
        <v>153</v>
      </c>
      <c r="J35" s="144"/>
      <c r="K35" s="144"/>
      <c r="L35" s="144"/>
      <c r="M35" s="154"/>
      <c r="O35" s="23"/>
      <c r="P35" s="23"/>
      <c r="Q35" s="23"/>
      <c r="R35" s="26"/>
      <c r="S35" s="26"/>
      <c r="T35" s="26"/>
      <c r="U35" s="26"/>
      <c r="V35" s="26"/>
      <c r="W35" s="26"/>
      <c r="X35" s="26"/>
      <c r="Y35" s="26"/>
    </row>
    <row r="36" spans="1:25" ht="12.75">
      <c r="A36" s="9" t="s">
        <v>47</v>
      </c>
      <c r="B36" s="10" t="s">
        <v>48</v>
      </c>
      <c r="C36" s="11" t="s">
        <v>49</v>
      </c>
      <c r="G36" s="126" t="s">
        <v>67</v>
      </c>
      <c r="H36" s="127"/>
      <c r="I36" s="144" t="s">
        <v>68</v>
      </c>
      <c r="J36" s="144"/>
      <c r="K36" s="10"/>
      <c r="L36" s="10"/>
      <c r="M36" s="11"/>
      <c r="O36" s="23"/>
      <c r="P36" s="23"/>
      <c r="Q36" s="23"/>
      <c r="R36" s="26"/>
      <c r="S36" s="26"/>
      <c r="T36" s="26"/>
      <c r="U36" s="26"/>
      <c r="V36" s="26"/>
      <c r="W36" s="26"/>
      <c r="X36" s="26"/>
      <c r="Y36" s="26"/>
    </row>
    <row r="37" spans="1:24" ht="12.75">
      <c r="A37" s="9">
        <v>0</v>
      </c>
      <c r="B37" s="10">
        <v>1</v>
      </c>
      <c r="C37" s="11">
        <v>5</v>
      </c>
      <c r="G37" s="126" t="s">
        <v>69</v>
      </c>
      <c r="H37" s="127"/>
      <c r="I37" s="10" t="s">
        <v>70</v>
      </c>
      <c r="J37" s="10"/>
      <c r="K37" s="10"/>
      <c r="L37" s="10"/>
      <c r="M37" s="11"/>
      <c r="O37" s="23"/>
      <c r="P37" s="23"/>
      <c r="Q37" s="23"/>
      <c r="R37" s="26"/>
      <c r="S37" s="26"/>
      <c r="T37" s="26"/>
      <c r="U37" s="26"/>
      <c r="V37" s="26"/>
      <c r="W37" s="23"/>
      <c r="X37" s="23"/>
    </row>
    <row r="38" spans="1:24" ht="12.75">
      <c r="A38" s="9">
        <v>0</v>
      </c>
      <c r="B38" s="10">
        <v>3</v>
      </c>
      <c r="C38" s="11">
        <v>5</v>
      </c>
      <c r="G38" s="126" t="s">
        <v>71</v>
      </c>
      <c r="H38" s="127"/>
      <c r="I38" s="10">
        <v>40</v>
      </c>
      <c r="J38" s="10"/>
      <c r="K38" s="10"/>
      <c r="L38" s="10"/>
      <c r="M38" s="11"/>
      <c r="O38" s="23"/>
      <c r="P38" s="23"/>
      <c r="Q38" s="23"/>
      <c r="R38" s="23"/>
      <c r="S38" s="23"/>
      <c r="T38" s="23"/>
      <c r="U38" s="23"/>
      <c r="V38" s="23"/>
      <c r="W38" s="23"/>
      <c r="X38" s="23"/>
    </row>
    <row r="39" spans="1:24" ht="12.75">
      <c r="A39" s="9">
        <v>0</v>
      </c>
      <c r="B39" s="10">
        <v>4</v>
      </c>
      <c r="C39" s="11">
        <v>5</v>
      </c>
      <c r="G39" s="9" t="s">
        <v>72</v>
      </c>
      <c r="H39" s="10"/>
      <c r="I39" s="10" t="s">
        <v>73</v>
      </c>
      <c r="J39" s="10"/>
      <c r="K39" s="10"/>
      <c r="L39" s="10"/>
      <c r="M39" s="11"/>
      <c r="O39" s="23"/>
      <c r="P39" s="23"/>
      <c r="Q39" s="23"/>
      <c r="R39" s="23"/>
      <c r="S39" s="23"/>
      <c r="T39" s="23"/>
      <c r="U39" s="23"/>
      <c r="V39" s="23"/>
      <c r="W39" s="23"/>
      <c r="X39" s="23"/>
    </row>
    <row r="40" spans="1:24" ht="12.75">
      <c r="A40" s="9">
        <v>0</v>
      </c>
      <c r="B40" s="10">
        <v>4</v>
      </c>
      <c r="C40" s="11">
        <v>0</v>
      </c>
      <c r="G40" s="9" t="s">
        <v>74</v>
      </c>
      <c r="H40" s="10"/>
      <c r="I40" s="10" t="s">
        <v>75</v>
      </c>
      <c r="J40" s="10"/>
      <c r="K40" s="10"/>
      <c r="L40" s="10"/>
      <c r="M40" s="11"/>
      <c r="O40" s="23"/>
      <c r="P40" s="23"/>
      <c r="Q40" s="23"/>
      <c r="R40" s="23"/>
      <c r="S40" s="23"/>
      <c r="T40" s="23"/>
      <c r="U40" s="23"/>
      <c r="V40" s="23"/>
      <c r="W40" s="23"/>
      <c r="X40" s="23"/>
    </row>
    <row r="41" spans="1:24" ht="14.25" customHeight="1">
      <c r="A41" s="9">
        <v>0</v>
      </c>
      <c r="B41" s="10">
        <v>7</v>
      </c>
      <c r="C41" s="11">
        <v>7</v>
      </c>
      <c r="G41" s="9" t="s">
        <v>76</v>
      </c>
      <c r="H41" s="10"/>
      <c r="I41" s="10" t="s">
        <v>77</v>
      </c>
      <c r="J41" s="10"/>
      <c r="K41" s="10"/>
      <c r="L41" s="10"/>
      <c r="M41" s="11"/>
      <c r="O41" s="23"/>
      <c r="P41" s="23"/>
      <c r="Q41" s="23"/>
      <c r="R41" s="23"/>
      <c r="S41" s="23"/>
      <c r="T41" s="23"/>
      <c r="U41" s="23"/>
      <c r="V41" s="23"/>
      <c r="W41" s="23"/>
      <c r="X41" s="23"/>
    </row>
    <row r="42" spans="1:24" ht="13.5" thickBot="1">
      <c r="A42" s="9">
        <v>0</v>
      </c>
      <c r="B42" s="10">
        <v>8</v>
      </c>
      <c r="C42" s="11">
        <v>7</v>
      </c>
      <c r="G42" s="22" t="s">
        <v>78</v>
      </c>
      <c r="H42" s="14"/>
      <c r="I42" s="14">
        <v>108</v>
      </c>
      <c r="J42" s="14"/>
      <c r="K42" s="14"/>
      <c r="L42" s="14"/>
      <c r="M42" s="15"/>
      <c r="O42" s="23"/>
      <c r="P42" s="23"/>
      <c r="Q42" s="23"/>
      <c r="R42" s="23"/>
      <c r="S42" s="23"/>
      <c r="T42" s="23"/>
      <c r="U42" s="23"/>
      <c r="V42" s="23"/>
      <c r="W42" s="23"/>
      <c r="X42" s="23"/>
    </row>
    <row r="43" spans="1:24" ht="12.75">
      <c r="A43" s="9">
        <v>0</v>
      </c>
      <c r="B43" s="10">
        <v>9</v>
      </c>
      <c r="C43" s="11">
        <v>7</v>
      </c>
      <c r="O43" s="23"/>
      <c r="P43" s="23"/>
      <c r="Q43" s="23"/>
      <c r="R43" s="23"/>
      <c r="S43" s="23"/>
      <c r="T43" s="23"/>
      <c r="U43" s="23"/>
      <c r="V43" s="23"/>
      <c r="W43" s="23"/>
      <c r="X43" s="23"/>
    </row>
    <row r="44" spans="1:24" ht="12.75">
      <c r="A44" s="9">
        <v>0</v>
      </c>
      <c r="B44" s="10">
        <v>10</v>
      </c>
      <c r="C44" s="11">
        <v>5</v>
      </c>
      <c r="O44" s="23"/>
      <c r="P44" s="23"/>
      <c r="Q44" s="23"/>
      <c r="R44" s="23"/>
      <c r="S44" s="23"/>
      <c r="T44" s="23"/>
      <c r="U44" s="23"/>
      <c r="V44" s="23"/>
      <c r="W44" s="23"/>
      <c r="X44" s="23"/>
    </row>
    <row r="45" spans="1:24" ht="12.75">
      <c r="A45" s="9">
        <v>0</v>
      </c>
      <c r="B45" s="10">
        <v>11</v>
      </c>
      <c r="C45" s="11">
        <v>4</v>
      </c>
      <c r="O45" s="23"/>
      <c r="P45" s="23"/>
      <c r="Q45" s="23"/>
      <c r="R45" s="23"/>
      <c r="S45" s="23"/>
      <c r="T45" s="23"/>
      <c r="U45" s="23"/>
      <c r="V45" s="23"/>
      <c r="W45" s="23"/>
      <c r="X45" s="23"/>
    </row>
    <row r="46" spans="1:24" ht="12.75">
      <c r="A46" s="9">
        <v>1</v>
      </c>
      <c r="B46" s="10">
        <v>0</v>
      </c>
      <c r="C46" s="11">
        <v>5</v>
      </c>
      <c r="O46" s="23"/>
      <c r="P46" s="23"/>
      <c r="Q46" s="23"/>
      <c r="R46" s="23"/>
      <c r="S46" s="23"/>
      <c r="T46" s="23"/>
      <c r="U46" s="23"/>
      <c r="V46" s="23"/>
      <c r="W46" s="23"/>
      <c r="X46" s="23"/>
    </row>
    <row r="47" spans="1:24" ht="12.75">
      <c r="A47" s="9">
        <v>3</v>
      </c>
      <c r="B47" s="10">
        <v>0</v>
      </c>
      <c r="C47" s="11">
        <v>5</v>
      </c>
      <c r="O47" s="23"/>
      <c r="P47" s="23"/>
      <c r="Q47" s="23"/>
      <c r="R47" s="23"/>
      <c r="S47" s="23"/>
      <c r="T47" s="23"/>
      <c r="U47" s="23"/>
      <c r="V47" s="23"/>
      <c r="W47" s="23"/>
      <c r="X47" s="23"/>
    </row>
    <row r="48" spans="1:24" ht="12.75">
      <c r="A48" s="9">
        <v>4</v>
      </c>
      <c r="B48" s="10">
        <v>0</v>
      </c>
      <c r="C48" s="11">
        <v>0</v>
      </c>
      <c r="O48" s="23"/>
      <c r="P48" s="23"/>
      <c r="Q48" s="23"/>
      <c r="R48" s="23"/>
      <c r="S48" s="23"/>
      <c r="T48" s="23"/>
      <c r="U48" s="23"/>
      <c r="V48" s="23"/>
      <c r="W48" s="23"/>
      <c r="X48" s="23"/>
    </row>
    <row r="49" spans="1:3" ht="12.75">
      <c r="A49" s="9">
        <v>4</v>
      </c>
      <c r="B49" s="10">
        <v>10</v>
      </c>
      <c r="C49" s="11">
        <v>0</v>
      </c>
    </row>
    <row r="50" spans="1:3" ht="12.75">
      <c r="A50" s="9">
        <v>5</v>
      </c>
      <c r="B50" s="10">
        <v>6</v>
      </c>
      <c r="C50" s="11">
        <v>5</v>
      </c>
    </row>
    <row r="51" spans="1:3" ht="12.75">
      <c r="A51" s="9">
        <v>6</v>
      </c>
      <c r="B51" s="10">
        <v>5</v>
      </c>
      <c r="C51" s="11">
        <v>5</v>
      </c>
    </row>
    <row r="52" spans="1:3" ht="12.75">
      <c r="A52" s="9">
        <v>7</v>
      </c>
      <c r="B52" s="10">
        <v>0</v>
      </c>
      <c r="C52" s="11">
        <v>7</v>
      </c>
    </row>
    <row r="53" spans="1:3" ht="12.75">
      <c r="A53" s="9">
        <v>8</v>
      </c>
      <c r="B53" s="10">
        <v>0</v>
      </c>
      <c r="C53" s="11">
        <v>7</v>
      </c>
    </row>
    <row r="54" spans="1:3" ht="12.75">
      <c r="A54" s="9">
        <v>9</v>
      </c>
      <c r="B54" s="10">
        <v>0</v>
      </c>
      <c r="C54" s="11">
        <v>7</v>
      </c>
    </row>
    <row r="55" spans="1:3" ht="12.75">
      <c r="A55" s="9">
        <v>10</v>
      </c>
      <c r="B55" s="10">
        <v>0</v>
      </c>
      <c r="C55" s="11">
        <v>6</v>
      </c>
    </row>
    <row r="56" spans="1:3" ht="12.75">
      <c r="A56" s="9">
        <v>10</v>
      </c>
      <c r="B56" s="10">
        <v>4</v>
      </c>
      <c r="C56" s="11">
        <v>0</v>
      </c>
    </row>
    <row r="57" spans="1:3" ht="13.5" thickBot="1">
      <c r="A57" s="13">
        <v>11</v>
      </c>
      <c r="B57" s="14">
        <v>10</v>
      </c>
      <c r="C57" s="15">
        <v>7</v>
      </c>
    </row>
  </sheetData>
  <mergeCells count="35">
    <mergeCell ref="A25:E25"/>
    <mergeCell ref="G36:H36"/>
    <mergeCell ref="H32:M32"/>
    <mergeCell ref="M1:M2"/>
    <mergeCell ref="I36:J36"/>
    <mergeCell ref="A34:C35"/>
    <mergeCell ref="G34:M34"/>
    <mergeCell ref="G35:H35"/>
    <mergeCell ref="I35:M35"/>
    <mergeCell ref="G37:H37"/>
    <mergeCell ref="G38:H38"/>
    <mergeCell ref="V1:X1"/>
    <mergeCell ref="B31:E31"/>
    <mergeCell ref="B32:E32"/>
    <mergeCell ref="G25:M25"/>
    <mergeCell ref="G27:G28"/>
    <mergeCell ref="H29:M29"/>
    <mergeCell ref="H30:M30"/>
    <mergeCell ref="H31:M31"/>
    <mergeCell ref="O1:O2"/>
    <mergeCell ref="P1:Q1"/>
    <mergeCell ref="I1:I2"/>
    <mergeCell ref="J1:J2"/>
    <mergeCell ref="K1:K2"/>
    <mergeCell ref="L1:L2"/>
    <mergeCell ref="R1:U1"/>
    <mergeCell ref="A1:A2"/>
    <mergeCell ref="B1:B2"/>
    <mergeCell ref="C1:C2"/>
    <mergeCell ref="D1:D2"/>
    <mergeCell ref="E1:E2"/>
    <mergeCell ref="F1:F2"/>
    <mergeCell ref="G1:G2"/>
    <mergeCell ref="H1:H2"/>
    <mergeCell ref="N1:N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3"/>
  </sheetPr>
  <dimension ref="A1:Z57"/>
  <sheetViews>
    <sheetView workbookViewId="0" topLeftCell="K1">
      <selection activeCell="N24" sqref="N24"/>
    </sheetView>
  </sheetViews>
  <sheetFormatPr defaultColWidth="9.140625" defaultRowHeight="12.75"/>
  <cols>
    <col min="1" max="1" width="10.140625" style="0" bestFit="1" customWidth="1"/>
    <col min="2" max="2" width="7.140625" style="0" bestFit="1" customWidth="1"/>
    <col min="3" max="3" width="9.00390625" style="0" customWidth="1"/>
    <col min="4" max="4" width="7.00390625" style="0" customWidth="1"/>
    <col min="8" max="8" width="14.140625" style="0" bestFit="1" customWidth="1"/>
    <col min="9" max="9" width="14.7109375" style="0" bestFit="1" customWidth="1"/>
    <col min="18" max="18" width="13.00390625" style="0" customWidth="1"/>
  </cols>
  <sheetData>
    <row r="1" spans="1:26" ht="12.75" customHeight="1">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61" t="s">
        <v>13</v>
      </c>
      <c r="P1" s="120" t="s">
        <v>14</v>
      </c>
      <c r="Q1" s="163"/>
      <c r="R1" s="158" t="s">
        <v>15</v>
      </c>
      <c r="S1" s="158"/>
      <c r="T1" s="158"/>
      <c r="U1" s="158"/>
      <c r="V1" s="155" t="s">
        <v>16</v>
      </c>
      <c r="W1" s="121"/>
      <c r="X1" s="121"/>
      <c r="Y1" s="1" t="s">
        <v>17</v>
      </c>
      <c r="Z1" s="2"/>
    </row>
    <row r="2" spans="1:26" ht="39" thickBot="1">
      <c r="A2" s="157"/>
      <c r="B2" s="156"/>
      <c r="C2" s="156"/>
      <c r="D2" s="156"/>
      <c r="E2" s="156"/>
      <c r="F2" s="156"/>
      <c r="G2" s="156"/>
      <c r="H2" s="156"/>
      <c r="I2" s="156"/>
      <c r="J2" s="156"/>
      <c r="K2" s="156"/>
      <c r="L2" s="156"/>
      <c r="M2" s="156"/>
      <c r="N2" s="156"/>
      <c r="O2" s="162"/>
      <c r="P2" s="3" t="s">
        <v>18</v>
      </c>
      <c r="Q2" s="4" t="s">
        <v>19</v>
      </c>
      <c r="R2" s="63" t="s">
        <v>56</v>
      </c>
      <c r="S2" s="63" t="s">
        <v>64</v>
      </c>
      <c r="T2" s="64" t="s">
        <v>124</v>
      </c>
      <c r="U2" s="64" t="s">
        <v>126</v>
      </c>
      <c r="V2" s="4" t="s">
        <v>20</v>
      </c>
      <c r="W2" s="4" t="s">
        <v>21</v>
      </c>
      <c r="X2" s="4" t="s">
        <v>22</v>
      </c>
      <c r="Y2" s="5" t="s">
        <v>23</v>
      </c>
      <c r="Z2" s="6" t="s">
        <v>24</v>
      </c>
    </row>
    <row r="3" spans="1:26" ht="13.5" thickBot="1">
      <c r="A3" s="18">
        <v>4</v>
      </c>
      <c r="B3" s="1">
        <v>0</v>
      </c>
      <c r="C3" s="1">
        <v>0</v>
      </c>
      <c r="D3" s="1"/>
      <c r="E3" s="1">
        <v>1882</v>
      </c>
      <c r="F3" s="1">
        <v>1882</v>
      </c>
      <c r="G3" s="1">
        <v>602240</v>
      </c>
      <c r="H3" s="1">
        <v>0.046191</v>
      </c>
      <c r="I3" s="1">
        <v>0</v>
      </c>
      <c r="J3" s="1">
        <v>0</v>
      </c>
      <c r="K3" s="1">
        <v>0</v>
      </c>
      <c r="L3" s="1">
        <v>0</v>
      </c>
      <c r="M3" s="1">
        <v>129.977349</v>
      </c>
      <c r="N3" s="1">
        <v>0</v>
      </c>
      <c r="O3" s="2">
        <v>0.066916</v>
      </c>
      <c r="P3" s="17">
        <f>SUM(O3:O6)</f>
        <v>24.363288999999998</v>
      </c>
      <c r="Q3" s="7">
        <f>P3/SUM(N3:N6)</f>
        <v>0.7859125483870967</v>
      </c>
      <c r="R3" s="7"/>
      <c r="S3" s="7"/>
      <c r="T3" s="1" t="s">
        <v>127</v>
      </c>
      <c r="U3" s="1">
        <v>100</v>
      </c>
      <c r="V3" s="7">
        <f>SUM(O3:O23)</f>
        <v>76.844216</v>
      </c>
      <c r="W3" s="7">
        <f>(SUM(G3:G23)-SUM(J3:J23)-SUM(L3:L23))/9000000</f>
        <v>76.83973511111111</v>
      </c>
      <c r="X3" s="7">
        <f>SUM(O3:O23)</f>
        <v>76.844216</v>
      </c>
      <c r="Y3" s="7">
        <v>144.68395264239925</v>
      </c>
      <c r="Z3" s="8">
        <f>W3/Y3</f>
        <v>0.5310867840404399</v>
      </c>
    </row>
    <row r="4" spans="1:24" ht="12.75">
      <c r="A4" s="9">
        <v>0</v>
      </c>
      <c r="B4" s="10">
        <v>4</v>
      </c>
      <c r="C4" s="10">
        <v>0</v>
      </c>
      <c r="D4" s="10"/>
      <c r="E4" s="10">
        <v>3757</v>
      </c>
      <c r="F4" s="10">
        <v>3751</v>
      </c>
      <c r="G4" s="10">
        <v>9002400</v>
      </c>
      <c r="H4" s="10">
        <v>0.040103</v>
      </c>
      <c r="I4" s="10">
        <v>0</v>
      </c>
      <c r="J4" s="10">
        <v>0</v>
      </c>
      <c r="K4" s="10">
        <v>0</v>
      </c>
      <c r="L4" s="10">
        <v>0</v>
      </c>
      <c r="M4" s="10">
        <v>128.379773</v>
      </c>
      <c r="N4" s="10">
        <v>1</v>
      </c>
      <c r="O4" s="11">
        <v>1.000267</v>
      </c>
      <c r="P4" s="86"/>
      <c r="Q4" s="10"/>
      <c r="T4" s="10"/>
      <c r="U4" s="10"/>
      <c r="V4" s="10"/>
      <c r="W4" s="10"/>
      <c r="X4" s="11"/>
    </row>
    <row r="5" spans="1:24" ht="12.75">
      <c r="A5" s="9">
        <v>10</v>
      </c>
      <c r="B5" s="10">
        <v>4</v>
      </c>
      <c r="C5" s="10">
        <v>0</v>
      </c>
      <c r="D5" s="10"/>
      <c r="E5" s="10">
        <v>8628</v>
      </c>
      <c r="F5" s="10">
        <v>8628</v>
      </c>
      <c r="G5" s="10">
        <v>2760960</v>
      </c>
      <c r="H5" s="10">
        <v>0.022456</v>
      </c>
      <c r="I5" s="10">
        <v>0</v>
      </c>
      <c r="J5" s="10">
        <v>0</v>
      </c>
      <c r="K5" s="10">
        <v>0</v>
      </c>
      <c r="L5" s="10">
        <v>0</v>
      </c>
      <c r="M5" s="10">
        <v>73.646142</v>
      </c>
      <c r="N5" s="10">
        <v>0</v>
      </c>
      <c r="O5" s="11">
        <v>0.306773</v>
      </c>
      <c r="P5" s="86"/>
      <c r="Q5" s="10"/>
      <c r="S5" s="16"/>
      <c r="T5" s="10"/>
      <c r="U5" s="10"/>
      <c r="V5" s="10"/>
      <c r="W5" s="10"/>
      <c r="X5" s="11"/>
    </row>
    <row r="6" spans="1:24" ht="12.75">
      <c r="A6" s="9">
        <v>4</v>
      </c>
      <c r="B6" s="10">
        <v>10</v>
      </c>
      <c r="C6" s="10">
        <v>0</v>
      </c>
      <c r="D6" s="10"/>
      <c r="E6" s="10">
        <v>17280</v>
      </c>
      <c r="F6" s="10">
        <v>17242</v>
      </c>
      <c r="G6" s="10">
        <v>206904000</v>
      </c>
      <c r="H6" s="10">
        <v>0.058611</v>
      </c>
      <c r="I6" s="10">
        <v>0</v>
      </c>
      <c r="J6" s="10">
        <v>0</v>
      </c>
      <c r="K6" s="10">
        <v>0</v>
      </c>
      <c r="L6" s="10">
        <v>0</v>
      </c>
      <c r="M6" s="10">
        <v>87.575053</v>
      </c>
      <c r="N6" s="10">
        <v>30</v>
      </c>
      <c r="O6" s="11">
        <v>22.989333</v>
      </c>
      <c r="P6" s="86"/>
      <c r="Q6" s="10"/>
      <c r="S6" s="16"/>
      <c r="T6" s="10"/>
      <c r="U6" s="10"/>
      <c r="V6" s="10"/>
      <c r="W6" s="10"/>
      <c r="X6" s="11"/>
    </row>
    <row r="7" spans="1:24" ht="12.75">
      <c r="A7" s="9">
        <v>1</v>
      </c>
      <c r="B7" s="10">
        <v>0</v>
      </c>
      <c r="C7" s="10"/>
      <c r="D7" s="10">
        <v>13</v>
      </c>
      <c r="E7" s="10">
        <v>1053</v>
      </c>
      <c r="F7" s="10">
        <v>1053</v>
      </c>
      <c r="G7" s="10">
        <v>539136</v>
      </c>
      <c r="H7" s="10">
        <v>0.029778</v>
      </c>
      <c r="I7" s="10">
        <v>0</v>
      </c>
      <c r="J7" s="10">
        <v>0</v>
      </c>
      <c r="K7" s="10">
        <v>0</v>
      </c>
      <c r="L7" s="10">
        <v>0</v>
      </c>
      <c r="M7" s="10">
        <v>238.811861</v>
      </c>
      <c r="N7" s="10">
        <v>0.06</v>
      </c>
      <c r="O7" s="11">
        <v>0.059904</v>
      </c>
      <c r="P7" s="86"/>
      <c r="Q7" s="10"/>
      <c r="R7" s="12">
        <f>(I7+K7)/F7</f>
        <v>0</v>
      </c>
      <c r="S7" s="16">
        <v>0.01</v>
      </c>
      <c r="T7" s="10"/>
      <c r="U7" s="10"/>
      <c r="V7" s="10"/>
      <c r="W7" s="10"/>
      <c r="X7" s="11"/>
    </row>
    <row r="8" spans="1:24" ht="12.75">
      <c r="A8" s="9">
        <v>3</v>
      </c>
      <c r="B8" s="10">
        <v>0</v>
      </c>
      <c r="C8" s="10"/>
      <c r="D8" s="10">
        <v>13</v>
      </c>
      <c r="E8" s="10">
        <v>1053</v>
      </c>
      <c r="F8" s="10">
        <v>1053</v>
      </c>
      <c r="G8" s="10">
        <v>539136</v>
      </c>
      <c r="H8" s="10">
        <v>0.02913</v>
      </c>
      <c r="I8" s="10">
        <v>0</v>
      </c>
      <c r="J8" s="10">
        <v>0</v>
      </c>
      <c r="K8" s="10">
        <v>0</v>
      </c>
      <c r="L8" s="10">
        <v>0</v>
      </c>
      <c r="M8" s="10">
        <v>236.722559</v>
      </c>
      <c r="N8" s="10">
        <v>0.06</v>
      </c>
      <c r="O8" s="11">
        <v>0.059904</v>
      </c>
      <c r="P8" s="86"/>
      <c r="Q8" s="10"/>
      <c r="R8" s="12">
        <f aca="true" t="shared" si="0" ref="R8:R22">(I8+K8)/F8</f>
        <v>0</v>
      </c>
      <c r="S8" s="16">
        <v>0.01</v>
      </c>
      <c r="T8" s="10"/>
      <c r="U8" s="10"/>
      <c r="V8" s="10"/>
      <c r="W8" s="10"/>
      <c r="X8" s="11"/>
    </row>
    <row r="9" spans="1:24" ht="12.75">
      <c r="A9" s="9">
        <v>7</v>
      </c>
      <c r="B9" s="10">
        <v>0</v>
      </c>
      <c r="C9" s="10"/>
      <c r="D9" s="10">
        <v>15</v>
      </c>
      <c r="E9" s="10">
        <v>899</v>
      </c>
      <c r="F9" s="10">
        <v>899</v>
      </c>
      <c r="G9" s="10">
        <v>863040</v>
      </c>
      <c r="H9" s="10">
        <v>0.028965</v>
      </c>
      <c r="I9" s="10">
        <v>0</v>
      </c>
      <c r="J9" s="10">
        <v>0</v>
      </c>
      <c r="K9" s="10">
        <v>0</v>
      </c>
      <c r="L9" s="10">
        <v>0</v>
      </c>
      <c r="M9" s="10">
        <v>98.828756</v>
      </c>
      <c r="N9" s="10">
        <v>0.096</v>
      </c>
      <c r="O9" s="11">
        <v>0.095893</v>
      </c>
      <c r="P9" s="86"/>
      <c r="Q9" s="10"/>
      <c r="R9" s="12">
        <f t="shared" si="0"/>
        <v>0</v>
      </c>
      <c r="S9" s="36">
        <v>0.05</v>
      </c>
      <c r="T9" s="10"/>
      <c r="U9" s="10"/>
      <c r="V9" s="10"/>
      <c r="W9" s="10"/>
      <c r="X9" s="11"/>
    </row>
    <row r="10" spans="1:24" ht="12.75">
      <c r="A10" s="9">
        <v>8</v>
      </c>
      <c r="B10" s="10">
        <v>0</v>
      </c>
      <c r="C10" s="10"/>
      <c r="D10" s="10">
        <v>15</v>
      </c>
      <c r="E10" s="10">
        <v>900</v>
      </c>
      <c r="F10" s="10">
        <v>900</v>
      </c>
      <c r="G10" s="10">
        <v>864000</v>
      </c>
      <c r="H10" s="10">
        <v>0.029989</v>
      </c>
      <c r="I10" s="10">
        <v>0</v>
      </c>
      <c r="J10" s="10">
        <v>0</v>
      </c>
      <c r="K10" s="10">
        <v>0</v>
      </c>
      <c r="L10" s="10">
        <v>0</v>
      </c>
      <c r="M10" s="10">
        <v>97.838617</v>
      </c>
      <c r="N10" s="10">
        <v>0.096</v>
      </c>
      <c r="O10" s="11">
        <v>0.096</v>
      </c>
      <c r="P10" s="86"/>
      <c r="Q10" s="10"/>
      <c r="R10" s="12">
        <f t="shared" si="0"/>
        <v>0</v>
      </c>
      <c r="S10" s="36">
        <v>0.05</v>
      </c>
      <c r="T10" s="10"/>
      <c r="U10" s="10"/>
      <c r="V10" s="10"/>
      <c r="W10" s="10"/>
      <c r="X10" s="11"/>
    </row>
    <row r="11" spans="1:24" ht="12.75">
      <c r="A11" s="9">
        <v>9</v>
      </c>
      <c r="B11" s="10">
        <v>0</v>
      </c>
      <c r="C11" s="10"/>
      <c r="D11" s="10">
        <v>15</v>
      </c>
      <c r="E11" s="10">
        <v>900</v>
      </c>
      <c r="F11" s="10">
        <v>900</v>
      </c>
      <c r="G11" s="10">
        <v>864000</v>
      </c>
      <c r="H11" s="10">
        <v>0.030016</v>
      </c>
      <c r="I11" s="10">
        <v>1</v>
      </c>
      <c r="J11" s="10">
        <v>960</v>
      </c>
      <c r="K11" s="10">
        <v>0</v>
      </c>
      <c r="L11" s="10">
        <v>0</v>
      </c>
      <c r="M11" s="10">
        <v>97.814464</v>
      </c>
      <c r="N11" s="10">
        <v>0.096</v>
      </c>
      <c r="O11" s="11">
        <v>0.096</v>
      </c>
      <c r="P11" s="86"/>
      <c r="Q11" s="10"/>
      <c r="R11" s="108">
        <f>(I11+K11)*100/F11</f>
        <v>0.1111111111111111</v>
      </c>
      <c r="S11" s="36">
        <v>0.05</v>
      </c>
      <c r="T11" s="10"/>
      <c r="U11" s="10"/>
      <c r="V11" s="10"/>
      <c r="W11" s="10"/>
      <c r="X11" s="11"/>
    </row>
    <row r="12" spans="1:24" ht="12.75">
      <c r="A12" s="9">
        <v>10</v>
      </c>
      <c r="B12" s="10">
        <v>0</v>
      </c>
      <c r="C12" s="10"/>
      <c r="D12" s="10">
        <v>15</v>
      </c>
      <c r="E12" s="10">
        <v>2194</v>
      </c>
      <c r="F12" s="10">
        <v>2194</v>
      </c>
      <c r="G12" s="10">
        <v>8986624</v>
      </c>
      <c r="H12" s="10">
        <v>0.033847</v>
      </c>
      <c r="I12" s="10">
        <v>0</v>
      </c>
      <c r="J12" s="10">
        <v>0</v>
      </c>
      <c r="K12" s="10">
        <v>0</v>
      </c>
      <c r="L12" s="10">
        <v>0</v>
      </c>
      <c r="M12" s="10">
        <v>120.355312</v>
      </c>
      <c r="N12" s="10">
        <v>1</v>
      </c>
      <c r="O12" s="11">
        <v>0.998514</v>
      </c>
      <c r="P12" s="86"/>
      <c r="Q12" s="10"/>
      <c r="R12" s="12">
        <f t="shared" si="0"/>
        <v>0</v>
      </c>
      <c r="S12" s="16">
        <v>0.0001</v>
      </c>
      <c r="T12" s="10"/>
      <c r="U12" s="10"/>
      <c r="V12" s="10"/>
      <c r="W12" s="10"/>
      <c r="X12" s="11"/>
    </row>
    <row r="13" spans="1:24" ht="12.75">
      <c r="A13" s="9">
        <v>0</v>
      </c>
      <c r="B13" s="10">
        <v>1</v>
      </c>
      <c r="C13" s="10"/>
      <c r="D13" s="10">
        <v>7</v>
      </c>
      <c r="E13" s="10">
        <v>14383</v>
      </c>
      <c r="F13" s="10">
        <v>14383</v>
      </c>
      <c r="G13" s="10">
        <v>172596000</v>
      </c>
      <c r="H13" s="10">
        <v>0.045683</v>
      </c>
      <c r="I13" s="10">
        <v>0</v>
      </c>
      <c r="J13" s="10">
        <v>0</v>
      </c>
      <c r="K13" s="10">
        <v>0</v>
      </c>
      <c r="L13" s="10">
        <v>0</v>
      </c>
      <c r="M13" s="10">
        <v>238.112892</v>
      </c>
      <c r="N13" s="10">
        <v>19.200001</v>
      </c>
      <c r="O13" s="11">
        <v>19.177333</v>
      </c>
      <c r="P13" s="86"/>
      <c r="Q13" s="10"/>
      <c r="R13" s="12">
        <f t="shared" si="0"/>
        <v>0</v>
      </c>
      <c r="S13" s="16">
        <v>1E-07</v>
      </c>
      <c r="T13" s="10"/>
      <c r="U13" s="10"/>
      <c r="V13" s="10"/>
      <c r="W13" s="10"/>
      <c r="X13" s="11"/>
    </row>
    <row r="14" spans="1:24" ht="12.75">
      <c r="A14" s="9">
        <v>0</v>
      </c>
      <c r="B14" s="10">
        <v>3</v>
      </c>
      <c r="C14" s="10"/>
      <c r="D14" s="10">
        <v>7</v>
      </c>
      <c r="E14" s="10">
        <v>17990</v>
      </c>
      <c r="F14" s="10">
        <v>17990</v>
      </c>
      <c r="G14" s="10">
        <v>215880000</v>
      </c>
      <c r="H14" s="10">
        <v>0.044594</v>
      </c>
      <c r="I14" s="10">
        <v>0</v>
      </c>
      <c r="J14" s="10">
        <v>0</v>
      </c>
      <c r="K14" s="10">
        <v>0</v>
      </c>
      <c r="L14" s="10">
        <v>0</v>
      </c>
      <c r="M14" s="10">
        <v>238.582952</v>
      </c>
      <c r="N14" s="10">
        <v>24</v>
      </c>
      <c r="O14" s="11">
        <v>23.986667</v>
      </c>
      <c r="P14" s="86"/>
      <c r="Q14" s="10"/>
      <c r="R14" s="12">
        <f t="shared" si="0"/>
        <v>0</v>
      </c>
      <c r="S14" s="16">
        <v>1E-07</v>
      </c>
      <c r="T14" s="10"/>
      <c r="U14" s="10"/>
      <c r="V14" s="10"/>
      <c r="W14" s="10"/>
      <c r="X14" s="11"/>
    </row>
    <row r="15" spans="1:24" ht="12.75">
      <c r="A15" s="9">
        <v>0</v>
      </c>
      <c r="B15" s="10">
        <v>4</v>
      </c>
      <c r="C15" s="10"/>
      <c r="D15" s="10">
        <v>7</v>
      </c>
      <c r="E15" s="10">
        <v>2999</v>
      </c>
      <c r="F15" s="10">
        <v>2999</v>
      </c>
      <c r="G15" s="10">
        <v>35988000</v>
      </c>
      <c r="H15" s="10">
        <v>0.047537</v>
      </c>
      <c r="I15" s="10">
        <v>0</v>
      </c>
      <c r="J15" s="10">
        <v>0</v>
      </c>
      <c r="K15" s="10">
        <v>0</v>
      </c>
      <c r="L15" s="10">
        <v>0</v>
      </c>
      <c r="M15" s="10">
        <v>135.834625</v>
      </c>
      <c r="N15" s="10">
        <v>4</v>
      </c>
      <c r="O15" s="11">
        <v>3.998667</v>
      </c>
      <c r="P15" s="86"/>
      <c r="Q15" s="10"/>
      <c r="R15" s="12">
        <f t="shared" si="0"/>
        <v>0</v>
      </c>
      <c r="S15" s="16">
        <v>0.0001</v>
      </c>
      <c r="T15" s="10"/>
      <c r="U15" s="10"/>
      <c r="V15" s="10"/>
      <c r="W15" s="10"/>
      <c r="X15" s="11"/>
    </row>
    <row r="16" spans="1:24" ht="12.75">
      <c r="A16" s="9">
        <v>6</v>
      </c>
      <c r="B16" s="10">
        <v>5</v>
      </c>
      <c r="C16" s="10"/>
      <c r="D16" s="10">
        <v>13</v>
      </c>
      <c r="E16" s="10">
        <v>1096</v>
      </c>
      <c r="F16" s="10">
        <v>1096</v>
      </c>
      <c r="G16" s="10">
        <v>4489216</v>
      </c>
      <c r="H16" s="10">
        <v>0.038988</v>
      </c>
      <c r="I16" s="10">
        <v>0</v>
      </c>
      <c r="J16" s="10">
        <v>0</v>
      </c>
      <c r="K16" s="10">
        <v>0</v>
      </c>
      <c r="L16" s="10">
        <v>0</v>
      </c>
      <c r="M16" s="10">
        <v>91.94923</v>
      </c>
      <c r="N16" s="10">
        <v>0.5</v>
      </c>
      <c r="O16" s="11">
        <v>0.498802</v>
      </c>
      <c r="P16" s="86"/>
      <c r="Q16" s="10"/>
      <c r="R16" s="12">
        <f t="shared" si="0"/>
        <v>0</v>
      </c>
      <c r="S16" s="16">
        <v>0.0001</v>
      </c>
      <c r="T16" s="10"/>
      <c r="U16" s="10"/>
      <c r="V16" s="10"/>
      <c r="W16" s="10"/>
      <c r="X16" s="11"/>
    </row>
    <row r="17" spans="1:24" ht="12.75">
      <c r="A17" s="9">
        <v>5</v>
      </c>
      <c r="B17" s="10">
        <v>6</v>
      </c>
      <c r="C17" s="10"/>
      <c r="D17" s="10">
        <v>13</v>
      </c>
      <c r="E17" s="10">
        <v>1096</v>
      </c>
      <c r="F17" s="10">
        <v>1096</v>
      </c>
      <c r="G17" s="10">
        <v>4489216</v>
      </c>
      <c r="H17" s="10">
        <v>0.030598</v>
      </c>
      <c r="I17" s="10">
        <v>0</v>
      </c>
      <c r="J17" s="10">
        <v>0</v>
      </c>
      <c r="K17" s="10">
        <v>0</v>
      </c>
      <c r="L17" s="10">
        <v>0</v>
      </c>
      <c r="M17" s="10">
        <v>90.393603</v>
      </c>
      <c r="N17" s="10">
        <v>0.5</v>
      </c>
      <c r="O17" s="11">
        <v>0.498802</v>
      </c>
      <c r="P17" s="86"/>
      <c r="Q17" s="10"/>
      <c r="R17" s="12">
        <f t="shared" si="0"/>
        <v>0</v>
      </c>
      <c r="S17" s="16">
        <v>0.0001</v>
      </c>
      <c r="T17" s="10"/>
      <c r="U17" s="10"/>
      <c r="V17" s="10"/>
      <c r="W17" s="10"/>
      <c r="X17" s="11"/>
    </row>
    <row r="18" spans="1:24" ht="12.75">
      <c r="A18" s="9">
        <v>0</v>
      </c>
      <c r="B18" s="10">
        <v>7</v>
      </c>
      <c r="C18" s="10"/>
      <c r="D18" s="10">
        <v>7</v>
      </c>
      <c r="E18" s="10">
        <v>900</v>
      </c>
      <c r="F18" s="10">
        <v>900</v>
      </c>
      <c r="G18" s="10">
        <v>864000</v>
      </c>
      <c r="H18" s="10">
        <v>0.036315</v>
      </c>
      <c r="I18" s="10">
        <v>14</v>
      </c>
      <c r="J18" s="10">
        <v>13440</v>
      </c>
      <c r="K18" s="10">
        <v>0</v>
      </c>
      <c r="L18" s="10">
        <v>0</v>
      </c>
      <c r="M18" s="10">
        <v>97.890577</v>
      </c>
      <c r="N18" s="10">
        <v>0.096</v>
      </c>
      <c r="O18" s="11">
        <v>0.096</v>
      </c>
      <c r="P18" s="86"/>
      <c r="Q18" s="10"/>
      <c r="R18" s="108">
        <f>(I18+K18)*100/F18</f>
        <v>1.5555555555555556</v>
      </c>
      <c r="S18" s="36">
        <v>0.05</v>
      </c>
      <c r="T18" s="10"/>
      <c r="U18" s="10"/>
      <c r="V18" s="10"/>
      <c r="W18" s="10"/>
      <c r="X18" s="11"/>
    </row>
    <row r="19" spans="1:24" ht="12.75">
      <c r="A19" s="9">
        <v>0</v>
      </c>
      <c r="B19" s="10">
        <v>9</v>
      </c>
      <c r="C19" s="10"/>
      <c r="D19" s="10">
        <v>7</v>
      </c>
      <c r="E19" s="10">
        <v>902</v>
      </c>
      <c r="F19" s="10">
        <v>900</v>
      </c>
      <c r="G19" s="10">
        <v>864000</v>
      </c>
      <c r="H19" s="10">
        <v>0.036811</v>
      </c>
      <c r="I19" s="10">
        <v>13</v>
      </c>
      <c r="J19" s="10">
        <v>12480</v>
      </c>
      <c r="K19" s="10">
        <v>0</v>
      </c>
      <c r="L19" s="10">
        <v>0</v>
      </c>
      <c r="M19" s="10">
        <v>99.924836</v>
      </c>
      <c r="N19" s="10">
        <v>0.096</v>
      </c>
      <c r="O19" s="11">
        <v>0.096</v>
      </c>
      <c r="P19" s="86"/>
      <c r="Q19" s="10"/>
      <c r="R19" s="108">
        <f>(I19+K19)*100/F19</f>
        <v>1.4444444444444444</v>
      </c>
      <c r="S19" s="36">
        <v>0.05</v>
      </c>
      <c r="T19" s="10"/>
      <c r="U19" s="10"/>
      <c r="V19" s="10"/>
      <c r="W19" s="10"/>
      <c r="X19" s="11"/>
    </row>
    <row r="20" spans="1:24" ht="12.75">
      <c r="A20" s="9">
        <v>0</v>
      </c>
      <c r="B20" s="10">
        <v>10</v>
      </c>
      <c r="C20" s="10"/>
      <c r="D20" s="10">
        <v>7</v>
      </c>
      <c r="E20" s="10">
        <v>4392</v>
      </c>
      <c r="F20" s="10">
        <v>4392</v>
      </c>
      <c r="G20" s="10">
        <v>17989632</v>
      </c>
      <c r="H20" s="10">
        <v>0.041775</v>
      </c>
      <c r="I20" s="10">
        <v>0</v>
      </c>
      <c r="J20" s="10">
        <v>0</v>
      </c>
      <c r="K20" s="10">
        <v>0</v>
      </c>
      <c r="L20" s="10">
        <v>0</v>
      </c>
      <c r="M20" s="10">
        <v>118.479453</v>
      </c>
      <c r="N20" s="10">
        <v>2</v>
      </c>
      <c r="O20" s="11">
        <v>1.998848</v>
      </c>
      <c r="P20" s="86"/>
      <c r="Q20" s="10"/>
      <c r="R20" s="12">
        <f t="shared" si="0"/>
        <v>0</v>
      </c>
      <c r="S20" s="16">
        <v>0.0001</v>
      </c>
      <c r="T20" s="10"/>
      <c r="U20" s="10"/>
      <c r="V20" s="10"/>
      <c r="W20" s="10"/>
      <c r="X20" s="11"/>
    </row>
    <row r="21" spans="1:24" ht="12.75">
      <c r="A21" s="9">
        <v>11</v>
      </c>
      <c r="B21" s="10">
        <v>10</v>
      </c>
      <c r="C21" s="10"/>
      <c r="D21" s="10">
        <v>5</v>
      </c>
      <c r="E21" s="10">
        <v>11348</v>
      </c>
      <c r="F21" s="10">
        <v>11245</v>
      </c>
      <c r="G21" s="10">
        <v>4498000</v>
      </c>
      <c r="H21" s="10">
        <v>0.012947</v>
      </c>
      <c r="I21" s="10">
        <v>0</v>
      </c>
      <c r="J21" s="10">
        <v>0</v>
      </c>
      <c r="K21" s="10">
        <v>0</v>
      </c>
      <c r="L21" s="10">
        <v>0</v>
      </c>
      <c r="M21" s="10">
        <v>198.502669</v>
      </c>
      <c r="N21" s="10">
        <v>0.5</v>
      </c>
      <c r="O21" s="11">
        <v>0.499778</v>
      </c>
      <c r="P21" s="86"/>
      <c r="Q21" s="10"/>
      <c r="R21" s="12">
        <f t="shared" si="0"/>
        <v>0</v>
      </c>
      <c r="S21" s="16">
        <v>0.0001</v>
      </c>
      <c r="T21" s="10"/>
      <c r="U21" s="10"/>
      <c r="V21" s="10"/>
      <c r="W21" s="10"/>
      <c r="X21" s="11"/>
    </row>
    <row r="22" spans="1:24" ht="12.75">
      <c r="A22" s="9">
        <v>0</v>
      </c>
      <c r="B22" s="10">
        <v>11</v>
      </c>
      <c r="C22" s="10"/>
      <c r="D22" s="10">
        <v>7</v>
      </c>
      <c r="E22" s="10">
        <v>344</v>
      </c>
      <c r="F22" s="10">
        <v>344</v>
      </c>
      <c r="G22" s="10">
        <v>1150336</v>
      </c>
      <c r="H22" s="10">
        <v>0.04192</v>
      </c>
      <c r="I22" s="10">
        <v>0</v>
      </c>
      <c r="J22" s="10">
        <v>0</v>
      </c>
      <c r="K22" s="10">
        <v>0</v>
      </c>
      <c r="L22" s="10">
        <v>0</v>
      </c>
      <c r="M22" s="10">
        <v>120.978474</v>
      </c>
      <c r="N22" s="10">
        <v>0.128</v>
      </c>
      <c r="O22" s="11">
        <v>0.127815</v>
      </c>
      <c r="P22" s="86"/>
      <c r="Q22" s="10"/>
      <c r="R22" s="12">
        <f t="shared" si="0"/>
        <v>0</v>
      </c>
      <c r="S22" s="16">
        <v>0.0001</v>
      </c>
      <c r="T22" s="10"/>
      <c r="U22" s="10"/>
      <c r="V22" s="10"/>
      <c r="W22" s="10"/>
      <c r="X22" s="11"/>
    </row>
    <row r="23" spans="1:24" ht="13.5" thickBot="1">
      <c r="A23" s="13">
        <v>0</v>
      </c>
      <c r="B23" s="14">
        <v>8</v>
      </c>
      <c r="C23" s="14"/>
      <c r="D23" s="14">
        <v>7</v>
      </c>
      <c r="E23" s="14">
        <v>900</v>
      </c>
      <c r="F23" s="14">
        <v>900</v>
      </c>
      <c r="G23" s="14">
        <v>864000</v>
      </c>
      <c r="H23" s="14">
        <v>0.036561</v>
      </c>
      <c r="I23" s="14">
        <v>14</v>
      </c>
      <c r="J23" s="14">
        <v>13440</v>
      </c>
      <c r="K23" s="14">
        <v>0</v>
      </c>
      <c r="L23" s="14">
        <v>0</v>
      </c>
      <c r="M23" s="14">
        <v>99.974242</v>
      </c>
      <c r="N23" s="14">
        <v>0.096</v>
      </c>
      <c r="O23" s="15">
        <v>0.096</v>
      </c>
      <c r="P23" s="88"/>
      <c r="Q23" s="14"/>
      <c r="R23" s="108">
        <f>(I23+K23)*100/F23</f>
        <v>1.5555555555555556</v>
      </c>
      <c r="S23" s="36">
        <v>0.05</v>
      </c>
      <c r="T23" s="14"/>
      <c r="U23" s="14"/>
      <c r="V23" s="14"/>
      <c r="W23" s="14"/>
      <c r="X23" s="15"/>
    </row>
    <row r="24" ht="13.5" thickBot="1">
      <c r="S24" s="16"/>
    </row>
    <row r="25" spans="1:19" ht="13.5" thickBot="1">
      <c r="A25" s="138" t="s">
        <v>45</v>
      </c>
      <c r="B25" s="139"/>
      <c r="C25" s="139"/>
      <c r="D25" s="139"/>
      <c r="E25" s="140"/>
      <c r="G25" s="120" t="s">
        <v>36</v>
      </c>
      <c r="H25" s="121"/>
      <c r="I25" s="121"/>
      <c r="J25" s="121"/>
      <c r="K25" s="121"/>
      <c r="L25" s="121"/>
      <c r="M25" s="122"/>
      <c r="S25" s="16"/>
    </row>
    <row r="26" spans="1:19" ht="12.75">
      <c r="A26" s="18"/>
      <c r="B26" s="1" t="s">
        <v>25</v>
      </c>
      <c r="C26" s="1" t="s">
        <v>26</v>
      </c>
      <c r="D26" s="1" t="s">
        <v>27</v>
      </c>
      <c r="E26" s="2" t="s">
        <v>28</v>
      </c>
      <c r="G26" s="9" t="s">
        <v>39</v>
      </c>
      <c r="H26" s="10"/>
      <c r="I26" s="10"/>
      <c r="J26" s="10"/>
      <c r="K26" s="10"/>
      <c r="L26" s="10"/>
      <c r="M26" s="11"/>
      <c r="S26" s="16"/>
    </row>
    <row r="27" spans="1:13" ht="12.75">
      <c r="A27" s="9" t="s">
        <v>29</v>
      </c>
      <c r="B27" s="10">
        <v>0.003</v>
      </c>
      <c r="C27" s="10">
        <v>0.003</v>
      </c>
      <c r="D27" s="10">
        <v>0</v>
      </c>
      <c r="E27" s="11">
        <v>0.0012</v>
      </c>
      <c r="G27" s="126" t="s">
        <v>37</v>
      </c>
      <c r="H27" s="10"/>
      <c r="I27" s="10" t="s">
        <v>44</v>
      </c>
      <c r="J27" s="10" t="s">
        <v>40</v>
      </c>
      <c r="K27" s="10"/>
      <c r="L27" s="10"/>
      <c r="M27" s="11"/>
    </row>
    <row r="28" spans="1:13" ht="12.75">
      <c r="A28" s="9" t="s">
        <v>30</v>
      </c>
      <c r="B28" s="10">
        <v>15</v>
      </c>
      <c r="C28" s="10">
        <v>15</v>
      </c>
      <c r="D28" s="10">
        <v>15</v>
      </c>
      <c r="E28" s="11">
        <v>15</v>
      </c>
      <c r="G28" s="126"/>
      <c r="H28" s="74" t="s">
        <v>38</v>
      </c>
      <c r="I28" s="10">
        <v>1</v>
      </c>
      <c r="J28" s="10">
        <v>64</v>
      </c>
      <c r="K28" s="10"/>
      <c r="L28" s="10"/>
      <c r="M28" s="11"/>
    </row>
    <row r="29" spans="1:13" ht="12.75">
      <c r="A29" s="9" t="s">
        <v>31</v>
      </c>
      <c r="B29" s="10">
        <v>15</v>
      </c>
      <c r="C29" s="10">
        <v>15</v>
      </c>
      <c r="D29" s="10">
        <v>15</v>
      </c>
      <c r="E29" s="11">
        <v>15</v>
      </c>
      <c r="G29" s="9" t="s">
        <v>41</v>
      </c>
      <c r="H29" s="144" t="s">
        <v>42</v>
      </c>
      <c r="I29" s="144"/>
      <c r="J29" s="144"/>
      <c r="K29" s="144"/>
      <c r="L29" s="144"/>
      <c r="M29" s="154"/>
    </row>
    <row r="30" spans="1:13" ht="12.75">
      <c r="A30" s="9" t="s">
        <v>32</v>
      </c>
      <c r="B30" s="10">
        <v>7</v>
      </c>
      <c r="C30" s="10">
        <v>4</v>
      </c>
      <c r="D30" s="10">
        <v>3</v>
      </c>
      <c r="E30" s="11">
        <v>2</v>
      </c>
      <c r="G30" s="9" t="s">
        <v>29</v>
      </c>
      <c r="H30" s="144" t="s">
        <v>152</v>
      </c>
      <c r="I30" s="144"/>
      <c r="J30" s="144"/>
      <c r="K30" s="144"/>
      <c r="L30" s="144"/>
      <c r="M30" s="154"/>
    </row>
    <row r="31" spans="1:13" ht="13.5" thickBot="1">
      <c r="A31" s="21" t="s">
        <v>33</v>
      </c>
      <c r="B31" s="128" t="s">
        <v>35</v>
      </c>
      <c r="C31" s="128"/>
      <c r="D31" s="128"/>
      <c r="E31" s="129"/>
      <c r="G31" s="9" t="s">
        <v>43</v>
      </c>
      <c r="H31" s="144" t="s">
        <v>273</v>
      </c>
      <c r="I31" s="144"/>
      <c r="J31" s="144"/>
      <c r="K31" s="144"/>
      <c r="L31" s="144"/>
      <c r="M31" s="154"/>
    </row>
    <row r="32" spans="1:13" ht="13.5" thickBot="1">
      <c r="A32" s="22" t="s">
        <v>34</v>
      </c>
      <c r="B32" s="128" t="s">
        <v>35</v>
      </c>
      <c r="C32" s="128"/>
      <c r="D32" s="128"/>
      <c r="E32" s="129"/>
      <c r="G32" s="22" t="s">
        <v>272</v>
      </c>
      <c r="H32" s="128" t="s">
        <v>273</v>
      </c>
      <c r="I32" s="128"/>
      <c r="J32" s="128"/>
      <c r="K32" s="128"/>
      <c r="L32" s="128"/>
      <c r="M32" s="129"/>
    </row>
    <row r="33" spans="17:20" ht="13.5" thickBot="1">
      <c r="Q33" s="23"/>
      <c r="R33" s="23"/>
      <c r="S33" s="23"/>
      <c r="T33" s="23"/>
    </row>
    <row r="34" spans="1:20" ht="12.75">
      <c r="A34" s="123" t="s">
        <v>154</v>
      </c>
      <c r="B34" s="114"/>
      <c r="C34" s="159"/>
      <c r="E34" s="18" t="s">
        <v>51</v>
      </c>
      <c r="F34" s="1"/>
      <c r="G34" s="2"/>
      <c r="I34" s="151" t="s">
        <v>65</v>
      </c>
      <c r="J34" s="152"/>
      <c r="K34" s="152"/>
      <c r="L34" s="152"/>
      <c r="M34" s="152"/>
      <c r="N34" s="152"/>
      <c r="O34" s="153"/>
      <c r="Q34" s="23"/>
      <c r="R34" s="23"/>
      <c r="S34" s="30"/>
      <c r="T34" s="30"/>
    </row>
    <row r="35" spans="1:20" ht="12.75">
      <c r="A35" s="124"/>
      <c r="B35" s="125"/>
      <c r="C35" s="160"/>
      <c r="E35" s="9" t="s">
        <v>52</v>
      </c>
      <c r="F35" s="10" t="s">
        <v>54</v>
      </c>
      <c r="G35" s="11" t="s">
        <v>53</v>
      </c>
      <c r="I35" s="126" t="s">
        <v>66</v>
      </c>
      <c r="J35" s="127"/>
      <c r="K35" s="144" t="s">
        <v>153</v>
      </c>
      <c r="L35" s="144"/>
      <c r="M35" s="144"/>
      <c r="N35" s="144"/>
      <c r="O35" s="154"/>
      <c r="Q35" s="23"/>
      <c r="R35" s="23"/>
      <c r="S35" s="23"/>
      <c r="T35" s="23"/>
    </row>
    <row r="36" spans="1:20" ht="12.75">
      <c r="A36" s="9" t="s">
        <v>47</v>
      </c>
      <c r="B36" s="10" t="s">
        <v>48</v>
      </c>
      <c r="C36" s="11" t="s">
        <v>49</v>
      </c>
      <c r="E36" s="9">
        <v>7</v>
      </c>
      <c r="F36" s="10">
        <v>0.0035</v>
      </c>
      <c r="G36" s="11">
        <v>0.0007</v>
      </c>
      <c r="I36" s="126" t="s">
        <v>67</v>
      </c>
      <c r="J36" s="127"/>
      <c r="K36" s="144" t="s">
        <v>68</v>
      </c>
      <c r="L36" s="144"/>
      <c r="M36" s="10"/>
      <c r="N36" s="10"/>
      <c r="O36" s="11"/>
      <c r="Q36" s="23"/>
      <c r="R36" s="23"/>
      <c r="S36" s="23"/>
      <c r="T36" s="23"/>
    </row>
    <row r="37" spans="1:20" ht="12.75">
      <c r="A37" s="9">
        <v>0</v>
      </c>
      <c r="B37" s="10">
        <v>1</v>
      </c>
      <c r="C37" s="11">
        <v>7</v>
      </c>
      <c r="E37" s="9">
        <v>8</v>
      </c>
      <c r="F37" s="10">
        <v>0.0035</v>
      </c>
      <c r="G37" s="11">
        <v>0.0007</v>
      </c>
      <c r="I37" s="126" t="s">
        <v>69</v>
      </c>
      <c r="J37" s="127"/>
      <c r="K37" s="10" t="s">
        <v>70</v>
      </c>
      <c r="L37" s="10"/>
      <c r="M37" s="10"/>
      <c r="N37" s="10"/>
      <c r="O37" s="11"/>
      <c r="Q37" s="23"/>
      <c r="R37" s="23"/>
      <c r="S37" s="23"/>
      <c r="T37" s="23"/>
    </row>
    <row r="38" spans="1:20" ht="12.75">
      <c r="A38" s="9">
        <v>0</v>
      </c>
      <c r="B38" s="10">
        <v>3</v>
      </c>
      <c r="C38" s="11">
        <v>7</v>
      </c>
      <c r="E38" s="9">
        <v>9</v>
      </c>
      <c r="F38" s="10">
        <v>0.0035</v>
      </c>
      <c r="G38" s="11">
        <v>0.0007</v>
      </c>
      <c r="I38" s="126" t="s">
        <v>71</v>
      </c>
      <c r="J38" s="127"/>
      <c r="K38" s="10">
        <v>40</v>
      </c>
      <c r="L38" s="10"/>
      <c r="M38" s="10"/>
      <c r="N38" s="10"/>
      <c r="O38" s="11"/>
      <c r="Q38" s="23"/>
      <c r="R38" s="23"/>
      <c r="S38" s="23"/>
      <c r="T38" s="23"/>
    </row>
    <row r="39" spans="1:20" ht="12.75">
      <c r="A39" s="9">
        <v>0</v>
      </c>
      <c r="B39" s="10">
        <v>4</v>
      </c>
      <c r="C39" s="11">
        <v>7</v>
      </c>
      <c r="E39" s="9">
        <v>5</v>
      </c>
      <c r="F39" s="10">
        <v>0.0035</v>
      </c>
      <c r="G39" s="11">
        <v>0.0007</v>
      </c>
      <c r="I39" s="9" t="s">
        <v>72</v>
      </c>
      <c r="J39" s="10"/>
      <c r="K39" s="10" t="s">
        <v>73</v>
      </c>
      <c r="L39" s="10"/>
      <c r="M39" s="10"/>
      <c r="N39" s="10"/>
      <c r="O39" s="11"/>
      <c r="Q39" s="23"/>
      <c r="R39" s="23"/>
      <c r="S39" s="23"/>
      <c r="T39" s="23"/>
    </row>
    <row r="40" spans="1:15" ht="12.75">
      <c r="A40" s="9">
        <v>0</v>
      </c>
      <c r="B40" s="10">
        <v>4</v>
      </c>
      <c r="C40" s="11">
        <v>0</v>
      </c>
      <c r="E40" s="9">
        <v>6</v>
      </c>
      <c r="F40" s="10">
        <v>0.0035</v>
      </c>
      <c r="G40" s="11">
        <v>0.0007</v>
      </c>
      <c r="I40" s="9" t="s">
        <v>74</v>
      </c>
      <c r="J40" s="10"/>
      <c r="K40" s="10" t="s">
        <v>75</v>
      </c>
      <c r="L40" s="10"/>
      <c r="M40" s="10"/>
      <c r="N40" s="10"/>
      <c r="O40" s="11"/>
    </row>
    <row r="41" spans="1:15" ht="12.75">
      <c r="A41" s="9">
        <v>0</v>
      </c>
      <c r="B41" s="10">
        <v>7</v>
      </c>
      <c r="C41" s="11">
        <v>7</v>
      </c>
      <c r="E41" s="9">
        <v>1</v>
      </c>
      <c r="F41" s="10">
        <v>0.0035</v>
      </c>
      <c r="G41" s="11">
        <v>0.0007</v>
      </c>
      <c r="I41" s="9" t="s">
        <v>76</v>
      </c>
      <c r="J41" s="10"/>
      <c r="K41" s="10" t="s">
        <v>77</v>
      </c>
      <c r="L41" s="10"/>
      <c r="M41" s="10"/>
      <c r="N41" s="10"/>
      <c r="O41" s="11"/>
    </row>
    <row r="42" spans="1:15" ht="13.5" thickBot="1">
      <c r="A42" s="9">
        <v>0</v>
      </c>
      <c r="B42" s="10">
        <v>8</v>
      </c>
      <c r="C42" s="11">
        <v>7</v>
      </c>
      <c r="E42" s="9">
        <v>3</v>
      </c>
      <c r="F42" s="10">
        <v>0.0035</v>
      </c>
      <c r="G42" s="11">
        <v>0.0007</v>
      </c>
      <c r="I42" s="22" t="s">
        <v>78</v>
      </c>
      <c r="J42" s="14"/>
      <c r="K42" s="14">
        <v>108</v>
      </c>
      <c r="L42" s="14"/>
      <c r="M42" s="14"/>
      <c r="N42" s="14"/>
      <c r="O42" s="15"/>
    </row>
    <row r="43" spans="1:7" ht="12.75">
      <c r="A43" s="9">
        <v>0</v>
      </c>
      <c r="B43" s="10">
        <v>9</v>
      </c>
      <c r="C43" s="11">
        <v>7</v>
      </c>
      <c r="E43" s="21">
        <v>10</v>
      </c>
      <c r="F43" s="10">
        <v>0.0035</v>
      </c>
      <c r="G43" s="11">
        <v>0.0007</v>
      </c>
    </row>
    <row r="44" spans="1:7" ht="13.5" thickBot="1">
      <c r="A44" s="9">
        <v>0</v>
      </c>
      <c r="B44" s="10">
        <v>10</v>
      </c>
      <c r="C44" s="11">
        <v>7</v>
      </c>
      <c r="E44" s="13"/>
      <c r="F44" s="14"/>
      <c r="G44" s="15"/>
    </row>
    <row r="45" spans="1:3" ht="12.75">
      <c r="A45" s="9">
        <v>0</v>
      </c>
      <c r="B45" s="10">
        <v>11</v>
      </c>
      <c r="C45" s="11">
        <v>7</v>
      </c>
    </row>
    <row r="46" spans="1:3" ht="12.75">
      <c r="A46" s="9">
        <v>1</v>
      </c>
      <c r="B46" s="10">
        <v>0</v>
      </c>
      <c r="C46" s="11">
        <v>13</v>
      </c>
    </row>
    <row r="47" spans="1:3" ht="12.75">
      <c r="A47" s="9">
        <v>3</v>
      </c>
      <c r="B47" s="10">
        <v>0</v>
      </c>
      <c r="C47" s="11">
        <v>13</v>
      </c>
    </row>
    <row r="48" spans="1:3" ht="12.75">
      <c r="A48" s="9">
        <v>4</v>
      </c>
      <c r="B48" s="10">
        <v>0</v>
      </c>
      <c r="C48" s="11">
        <v>0</v>
      </c>
    </row>
    <row r="49" spans="1:3" ht="12.75">
      <c r="A49" s="9">
        <v>4</v>
      </c>
      <c r="B49" s="10">
        <v>10</v>
      </c>
      <c r="C49" s="11">
        <v>0</v>
      </c>
    </row>
    <row r="50" spans="1:3" ht="12.75">
      <c r="A50" s="9">
        <v>5</v>
      </c>
      <c r="B50" s="10">
        <v>6</v>
      </c>
      <c r="C50" s="11">
        <v>13</v>
      </c>
    </row>
    <row r="51" spans="1:3" ht="12.75">
      <c r="A51" s="9">
        <v>6</v>
      </c>
      <c r="B51" s="10">
        <v>5</v>
      </c>
      <c r="C51" s="11">
        <v>13</v>
      </c>
    </row>
    <row r="52" spans="1:3" ht="12.75">
      <c r="A52" s="9">
        <v>7</v>
      </c>
      <c r="B52" s="10">
        <v>0</v>
      </c>
      <c r="C52" s="11">
        <v>15</v>
      </c>
    </row>
    <row r="53" spans="1:3" ht="12.75">
      <c r="A53" s="9">
        <v>8</v>
      </c>
      <c r="B53" s="10">
        <v>0</v>
      </c>
      <c r="C53" s="11">
        <v>15</v>
      </c>
    </row>
    <row r="54" spans="1:3" ht="12.75">
      <c r="A54" s="9">
        <v>9</v>
      </c>
      <c r="B54" s="10">
        <v>0</v>
      </c>
      <c r="C54" s="11">
        <v>15</v>
      </c>
    </row>
    <row r="55" spans="1:3" ht="12.75">
      <c r="A55" s="9">
        <v>10</v>
      </c>
      <c r="B55" s="10">
        <v>0</v>
      </c>
      <c r="C55" s="11">
        <v>13</v>
      </c>
    </row>
    <row r="56" spans="1:3" ht="12.75">
      <c r="A56" s="9">
        <v>10</v>
      </c>
      <c r="B56" s="10">
        <v>4</v>
      </c>
      <c r="C56" s="11">
        <v>0</v>
      </c>
    </row>
    <row r="57" spans="1:3" ht="13.5" thickBot="1">
      <c r="A57" s="13">
        <v>11</v>
      </c>
      <c r="B57" s="14">
        <v>10</v>
      </c>
      <c r="C57" s="15">
        <v>5</v>
      </c>
    </row>
  </sheetData>
  <mergeCells count="35">
    <mergeCell ref="R1:U1"/>
    <mergeCell ref="A34:C35"/>
    <mergeCell ref="I35:J35"/>
    <mergeCell ref="K35:O35"/>
    <mergeCell ref="B1:B2"/>
    <mergeCell ref="C1:C2"/>
    <mergeCell ref="D1:D2"/>
    <mergeCell ref="O1:O2"/>
    <mergeCell ref="P1:Q1"/>
    <mergeCell ref="E1:E2"/>
    <mergeCell ref="F1:F2"/>
    <mergeCell ref="G1:G2"/>
    <mergeCell ref="H1:H2"/>
    <mergeCell ref="K36:L36"/>
    <mergeCell ref="G25:M25"/>
    <mergeCell ref="A25:E25"/>
    <mergeCell ref="A1:A2"/>
    <mergeCell ref="I34:O34"/>
    <mergeCell ref="B32:E32"/>
    <mergeCell ref="H32:M32"/>
    <mergeCell ref="H30:M30"/>
    <mergeCell ref="B31:E31"/>
    <mergeCell ref="H31:M31"/>
    <mergeCell ref="G27:G28"/>
    <mergeCell ref="H29:M29"/>
    <mergeCell ref="V1:X1"/>
    <mergeCell ref="I37:J37"/>
    <mergeCell ref="I38:J38"/>
    <mergeCell ref="M1:M2"/>
    <mergeCell ref="N1:N2"/>
    <mergeCell ref="I1:I2"/>
    <mergeCell ref="J1:J2"/>
    <mergeCell ref="K1:K2"/>
    <mergeCell ref="L1:L2"/>
    <mergeCell ref="I36:J3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Z57"/>
  <sheetViews>
    <sheetView workbookViewId="0" topLeftCell="I1">
      <selection activeCell="Q43" sqref="Q43"/>
    </sheetView>
  </sheetViews>
  <sheetFormatPr defaultColWidth="9.140625" defaultRowHeight="12.75"/>
  <cols>
    <col min="4" max="4" width="7.28125" style="0" customWidth="1"/>
    <col min="7" max="7" width="10.140625" style="0" customWidth="1"/>
    <col min="19" max="19" width="10.00390625" style="0" bestFit="1" customWidth="1"/>
    <col min="20" max="21" width="10.00390625" style="0" customWidth="1"/>
  </cols>
  <sheetData>
    <row r="1" spans="1:26" ht="12.75">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14" t="s">
        <v>13</v>
      </c>
      <c r="P1" s="121" t="s">
        <v>14</v>
      </c>
      <c r="Q1" s="121"/>
      <c r="R1" s="121" t="s">
        <v>15</v>
      </c>
      <c r="S1" s="121"/>
      <c r="T1" s="121"/>
      <c r="U1" s="121"/>
      <c r="V1" s="121" t="s">
        <v>16</v>
      </c>
      <c r="W1" s="121"/>
      <c r="X1" s="121"/>
      <c r="Y1" s="1" t="s">
        <v>17</v>
      </c>
      <c r="Z1" s="2"/>
    </row>
    <row r="2" spans="1:26" ht="38.25">
      <c r="A2" s="124"/>
      <c r="B2" s="125"/>
      <c r="C2" s="125"/>
      <c r="D2" s="125"/>
      <c r="E2" s="125"/>
      <c r="F2" s="125"/>
      <c r="G2" s="125"/>
      <c r="H2" s="125"/>
      <c r="I2" s="125"/>
      <c r="J2" s="125"/>
      <c r="K2" s="125"/>
      <c r="L2" s="125"/>
      <c r="M2" s="125"/>
      <c r="N2" s="125"/>
      <c r="O2" s="125"/>
      <c r="P2" s="66" t="s">
        <v>18</v>
      </c>
      <c r="Q2" s="10" t="s">
        <v>19</v>
      </c>
      <c r="R2" s="10" t="s">
        <v>56</v>
      </c>
      <c r="S2" s="10" t="s">
        <v>64</v>
      </c>
      <c r="T2" s="66" t="s">
        <v>124</v>
      </c>
      <c r="U2" s="66" t="s">
        <v>126</v>
      </c>
      <c r="V2" s="10" t="s">
        <v>20</v>
      </c>
      <c r="W2" s="10" t="s">
        <v>21</v>
      </c>
      <c r="X2" s="10" t="s">
        <v>22</v>
      </c>
      <c r="Y2" s="67" t="s">
        <v>23</v>
      </c>
      <c r="Z2" s="70" t="s">
        <v>24</v>
      </c>
    </row>
    <row r="3" spans="1:26" ht="12.75">
      <c r="A3" s="9">
        <v>4</v>
      </c>
      <c r="B3" s="10">
        <v>0</v>
      </c>
      <c r="C3" s="10">
        <v>0</v>
      </c>
      <c r="D3" s="10"/>
      <c r="E3" s="10">
        <v>1854</v>
      </c>
      <c r="F3" s="10">
        <v>1854</v>
      </c>
      <c r="G3" s="10">
        <v>593280</v>
      </c>
      <c r="H3" s="10">
        <v>0.4446</v>
      </c>
      <c r="I3" s="10">
        <v>0</v>
      </c>
      <c r="J3" s="10">
        <v>0</v>
      </c>
      <c r="K3" s="10">
        <v>0</v>
      </c>
      <c r="L3" s="10">
        <v>0</v>
      </c>
      <c r="M3" s="10">
        <v>98.124725</v>
      </c>
      <c r="N3" s="10">
        <v>0</v>
      </c>
      <c r="O3" s="10">
        <v>0.06592</v>
      </c>
      <c r="P3" s="10">
        <f>SUM(O3:O6)</f>
        <v>2.7689060000000003</v>
      </c>
      <c r="Q3" s="10">
        <f>P3/SUM(N3:N6)</f>
        <v>0.08931954838709678</v>
      </c>
      <c r="R3" s="10"/>
      <c r="S3" s="10"/>
      <c r="T3" s="10" t="s">
        <v>127</v>
      </c>
      <c r="U3" s="10">
        <v>100</v>
      </c>
      <c r="V3" s="10">
        <f>SUM(O3:O23)</f>
        <v>55.19406799999998</v>
      </c>
      <c r="W3" s="10">
        <f>(SUM(G3:G23)-SUM(J3:J23)-SUM(L3:L23))/9000000</f>
        <v>55.193962666666664</v>
      </c>
      <c r="X3" s="10">
        <f>SUM(O3:O23)</f>
        <v>55.19406799999998</v>
      </c>
      <c r="Y3" s="10">
        <v>103.58808972481731</v>
      </c>
      <c r="Z3" s="11">
        <f>W3/Y3</f>
        <v>0.5328215127172431</v>
      </c>
    </row>
    <row r="4" spans="1:26" ht="12.75">
      <c r="A4" s="9">
        <v>0</v>
      </c>
      <c r="B4" s="10">
        <v>4</v>
      </c>
      <c r="C4" s="10">
        <v>0</v>
      </c>
      <c r="D4" s="10"/>
      <c r="E4" s="10">
        <v>3756</v>
      </c>
      <c r="F4" s="10">
        <v>3746</v>
      </c>
      <c r="G4" s="10">
        <v>8990400</v>
      </c>
      <c r="H4" s="10">
        <v>0.09029</v>
      </c>
      <c r="I4" s="10">
        <v>0</v>
      </c>
      <c r="J4" s="10">
        <v>0</v>
      </c>
      <c r="K4" s="10">
        <v>0</v>
      </c>
      <c r="L4" s="10">
        <v>0</v>
      </c>
      <c r="M4" s="10">
        <v>91.24762</v>
      </c>
      <c r="N4" s="10">
        <v>1</v>
      </c>
      <c r="O4" s="10">
        <v>0.998933</v>
      </c>
      <c r="P4" s="10"/>
      <c r="Q4" s="10"/>
      <c r="R4" s="10"/>
      <c r="S4" s="10"/>
      <c r="T4" s="10"/>
      <c r="U4" s="10"/>
      <c r="V4" s="10"/>
      <c r="W4" s="10"/>
      <c r="X4" s="10"/>
      <c r="Y4" s="10"/>
      <c r="Z4" s="11"/>
    </row>
    <row r="5" spans="1:26" ht="12.75">
      <c r="A5" s="9">
        <v>10</v>
      </c>
      <c r="B5" s="10">
        <v>4</v>
      </c>
      <c r="C5" s="10">
        <v>0</v>
      </c>
      <c r="D5" s="10"/>
      <c r="E5" s="10">
        <v>639</v>
      </c>
      <c r="F5" s="10">
        <v>639</v>
      </c>
      <c r="G5" s="10">
        <v>204480</v>
      </c>
      <c r="H5" s="10">
        <v>0.078529</v>
      </c>
      <c r="I5" s="10">
        <v>0</v>
      </c>
      <c r="J5" s="10">
        <v>0</v>
      </c>
      <c r="K5" s="10">
        <v>0</v>
      </c>
      <c r="L5" s="10">
        <v>0</v>
      </c>
      <c r="M5" s="10">
        <v>45.759066</v>
      </c>
      <c r="N5" s="10">
        <v>0</v>
      </c>
      <c r="O5" s="10">
        <v>0.02272</v>
      </c>
      <c r="P5" s="10"/>
      <c r="Q5" s="10"/>
      <c r="R5" s="10"/>
      <c r="S5" s="10"/>
      <c r="T5" s="10"/>
      <c r="U5" s="10"/>
      <c r="V5" s="10"/>
      <c r="W5" s="10"/>
      <c r="X5" s="10"/>
      <c r="Y5" s="10"/>
      <c r="Z5" s="11"/>
    </row>
    <row r="6" spans="1:26" ht="12.75">
      <c r="A6" s="9">
        <v>4</v>
      </c>
      <c r="B6" s="10">
        <v>10</v>
      </c>
      <c r="C6" s="10">
        <v>0</v>
      </c>
      <c r="D6" s="10"/>
      <c r="E6" s="10">
        <v>1261</v>
      </c>
      <c r="F6" s="10">
        <v>1261</v>
      </c>
      <c r="G6" s="10">
        <v>15132000</v>
      </c>
      <c r="H6" s="10">
        <v>0.500582</v>
      </c>
      <c r="I6" s="10">
        <v>0</v>
      </c>
      <c r="J6" s="10">
        <v>0</v>
      </c>
      <c r="K6" s="10">
        <v>0</v>
      </c>
      <c r="L6" s="10">
        <v>0</v>
      </c>
      <c r="M6" s="10">
        <v>52.488143</v>
      </c>
      <c r="N6" s="10">
        <v>30</v>
      </c>
      <c r="O6" s="10">
        <v>1.681333</v>
      </c>
      <c r="P6" s="10"/>
      <c r="Q6" s="10"/>
      <c r="R6" s="10"/>
      <c r="S6" s="83"/>
      <c r="T6" s="10"/>
      <c r="U6" s="10"/>
      <c r="V6" s="10"/>
      <c r="W6" s="10"/>
      <c r="X6" s="10"/>
      <c r="Y6" s="10"/>
      <c r="Z6" s="11"/>
    </row>
    <row r="7" spans="1:26" ht="12.75">
      <c r="A7" s="9">
        <v>1</v>
      </c>
      <c r="B7" s="10">
        <v>0</v>
      </c>
      <c r="C7" s="10"/>
      <c r="D7" s="10">
        <v>13</v>
      </c>
      <c r="E7" s="10">
        <v>1053</v>
      </c>
      <c r="F7" s="10">
        <v>1053</v>
      </c>
      <c r="G7" s="10">
        <v>539136</v>
      </c>
      <c r="H7" s="10">
        <v>0.029032</v>
      </c>
      <c r="I7" s="10">
        <v>0</v>
      </c>
      <c r="J7" s="10">
        <v>0</v>
      </c>
      <c r="K7" s="10">
        <v>0</v>
      </c>
      <c r="L7" s="10">
        <v>0</v>
      </c>
      <c r="M7" s="10">
        <v>107.612996</v>
      </c>
      <c r="N7" s="10">
        <v>0.06</v>
      </c>
      <c r="O7" s="10">
        <v>0.059904</v>
      </c>
      <c r="P7" s="10"/>
      <c r="Q7" s="10"/>
      <c r="R7" s="31">
        <f>(I7+K7)/F7</f>
        <v>0</v>
      </c>
      <c r="S7" s="83">
        <v>0.01</v>
      </c>
      <c r="T7" s="83"/>
      <c r="U7" s="83"/>
      <c r="V7" s="10"/>
      <c r="W7" s="10"/>
      <c r="X7" s="10"/>
      <c r="Y7" s="10"/>
      <c r="Z7" s="11"/>
    </row>
    <row r="8" spans="1:26" ht="12.75">
      <c r="A8" s="9">
        <v>3</v>
      </c>
      <c r="B8" s="10">
        <v>0</v>
      </c>
      <c r="C8" s="10"/>
      <c r="D8" s="10">
        <v>13</v>
      </c>
      <c r="E8" s="10">
        <v>1053</v>
      </c>
      <c r="F8" s="10">
        <v>1053</v>
      </c>
      <c r="G8" s="10">
        <v>539136</v>
      </c>
      <c r="H8" s="10">
        <v>0.02962</v>
      </c>
      <c r="I8" s="10">
        <v>0</v>
      </c>
      <c r="J8" s="10">
        <v>0</v>
      </c>
      <c r="K8" s="10">
        <v>0</v>
      </c>
      <c r="L8" s="10">
        <v>0</v>
      </c>
      <c r="M8" s="10">
        <v>108.000003</v>
      </c>
      <c r="N8" s="10">
        <v>0.06</v>
      </c>
      <c r="O8" s="10">
        <v>0.059904</v>
      </c>
      <c r="P8" s="10"/>
      <c r="Q8" s="10"/>
      <c r="R8" s="31">
        <f aca="true" t="shared" si="0" ref="R8:R21">(I8+K8)/F8</f>
        <v>0</v>
      </c>
      <c r="S8" s="83">
        <v>0.01</v>
      </c>
      <c r="T8" s="83"/>
      <c r="U8" s="83"/>
      <c r="V8" s="10"/>
      <c r="W8" s="10"/>
      <c r="X8" s="10"/>
      <c r="Y8" s="10"/>
      <c r="Z8" s="11"/>
    </row>
    <row r="9" spans="1:26" ht="12.75">
      <c r="A9" s="9">
        <v>7</v>
      </c>
      <c r="B9" s="10">
        <v>0</v>
      </c>
      <c r="C9" s="10"/>
      <c r="D9" s="10">
        <v>15</v>
      </c>
      <c r="E9" s="10">
        <v>899</v>
      </c>
      <c r="F9" s="10">
        <v>899</v>
      </c>
      <c r="G9" s="10">
        <v>863040</v>
      </c>
      <c r="H9" s="10">
        <v>0.028933</v>
      </c>
      <c r="I9" s="10">
        <v>0</v>
      </c>
      <c r="J9" s="10">
        <v>0</v>
      </c>
      <c r="K9" s="10">
        <v>0</v>
      </c>
      <c r="L9" s="10">
        <v>0</v>
      </c>
      <c r="M9" s="10">
        <v>53.674735</v>
      </c>
      <c r="N9" s="10">
        <v>0.096</v>
      </c>
      <c r="O9" s="10">
        <v>0.095893</v>
      </c>
      <c r="P9" s="10"/>
      <c r="Q9" s="10"/>
      <c r="R9" s="31">
        <f>(I9+K9)*100/F9</f>
        <v>0</v>
      </c>
      <c r="S9" s="39">
        <v>0.05</v>
      </c>
      <c r="T9" s="39"/>
      <c r="U9" s="39"/>
      <c r="V9" s="10"/>
      <c r="W9" s="10"/>
      <c r="X9" s="10"/>
      <c r="Y9" s="10"/>
      <c r="Z9" s="11"/>
    </row>
    <row r="10" spans="1:26" ht="12.75">
      <c r="A10" s="9">
        <v>8</v>
      </c>
      <c r="B10" s="10">
        <v>0</v>
      </c>
      <c r="C10" s="10"/>
      <c r="D10" s="10">
        <v>15</v>
      </c>
      <c r="E10" s="10">
        <v>900</v>
      </c>
      <c r="F10" s="10">
        <v>900</v>
      </c>
      <c r="G10" s="10">
        <v>864000</v>
      </c>
      <c r="H10" s="10">
        <v>0.029934</v>
      </c>
      <c r="I10" s="10">
        <v>0</v>
      </c>
      <c r="J10" s="10">
        <v>0</v>
      </c>
      <c r="K10" s="10">
        <v>0</v>
      </c>
      <c r="L10" s="10">
        <v>0</v>
      </c>
      <c r="M10" s="10">
        <v>53.568537</v>
      </c>
      <c r="N10" s="10">
        <v>0.096</v>
      </c>
      <c r="O10" s="10">
        <v>0.096</v>
      </c>
      <c r="P10" s="10"/>
      <c r="Q10" s="10"/>
      <c r="R10" s="31">
        <f>(I10+K10)*100/F10</f>
        <v>0</v>
      </c>
      <c r="S10" s="39">
        <v>0.05</v>
      </c>
      <c r="T10" s="39"/>
      <c r="U10" s="39"/>
      <c r="V10" s="10"/>
      <c r="W10" s="10"/>
      <c r="X10" s="10"/>
      <c r="Y10" s="10"/>
      <c r="Z10" s="11"/>
    </row>
    <row r="11" spans="1:26" ht="12.75">
      <c r="A11" s="9">
        <v>9</v>
      </c>
      <c r="B11" s="10">
        <v>0</v>
      </c>
      <c r="C11" s="10"/>
      <c r="D11" s="10">
        <v>15</v>
      </c>
      <c r="E11" s="10">
        <v>900</v>
      </c>
      <c r="F11" s="10">
        <v>900</v>
      </c>
      <c r="G11" s="10">
        <v>864000</v>
      </c>
      <c r="H11" s="10">
        <v>0.029637</v>
      </c>
      <c r="I11" s="10">
        <v>0</v>
      </c>
      <c r="J11" s="10">
        <v>0</v>
      </c>
      <c r="K11" s="10">
        <v>0</v>
      </c>
      <c r="L11" s="10">
        <v>0</v>
      </c>
      <c r="M11" s="10">
        <v>54.241781</v>
      </c>
      <c r="N11" s="10">
        <v>0.096</v>
      </c>
      <c r="O11" s="10">
        <v>0.096</v>
      </c>
      <c r="P11" s="10"/>
      <c r="Q11" s="10"/>
      <c r="R11" s="31">
        <f>(I11+K11)*100/F11</f>
        <v>0</v>
      </c>
      <c r="S11" s="39">
        <v>0.05</v>
      </c>
      <c r="T11" s="39"/>
      <c r="U11" s="39"/>
      <c r="V11" s="10"/>
      <c r="W11" s="10"/>
      <c r="X11" s="10"/>
      <c r="Y11" s="10"/>
      <c r="Z11" s="11"/>
    </row>
    <row r="12" spans="1:26" ht="12.75">
      <c r="A12" s="9">
        <v>10</v>
      </c>
      <c r="B12" s="10">
        <v>0</v>
      </c>
      <c r="C12" s="10"/>
      <c r="D12" s="10">
        <v>15</v>
      </c>
      <c r="E12" s="10">
        <v>2194</v>
      </c>
      <c r="F12" s="10">
        <v>2194</v>
      </c>
      <c r="G12" s="10">
        <v>8986624</v>
      </c>
      <c r="H12" s="10">
        <v>0.030533</v>
      </c>
      <c r="I12" s="10">
        <v>0</v>
      </c>
      <c r="J12" s="10">
        <v>0</v>
      </c>
      <c r="K12" s="10">
        <v>0</v>
      </c>
      <c r="L12" s="10">
        <v>0</v>
      </c>
      <c r="M12" s="10">
        <v>69.430413</v>
      </c>
      <c r="N12" s="10">
        <v>1</v>
      </c>
      <c r="O12" s="10">
        <v>0.998514</v>
      </c>
      <c r="P12" s="10"/>
      <c r="Q12" s="10"/>
      <c r="R12" s="31">
        <f t="shared" si="0"/>
        <v>0</v>
      </c>
      <c r="S12" s="83">
        <v>0.0001</v>
      </c>
      <c r="T12" s="83"/>
      <c r="U12" s="83"/>
      <c r="V12" s="10"/>
      <c r="W12" s="10"/>
      <c r="X12" s="10"/>
      <c r="Y12" s="10"/>
      <c r="Z12" s="11"/>
    </row>
    <row r="13" spans="1:26" ht="12.75">
      <c r="A13" s="9">
        <v>0</v>
      </c>
      <c r="B13" s="10">
        <v>1</v>
      </c>
      <c r="C13" s="10"/>
      <c r="D13" s="10">
        <v>7</v>
      </c>
      <c r="E13" s="10">
        <v>14383</v>
      </c>
      <c r="F13" s="10">
        <v>14383</v>
      </c>
      <c r="G13" s="10">
        <v>172596000</v>
      </c>
      <c r="H13" s="10">
        <v>0.031786</v>
      </c>
      <c r="I13" s="10">
        <v>0</v>
      </c>
      <c r="J13" s="10">
        <v>0</v>
      </c>
      <c r="K13" s="10">
        <v>0</v>
      </c>
      <c r="L13" s="10">
        <v>0</v>
      </c>
      <c r="M13" s="10">
        <v>107.360993</v>
      </c>
      <c r="N13" s="10">
        <v>19.200001</v>
      </c>
      <c r="O13" s="10">
        <v>19.177333</v>
      </c>
      <c r="P13" s="10"/>
      <c r="Q13" s="10"/>
      <c r="R13" s="31">
        <f t="shared" si="0"/>
        <v>0</v>
      </c>
      <c r="S13" s="83">
        <v>1E-07</v>
      </c>
      <c r="T13" s="83"/>
      <c r="U13" s="83"/>
      <c r="V13" s="10"/>
      <c r="W13" s="10"/>
      <c r="X13" s="10"/>
      <c r="Y13" s="10"/>
      <c r="Z13" s="11"/>
    </row>
    <row r="14" spans="1:26" ht="12.75">
      <c r="A14" s="9">
        <v>0</v>
      </c>
      <c r="B14" s="10">
        <v>3</v>
      </c>
      <c r="C14" s="10"/>
      <c r="D14" s="10">
        <v>7</v>
      </c>
      <c r="E14" s="10">
        <v>17951</v>
      </c>
      <c r="F14" s="10">
        <v>17951</v>
      </c>
      <c r="G14" s="10">
        <v>215412000</v>
      </c>
      <c r="H14" s="10">
        <v>0.033162</v>
      </c>
      <c r="I14" s="10">
        <v>0</v>
      </c>
      <c r="J14" s="10">
        <v>0</v>
      </c>
      <c r="K14" s="10">
        <v>0</v>
      </c>
      <c r="L14" s="10">
        <v>0</v>
      </c>
      <c r="M14" s="10">
        <v>107.770132</v>
      </c>
      <c r="N14" s="10">
        <v>24</v>
      </c>
      <c r="O14" s="10">
        <v>23.934667</v>
      </c>
      <c r="P14" s="10"/>
      <c r="Q14" s="10"/>
      <c r="R14" s="31">
        <f t="shared" si="0"/>
        <v>0</v>
      </c>
      <c r="S14" s="83">
        <v>1E-07</v>
      </c>
      <c r="T14" s="83"/>
      <c r="U14" s="83"/>
      <c r="V14" s="10"/>
      <c r="W14" s="10"/>
      <c r="X14" s="10"/>
      <c r="Y14" s="10"/>
      <c r="Z14" s="11"/>
    </row>
    <row r="15" spans="1:26" ht="12.75">
      <c r="A15" s="9">
        <v>0</v>
      </c>
      <c r="B15" s="10">
        <v>4</v>
      </c>
      <c r="C15" s="10"/>
      <c r="D15" s="10">
        <v>7</v>
      </c>
      <c r="E15" s="10">
        <v>2997</v>
      </c>
      <c r="F15" s="10">
        <v>2997</v>
      </c>
      <c r="G15" s="10">
        <v>35964000</v>
      </c>
      <c r="H15" s="10">
        <v>0.0297</v>
      </c>
      <c r="I15" s="10">
        <v>0</v>
      </c>
      <c r="J15" s="10">
        <v>0</v>
      </c>
      <c r="K15" s="10">
        <v>0</v>
      </c>
      <c r="L15" s="10">
        <v>0</v>
      </c>
      <c r="M15" s="10">
        <v>90.716326</v>
      </c>
      <c r="N15" s="10">
        <v>4</v>
      </c>
      <c r="O15" s="10">
        <v>3.996</v>
      </c>
      <c r="P15" s="10"/>
      <c r="Q15" s="10"/>
      <c r="R15" s="31">
        <f t="shared" si="0"/>
        <v>0</v>
      </c>
      <c r="S15" s="83">
        <v>0.0001</v>
      </c>
      <c r="T15" s="83"/>
      <c r="U15" s="83"/>
      <c r="V15" s="10"/>
      <c r="W15" s="10"/>
      <c r="X15" s="10"/>
      <c r="Y15" s="10"/>
      <c r="Z15" s="11"/>
    </row>
    <row r="16" spans="1:26" ht="12.75">
      <c r="A16" s="9">
        <v>6</v>
      </c>
      <c r="B16" s="10">
        <v>5</v>
      </c>
      <c r="C16" s="10"/>
      <c r="D16" s="10">
        <v>13</v>
      </c>
      <c r="E16" s="10">
        <v>1096</v>
      </c>
      <c r="F16" s="10">
        <v>1096</v>
      </c>
      <c r="G16" s="10">
        <v>4489216</v>
      </c>
      <c r="H16" s="10">
        <v>0.041165</v>
      </c>
      <c r="I16" s="10">
        <v>0</v>
      </c>
      <c r="J16" s="10">
        <v>0</v>
      </c>
      <c r="K16" s="10">
        <v>0</v>
      </c>
      <c r="L16" s="10">
        <v>0</v>
      </c>
      <c r="M16" s="10">
        <v>51.869209</v>
      </c>
      <c r="N16" s="10">
        <v>0.5</v>
      </c>
      <c r="O16" s="10">
        <v>0.498802</v>
      </c>
      <c r="P16" s="10"/>
      <c r="Q16" s="10"/>
      <c r="R16" s="31">
        <f t="shared" si="0"/>
        <v>0</v>
      </c>
      <c r="S16" s="83">
        <v>0.0001</v>
      </c>
      <c r="T16" s="83"/>
      <c r="U16" s="83"/>
      <c r="V16" s="10"/>
      <c r="W16" s="10"/>
      <c r="X16" s="10"/>
      <c r="Y16" s="10"/>
      <c r="Z16" s="11"/>
    </row>
    <row r="17" spans="1:26" ht="12.75">
      <c r="A17" s="9">
        <v>5</v>
      </c>
      <c r="B17" s="10">
        <v>6</v>
      </c>
      <c r="C17" s="10"/>
      <c r="D17" s="10">
        <v>13</v>
      </c>
      <c r="E17" s="10">
        <v>1096</v>
      </c>
      <c r="F17" s="10">
        <v>1096</v>
      </c>
      <c r="G17" s="10">
        <v>4489216</v>
      </c>
      <c r="H17" s="10">
        <v>0.042153</v>
      </c>
      <c r="I17" s="10">
        <v>0</v>
      </c>
      <c r="J17" s="10">
        <v>0</v>
      </c>
      <c r="K17" s="10">
        <v>0</v>
      </c>
      <c r="L17" s="10">
        <v>0</v>
      </c>
      <c r="M17" s="10">
        <v>52.553102</v>
      </c>
      <c r="N17" s="10">
        <v>0.5</v>
      </c>
      <c r="O17" s="10">
        <v>0.498802</v>
      </c>
      <c r="P17" s="10"/>
      <c r="Q17" s="10"/>
      <c r="R17" s="31">
        <f>(I17+K17)*100/F17</f>
        <v>0</v>
      </c>
      <c r="S17" s="83">
        <v>0.0001</v>
      </c>
      <c r="T17" s="83"/>
      <c r="U17" s="83"/>
      <c r="V17" s="10"/>
      <c r="W17" s="10"/>
      <c r="X17" s="10"/>
      <c r="Y17" s="10"/>
      <c r="Z17" s="11"/>
    </row>
    <row r="18" spans="1:26" ht="12.75">
      <c r="A18" s="9">
        <v>0</v>
      </c>
      <c r="B18" s="10">
        <v>7</v>
      </c>
      <c r="C18" s="10"/>
      <c r="D18" s="10">
        <v>7</v>
      </c>
      <c r="E18" s="10">
        <v>899</v>
      </c>
      <c r="F18" s="10">
        <v>899</v>
      </c>
      <c r="G18" s="10">
        <v>863040</v>
      </c>
      <c r="H18" s="10">
        <v>0.029315</v>
      </c>
      <c r="I18" s="10">
        <v>0</v>
      </c>
      <c r="J18" s="10">
        <v>0</v>
      </c>
      <c r="K18" s="10">
        <v>0</v>
      </c>
      <c r="L18" s="10">
        <v>0</v>
      </c>
      <c r="M18" s="10">
        <v>52.542321</v>
      </c>
      <c r="N18" s="10">
        <v>0.096</v>
      </c>
      <c r="O18" s="10">
        <v>0.095893</v>
      </c>
      <c r="P18" s="10"/>
      <c r="Q18" s="10"/>
      <c r="R18" s="31">
        <f>(I18+K18)*100/F18</f>
        <v>0</v>
      </c>
      <c r="S18" s="39">
        <v>0.05</v>
      </c>
      <c r="T18" s="39"/>
      <c r="U18" s="39"/>
      <c r="V18" s="10"/>
      <c r="W18" s="10"/>
      <c r="X18" s="10"/>
      <c r="Y18" s="10"/>
      <c r="Z18" s="11"/>
    </row>
    <row r="19" spans="1:26" ht="12.75">
      <c r="A19" s="9">
        <v>0</v>
      </c>
      <c r="B19" s="10">
        <v>9</v>
      </c>
      <c r="C19" s="10"/>
      <c r="D19" s="10">
        <v>7</v>
      </c>
      <c r="E19" s="10">
        <v>899</v>
      </c>
      <c r="F19" s="10">
        <v>899</v>
      </c>
      <c r="G19" s="10">
        <v>863040</v>
      </c>
      <c r="H19" s="10">
        <v>0.031336</v>
      </c>
      <c r="I19" s="10">
        <v>1</v>
      </c>
      <c r="J19" s="10">
        <v>960</v>
      </c>
      <c r="K19" s="10">
        <v>0</v>
      </c>
      <c r="L19" s="10">
        <v>0</v>
      </c>
      <c r="M19" s="10">
        <v>52.184729</v>
      </c>
      <c r="N19" s="10">
        <v>0.096</v>
      </c>
      <c r="O19" s="10">
        <v>0.095893</v>
      </c>
      <c r="P19" s="10"/>
      <c r="Q19" s="10"/>
      <c r="R19" s="109">
        <f t="shared" si="0"/>
        <v>0.0011123470522803114</v>
      </c>
      <c r="S19" s="39">
        <v>0.05</v>
      </c>
      <c r="T19" s="39"/>
      <c r="U19" s="39"/>
      <c r="V19" s="10"/>
      <c r="W19" s="10"/>
      <c r="X19" s="10"/>
      <c r="Y19" s="10"/>
      <c r="Z19" s="11"/>
    </row>
    <row r="20" spans="1:26" ht="12.75">
      <c r="A20" s="9">
        <v>0</v>
      </c>
      <c r="B20" s="10">
        <v>10</v>
      </c>
      <c r="C20" s="10"/>
      <c r="D20" s="10">
        <v>7</v>
      </c>
      <c r="E20" s="10">
        <v>4390</v>
      </c>
      <c r="F20" s="10">
        <v>4390</v>
      </c>
      <c r="G20" s="10">
        <v>17981440</v>
      </c>
      <c r="H20" s="10">
        <v>0.030072</v>
      </c>
      <c r="I20" s="10">
        <v>0</v>
      </c>
      <c r="J20" s="10">
        <v>0</v>
      </c>
      <c r="K20" s="10">
        <v>0</v>
      </c>
      <c r="L20" s="10">
        <v>0</v>
      </c>
      <c r="M20" s="10">
        <v>69.953794</v>
      </c>
      <c r="N20" s="10">
        <v>2</v>
      </c>
      <c r="O20" s="10">
        <v>1.997938</v>
      </c>
      <c r="P20" s="10"/>
      <c r="Q20" s="10"/>
      <c r="R20" s="31">
        <f t="shared" si="0"/>
        <v>0</v>
      </c>
      <c r="S20" s="83">
        <v>0.0001</v>
      </c>
      <c r="T20" s="83"/>
      <c r="U20" s="83"/>
      <c r="V20" s="10"/>
      <c r="W20" s="10"/>
      <c r="X20" s="10"/>
      <c r="Y20" s="10"/>
      <c r="Z20" s="11"/>
    </row>
    <row r="21" spans="1:26" ht="12.75">
      <c r="A21" s="9">
        <v>11</v>
      </c>
      <c r="B21" s="10">
        <v>10</v>
      </c>
      <c r="C21" s="10"/>
      <c r="D21" s="10">
        <v>5</v>
      </c>
      <c r="E21" s="10">
        <v>11338</v>
      </c>
      <c r="F21" s="10">
        <v>11248</v>
      </c>
      <c r="G21" s="10">
        <v>4499200</v>
      </c>
      <c r="H21" s="10">
        <v>0.013882</v>
      </c>
      <c r="I21" s="10">
        <v>0</v>
      </c>
      <c r="J21" s="10">
        <v>0</v>
      </c>
      <c r="K21" s="10">
        <v>0</v>
      </c>
      <c r="L21" s="10">
        <v>0</v>
      </c>
      <c r="M21" s="10">
        <v>88.884911</v>
      </c>
      <c r="N21" s="10">
        <v>0.5</v>
      </c>
      <c r="O21" s="10">
        <v>0.499911</v>
      </c>
      <c r="P21" s="10"/>
      <c r="Q21" s="10"/>
      <c r="R21" s="31">
        <f t="shared" si="0"/>
        <v>0</v>
      </c>
      <c r="S21" s="83">
        <v>0.0001</v>
      </c>
      <c r="T21" s="83"/>
      <c r="U21" s="83"/>
      <c r="V21" s="10"/>
      <c r="W21" s="10"/>
      <c r="X21" s="10"/>
      <c r="Y21" s="10"/>
      <c r="Z21" s="11"/>
    </row>
    <row r="22" spans="1:26" ht="12.75">
      <c r="A22" s="9">
        <v>0</v>
      </c>
      <c r="B22" s="10">
        <v>11</v>
      </c>
      <c r="C22" s="10"/>
      <c r="D22" s="10">
        <v>7</v>
      </c>
      <c r="E22" s="10">
        <v>344</v>
      </c>
      <c r="F22" s="10">
        <v>344</v>
      </c>
      <c r="G22" s="10">
        <v>1150336</v>
      </c>
      <c r="H22" s="10">
        <v>0.031148</v>
      </c>
      <c r="I22" s="10">
        <v>0</v>
      </c>
      <c r="J22" s="10">
        <v>0</v>
      </c>
      <c r="K22" s="10">
        <v>0</v>
      </c>
      <c r="L22" s="10">
        <v>0</v>
      </c>
      <c r="M22" s="10">
        <v>83.667959</v>
      </c>
      <c r="N22" s="10">
        <v>0.128</v>
      </c>
      <c r="O22" s="10">
        <v>0.127815</v>
      </c>
      <c r="P22" s="10"/>
      <c r="Q22" s="10"/>
      <c r="R22" s="31">
        <f>(I22+K22)*100/F22</f>
        <v>0</v>
      </c>
      <c r="S22" s="83">
        <v>0.0001</v>
      </c>
      <c r="T22" s="83"/>
      <c r="U22" s="83"/>
      <c r="V22" s="10"/>
      <c r="W22" s="10"/>
      <c r="X22" s="10"/>
      <c r="Y22" s="10"/>
      <c r="Z22" s="11"/>
    </row>
    <row r="23" spans="1:26" ht="13.5" thickBot="1">
      <c r="A23" s="13">
        <v>0</v>
      </c>
      <c r="B23" s="14">
        <v>8</v>
      </c>
      <c r="C23" s="14"/>
      <c r="D23" s="14">
        <v>7</v>
      </c>
      <c r="E23" s="14">
        <v>899</v>
      </c>
      <c r="F23" s="14">
        <v>899</v>
      </c>
      <c r="G23" s="14">
        <v>863040</v>
      </c>
      <c r="H23" s="14">
        <v>0.029414</v>
      </c>
      <c r="I23" s="14">
        <v>0</v>
      </c>
      <c r="J23" s="14">
        <v>0</v>
      </c>
      <c r="K23" s="14">
        <v>0</v>
      </c>
      <c r="L23" s="14">
        <v>0</v>
      </c>
      <c r="M23" s="14">
        <v>53.941566</v>
      </c>
      <c r="N23" s="14">
        <v>0.096</v>
      </c>
      <c r="O23" s="14">
        <v>0.095893</v>
      </c>
      <c r="P23" s="14"/>
      <c r="Q23" s="14"/>
      <c r="R23" s="32">
        <f>(I23+K23)*100/F23</f>
        <v>0</v>
      </c>
      <c r="S23" s="73">
        <v>0.05</v>
      </c>
      <c r="T23" s="94"/>
      <c r="U23" s="94"/>
      <c r="V23" s="14"/>
      <c r="W23" s="14"/>
      <c r="X23" s="14"/>
      <c r="Y23" s="14"/>
      <c r="Z23" s="15"/>
    </row>
    <row r="24" ht="13.5" thickBot="1">
      <c r="S24" s="16"/>
    </row>
    <row r="25" spans="1:24" ht="13.5" customHeight="1" thickBot="1">
      <c r="A25" s="138" t="s">
        <v>45</v>
      </c>
      <c r="B25" s="139"/>
      <c r="C25" s="139"/>
      <c r="D25" s="139"/>
      <c r="E25" s="140"/>
      <c r="G25" s="130" t="s">
        <v>36</v>
      </c>
      <c r="H25" s="131"/>
      <c r="I25" s="131"/>
      <c r="J25" s="131"/>
      <c r="K25" s="131"/>
      <c r="L25" s="131"/>
      <c r="M25" s="132"/>
      <c r="O25" s="30"/>
      <c r="P25" s="25"/>
      <c r="Q25" s="25"/>
      <c r="R25" s="23"/>
      <c r="S25" s="23"/>
      <c r="T25" s="23"/>
      <c r="U25" s="23"/>
      <c r="V25" s="23"/>
      <c r="W25" s="23"/>
      <c r="X25" s="23"/>
    </row>
    <row r="26" spans="1:24" ht="12.75">
      <c r="A26" s="18"/>
      <c r="B26" s="1" t="s">
        <v>25</v>
      </c>
      <c r="C26" s="1" t="s">
        <v>26</v>
      </c>
      <c r="D26" s="1" t="s">
        <v>27</v>
      </c>
      <c r="E26" s="2" t="s">
        <v>28</v>
      </c>
      <c r="G26" s="9" t="s">
        <v>39</v>
      </c>
      <c r="H26" s="10"/>
      <c r="I26" s="10"/>
      <c r="J26" s="10"/>
      <c r="K26" s="10"/>
      <c r="L26" s="10"/>
      <c r="M26" s="11"/>
      <c r="O26" s="25"/>
      <c r="P26" s="25"/>
      <c r="Q26" s="25"/>
      <c r="R26" s="23"/>
      <c r="S26" s="23"/>
      <c r="T26" s="23"/>
      <c r="U26" s="23"/>
      <c r="V26" s="23"/>
      <c r="W26" s="23"/>
      <c r="X26" s="23"/>
    </row>
    <row r="27" spans="1:24" ht="12.75">
      <c r="A27" s="9" t="s">
        <v>29</v>
      </c>
      <c r="B27" s="10">
        <v>0.0015</v>
      </c>
      <c r="C27" s="10">
        <v>0.0015</v>
      </c>
      <c r="D27" s="10">
        <v>0.002</v>
      </c>
      <c r="E27" s="11">
        <v>0.003</v>
      </c>
      <c r="G27" s="133" t="s">
        <v>37</v>
      </c>
      <c r="H27" s="10"/>
      <c r="I27" s="10" t="s">
        <v>44</v>
      </c>
      <c r="J27" s="10" t="s">
        <v>40</v>
      </c>
      <c r="K27" s="10"/>
      <c r="L27" s="10"/>
      <c r="M27" s="11"/>
      <c r="O27" s="23"/>
      <c r="P27" s="23"/>
      <c r="Q27" s="23"/>
      <c r="R27" s="23"/>
      <c r="S27" s="23"/>
      <c r="T27" s="23"/>
      <c r="U27" s="23"/>
      <c r="V27" s="23"/>
      <c r="W27" s="23"/>
      <c r="X27" s="23"/>
    </row>
    <row r="28" spans="1:24" ht="12.75">
      <c r="A28" s="9" t="s">
        <v>30</v>
      </c>
      <c r="B28" s="10">
        <v>15</v>
      </c>
      <c r="C28" s="10">
        <v>31</v>
      </c>
      <c r="D28" s="10">
        <v>3</v>
      </c>
      <c r="E28" s="11">
        <v>15</v>
      </c>
      <c r="G28" s="134"/>
      <c r="H28" s="74" t="s">
        <v>38</v>
      </c>
      <c r="I28" s="10">
        <v>1</v>
      </c>
      <c r="J28" s="10">
        <v>64</v>
      </c>
      <c r="K28" s="10"/>
      <c r="L28" s="10"/>
      <c r="M28" s="11"/>
      <c r="O28" s="23"/>
      <c r="P28" s="23"/>
      <c r="Q28" s="23"/>
      <c r="R28" s="23"/>
      <c r="S28" s="23"/>
      <c r="T28" s="23"/>
      <c r="U28" s="23"/>
      <c r="V28" s="23"/>
      <c r="W28" s="23"/>
      <c r="X28" s="23"/>
    </row>
    <row r="29" spans="1:24" ht="12.75">
      <c r="A29" s="9" t="s">
        <v>31</v>
      </c>
      <c r="B29" s="10">
        <v>15</v>
      </c>
      <c r="C29" s="10">
        <v>31</v>
      </c>
      <c r="D29" s="10">
        <v>7</v>
      </c>
      <c r="E29" s="11">
        <v>15</v>
      </c>
      <c r="G29" s="9" t="s">
        <v>41</v>
      </c>
      <c r="H29" s="135" t="s">
        <v>42</v>
      </c>
      <c r="I29" s="136"/>
      <c r="J29" s="136"/>
      <c r="K29" s="136"/>
      <c r="L29" s="136"/>
      <c r="M29" s="137"/>
      <c r="O29" s="23"/>
      <c r="P29" s="23"/>
      <c r="Q29" s="23"/>
      <c r="R29" s="23"/>
      <c r="S29" s="23"/>
      <c r="T29" s="23"/>
      <c r="U29" s="23"/>
      <c r="V29" s="23"/>
      <c r="W29" s="23"/>
      <c r="X29" s="23"/>
    </row>
    <row r="30" spans="1:24" ht="12.75">
      <c r="A30" s="9" t="s">
        <v>32</v>
      </c>
      <c r="B30" s="10">
        <v>7</v>
      </c>
      <c r="C30" s="10">
        <v>4</v>
      </c>
      <c r="D30" s="10">
        <v>3</v>
      </c>
      <c r="E30" s="11">
        <v>2</v>
      </c>
      <c r="G30" s="9" t="s">
        <v>29</v>
      </c>
      <c r="H30" s="135" t="s">
        <v>152</v>
      </c>
      <c r="I30" s="136"/>
      <c r="J30" s="136"/>
      <c r="K30" s="136"/>
      <c r="L30" s="136"/>
      <c r="M30" s="137"/>
      <c r="O30" s="23"/>
      <c r="P30" s="23"/>
      <c r="Q30" s="23"/>
      <c r="R30" s="23"/>
      <c r="S30" s="23"/>
      <c r="T30" s="23"/>
      <c r="U30" s="23"/>
      <c r="V30" s="23"/>
      <c r="W30" s="23"/>
      <c r="X30" s="23"/>
    </row>
    <row r="31" spans="1:24" ht="13.5" thickBot="1">
      <c r="A31" s="21" t="s">
        <v>33</v>
      </c>
      <c r="B31" s="128" t="s">
        <v>35</v>
      </c>
      <c r="C31" s="128"/>
      <c r="D31" s="128"/>
      <c r="E31" s="129"/>
      <c r="G31" s="9" t="s">
        <v>43</v>
      </c>
      <c r="H31" s="135" t="s">
        <v>273</v>
      </c>
      <c r="I31" s="136"/>
      <c r="J31" s="136"/>
      <c r="K31" s="136"/>
      <c r="L31" s="136"/>
      <c r="M31" s="137"/>
      <c r="O31" s="23"/>
      <c r="P31" s="23"/>
      <c r="Q31" s="23"/>
      <c r="R31" s="23"/>
      <c r="S31" s="23"/>
      <c r="T31" s="23"/>
      <c r="U31" s="23"/>
      <c r="V31" s="23"/>
      <c r="W31" s="23"/>
      <c r="X31" s="23"/>
    </row>
    <row r="32" spans="1:24" ht="13.5" thickBot="1">
      <c r="A32" s="22" t="s">
        <v>34</v>
      </c>
      <c r="B32" s="128" t="s">
        <v>35</v>
      </c>
      <c r="C32" s="128"/>
      <c r="D32" s="128"/>
      <c r="E32" s="129"/>
      <c r="G32" s="22" t="s">
        <v>272</v>
      </c>
      <c r="H32" s="141" t="s">
        <v>273</v>
      </c>
      <c r="I32" s="142"/>
      <c r="J32" s="142"/>
      <c r="K32" s="142"/>
      <c r="L32" s="142"/>
      <c r="M32" s="143"/>
      <c r="O32" s="23"/>
      <c r="P32" s="23"/>
      <c r="Q32" s="23"/>
      <c r="R32" s="23"/>
      <c r="S32" s="23"/>
      <c r="T32" s="23"/>
      <c r="U32" s="23"/>
      <c r="V32" s="23"/>
      <c r="W32" s="23"/>
      <c r="X32" s="23"/>
    </row>
    <row r="33" spans="7:24" ht="13.5" thickBot="1">
      <c r="G33" s="26"/>
      <c r="H33" s="25"/>
      <c r="I33" s="25"/>
      <c r="J33" s="25"/>
      <c r="K33" s="25"/>
      <c r="O33" s="23"/>
      <c r="P33" s="23"/>
      <c r="Q33" s="23"/>
      <c r="R33" s="23"/>
      <c r="S33" s="23"/>
      <c r="T33" s="23"/>
      <c r="U33" s="23"/>
      <c r="V33" s="23"/>
      <c r="W33" s="23"/>
      <c r="X33" s="23"/>
    </row>
    <row r="34" spans="1:24" ht="13.5" customHeight="1">
      <c r="A34" s="123" t="s">
        <v>154</v>
      </c>
      <c r="B34" s="114"/>
      <c r="C34" s="159"/>
      <c r="E34" s="18" t="s">
        <v>51</v>
      </c>
      <c r="F34" s="1"/>
      <c r="G34" s="2"/>
      <c r="I34" s="151" t="s">
        <v>65</v>
      </c>
      <c r="J34" s="152"/>
      <c r="K34" s="152"/>
      <c r="L34" s="152"/>
      <c r="M34" s="152"/>
      <c r="N34" s="152"/>
      <c r="O34" s="153"/>
      <c r="P34" s="23"/>
      <c r="Q34" s="23"/>
      <c r="R34" s="23"/>
      <c r="S34" s="23"/>
      <c r="T34" s="23"/>
      <c r="U34" s="23"/>
      <c r="V34" s="23"/>
      <c r="W34" s="23"/>
      <c r="X34" s="23"/>
    </row>
    <row r="35" spans="1:25" ht="12.75">
      <c r="A35" s="124"/>
      <c r="B35" s="125"/>
      <c r="C35" s="160"/>
      <c r="E35" s="9" t="s">
        <v>52</v>
      </c>
      <c r="F35" s="10" t="s">
        <v>54</v>
      </c>
      <c r="G35" s="11" t="s">
        <v>53</v>
      </c>
      <c r="I35" s="126" t="s">
        <v>66</v>
      </c>
      <c r="J35" s="127"/>
      <c r="K35" s="144" t="s">
        <v>153</v>
      </c>
      <c r="L35" s="144"/>
      <c r="M35" s="144"/>
      <c r="N35" s="144"/>
      <c r="O35" s="154"/>
      <c r="P35" s="23"/>
      <c r="Q35" s="23"/>
      <c r="R35" s="26"/>
      <c r="S35" s="26"/>
      <c r="T35" s="26"/>
      <c r="U35" s="26"/>
      <c r="V35" s="26"/>
      <c r="W35" s="26"/>
      <c r="X35" s="26"/>
      <c r="Y35" s="26"/>
    </row>
    <row r="36" spans="1:25" ht="12.75">
      <c r="A36" s="9" t="s">
        <v>47</v>
      </c>
      <c r="B36" s="10" t="s">
        <v>48</v>
      </c>
      <c r="C36" s="11" t="s">
        <v>49</v>
      </c>
      <c r="E36" s="9">
        <v>7</v>
      </c>
      <c r="F36" s="10">
        <v>0.0035</v>
      </c>
      <c r="G36" s="11">
        <v>0.001</v>
      </c>
      <c r="I36" s="126" t="s">
        <v>67</v>
      </c>
      <c r="J36" s="127"/>
      <c r="K36" s="144" t="s">
        <v>68</v>
      </c>
      <c r="L36" s="144"/>
      <c r="M36" s="10"/>
      <c r="N36" s="10"/>
      <c r="O36" s="11"/>
      <c r="P36" s="23"/>
      <c r="Q36" s="23"/>
      <c r="R36" s="26"/>
      <c r="S36" s="26"/>
      <c r="T36" s="26"/>
      <c r="U36" s="26"/>
      <c r="V36" s="26"/>
      <c r="W36" s="26"/>
      <c r="X36" s="26"/>
      <c r="Y36" s="26"/>
    </row>
    <row r="37" spans="1:24" ht="12.75">
      <c r="A37" s="9">
        <v>0</v>
      </c>
      <c r="B37" s="10">
        <v>1</v>
      </c>
      <c r="C37" s="11">
        <v>7</v>
      </c>
      <c r="E37" s="9">
        <v>8</v>
      </c>
      <c r="F37" s="10">
        <v>0.0035</v>
      </c>
      <c r="G37" s="11">
        <v>0.001</v>
      </c>
      <c r="I37" s="126" t="s">
        <v>69</v>
      </c>
      <c r="J37" s="127"/>
      <c r="K37" s="10" t="s">
        <v>70</v>
      </c>
      <c r="L37" s="10"/>
      <c r="M37" s="10"/>
      <c r="N37" s="10"/>
      <c r="O37" s="11"/>
      <c r="P37" s="23"/>
      <c r="Q37" s="23"/>
      <c r="R37" s="26"/>
      <c r="S37" s="26"/>
      <c r="T37" s="26"/>
      <c r="U37" s="26"/>
      <c r="V37" s="26"/>
      <c r="W37" s="23"/>
      <c r="X37" s="23"/>
    </row>
    <row r="38" spans="1:24" ht="12.75">
      <c r="A38" s="9">
        <v>0</v>
      </c>
      <c r="B38" s="10">
        <v>3</v>
      </c>
      <c r="C38" s="11">
        <v>7</v>
      </c>
      <c r="E38" s="9">
        <v>9</v>
      </c>
      <c r="F38" s="10">
        <v>0.0035</v>
      </c>
      <c r="G38" s="11">
        <v>0.001</v>
      </c>
      <c r="I38" s="126" t="s">
        <v>71</v>
      </c>
      <c r="J38" s="127"/>
      <c r="K38" s="10">
        <v>40</v>
      </c>
      <c r="L38" s="10"/>
      <c r="M38" s="10"/>
      <c r="N38" s="10"/>
      <c r="O38" s="11"/>
      <c r="P38" s="23"/>
      <c r="Q38" s="23"/>
      <c r="R38" s="23"/>
      <c r="S38" s="23"/>
      <c r="T38" s="23"/>
      <c r="U38" s="23"/>
      <c r="V38" s="23"/>
      <c r="W38" s="23"/>
      <c r="X38" s="23"/>
    </row>
    <row r="39" spans="1:24" ht="12.75">
      <c r="A39" s="9">
        <v>0</v>
      </c>
      <c r="B39" s="10">
        <v>4</v>
      </c>
      <c r="C39" s="11">
        <v>7</v>
      </c>
      <c r="E39" s="9">
        <v>5</v>
      </c>
      <c r="F39" s="10">
        <v>0.0035</v>
      </c>
      <c r="G39" s="11">
        <v>0.001</v>
      </c>
      <c r="I39" s="9" t="s">
        <v>72</v>
      </c>
      <c r="J39" s="10"/>
      <c r="K39" s="10" t="s">
        <v>73</v>
      </c>
      <c r="L39" s="10"/>
      <c r="M39" s="10"/>
      <c r="N39" s="10"/>
      <c r="O39" s="11"/>
      <c r="P39" s="23"/>
      <c r="Q39" s="23"/>
      <c r="R39" s="23"/>
      <c r="S39" s="23"/>
      <c r="T39" s="23"/>
      <c r="U39" s="23"/>
      <c r="V39" s="23"/>
      <c r="W39" s="23"/>
      <c r="X39" s="23"/>
    </row>
    <row r="40" spans="1:24" ht="12.75">
      <c r="A40" s="9">
        <v>0</v>
      </c>
      <c r="B40" s="10">
        <v>4</v>
      </c>
      <c r="C40" s="11">
        <v>0</v>
      </c>
      <c r="E40" s="9">
        <v>6</v>
      </c>
      <c r="F40" s="10">
        <v>0.0035</v>
      </c>
      <c r="G40" s="11">
        <v>0.001</v>
      </c>
      <c r="I40" s="9" t="s">
        <v>74</v>
      </c>
      <c r="J40" s="10"/>
      <c r="K40" s="10" t="s">
        <v>75</v>
      </c>
      <c r="L40" s="10"/>
      <c r="M40" s="10"/>
      <c r="N40" s="10"/>
      <c r="O40" s="11"/>
      <c r="P40" s="23"/>
      <c r="Q40" s="23"/>
      <c r="R40" s="23"/>
      <c r="S40" s="23"/>
      <c r="T40" s="23"/>
      <c r="U40" s="23"/>
      <c r="V40" s="23"/>
      <c r="W40" s="23"/>
      <c r="X40" s="23"/>
    </row>
    <row r="41" spans="1:24" ht="14.25" customHeight="1">
      <c r="A41" s="9">
        <v>0</v>
      </c>
      <c r="B41" s="10">
        <v>7</v>
      </c>
      <c r="C41" s="11">
        <v>7</v>
      </c>
      <c r="E41" s="9">
        <v>1</v>
      </c>
      <c r="F41" s="10">
        <v>0.0035</v>
      </c>
      <c r="G41" s="11">
        <v>0.001</v>
      </c>
      <c r="I41" s="9" t="s">
        <v>76</v>
      </c>
      <c r="J41" s="10"/>
      <c r="K41" s="10" t="s">
        <v>77</v>
      </c>
      <c r="L41" s="10"/>
      <c r="M41" s="10"/>
      <c r="N41" s="10"/>
      <c r="O41" s="11"/>
      <c r="P41" s="23"/>
      <c r="Q41" s="23"/>
      <c r="R41" s="23"/>
      <c r="S41" s="23"/>
      <c r="T41" s="23"/>
      <c r="U41" s="23"/>
      <c r="V41" s="23"/>
      <c r="W41" s="23"/>
      <c r="X41" s="23"/>
    </row>
    <row r="42" spans="1:24" ht="13.5" thickBot="1">
      <c r="A42" s="9">
        <v>0</v>
      </c>
      <c r="B42" s="10">
        <v>8</v>
      </c>
      <c r="C42" s="11">
        <v>7</v>
      </c>
      <c r="E42" s="9">
        <v>3</v>
      </c>
      <c r="F42" s="10">
        <v>0.0035</v>
      </c>
      <c r="G42" s="11">
        <v>0.001</v>
      </c>
      <c r="I42" s="22" t="s">
        <v>78</v>
      </c>
      <c r="J42" s="14"/>
      <c r="K42" s="14">
        <v>108</v>
      </c>
      <c r="L42" s="14"/>
      <c r="M42" s="14"/>
      <c r="N42" s="14"/>
      <c r="O42" s="15"/>
      <c r="P42" s="23"/>
      <c r="Q42" s="23"/>
      <c r="R42" s="23"/>
      <c r="S42" s="23"/>
      <c r="T42" s="23"/>
      <c r="U42" s="23"/>
      <c r="V42" s="23"/>
      <c r="W42" s="23"/>
      <c r="X42" s="23"/>
    </row>
    <row r="43" spans="1:24" ht="12.75">
      <c r="A43" s="9">
        <v>0</v>
      </c>
      <c r="B43" s="10">
        <v>9</v>
      </c>
      <c r="C43" s="11">
        <v>7</v>
      </c>
      <c r="E43" s="21">
        <v>10</v>
      </c>
      <c r="F43" s="10">
        <v>0.0035</v>
      </c>
      <c r="G43" s="11">
        <v>0.0012</v>
      </c>
      <c r="P43" s="23"/>
      <c r="Q43" s="23"/>
      <c r="R43" s="23"/>
      <c r="S43" s="23"/>
      <c r="T43" s="23"/>
      <c r="U43" s="23"/>
      <c r="V43" s="23"/>
      <c r="W43" s="23"/>
      <c r="X43" s="23"/>
    </row>
    <row r="44" spans="1:24" ht="13.5" thickBot="1">
      <c r="A44" s="9">
        <v>0</v>
      </c>
      <c r="B44" s="10">
        <v>10</v>
      </c>
      <c r="C44" s="11">
        <v>7</v>
      </c>
      <c r="E44" s="13"/>
      <c r="F44" s="14"/>
      <c r="G44" s="15"/>
      <c r="P44" s="23"/>
      <c r="Q44" s="23"/>
      <c r="R44" s="23"/>
      <c r="S44" s="23"/>
      <c r="T44" s="23"/>
      <c r="U44" s="23"/>
      <c r="V44" s="23"/>
      <c r="W44" s="23"/>
      <c r="X44" s="23"/>
    </row>
    <row r="45" spans="1:24" ht="12.75">
      <c r="A45" s="9">
        <v>0</v>
      </c>
      <c r="B45" s="10">
        <v>11</v>
      </c>
      <c r="C45" s="11">
        <v>7</v>
      </c>
      <c r="P45" s="23"/>
      <c r="Q45" s="23"/>
      <c r="R45" s="23"/>
      <c r="S45" s="23"/>
      <c r="T45" s="23"/>
      <c r="U45" s="23"/>
      <c r="V45" s="23"/>
      <c r="W45" s="23"/>
      <c r="X45" s="23"/>
    </row>
    <row r="46" spans="1:24" ht="12.75">
      <c r="A46" s="9">
        <v>1</v>
      </c>
      <c r="B46" s="10">
        <v>0</v>
      </c>
      <c r="C46" s="11">
        <v>13</v>
      </c>
      <c r="P46" s="23"/>
      <c r="Q46" s="23"/>
      <c r="R46" s="23"/>
      <c r="S46" s="23"/>
      <c r="T46" s="23"/>
      <c r="U46" s="23"/>
      <c r="V46" s="23"/>
      <c r="W46" s="23"/>
      <c r="X46" s="23"/>
    </row>
    <row r="47" spans="1:24" ht="12.75">
      <c r="A47" s="9">
        <v>3</v>
      </c>
      <c r="B47" s="10">
        <v>0</v>
      </c>
      <c r="C47" s="11">
        <v>13</v>
      </c>
      <c r="P47" s="23"/>
      <c r="Q47" s="23"/>
      <c r="R47" s="23"/>
      <c r="S47" s="23"/>
      <c r="T47" s="23"/>
      <c r="U47" s="23"/>
      <c r="V47" s="23"/>
      <c r="W47" s="23"/>
      <c r="X47" s="23"/>
    </row>
    <row r="48" spans="1:24" ht="12.75">
      <c r="A48" s="9">
        <v>4</v>
      </c>
      <c r="B48" s="10">
        <v>0</v>
      </c>
      <c r="C48" s="11">
        <v>0</v>
      </c>
      <c r="P48" s="23"/>
      <c r="Q48" s="23"/>
      <c r="R48" s="23"/>
      <c r="S48" s="23"/>
      <c r="T48" s="23"/>
      <c r="U48" s="23"/>
      <c r="V48" s="23"/>
      <c r="W48" s="23"/>
      <c r="X48" s="23"/>
    </row>
    <row r="49" spans="1:3" ht="12.75">
      <c r="A49" s="9">
        <v>4</v>
      </c>
      <c r="B49" s="10">
        <v>10</v>
      </c>
      <c r="C49" s="11">
        <v>0</v>
      </c>
    </row>
    <row r="50" spans="1:3" ht="12.75">
      <c r="A50" s="9">
        <v>5</v>
      </c>
      <c r="B50" s="10">
        <v>6</v>
      </c>
      <c r="C50" s="11">
        <v>13</v>
      </c>
    </row>
    <row r="51" spans="1:3" ht="12.75">
      <c r="A51" s="9">
        <v>6</v>
      </c>
      <c r="B51" s="10">
        <v>5</v>
      </c>
      <c r="C51" s="11">
        <v>13</v>
      </c>
    </row>
    <row r="52" spans="1:3" ht="12.75">
      <c r="A52" s="9">
        <v>7</v>
      </c>
      <c r="B52" s="10">
        <v>0</v>
      </c>
      <c r="C52" s="11">
        <v>15</v>
      </c>
    </row>
    <row r="53" spans="1:3" ht="12.75">
      <c r="A53" s="9">
        <v>8</v>
      </c>
      <c r="B53" s="10">
        <v>0</v>
      </c>
      <c r="C53" s="11">
        <v>15</v>
      </c>
    </row>
    <row r="54" spans="1:3" ht="12.75">
      <c r="A54" s="9">
        <v>9</v>
      </c>
      <c r="B54" s="10">
        <v>0</v>
      </c>
      <c r="C54" s="11">
        <v>15</v>
      </c>
    </row>
    <row r="55" spans="1:3" ht="12.75">
      <c r="A55" s="9">
        <v>10</v>
      </c>
      <c r="B55" s="10">
        <v>0</v>
      </c>
      <c r="C55" s="11">
        <v>13</v>
      </c>
    </row>
    <row r="56" spans="1:3" ht="12.75">
      <c r="A56" s="9">
        <v>10</v>
      </c>
      <c r="B56" s="10">
        <v>4</v>
      </c>
      <c r="C56" s="11">
        <v>0</v>
      </c>
    </row>
    <row r="57" spans="1:3" ht="13.5" thickBot="1">
      <c r="A57" s="13">
        <v>11</v>
      </c>
      <c r="B57" s="14">
        <v>10</v>
      </c>
      <c r="C57" s="15">
        <v>5</v>
      </c>
    </row>
  </sheetData>
  <mergeCells count="35">
    <mergeCell ref="A1:A2"/>
    <mergeCell ref="B1:B2"/>
    <mergeCell ref="C1:C2"/>
    <mergeCell ref="D1:D2"/>
    <mergeCell ref="K1:K2"/>
    <mergeCell ref="L1:L2"/>
    <mergeCell ref="E1:E2"/>
    <mergeCell ref="F1:F2"/>
    <mergeCell ref="G1:G2"/>
    <mergeCell ref="H1:H2"/>
    <mergeCell ref="R1:U1"/>
    <mergeCell ref="V1:X1"/>
    <mergeCell ref="A25:E25"/>
    <mergeCell ref="G25:M25"/>
    <mergeCell ref="M1:M2"/>
    <mergeCell ref="N1:N2"/>
    <mergeCell ref="O1:O2"/>
    <mergeCell ref="P1:Q1"/>
    <mergeCell ref="I1:I2"/>
    <mergeCell ref="J1:J2"/>
    <mergeCell ref="G27:G28"/>
    <mergeCell ref="H29:M29"/>
    <mergeCell ref="H30:M30"/>
    <mergeCell ref="B31:E31"/>
    <mergeCell ref="H31:M31"/>
    <mergeCell ref="B32:E32"/>
    <mergeCell ref="H32:M32"/>
    <mergeCell ref="A34:C35"/>
    <mergeCell ref="I34:O34"/>
    <mergeCell ref="I35:J35"/>
    <mergeCell ref="K35:O35"/>
    <mergeCell ref="K36:L36"/>
    <mergeCell ref="I37:J37"/>
    <mergeCell ref="I38:J38"/>
    <mergeCell ref="I36:J3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Z45"/>
  <sheetViews>
    <sheetView workbookViewId="0" topLeftCell="A13">
      <selection activeCell="R24" sqref="R24"/>
    </sheetView>
  </sheetViews>
  <sheetFormatPr defaultColWidth="9.140625" defaultRowHeight="12.75"/>
  <cols>
    <col min="19" max="19" width="10.00390625" style="0" bestFit="1" customWidth="1"/>
    <col min="20" max="21" width="10.00390625" style="0" customWidth="1"/>
  </cols>
  <sheetData>
    <row r="1" spans="1:26" ht="12.75" customHeight="1">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59" t="s">
        <v>13</v>
      </c>
      <c r="P1" s="155" t="s">
        <v>14</v>
      </c>
      <c r="Q1" s="121"/>
      <c r="R1" s="163" t="s">
        <v>15</v>
      </c>
      <c r="S1" s="131"/>
      <c r="T1" s="131"/>
      <c r="U1" s="155"/>
      <c r="V1" s="121" t="s">
        <v>16</v>
      </c>
      <c r="W1" s="121"/>
      <c r="X1" s="121"/>
      <c r="Y1" s="1" t="s">
        <v>17</v>
      </c>
      <c r="Z1" s="2"/>
    </row>
    <row r="2" spans="1:26" ht="39" thickBot="1">
      <c r="A2" s="124"/>
      <c r="B2" s="125"/>
      <c r="C2" s="125"/>
      <c r="D2" s="125"/>
      <c r="E2" s="125"/>
      <c r="F2" s="125"/>
      <c r="G2" s="125"/>
      <c r="H2" s="125"/>
      <c r="I2" s="125"/>
      <c r="J2" s="125"/>
      <c r="K2" s="125"/>
      <c r="L2" s="125"/>
      <c r="M2" s="125"/>
      <c r="N2" s="125"/>
      <c r="O2" s="160"/>
      <c r="P2" s="84" t="s">
        <v>18</v>
      </c>
      <c r="Q2" s="4" t="s">
        <v>19</v>
      </c>
      <c r="R2" s="4" t="s">
        <v>56</v>
      </c>
      <c r="S2" s="4" t="s">
        <v>64</v>
      </c>
      <c r="T2" s="64" t="s">
        <v>124</v>
      </c>
      <c r="U2" s="64" t="s">
        <v>126</v>
      </c>
      <c r="V2" s="4" t="s">
        <v>20</v>
      </c>
      <c r="W2" s="4" t="s">
        <v>21</v>
      </c>
      <c r="X2" s="4" t="s">
        <v>22</v>
      </c>
      <c r="Y2" s="5" t="s">
        <v>23</v>
      </c>
      <c r="Z2" s="6" t="s">
        <v>24</v>
      </c>
    </row>
    <row r="3" spans="1:26" ht="13.5" thickBot="1">
      <c r="A3" s="9">
        <v>3</v>
      </c>
      <c r="B3" s="10">
        <v>2</v>
      </c>
      <c r="C3" s="10">
        <v>0</v>
      </c>
      <c r="D3" s="10"/>
      <c r="E3" s="10">
        <v>61</v>
      </c>
      <c r="F3" s="10">
        <v>61</v>
      </c>
      <c r="G3" s="10">
        <v>19520</v>
      </c>
      <c r="H3" s="10">
        <v>0.624677</v>
      </c>
      <c r="I3" s="10">
        <v>0</v>
      </c>
      <c r="J3" s="10">
        <v>0</v>
      </c>
      <c r="K3" s="10">
        <v>0</v>
      </c>
      <c r="L3" s="10">
        <v>0</v>
      </c>
      <c r="M3" s="10">
        <v>112.17201</v>
      </c>
      <c r="N3" s="10">
        <v>0</v>
      </c>
      <c r="O3" s="11">
        <v>0.002169</v>
      </c>
      <c r="P3" s="17">
        <f>SUM(O3:O6)</f>
        <v>0.336409</v>
      </c>
      <c r="Q3" s="7">
        <f>P3/SUM(N3:N6)</f>
        <v>0.00820509756097561</v>
      </c>
      <c r="R3" s="7"/>
      <c r="S3" s="7"/>
      <c r="T3" s="65" t="s">
        <v>128</v>
      </c>
      <c r="U3" s="1">
        <v>100</v>
      </c>
      <c r="V3" s="7">
        <f>SUM(O3:O15)</f>
        <v>33.161950000000004</v>
      </c>
      <c r="W3" s="7">
        <f>(SUM(G3:G15)-SUM(J3:J15)-SUM(L3:L15))/9000000</f>
        <v>33.161950222222224</v>
      </c>
      <c r="X3" s="7">
        <f>SUM(O3:O15)</f>
        <v>33.161950000000004</v>
      </c>
      <c r="Y3" s="7">
        <v>220.89483274652497</v>
      </c>
      <c r="Z3" s="8">
        <f>W3/Y3</f>
        <v>0.1501255136206617</v>
      </c>
    </row>
    <row r="4" spans="1:15" ht="12.75">
      <c r="A4" s="9">
        <v>2</v>
      </c>
      <c r="B4" s="10">
        <v>3</v>
      </c>
      <c r="C4" s="10">
        <v>0</v>
      </c>
      <c r="D4" s="10"/>
      <c r="E4" s="10">
        <v>124</v>
      </c>
      <c r="F4" s="10">
        <v>118</v>
      </c>
      <c r="G4" s="10">
        <v>1416000</v>
      </c>
      <c r="H4" s="10">
        <v>1.769979</v>
      </c>
      <c r="I4" s="10">
        <v>0</v>
      </c>
      <c r="J4" s="10">
        <v>0</v>
      </c>
      <c r="K4" s="10">
        <v>0</v>
      </c>
      <c r="L4" s="10">
        <v>0</v>
      </c>
      <c r="M4" s="10">
        <v>135.949518</v>
      </c>
      <c r="N4" s="10">
        <v>30</v>
      </c>
      <c r="O4" s="11">
        <v>0.157333</v>
      </c>
    </row>
    <row r="5" spans="1:15" ht="12.75">
      <c r="A5" s="9">
        <v>15</v>
      </c>
      <c r="B5" s="10">
        <v>9</v>
      </c>
      <c r="C5" s="10">
        <v>0</v>
      </c>
      <c r="D5" s="10"/>
      <c r="E5" s="10">
        <v>131</v>
      </c>
      <c r="F5" s="10">
        <v>131</v>
      </c>
      <c r="G5" s="10">
        <v>1572000</v>
      </c>
      <c r="H5" s="10">
        <v>1.254803</v>
      </c>
      <c r="I5" s="10">
        <v>0</v>
      </c>
      <c r="J5" s="10">
        <v>0</v>
      </c>
      <c r="K5" s="10">
        <v>0</v>
      </c>
      <c r="L5" s="10">
        <v>0</v>
      </c>
      <c r="M5" s="10">
        <v>243.00001</v>
      </c>
      <c r="N5" s="10">
        <v>11</v>
      </c>
      <c r="O5" s="11">
        <v>0.174667</v>
      </c>
    </row>
    <row r="6" spans="1:15" ht="12.75">
      <c r="A6" s="9">
        <v>9</v>
      </c>
      <c r="B6" s="10">
        <v>15</v>
      </c>
      <c r="C6" s="10">
        <v>0</v>
      </c>
      <c r="D6" s="10"/>
      <c r="E6" s="10">
        <v>63</v>
      </c>
      <c r="F6" s="10">
        <v>63</v>
      </c>
      <c r="G6" s="10">
        <v>20160</v>
      </c>
      <c r="H6" s="10">
        <v>0.95078</v>
      </c>
      <c r="I6" s="10">
        <v>0</v>
      </c>
      <c r="J6" s="10">
        <v>0</v>
      </c>
      <c r="K6" s="10">
        <v>0</v>
      </c>
      <c r="L6" s="10">
        <v>0</v>
      </c>
      <c r="M6" s="10">
        <v>206.037421</v>
      </c>
      <c r="N6" s="10">
        <v>0</v>
      </c>
      <c r="O6" s="11">
        <v>0.00224</v>
      </c>
    </row>
    <row r="7" spans="1:21" ht="12.75">
      <c r="A7" s="9">
        <v>10</v>
      </c>
      <c r="B7" s="10">
        <v>1</v>
      </c>
      <c r="C7" s="10"/>
      <c r="D7" s="10">
        <v>5</v>
      </c>
      <c r="E7" s="10">
        <v>31668</v>
      </c>
      <c r="F7" s="10">
        <v>31668</v>
      </c>
      <c r="G7" s="10">
        <v>259424256</v>
      </c>
      <c r="H7" s="10">
        <v>0.059561</v>
      </c>
      <c r="I7" s="10">
        <v>0</v>
      </c>
      <c r="J7" s="10">
        <v>0</v>
      </c>
      <c r="K7" s="10">
        <v>0</v>
      </c>
      <c r="L7" s="10">
        <v>0</v>
      </c>
      <c r="M7" s="10">
        <v>225.745048</v>
      </c>
      <c r="N7" s="10">
        <v>28.799999</v>
      </c>
      <c r="O7" s="11">
        <v>28.824917</v>
      </c>
      <c r="R7" s="12">
        <f>(I7+K7)/F7</f>
        <v>0</v>
      </c>
      <c r="S7" s="12">
        <v>1E-07</v>
      </c>
      <c r="T7" s="16"/>
      <c r="U7" s="16"/>
    </row>
    <row r="8" spans="1:21" ht="12.75">
      <c r="A8" s="9">
        <v>5</v>
      </c>
      <c r="B8" s="10">
        <v>4</v>
      </c>
      <c r="C8" s="10"/>
      <c r="D8" s="10">
        <v>7</v>
      </c>
      <c r="E8" s="10">
        <v>1099</v>
      </c>
      <c r="F8" s="10">
        <v>1099</v>
      </c>
      <c r="G8" s="10">
        <v>4501504</v>
      </c>
      <c r="H8" s="10">
        <v>0.01482</v>
      </c>
      <c r="I8" s="10">
        <v>0</v>
      </c>
      <c r="J8" s="10">
        <v>0</v>
      </c>
      <c r="K8" s="10">
        <v>0</v>
      </c>
      <c r="L8" s="10">
        <v>0</v>
      </c>
      <c r="M8" s="10">
        <v>167.977068</v>
      </c>
      <c r="N8" s="10">
        <v>0.5</v>
      </c>
      <c r="O8" s="11">
        <v>0.500167</v>
      </c>
      <c r="R8" s="12">
        <f aca="true" t="shared" si="0" ref="R8:R15">(I8+K8)/F8</f>
        <v>0</v>
      </c>
      <c r="S8" s="12">
        <v>0.0001</v>
      </c>
      <c r="T8" s="16"/>
      <c r="U8" s="16"/>
    </row>
    <row r="9" spans="1:21" ht="12.75">
      <c r="A9" s="9">
        <v>4</v>
      </c>
      <c r="B9" s="10">
        <v>5</v>
      </c>
      <c r="C9" s="10"/>
      <c r="D9" s="10">
        <v>7</v>
      </c>
      <c r="E9" s="10">
        <v>1099</v>
      </c>
      <c r="F9" s="10">
        <v>1099</v>
      </c>
      <c r="G9" s="10">
        <v>4501504</v>
      </c>
      <c r="H9" s="10">
        <v>0.010476</v>
      </c>
      <c r="I9" s="10">
        <v>0</v>
      </c>
      <c r="J9" s="10">
        <v>0</v>
      </c>
      <c r="K9" s="10">
        <v>0</v>
      </c>
      <c r="L9" s="10">
        <v>0</v>
      </c>
      <c r="M9" s="10">
        <v>90.469079</v>
      </c>
      <c r="N9" s="10">
        <v>0.5</v>
      </c>
      <c r="O9" s="11">
        <v>0.500167</v>
      </c>
      <c r="R9" s="12">
        <f t="shared" si="0"/>
        <v>0</v>
      </c>
      <c r="S9" s="12">
        <v>0.0001</v>
      </c>
      <c r="T9" s="16"/>
      <c r="U9" s="16"/>
    </row>
    <row r="10" spans="1:21" ht="12.75">
      <c r="A10" s="9">
        <v>7</v>
      </c>
      <c r="B10" s="10">
        <v>6</v>
      </c>
      <c r="C10" s="10"/>
      <c r="D10" s="10">
        <v>7</v>
      </c>
      <c r="E10" s="10">
        <v>1099</v>
      </c>
      <c r="F10" s="10">
        <v>1099</v>
      </c>
      <c r="G10" s="10">
        <v>4501504</v>
      </c>
      <c r="H10" s="10">
        <v>0.01376</v>
      </c>
      <c r="I10" s="10">
        <v>0</v>
      </c>
      <c r="J10" s="10">
        <v>0</v>
      </c>
      <c r="K10" s="10">
        <v>0</v>
      </c>
      <c r="L10" s="10">
        <v>0</v>
      </c>
      <c r="M10" s="10">
        <v>215.762321</v>
      </c>
      <c r="N10" s="10">
        <v>0.5</v>
      </c>
      <c r="O10" s="11">
        <v>0.500167</v>
      </c>
      <c r="R10" s="12">
        <f t="shared" si="0"/>
        <v>0</v>
      </c>
      <c r="S10" s="12">
        <v>0.0001</v>
      </c>
      <c r="T10" s="16"/>
      <c r="U10" s="16"/>
    </row>
    <row r="11" spans="1:21" ht="12.75">
      <c r="A11" s="9">
        <v>6</v>
      </c>
      <c r="B11" s="10">
        <v>7</v>
      </c>
      <c r="C11" s="10"/>
      <c r="D11" s="10">
        <v>7</v>
      </c>
      <c r="E11" s="10">
        <v>1099</v>
      </c>
      <c r="F11" s="10">
        <v>1099</v>
      </c>
      <c r="G11" s="10">
        <v>4501504</v>
      </c>
      <c r="H11" s="10">
        <v>0.009267</v>
      </c>
      <c r="I11" s="10">
        <v>0</v>
      </c>
      <c r="J11" s="10">
        <v>0</v>
      </c>
      <c r="K11" s="10">
        <v>0</v>
      </c>
      <c r="L11" s="10">
        <v>0</v>
      </c>
      <c r="M11" s="10">
        <v>83.796764</v>
      </c>
      <c r="N11" s="10">
        <v>0.5</v>
      </c>
      <c r="O11" s="11">
        <v>0.500167</v>
      </c>
      <c r="R11" s="12">
        <f t="shared" si="0"/>
        <v>0</v>
      </c>
      <c r="S11" s="12">
        <v>0.0001</v>
      </c>
      <c r="T11" s="16"/>
      <c r="U11" s="16"/>
    </row>
    <row r="12" spans="1:21" ht="12.75">
      <c r="A12" s="9">
        <v>11</v>
      </c>
      <c r="B12" s="10">
        <v>8</v>
      </c>
      <c r="C12" s="10"/>
      <c r="D12" s="10">
        <v>7</v>
      </c>
      <c r="E12" s="10">
        <v>11250</v>
      </c>
      <c r="F12" s="10">
        <v>11250</v>
      </c>
      <c r="G12" s="10">
        <v>4500000</v>
      </c>
      <c r="H12" s="10">
        <v>0.013445</v>
      </c>
      <c r="I12" s="10">
        <v>0</v>
      </c>
      <c r="J12" s="10">
        <v>0</v>
      </c>
      <c r="K12" s="10">
        <v>0</v>
      </c>
      <c r="L12" s="10">
        <v>0</v>
      </c>
      <c r="M12" s="10">
        <v>154.392735</v>
      </c>
      <c r="N12" s="10">
        <v>0.5</v>
      </c>
      <c r="O12" s="11">
        <v>0.5</v>
      </c>
      <c r="R12" s="12">
        <f t="shared" si="0"/>
        <v>0</v>
      </c>
      <c r="S12" s="12">
        <v>0.0001</v>
      </c>
      <c r="T12" s="16"/>
      <c r="U12" s="16"/>
    </row>
    <row r="13" spans="1:21" ht="12.75">
      <c r="A13" s="9">
        <v>12</v>
      </c>
      <c r="B13" s="10">
        <v>8</v>
      </c>
      <c r="C13" s="10"/>
      <c r="D13" s="10">
        <v>7</v>
      </c>
      <c r="E13" s="10">
        <v>11250</v>
      </c>
      <c r="F13" s="10">
        <v>11250</v>
      </c>
      <c r="G13" s="10">
        <v>4500000</v>
      </c>
      <c r="H13" s="10">
        <v>0.011555</v>
      </c>
      <c r="I13" s="10">
        <v>0</v>
      </c>
      <c r="J13" s="10">
        <v>0</v>
      </c>
      <c r="K13" s="10">
        <v>0</v>
      </c>
      <c r="L13" s="10">
        <v>0</v>
      </c>
      <c r="M13" s="10">
        <v>151.107501</v>
      </c>
      <c r="N13" s="10">
        <v>0.5</v>
      </c>
      <c r="O13" s="11">
        <v>0.5</v>
      </c>
      <c r="R13" s="12">
        <f t="shared" si="0"/>
        <v>0</v>
      </c>
      <c r="S13" s="12">
        <v>0.0001</v>
      </c>
      <c r="T13" s="16"/>
      <c r="U13" s="16"/>
    </row>
    <row r="14" spans="1:21" ht="12.75">
      <c r="A14" s="9">
        <v>13</v>
      </c>
      <c r="B14" s="10">
        <v>8</v>
      </c>
      <c r="C14" s="10"/>
      <c r="D14" s="10">
        <v>7</v>
      </c>
      <c r="E14" s="10">
        <v>11249</v>
      </c>
      <c r="F14" s="10">
        <v>11249</v>
      </c>
      <c r="G14" s="10">
        <v>4499600</v>
      </c>
      <c r="H14" s="10">
        <v>0.009752</v>
      </c>
      <c r="I14" s="10">
        <v>0</v>
      </c>
      <c r="J14" s="10">
        <v>0</v>
      </c>
      <c r="K14" s="10">
        <v>0</v>
      </c>
      <c r="L14" s="10">
        <v>0</v>
      </c>
      <c r="M14" s="10">
        <v>156.977442</v>
      </c>
      <c r="N14" s="10">
        <v>0.5</v>
      </c>
      <c r="O14" s="11">
        <v>0.499956</v>
      </c>
      <c r="R14" s="12">
        <f t="shared" si="0"/>
        <v>0</v>
      </c>
      <c r="S14" s="12">
        <v>0.0001</v>
      </c>
      <c r="T14" s="16"/>
      <c r="U14" s="16"/>
    </row>
    <row r="15" spans="1:21" ht="13.5" thickBot="1">
      <c r="A15" s="13">
        <v>14</v>
      </c>
      <c r="B15" s="14">
        <v>8</v>
      </c>
      <c r="C15" s="14"/>
      <c r="D15" s="14">
        <v>7</v>
      </c>
      <c r="E15" s="14">
        <v>11250</v>
      </c>
      <c r="F15" s="14">
        <v>11250</v>
      </c>
      <c r="G15" s="14">
        <v>4500000</v>
      </c>
      <c r="H15" s="14">
        <v>0.01063</v>
      </c>
      <c r="I15" s="14">
        <v>0</v>
      </c>
      <c r="J15" s="14">
        <v>0</v>
      </c>
      <c r="K15" s="14">
        <v>0</v>
      </c>
      <c r="L15" s="14">
        <v>0</v>
      </c>
      <c r="M15" s="14">
        <v>152.0992</v>
      </c>
      <c r="N15" s="14">
        <v>0.5</v>
      </c>
      <c r="O15" s="15">
        <v>0.5</v>
      </c>
      <c r="R15" s="12">
        <f t="shared" si="0"/>
        <v>0</v>
      </c>
      <c r="S15" s="12">
        <v>0.0001</v>
      </c>
      <c r="T15" s="16"/>
      <c r="U15" s="16"/>
    </row>
    <row r="16" spans="18:21" ht="13.5" thickBot="1">
      <c r="R16" s="16"/>
      <c r="S16" s="16"/>
      <c r="T16" s="16"/>
      <c r="U16" s="16"/>
    </row>
    <row r="17" spans="1:21" ht="13.5" thickBot="1">
      <c r="A17" s="138" t="s">
        <v>45</v>
      </c>
      <c r="B17" s="139"/>
      <c r="C17" s="139"/>
      <c r="D17" s="139"/>
      <c r="E17" s="140"/>
      <c r="G17" s="138" t="s">
        <v>36</v>
      </c>
      <c r="H17" s="139"/>
      <c r="I17" s="139"/>
      <c r="J17" s="139"/>
      <c r="K17" s="139"/>
      <c r="L17" s="139"/>
      <c r="M17" s="140"/>
      <c r="R17" s="16"/>
      <c r="S17" s="16"/>
      <c r="T17" s="16"/>
      <c r="U17" s="16"/>
    </row>
    <row r="18" spans="1:21" ht="13.5" thickBot="1">
      <c r="A18" s="18"/>
      <c r="B18" s="1" t="s">
        <v>25</v>
      </c>
      <c r="C18" s="1" t="s">
        <v>26</v>
      </c>
      <c r="D18" s="1" t="s">
        <v>27</v>
      </c>
      <c r="E18" s="2" t="s">
        <v>28</v>
      </c>
      <c r="G18" s="19" t="s">
        <v>39</v>
      </c>
      <c r="H18" s="23"/>
      <c r="I18" s="23"/>
      <c r="J18" s="23"/>
      <c r="K18" s="23"/>
      <c r="L18" s="23"/>
      <c r="M18" s="24"/>
      <c r="R18" s="16"/>
      <c r="S18" s="36"/>
      <c r="T18" s="36"/>
      <c r="U18" s="36"/>
    </row>
    <row r="19" spans="1:21" ht="12.75">
      <c r="A19" s="9" t="s">
        <v>29</v>
      </c>
      <c r="B19" s="10">
        <v>0.001</v>
      </c>
      <c r="C19" s="10">
        <v>0.001</v>
      </c>
      <c r="D19" s="10">
        <v>0.0015</v>
      </c>
      <c r="E19" s="11">
        <v>0.0009</v>
      </c>
      <c r="G19" s="164" t="s">
        <v>37</v>
      </c>
      <c r="H19" s="18"/>
      <c r="I19" s="1" t="s">
        <v>44</v>
      </c>
      <c r="J19" s="1" t="s">
        <v>40</v>
      </c>
      <c r="K19" s="1"/>
      <c r="L19" s="1"/>
      <c r="M19" s="2"/>
      <c r="R19" s="16"/>
      <c r="S19" s="36"/>
      <c r="T19" s="36"/>
      <c r="U19" s="36"/>
    </row>
    <row r="20" spans="1:21" ht="13.5" thickBot="1">
      <c r="A20" s="9" t="s">
        <v>30</v>
      </c>
      <c r="B20" s="10">
        <v>15</v>
      </c>
      <c r="C20" s="10">
        <v>15</v>
      </c>
      <c r="D20" s="10">
        <v>10</v>
      </c>
      <c r="E20" s="11">
        <v>7</v>
      </c>
      <c r="G20" s="165"/>
      <c r="H20" s="27" t="s">
        <v>38</v>
      </c>
      <c r="I20" s="14">
        <v>1</v>
      </c>
      <c r="J20" s="14">
        <v>64</v>
      </c>
      <c r="K20" s="14"/>
      <c r="L20" s="14"/>
      <c r="M20" s="15"/>
      <c r="R20" s="16"/>
      <c r="S20" s="16"/>
      <c r="T20" s="16"/>
      <c r="U20" s="16"/>
    </row>
    <row r="21" spans="1:21" ht="13.5" thickBot="1">
      <c r="A21" s="9" t="s">
        <v>31</v>
      </c>
      <c r="B21" s="10">
        <v>63</v>
      </c>
      <c r="C21" s="10">
        <v>63</v>
      </c>
      <c r="D21" s="10">
        <v>10</v>
      </c>
      <c r="E21" s="11">
        <v>7</v>
      </c>
      <c r="G21" s="28" t="s">
        <v>41</v>
      </c>
      <c r="H21" s="138" t="s">
        <v>42</v>
      </c>
      <c r="I21" s="139"/>
      <c r="J21" s="139"/>
      <c r="K21" s="139"/>
      <c r="L21" s="139"/>
      <c r="M21" s="140"/>
      <c r="R21" s="16"/>
      <c r="S21" s="16"/>
      <c r="T21" s="16"/>
      <c r="U21" s="16"/>
    </row>
    <row r="22" spans="1:21" ht="13.5" thickBot="1">
      <c r="A22" s="9" t="s">
        <v>32</v>
      </c>
      <c r="B22" s="10">
        <v>7</v>
      </c>
      <c r="C22" s="10">
        <v>4</v>
      </c>
      <c r="D22" s="10">
        <v>3</v>
      </c>
      <c r="E22" s="11">
        <v>2</v>
      </c>
      <c r="G22" s="28" t="s">
        <v>29</v>
      </c>
      <c r="H22" s="138" t="s">
        <v>152</v>
      </c>
      <c r="I22" s="139"/>
      <c r="J22" s="139"/>
      <c r="K22" s="139"/>
      <c r="L22" s="139"/>
      <c r="M22" s="140"/>
      <c r="R22" s="16"/>
      <c r="S22" s="16"/>
      <c r="T22" s="16"/>
      <c r="U22" s="16"/>
    </row>
    <row r="23" spans="1:21" ht="13.5" thickBot="1">
      <c r="A23" s="21" t="s">
        <v>33</v>
      </c>
      <c r="B23" s="128" t="s">
        <v>35</v>
      </c>
      <c r="C23" s="128"/>
      <c r="D23" s="128"/>
      <c r="E23" s="129"/>
      <c r="G23" s="51" t="s">
        <v>43</v>
      </c>
      <c r="H23" s="166" t="s">
        <v>42</v>
      </c>
      <c r="I23" s="167"/>
      <c r="J23" s="167"/>
      <c r="K23" s="167"/>
      <c r="L23" s="167"/>
      <c r="M23" s="168"/>
      <c r="R23" s="16"/>
      <c r="S23" s="36"/>
      <c r="T23" s="36"/>
      <c r="U23" s="36"/>
    </row>
    <row r="24" spans="1:21" ht="13.5" thickBot="1">
      <c r="A24" s="22" t="s">
        <v>34</v>
      </c>
      <c r="B24" s="128" t="s">
        <v>35</v>
      </c>
      <c r="C24" s="128"/>
      <c r="D24" s="128"/>
      <c r="E24" s="129"/>
      <c r="R24" s="16"/>
      <c r="S24" s="16"/>
      <c r="T24" s="16"/>
      <c r="U24" s="16"/>
    </row>
    <row r="25" spans="7:13" ht="12.75">
      <c r="G25" s="151" t="s">
        <v>65</v>
      </c>
      <c r="H25" s="152"/>
      <c r="I25" s="152"/>
      <c r="J25" s="152"/>
      <c r="K25" s="152"/>
      <c r="L25" s="152"/>
      <c r="M25" s="153"/>
    </row>
    <row r="26" spans="7:13" ht="13.5" thickBot="1">
      <c r="G26" s="126" t="s">
        <v>66</v>
      </c>
      <c r="H26" s="127"/>
      <c r="I26" s="144" t="s">
        <v>153</v>
      </c>
      <c r="J26" s="144"/>
      <c r="K26" s="144"/>
      <c r="L26" s="144"/>
      <c r="M26" s="154"/>
    </row>
    <row r="27" spans="1:13" ht="12.75">
      <c r="A27" s="123" t="s">
        <v>155</v>
      </c>
      <c r="B27" s="114"/>
      <c r="C27" s="159"/>
      <c r="G27" s="126" t="s">
        <v>67</v>
      </c>
      <c r="H27" s="127"/>
      <c r="I27" s="144" t="s">
        <v>68</v>
      </c>
      <c r="J27" s="144"/>
      <c r="K27" s="10"/>
      <c r="L27" s="10"/>
      <c r="M27" s="11"/>
    </row>
    <row r="28" spans="1:13" ht="12.75">
      <c r="A28" s="124"/>
      <c r="B28" s="125"/>
      <c r="C28" s="160"/>
      <c r="G28" s="126" t="s">
        <v>69</v>
      </c>
      <c r="H28" s="127"/>
      <c r="I28" s="10" t="s">
        <v>70</v>
      </c>
      <c r="J28" s="10"/>
      <c r="K28" s="10"/>
      <c r="L28" s="10"/>
      <c r="M28" s="11"/>
    </row>
    <row r="29" spans="1:13" ht="12.75">
      <c r="A29" s="9" t="s">
        <v>47</v>
      </c>
      <c r="B29" s="10" t="s">
        <v>48</v>
      </c>
      <c r="C29" s="11" t="s">
        <v>49</v>
      </c>
      <c r="G29" s="126" t="s">
        <v>71</v>
      </c>
      <c r="H29" s="127"/>
      <c r="I29" s="10">
        <v>40</v>
      </c>
      <c r="J29" s="10"/>
      <c r="K29" s="10"/>
      <c r="L29" s="10"/>
      <c r="M29" s="11"/>
    </row>
    <row r="30" spans="1:13" ht="12.75">
      <c r="A30" s="9">
        <v>2</v>
      </c>
      <c r="B30" s="10">
        <v>3</v>
      </c>
      <c r="C30" s="11">
        <v>0</v>
      </c>
      <c r="G30" s="9" t="s">
        <v>72</v>
      </c>
      <c r="H30" s="10"/>
      <c r="I30" s="10" t="s">
        <v>73</v>
      </c>
      <c r="J30" s="10"/>
      <c r="K30" s="10"/>
      <c r="L30" s="10"/>
      <c r="M30" s="11"/>
    </row>
    <row r="31" spans="1:13" ht="12.75">
      <c r="A31" s="9">
        <v>3</v>
      </c>
      <c r="B31" s="10">
        <v>2</v>
      </c>
      <c r="C31" s="11">
        <v>0</v>
      </c>
      <c r="G31" s="9" t="s">
        <v>74</v>
      </c>
      <c r="H31" s="10"/>
      <c r="I31" s="10" t="s">
        <v>75</v>
      </c>
      <c r="J31" s="10"/>
      <c r="K31" s="10"/>
      <c r="L31" s="10"/>
      <c r="M31" s="11"/>
    </row>
    <row r="32" spans="1:13" ht="12.75">
      <c r="A32" s="9">
        <v>4</v>
      </c>
      <c r="B32" s="10">
        <v>5</v>
      </c>
      <c r="C32" s="11">
        <v>7</v>
      </c>
      <c r="G32" s="9" t="s">
        <v>76</v>
      </c>
      <c r="H32" s="10"/>
      <c r="I32" s="10" t="s">
        <v>77</v>
      </c>
      <c r="J32" s="10"/>
      <c r="K32" s="10"/>
      <c r="L32" s="10"/>
      <c r="M32" s="11"/>
    </row>
    <row r="33" spans="1:13" ht="13.5" thickBot="1">
      <c r="A33" s="9">
        <v>5</v>
      </c>
      <c r="B33" s="10">
        <v>4</v>
      </c>
      <c r="C33" s="11">
        <v>7</v>
      </c>
      <c r="G33" s="22" t="s">
        <v>78</v>
      </c>
      <c r="H33" s="14"/>
      <c r="I33" s="14">
        <v>108</v>
      </c>
      <c r="J33" s="14"/>
      <c r="K33" s="14"/>
      <c r="L33" s="14"/>
      <c r="M33" s="15"/>
    </row>
    <row r="34" spans="1:3" ht="12.75">
      <c r="A34" s="9">
        <v>6</v>
      </c>
      <c r="B34" s="10">
        <v>7</v>
      </c>
      <c r="C34" s="11">
        <v>7</v>
      </c>
    </row>
    <row r="35" spans="1:3" ht="12.75">
      <c r="A35" s="9">
        <v>7</v>
      </c>
      <c r="B35" s="10">
        <v>6</v>
      </c>
      <c r="C35" s="11">
        <v>7</v>
      </c>
    </row>
    <row r="36" spans="1:3" ht="12.75">
      <c r="A36" s="9">
        <v>10</v>
      </c>
      <c r="B36" s="10">
        <v>1</v>
      </c>
      <c r="C36" s="11">
        <v>5</v>
      </c>
    </row>
    <row r="37" spans="1:18" ht="12.75">
      <c r="A37" s="9">
        <v>11</v>
      </c>
      <c r="B37" s="10">
        <v>8</v>
      </c>
      <c r="C37" s="11">
        <v>7</v>
      </c>
      <c r="M37" s="23"/>
      <c r="N37" s="23"/>
      <c r="O37" s="23"/>
      <c r="P37" s="23"/>
      <c r="Q37" s="23"/>
      <c r="R37" s="23"/>
    </row>
    <row r="38" spans="1:18" ht="12.75">
      <c r="A38" s="9">
        <v>12</v>
      </c>
      <c r="B38" s="10">
        <v>8</v>
      </c>
      <c r="C38" s="11">
        <v>7</v>
      </c>
      <c r="M38" s="23"/>
      <c r="N38" s="158"/>
      <c r="O38" s="158"/>
      <c r="P38" s="158"/>
      <c r="Q38" s="158"/>
      <c r="R38" s="23"/>
    </row>
    <row r="39" spans="1:18" ht="12.75">
      <c r="A39" s="9">
        <v>13</v>
      </c>
      <c r="B39" s="10">
        <v>8</v>
      </c>
      <c r="C39" s="11">
        <v>7</v>
      </c>
      <c r="M39" s="23"/>
      <c r="N39" s="23"/>
      <c r="O39" s="23"/>
      <c r="P39" s="30"/>
      <c r="Q39" s="30"/>
      <c r="R39" s="23"/>
    </row>
    <row r="40" spans="1:18" ht="12.75">
      <c r="A40" s="9">
        <v>14</v>
      </c>
      <c r="B40" s="10">
        <v>8</v>
      </c>
      <c r="C40" s="11">
        <v>7</v>
      </c>
      <c r="M40" s="23"/>
      <c r="N40" s="23"/>
      <c r="O40" s="23"/>
      <c r="P40" s="23"/>
      <c r="Q40" s="23"/>
      <c r="R40" s="23"/>
    </row>
    <row r="41" spans="1:18" ht="12.75">
      <c r="A41" s="9">
        <v>15</v>
      </c>
      <c r="B41" s="10">
        <v>9</v>
      </c>
      <c r="C41" s="11">
        <v>0</v>
      </c>
      <c r="M41" s="23"/>
      <c r="N41" s="23"/>
      <c r="O41" s="23"/>
      <c r="P41" s="23"/>
      <c r="Q41" s="23"/>
      <c r="R41" s="23"/>
    </row>
    <row r="42" spans="1:18" ht="13.5" thickBot="1">
      <c r="A42" s="13">
        <v>9</v>
      </c>
      <c r="B42" s="14">
        <v>15</v>
      </c>
      <c r="C42" s="15">
        <v>0</v>
      </c>
      <c r="M42" s="23"/>
      <c r="N42" s="23"/>
      <c r="O42" s="23"/>
      <c r="P42" s="23"/>
      <c r="Q42" s="23"/>
      <c r="R42" s="23"/>
    </row>
    <row r="43" spans="13:18" ht="12.75">
      <c r="M43" s="23"/>
      <c r="N43" s="23"/>
      <c r="O43" s="23"/>
      <c r="P43" s="23"/>
      <c r="Q43" s="23"/>
      <c r="R43" s="23"/>
    </row>
    <row r="44" spans="13:18" ht="12.75">
      <c r="M44" s="23"/>
      <c r="N44" s="23"/>
      <c r="O44" s="23"/>
      <c r="P44" s="23"/>
      <c r="Q44" s="23"/>
      <c r="R44" s="23"/>
    </row>
    <row r="45" spans="13:18" ht="12.75">
      <c r="M45" s="23"/>
      <c r="N45" s="23"/>
      <c r="O45" s="23"/>
      <c r="P45" s="23"/>
      <c r="Q45" s="23"/>
      <c r="R45" s="23"/>
    </row>
  </sheetData>
  <mergeCells count="35">
    <mergeCell ref="G28:H28"/>
    <mergeCell ref="G29:H29"/>
    <mergeCell ref="B24:E24"/>
    <mergeCell ref="A27:C28"/>
    <mergeCell ref="G25:M25"/>
    <mergeCell ref="G26:H26"/>
    <mergeCell ref="I26:M26"/>
    <mergeCell ref="G27:H27"/>
    <mergeCell ref="I27:J27"/>
    <mergeCell ref="H21:M21"/>
    <mergeCell ref="H22:M22"/>
    <mergeCell ref="B23:E23"/>
    <mergeCell ref="H23:M23"/>
    <mergeCell ref="A17:E17"/>
    <mergeCell ref="G17:M17"/>
    <mergeCell ref="G19:G20"/>
    <mergeCell ref="M1:M2"/>
    <mergeCell ref="I1:I2"/>
    <mergeCell ref="F1:F2"/>
    <mergeCell ref="G1:G2"/>
    <mergeCell ref="H1:H2"/>
    <mergeCell ref="V1:X1"/>
    <mergeCell ref="N1:N2"/>
    <mergeCell ref="O1:O2"/>
    <mergeCell ref="P1:Q1"/>
    <mergeCell ref="N38:Q38"/>
    <mergeCell ref="R1:U1"/>
    <mergeCell ref="A1:A2"/>
    <mergeCell ref="B1:B2"/>
    <mergeCell ref="C1:C2"/>
    <mergeCell ref="D1:D2"/>
    <mergeCell ref="J1:J2"/>
    <mergeCell ref="K1:K2"/>
    <mergeCell ref="L1:L2"/>
    <mergeCell ref="E1:E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Z43"/>
  <sheetViews>
    <sheetView workbookViewId="0" topLeftCell="A1">
      <selection activeCell="Y3" sqref="Y3"/>
    </sheetView>
  </sheetViews>
  <sheetFormatPr defaultColWidth="9.140625" defaultRowHeight="12.75"/>
  <cols>
    <col min="18" max="18" width="12.57421875" style="0" bestFit="1" customWidth="1"/>
    <col min="20" max="20" width="10.00390625" style="0" bestFit="1" customWidth="1"/>
    <col min="21" max="21" width="8.57421875" style="0" customWidth="1"/>
  </cols>
  <sheetData>
    <row r="1" spans="1:26" ht="12.75" customHeight="1">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61" t="s">
        <v>13</v>
      </c>
      <c r="P1" s="120" t="s">
        <v>14</v>
      </c>
      <c r="Q1" s="121"/>
      <c r="R1" s="163" t="s">
        <v>15</v>
      </c>
      <c r="S1" s="131"/>
      <c r="T1" s="131"/>
      <c r="U1" s="155"/>
      <c r="V1" s="121" t="s">
        <v>16</v>
      </c>
      <c r="W1" s="121"/>
      <c r="X1" s="121"/>
      <c r="Y1" s="1" t="s">
        <v>17</v>
      </c>
      <c r="Z1" s="2"/>
    </row>
    <row r="2" spans="1:26" ht="39" thickBot="1">
      <c r="A2" s="157"/>
      <c r="B2" s="156"/>
      <c r="C2" s="156"/>
      <c r="D2" s="156"/>
      <c r="E2" s="156"/>
      <c r="F2" s="156"/>
      <c r="G2" s="156"/>
      <c r="H2" s="156"/>
      <c r="I2" s="156"/>
      <c r="J2" s="156"/>
      <c r="K2" s="156"/>
      <c r="L2" s="156"/>
      <c r="M2" s="156"/>
      <c r="N2" s="156"/>
      <c r="O2" s="162"/>
      <c r="P2" s="3" t="s">
        <v>18</v>
      </c>
      <c r="Q2" s="4" t="s">
        <v>19</v>
      </c>
      <c r="R2" s="4" t="s">
        <v>56</v>
      </c>
      <c r="S2" s="4" t="s">
        <v>64</v>
      </c>
      <c r="T2" s="64" t="s">
        <v>124</v>
      </c>
      <c r="U2" s="64" t="s">
        <v>126</v>
      </c>
      <c r="V2" s="4" t="s">
        <v>20</v>
      </c>
      <c r="W2" s="4" t="s">
        <v>21</v>
      </c>
      <c r="X2" s="4" t="s">
        <v>22</v>
      </c>
      <c r="Y2" s="5" t="s">
        <v>23</v>
      </c>
      <c r="Z2" s="6" t="s">
        <v>24</v>
      </c>
    </row>
    <row r="3" spans="1:26" ht="13.5" thickBot="1">
      <c r="A3" s="10">
        <v>3</v>
      </c>
      <c r="B3" s="10">
        <v>2</v>
      </c>
      <c r="C3" s="10">
        <v>0</v>
      </c>
      <c r="D3" s="10"/>
      <c r="E3" s="10">
        <v>3222</v>
      </c>
      <c r="F3" s="10">
        <v>3210</v>
      </c>
      <c r="G3" s="10">
        <v>1027200</v>
      </c>
      <c r="H3" s="10">
        <v>0.01912</v>
      </c>
      <c r="I3" s="10">
        <v>0</v>
      </c>
      <c r="J3" s="10">
        <v>0</v>
      </c>
      <c r="K3" s="10">
        <v>0</v>
      </c>
      <c r="L3" s="10">
        <v>0</v>
      </c>
      <c r="M3" s="10">
        <v>128.063529</v>
      </c>
      <c r="N3" s="10">
        <v>0</v>
      </c>
      <c r="O3" s="10">
        <v>0.10272</v>
      </c>
      <c r="P3" s="17">
        <f>SUM(O3:O6)</f>
        <v>16.672784</v>
      </c>
      <c r="Q3" s="7">
        <f>P3/SUM(N3:N6)</f>
        <v>0.40665326829268295</v>
      </c>
      <c r="R3" s="7"/>
      <c r="S3" s="7"/>
      <c r="T3" s="65" t="s">
        <v>129</v>
      </c>
      <c r="U3" s="1">
        <f>5*100/9</f>
        <v>55.55555555555556</v>
      </c>
      <c r="V3" s="7">
        <f>SUM(O3:O15)</f>
        <v>49.399268</v>
      </c>
      <c r="W3" s="7">
        <f>(SUM(G3:G15)-SUM(J3:J15)-SUM(L3:L15))/10000000</f>
        <v>49.3967472</v>
      </c>
      <c r="X3" s="7">
        <f>SUM(O3:O15)-O12-O13-O14-O15</f>
        <v>47.399747999999995</v>
      </c>
      <c r="Y3" s="7">
        <v>220.89483274652497</v>
      </c>
      <c r="Z3" s="8">
        <f>W3/Y3</f>
        <v>0.22362110777250443</v>
      </c>
    </row>
    <row r="4" spans="1:24" ht="12.75">
      <c r="A4" s="10">
        <v>2</v>
      </c>
      <c r="B4" s="10">
        <v>3</v>
      </c>
      <c r="C4" s="10">
        <v>0</v>
      </c>
      <c r="D4" s="10"/>
      <c r="E4" s="10">
        <v>6414</v>
      </c>
      <c r="F4" s="10">
        <v>6414</v>
      </c>
      <c r="G4" s="10">
        <v>76968000</v>
      </c>
      <c r="H4" s="10">
        <v>0.023671</v>
      </c>
      <c r="I4" s="10">
        <v>0</v>
      </c>
      <c r="J4" s="10">
        <v>0</v>
      </c>
      <c r="K4" s="10">
        <v>0</v>
      </c>
      <c r="L4" s="10">
        <v>0</v>
      </c>
      <c r="M4" s="10">
        <v>130.027462</v>
      </c>
      <c r="N4" s="10">
        <v>30</v>
      </c>
      <c r="O4" s="10">
        <v>7.6968</v>
      </c>
      <c r="P4" s="86"/>
      <c r="Q4" s="10"/>
      <c r="R4" s="10"/>
      <c r="S4" s="10"/>
      <c r="T4" s="10"/>
      <c r="U4" s="10"/>
      <c r="V4" s="10"/>
      <c r="W4" s="10"/>
      <c r="X4" s="11"/>
    </row>
    <row r="5" spans="1:24" ht="12.75">
      <c r="A5" s="10">
        <v>15</v>
      </c>
      <c r="B5" s="10">
        <v>9</v>
      </c>
      <c r="C5" s="10">
        <v>0</v>
      </c>
      <c r="D5" s="10"/>
      <c r="E5" s="10">
        <v>7297</v>
      </c>
      <c r="F5" s="10">
        <v>7297</v>
      </c>
      <c r="G5" s="10">
        <v>87564000</v>
      </c>
      <c r="H5" s="10">
        <v>0.019063</v>
      </c>
      <c r="I5" s="10">
        <v>0</v>
      </c>
      <c r="J5" s="10">
        <v>0</v>
      </c>
      <c r="K5" s="10">
        <v>0</v>
      </c>
      <c r="L5" s="10">
        <v>0</v>
      </c>
      <c r="M5" s="10">
        <v>231.609085</v>
      </c>
      <c r="N5" s="10">
        <v>11</v>
      </c>
      <c r="O5" s="10">
        <v>8.7564</v>
      </c>
      <c r="P5" s="86"/>
      <c r="Q5" s="10"/>
      <c r="R5" s="10"/>
      <c r="S5" s="10"/>
      <c r="T5" s="10"/>
      <c r="U5" s="10"/>
      <c r="V5" s="10"/>
      <c r="W5" s="10"/>
      <c r="X5" s="11"/>
    </row>
    <row r="6" spans="1:24" ht="12.75">
      <c r="A6" s="10">
        <v>9</v>
      </c>
      <c r="B6" s="10">
        <v>15</v>
      </c>
      <c r="C6" s="10">
        <v>0</v>
      </c>
      <c r="D6" s="10"/>
      <c r="E6" s="10">
        <v>3652</v>
      </c>
      <c r="F6" s="10">
        <v>3652</v>
      </c>
      <c r="G6" s="10">
        <v>1168640</v>
      </c>
      <c r="H6" s="10">
        <v>0.016505</v>
      </c>
      <c r="I6" s="10">
        <v>0</v>
      </c>
      <c r="J6" s="10">
        <v>0</v>
      </c>
      <c r="K6" s="10">
        <v>0</v>
      </c>
      <c r="L6" s="10">
        <v>0</v>
      </c>
      <c r="M6" s="10">
        <v>162.015437</v>
      </c>
      <c r="N6" s="10">
        <v>0</v>
      </c>
      <c r="O6" s="10">
        <v>0.116864</v>
      </c>
      <c r="P6" s="86"/>
      <c r="Q6" s="10"/>
      <c r="R6" s="10"/>
      <c r="S6" s="10"/>
      <c r="T6" s="10"/>
      <c r="U6" s="10"/>
      <c r="V6" s="10"/>
      <c r="W6" s="10"/>
      <c r="X6" s="11"/>
    </row>
    <row r="7" spans="1:24" ht="12.75">
      <c r="A7" s="10">
        <v>10</v>
      </c>
      <c r="B7" s="10">
        <v>1</v>
      </c>
      <c r="C7" s="10"/>
      <c r="D7" s="10">
        <v>5</v>
      </c>
      <c r="E7" s="10">
        <v>35067</v>
      </c>
      <c r="F7" s="10">
        <v>35067</v>
      </c>
      <c r="G7" s="10">
        <v>287268864</v>
      </c>
      <c r="H7" s="10">
        <v>0.070679</v>
      </c>
      <c r="I7" s="10">
        <v>0</v>
      </c>
      <c r="J7" s="10">
        <v>0</v>
      </c>
      <c r="K7" s="10">
        <v>0</v>
      </c>
      <c r="L7" s="10">
        <v>0</v>
      </c>
      <c r="M7" s="10">
        <v>226.789754</v>
      </c>
      <c r="N7" s="10">
        <v>28.799999</v>
      </c>
      <c r="O7" s="10">
        <v>28.726886</v>
      </c>
      <c r="P7" s="86"/>
      <c r="Q7" s="10"/>
      <c r="R7" s="31">
        <f>(I7+K7)/F7</f>
        <v>0</v>
      </c>
      <c r="S7" s="33">
        <v>1E-07</v>
      </c>
      <c r="T7" s="10"/>
      <c r="U7" s="10"/>
      <c r="V7" s="10"/>
      <c r="W7" s="10"/>
      <c r="X7" s="11"/>
    </row>
    <row r="8" spans="1:24" ht="12.75">
      <c r="A8" s="10">
        <v>5</v>
      </c>
      <c r="B8" s="10">
        <v>4</v>
      </c>
      <c r="C8" s="10"/>
      <c r="D8" s="10">
        <v>7</v>
      </c>
      <c r="E8" s="10">
        <v>1221</v>
      </c>
      <c r="F8" s="10">
        <v>1221</v>
      </c>
      <c r="G8" s="10">
        <v>5001216</v>
      </c>
      <c r="H8" s="10">
        <v>0.021671</v>
      </c>
      <c r="I8" s="10">
        <v>0</v>
      </c>
      <c r="J8" s="10">
        <v>0</v>
      </c>
      <c r="K8" s="10">
        <v>0</v>
      </c>
      <c r="L8" s="10">
        <v>0</v>
      </c>
      <c r="M8" s="10">
        <v>152.800561</v>
      </c>
      <c r="N8" s="10">
        <v>0.5</v>
      </c>
      <c r="O8" s="10">
        <v>0.500122</v>
      </c>
      <c r="P8" s="86"/>
      <c r="Q8" s="10"/>
      <c r="R8" s="31">
        <f aca="true" t="shared" si="0" ref="R8:R15">(I8+K8)/F8</f>
        <v>0</v>
      </c>
      <c r="S8" s="10">
        <v>0.0001</v>
      </c>
      <c r="T8" s="10"/>
      <c r="U8" s="10"/>
      <c r="V8" s="10"/>
      <c r="W8" s="10"/>
      <c r="X8" s="11"/>
    </row>
    <row r="9" spans="1:24" ht="12.75">
      <c r="A9" s="10">
        <v>4</v>
      </c>
      <c r="B9" s="10">
        <v>5</v>
      </c>
      <c r="C9" s="10"/>
      <c r="D9" s="10">
        <v>7</v>
      </c>
      <c r="E9" s="10">
        <v>1220</v>
      </c>
      <c r="F9" s="10">
        <v>1220</v>
      </c>
      <c r="G9" s="10">
        <v>4997120</v>
      </c>
      <c r="H9" s="10">
        <v>0.016936</v>
      </c>
      <c r="I9" s="10">
        <v>0</v>
      </c>
      <c r="J9" s="10">
        <v>0</v>
      </c>
      <c r="K9" s="10">
        <v>0</v>
      </c>
      <c r="L9" s="10">
        <v>0</v>
      </c>
      <c r="M9" s="10">
        <v>102.93865</v>
      </c>
      <c r="N9" s="10">
        <v>0.5</v>
      </c>
      <c r="O9" s="10">
        <v>0.499712</v>
      </c>
      <c r="P9" s="86"/>
      <c r="Q9" s="10"/>
      <c r="R9" s="31">
        <f t="shared" si="0"/>
        <v>0</v>
      </c>
      <c r="S9" s="10">
        <v>0.0001</v>
      </c>
      <c r="T9" s="10"/>
      <c r="U9" s="10"/>
      <c r="V9" s="10"/>
      <c r="W9" s="10"/>
      <c r="X9" s="11"/>
    </row>
    <row r="10" spans="1:24" ht="12.75">
      <c r="A10" s="10">
        <v>7</v>
      </c>
      <c r="B10" s="10">
        <v>6</v>
      </c>
      <c r="C10" s="10"/>
      <c r="D10" s="10">
        <v>7</v>
      </c>
      <c r="E10" s="10">
        <v>1221</v>
      </c>
      <c r="F10" s="10">
        <v>1221</v>
      </c>
      <c r="G10" s="10">
        <v>5001216</v>
      </c>
      <c r="H10" s="10">
        <v>0.036828</v>
      </c>
      <c r="I10" s="10">
        <v>0</v>
      </c>
      <c r="J10" s="10">
        <v>0</v>
      </c>
      <c r="K10" s="10">
        <v>0</v>
      </c>
      <c r="L10" s="10">
        <v>0</v>
      </c>
      <c r="M10" s="10">
        <v>201.063293</v>
      </c>
      <c r="N10" s="10">
        <v>0.5</v>
      </c>
      <c r="O10" s="10">
        <v>0.500122</v>
      </c>
      <c r="P10" s="86"/>
      <c r="Q10" s="10"/>
      <c r="R10" s="31">
        <f t="shared" si="0"/>
        <v>0</v>
      </c>
      <c r="S10" s="10">
        <v>0.0001</v>
      </c>
      <c r="T10" s="10"/>
      <c r="U10" s="10"/>
      <c r="V10" s="10"/>
      <c r="W10" s="10"/>
      <c r="X10" s="11"/>
    </row>
    <row r="11" spans="1:24" ht="12.75">
      <c r="A11" s="10">
        <v>6</v>
      </c>
      <c r="B11" s="10">
        <v>7</v>
      </c>
      <c r="C11" s="10"/>
      <c r="D11" s="10">
        <v>7</v>
      </c>
      <c r="E11" s="10">
        <v>1221</v>
      </c>
      <c r="F11" s="10">
        <v>1221</v>
      </c>
      <c r="G11" s="10">
        <v>5001216</v>
      </c>
      <c r="H11" s="10">
        <v>0.023287</v>
      </c>
      <c r="I11" s="10">
        <v>0</v>
      </c>
      <c r="J11" s="10">
        <v>0</v>
      </c>
      <c r="K11" s="10">
        <v>0</v>
      </c>
      <c r="L11" s="10">
        <v>0</v>
      </c>
      <c r="M11" s="10">
        <v>83.214886</v>
      </c>
      <c r="N11" s="10">
        <v>0.5</v>
      </c>
      <c r="O11" s="10">
        <v>0.500122</v>
      </c>
      <c r="P11" s="86"/>
      <c r="Q11" s="10"/>
      <c r="R11" s="31">
        <f t="shared" si="0"/>
        <v>0</v>
      </c>
      <c r="S11" s="10">
        <v>0.0001</v>
      </c>
      <c r="T11" s="10"/>
      <c r="U11" s="10"/>
      <c r="V11" s="10"/>
      <c r="W11" s="10"/>
      <c r="X11" s="11"/>
    </row>
    <row r="12" spans="1:24" ht="12.75">
      <c r="A12" s="10">
        <v>11</v>
      </c>
      <c r="B12" s="10">
        <v>8</v>
      </c>
      <c r="C12" s="10"/>
      <c r="D12" s="10">
        <v>7</v>
      </c>
      <c r="E12" s="10">
        <v>12504</v>
      </c>
      <c r="F12" s="10">
        <v>12499</v>
      </c>
      <c r="G12" s="10">
        <v>4999600</v>
      </c>
      <c r="H12" s="10">
        <v>0.020563</v>
      </c>
      <c r="I12" s="10">
        <v>18</v>
      </c>
      <c r="J12" s="10">
        <v>7200</v>
      </c>
      <c r="K12" s="10">
        <v>0</v>
      </c>
      <c r="L12" s="10">
        <v>0</v>
      </c>
      <c r="M12" s="10">
        <v>129.933203</v>
      </c>
      <c r="N12" s="10">
        <v>0.5</v>
      </c>
      <c r="O12" s="10">
        <v>0.49996</v>
      </c>
      <c r="P12" s="86"/>
      <c r="Q12" s="10"/>
      <c r="R12" s="42">
        <f t="shared" si="0"/>
        <v>0.0014401152092167373</v>
      </c>
      <c r="S12" s="10">
        <v>0.0001</v>
      </c>
      <c r="T12" s="10"/>
      <c r="U12" s="10"/>
      <c r="V12" s="10"/>
      <c r="W12" s="10"/>
      <c r="X12" s="11"/>
    </row>
    <row r="13" spans="1:24" ht="12.75">
      <c r="A13" s="10">
        <v>12</v>
      </c>
      <c r="B13" s="10">
        <v>8</v>
      </c>
      <c r="C13" s="10"/>
      <c r="D13" s="10">
        <v>7</v>
      </c>
      <c r="E13" s="10">
        <v>12497</v>
      </c>
      <c r="F13" s="10">
        <v>12497</v>
      </c>
      <c r="G13" s="10">
        <v>4998800</v>
      </c>
      <c r="H13" s="10">
        <v>0.01984</v>
      </c>
      <c r="I13" s="10">
        <v>14</v>
      </c>
      <c r="J13" s="10">
        <v>5600</v>
      </c>
      <c r="K13" s="10">
        <v>0</v>
      </c>
      <c r="L13" s="10">
        <v>0</v>
      </c>
      <c r="M13" s="10">
        <v>121.603078</v>
      </c>
      <c r="N13" s="10">
        <v>0.5</v>
      </c>
      <c r="O13" s="10">
        <v>0.49988</v>
      </c>
      <c r="P13" s="86"/>
      <c r="Q13" s="10"/>
      <c r="R13" s="42">
        <f t="shared" si="0"/>
        <v>0.0011202688645274865</v>
      </c>
      <c r="S13" s="10">
        <v>0.0001</v>
      </c>
      <c r="T13" s="10"/>
      <c r="U13" s="10"/>
      <c r="V13" s="10"/>
      <c r="W13" s="10"/>
      <c r="X13" s="11"/>
    </row>
    <row r="14" spans="1:24" ht="12.75">
      <c r="A14" s="10">
        <v>13</v>
      </c>
      <c r="B14" s="10">
        <v>8</v>
      </c>
      <c r="C14" s="10"/>
      <c r="D14" s="10">
        <v>7</v>
      </c>
      <c r="E14" s="10">
        <v>12494</v>
      </c>
      <c r="F14" s="10">
        <v>12494</v>
      </c>
      <c r="G14" s="10">
        <v>4997600</v>
      </c>
      <c r="H14" s="10">
        <v>0.019834</v>
      </c>
      <c r="I14" s="10">
        <v>20</v>
      </c>
      <c r="J14" s="10">
        <v>8000</v>
      </c>
      <c r="K14" s="10">
        <v>0</v>
      </c>
      <c r="L14" s="10">
        <v>0</v>
      </c>
      <c r="M14" s="10">
        <v>140.646519</v>
      </c>
      <c r="N14" s="10">
        <v>0.5</v>
      </c>
      <c r="O14" s="10">
        <v>0.49976</v>
      </c>
      <c r="P14" s="86"/>
      <c r="Q14" s="10"/>
      <c r="R14" s="42">
        <f t="shared" si="0"/>
        <v>0.0016007683688170323</v>
      </c>
      <c r="S14" s="10">
        <v>0.0001</v>
      </c>
      <c r="T14" s="10"/>
      <c r="U14" s="10"/>
      <c r="V14" s="10"/>
      <c r="W14" s="10"/>
      <c r="X14" s="11"/>
    </row>
    <row r="15" spans="1:24" ht="12.75">
      <c r="A15" s="10">
        <v>14</v>
      </c>
      <c r="B15" s="10">
        <v>8</v>
      </c>
      <c r="C15" s="10"/>
      <c r="D15" s="10">
        <v>7</v>
      </c>
      <c r="E15" s="10">
        <v>12498</v>
      </c>
      <c r="F15" s="10">
        <v>12498</v>
      </c>
      <c r="G15" s="10">
        <v>4999200</v>
      </c>
      <c r="H15" s="10">
        <v>0.020742</v>
      </c>
      <c r="I15" s="10">
        <v>11</v>
      </c>
      <c r="J15" s="10">
        <v>4400</v>
      </c>
      <c r="K15" s="10">
        <v>0</v>
      </c>
      <c r="L15" s="10">
        <v>0</v>
      </c>
      <c r="M15" s="10">
        <v>124.721875</v>
      </c>
      <c r="N15" s="10">
        <v>0.5</v>
      </c>
      <c r="O15" s="10">
        <v>0.49992</v>
      </c>
      <c r="P15" s="86"/>
      <c r="Q15" s="10"/>
      <c r="R15" s="42">
        <f t="shared" si="0"/>
        <v>0.0008801408225316051</v>
      </c>
      <c r="S15" s="10">
        <v>0.0001</v>
      </c>
      <c r="T15" s="10"/>
      <c r="U15" s="10"/>
      <c r="V15" s="10"/>
      <c r="W15" s="10"/>
      <c r="X15" s="11"/>
    </row>
    <row r="16" spans="1:24" ht="13.5" thickBot="1">
      <c r="A16" s="13"/>
      <c r="B16" s="14"/>
      <c r="C16" s="14"/>
      <c r="D16" s="14"/>
      <c r="E16" s="14"/>
      <c r="F16" s="14"/>
      <c r="G16" s="14"/>
      <c r="H16" s="14"/>
      <c r="I16" s="14"/>
      <c r="J16" s="14"/>
      <c r="K16" s="14"/>
      <c r="L16" s="14"/>
      <c r="M16" s="14"/>
      <c r="N16" s="14"/>
      <c r="O16" s="14"/>
      <c r="P16" s="14"/>
      <c r="Q16" s="14"/>
      <c r="R16" s="14"/>
      <c r="S16" s="14"/>
      <c r="T16" s="14"/>
      <c r="U16" s="14"/>
      <c r="V16" s="14"/>
      <c r="W16" s="14"/>
      <c r="X16" s="15"/>
    </row>
    <row r="17" ht="13.5" thickBot="1"/>
    <row r="18" spans="1:13" ht="13.5" thickBot="1">
      <c r="A18" s="138" t="s">
        <v>45</v>
      </c>
      <c r="B18" s="139"/>
      <c r="C18" s="139"/>
      <c r="D18" s="139"/>
      <c r="E18" s="140"/>
      <c r="G18" s="138" t="s">
        <v>36</v>
      </c>
      <c r="H18" s="139"/>
      <c r="I18" s="139"/>
      <c r="J18" s="139"/>
      <c r="K18" s="139"/>
      <c r="L18" s="139"/>
      <c r="M18" s="140"/>
    </row>
    <row r="19" spans="1:13" ht="13.5" thickBot="1">
      <c r="A19" s="18"/>
      <c r="B19" s="163" t="s">
        <v>25</v>
      </c>
      <c r="C19" s="131"/>
      <c r="D19" s="131"/>
      <c r="E19" s="132"/>
      <c r="G19" s="19" t="s">
        <v>39</v>
      </c>
      <c r="H19" s="23"/>
      <c r="I19" s="23"/>
      <c r="J19" s="23"/>
      <c r="K19" s="23"/>
      <c r="L19" s="23"/>
      <c r="M19" s="24"/>
    </row>
    <row r="20" spans="1:13" ht="12.75">
      <c r="A20" s="9" t="s">
        <v>29</v>
      </c>
      <c r="B20" s="135">
        <v>0.0009</v>
      </c>
      <c r="C20" s="136"/>
      <c r="D20" s="136"/>
      <c r="E20" s="137"/>
      <c r="G20" s="164" t="s">
        <v>37</v>
      </c>
      <c r="H20" s="18"/>
      <c r="I20" s="1" t="s">
        <v>44</v>
      </c>
      <c r="J20" s="1" t="s">
        <v>40</v>
      </c>
      <c r="K20" s="1"/>
      <c r="L20" s="1"/>
      <c r="M20" s="2"/>
    </row>
    <row r="21" spans="1:13" ht="13.5" thickBot="1">
      <c r="A21" s="9" t="s">
        <v>30</v>
      </c>
      <c r="B21" s="135">
        <v>15</v>
      </c>
      <c r="C21" s="136"/>
      <c r="D21" s="136"/>
      <c r="E21" s="137"/>
      <c r="G21" s="165"/>
      <c r="H21" s="27" t="s">
        <v>38</v>
      </c>
      <c r="I21" s="14">
        <v>1</v>
      </c>
      <c r="J21" s="14">
        <v>64</v>
      </c>
      <c r="K21" s="14"/>
      <c r="L21" s="14"/>
      <c r="M21" s="15"/>
    </row>
    <row r="22" spans="1:13" ht="13.5" thickBot="1">
      <c r="A22" s="9" t="s">
        <v>31</v>
      </c>
      <c r="B22" s="135">
        <v>15</v>
      </c>
      <c r="C22" s="136"/>
      <c r="D22" s="136"/>
      <c r="E22" s="137"/>
      <c r="G22" s="28" t="s">
        <v>41</v>
      </c>
      <c r="H22" s="138" t="s">
        <v>42</v>
      </c>
      <c r="I22" s="139"/>
      <c r="J22" s="139"/>
      <c r="K22" s="139"/>
      <c r="L22" s="139"/>
      <c r="M22" s="140"/>
    </row>
    <row r="23" spans="1:13" ht="13.5" thickBot="1">
      <c r="A23" s="9" t="s">
        <v>32</v>
      </c>
      <c r="B23" s="135">
        <v>2</v>
      </c>
      <c r="C23" s="136"/>
      <c r="D23" s="136"/>
      <c r="E23" s="137"/>
      <c r="G23" s="28" t="s">
        <v>29</v>
      </c>
      <c r="H23" s="138" t="s">
        <v>152</v>
      </c>
      <c r="I23" s="139"/>
      <c r="J23" s="139"/>
      <c r="K23" s="139"/>
      <c r="L23" s="139"/>
      <c r="M23" s="140"/>
    </row>
    <row r="24" spans="1:13" ht="13.5" thickBot="1">
      <c r="A24" s="21" t="s">
        <v>33</v>
      </c>
      <c r="B24" s="141" t="s">
        <v>35</v>
      </c>
      <c r="C24" s="169"/>
      <c r="D24" s="169"/>
      <c r="E24" s="170"/>
      <c r="G24" s="51" t="s">
        <v>43</v>
      </c>
      <c r="H24" s="166" t="s">
        <v>42</v>
      </c>
      <c r="I24" s="167"/>
      <c r="J24" s="167"/>
      <c r="K24" s="167"/>
      <c r="L24" s="167"/>
      <c r="M24" s="168"/>
    </row>
    <row r="25" spans="1:5" ht="13.5" thickBot="1">
      <c r="A25" s="22" t="s">
        <v>34</v>
      </c>
      <c r="B25" s="171" t="s">
        <v>35</v>
      </c>
      <c r="C25" s="172"/>
      <c r="D25" s="172"/>
      <c r="E25" s="173"/>
    </row>
    <row r="26" spans="7:13" ht="12.75">
      <c r="G26" s="151" t="s">
        <v>65</v>
      </c>
      <c r="H26" s="152"/>
      <c r="I26" s="152"/>
      <c r="J26" s="152"/>
      <c r="K26" s="152"/>
      <c r="L26" s="152"/>
      <c r="M26" s="153"/>
    </row>
    <row r="27" spans="7:13" ht="13.5" thickBot="1">
      <c r="G27" s="126" t="s">
        <v>66</v>
      </c>
      <c r="H27" s="127"/>
      <c r="I27" s="144" t="s">
        <v>153</v>
      </c>
      <c r="J27" s="144"/>
      <c r="K27" s="144"/>
      <c r="L27" s="144"/>
      <c r="M27" s="154"/>
    </row>
    <row r="28" spans="1:13" ht="12.75">
      <c r="A28" s="123" t="s">
        <v>155</v>
      </c>
      <c r="B28" s="114"/>
      <c r="C28" s="159"/>
      <c r="G28" s="126" t="s">
        <v>67</v>
      </c>
      <c r="H28" s="127"/>
      <c r="I28" s="144" t="s">
        <v>68</v>
      </c>
      <c r="J28" s="144"/>
      <c r="K28" s="10"/>
      <c r="L28" s="10"/>
      <c r="M28" s="11"/>
    </row>
    <row r="29" spans="1:13" ht="12.75">
      <c r="A29" s="124"/>
      <c r="B29" s="125"/>
      <c r="C29" s="160"/>
      <c r="G29" s="126" t="s">
        <v>69</v>
      </c>
      <c r="H29" s="127"/>
      <c r="I29" s="10" t="s">
        <v>70</v>
      </c>
      <c r="J29" s="10"/>
      <c r="K29" s="10"/>
      <c r="L29" s="10"/>
      <c r="M29" s="11"/>
    </row>
    <row r="30" spans="1:13" ht="12.75">
      <c r="A30" s="9" t="s">
        <v>47</v>
      </c>
      <c r="B30" s="10" t="s">
        <v>48</v>
      </c>
      <c r="C30" s="11" t="s">
        <v>49</v>
      </c>
      <c r="G30" s="126" t="s">
        <v>71</v>
      </c>
      <c r="H30" s="127"/>
      <c r="I30" s="10">
        <v>40</v>
      </c>
      <c r="J30" s="10"/>
      <c r="K30" s="10"/>
      <c r="L30" s="10"/>
      <c r="M30" s="11"/>
    </row>
    <row r="31" spans="1:13" ht="12.75">
      <c r="A31" s="9">
        <v>2</v>
      </c>
      <c r="B31" s="10">
        <v>3</v>
      </c>
      <c r="C31" s="11">
        <v>0</v>
      </c>
      <c r="G31" s="9" t="s">
        <v>72</v>
      </c>
      <c r="H31" s="10"/>
      <c r="I31" s="10" t="s">
        <v>73</v>
      </c>
      <c r="J31" s="10"/>
      <c r="K31" s="10"/>
      <c r="L31" s="10"/>
      <c r="M31" s="11"/>
    </row>
    <row r="32" spans="1:13" ht="12.75">
      <c r="A32" s="9">
        <v>3</v>
      </c>
      <c r="B32" s="10">
        <v>2</v>
      </c>
      <c r="C32" s="11">
        <v>0</v>
      </c>
      <c r="G32" s="9" t="s">
        <v>74</v>
      </c>
      <c r="H32" s="10"/>
      <c r="I32" s="10" t="s">
        <v>75</v>
      </c>
      <c r="J32" s="10"/>
      <c r="K32" s="10"/>
      <c r="L32" s="10"/>
      <c r="M32" s="11"/>
    </row>
    <row r="33" spans="1:13" ht="12.75">
      <c r="A33" s="9">
        <v>4</v>
      </c>
      <c r="B33" s="10">
        <v>5</v>
      </c>
      <c r="C33" s="11">
        <v>7</v>
      </c>
      <c r="G33" s="9" t="s">
        <v>76</v>
      </c>
      <c r="H33" s="10"/>
      <c r="I33" s="10" t="s">
        <v>77</v>
      </c>
      <c r="J33" s="10"/>
      <c r="K33" s="10"/>
      <c r="L33" s="10"/>
      <c r="M33" s="11"/>
    </row>
    <row r="34" spans="1:13" ht="13.5" thickBot="1">
      <c r="A34" s="9">
        <v>5</v>
      </c>
      <c r="B34" s="10">
        <v>4</v>
      </c>
      <c r="C34" s="11">
        <v>7</v>
      </c>
      <c r="G34" s="22" t="s">
        <v>78</v>
      </c>
      <c r="H34" s="14"/>
      <c r="I34" s="14">
        <v>108</v>
      </c>
      <c r="J34" s="14"/>
      <c r="K34" s="14"/>
      <c r="L34" s="14"/>
      <c r="M34" s="15"/>
    </row>
    <row r="35" spans="1:3" ht="12.75">
      <c r="A35" s="9">
        <v>6</v>
      </c>
      <c r="B35" s="10">
        <v>7</v>
      </c>
      <c r="C35" s="11">
        <v>7</v>
      </c>
    </row>
    <row r="36" spans="1:3" ht="12.75">
      <c r="A36" s="9">
        <v>7</v>
      </c>
      <c r="B36" s="10">
        <v>6</v>
      </c>
      <c r="C36" s="11">
        <v>7</v>
      </c>
    </row>
    <row r="37" spans="1:3" ht="12.75">
      <c r="A37" s="9">
        <v>10</v>
      </c>
      <c r="B37" s="10">
        <v>1</v>
      </c>
      <c r="C37" s="11">
        <v>5</v>
      </c>
    </row>
    <row r="38" spans="1:3" ht="12.75">
      <c r="A38" s="9">
        <v>11</v>
      </c>
      <c r="B38" s="10">
        <v>8</v>
      </c>
      <c r="C38" s="11">
        <v>7</v>
      </c>
    </row>
    <row r="39" spans="1:3" ht="12.75">
      <c r="A39" s="9">
        <v>12</v>
      </c>
      <c r="B39" s="10">
        <v>8</v>
      </c>
      <c r="C39" s="11">
        <v>7</v>
      </c>
    </row>
    <row r="40" spans="1:3" ht="12.75">
      <c r="A40" s="9">
        <v>13</v>
      </c>
      <c r="B40" s="10">
        <v>8</v>
      </c>
      <c r="C40" s="11">
        <v>7</v>
      </c>
    </row>
    <row r="41" spans="1:3" ht="12.75">
      <c r="A41" s="9">
        <v>14</v>
      </c>
      <c r="B41" s="10">
        <v>8</v>
      </c>
      <c r="C41" s="11">
        <v>7</v>
      </c>
    </row>
    <row r="42" spans="1:3" ht="12.75">
      <c r="A42" s="9">
        <v>15</v>
      </c>
      <c r="B42" s="10">
        <v>9</v>
      </c>
      <c r="C42" s="11">
        <v>0</v>
      </c>
    </row>
    <row r="43" spans="1:3" ht="13.5" thickBot="1">
      <c r="A43" s="13">
        <v>9</v>
      </c>
      <c r="B43" s="14">
        <v>15</v>
      </c>
      <c r="C43" s="15">
        <v>0</v>
      </c>
    </row>
  </sheetData>
  <mergeCells count="39">
    <mergeCell ref="G29:H29"/>
    <mergeCell ref="G30:H30"/>
    <mergeCell ref="B25:E25"/>
    <mergeCell ref="A28:C29"/>
    <mergeCell ref="G26:M26"/>
    <mergeCell ref="G27:H27"/>
    <mergeCell ref="I27:M27"/>
    <mergeCell ref="G28:H28"/>
    <mergeCell ref="I28:J28"/>
    <mergeCell ref="B19:E19"/>
    <mergeCell ref="B20:E20"/>
    <mergeCell ref="B21:E21"/>
    <mergeCell ref="B22:E22"/>
    <mergeCell ref="G20:G21"/>
    <mergeCell ref="H22:M22"/>
    <mergeCell ref="H23:M23"/>
    <mergeCell ref="B24:E24"/>
    <mergeCell ref="H24:M24"/>
    <mergeCell ref="B23:E23"/>
    <mergeCell ref="N1:N2"/>
    <mergeCell ref="O1:O2"/>
    <mergeCell ref="P1:Q1"/>
    <mergeCell ref="I1:I2"/>
    <mergeCell ref="J1:J2"/>
    <mergeCell ref="G1:G2"/>
    <mergeCell ref="H1:H2"/>
    <mergeCell ref="A18:E18"/>
    <mergeCell ref="G18:M18"/>
    <mergeCell ref="M1:M2"/>
    <mergeCell ref="R1:U1"/>
    <mergeCell ref="V1:X1"/>
    <mergeCell ref="A1:A2"/>
    <mergeCell ref="B1:B2"/>
    <mergeCell ref="C1:C2"/>
    <mergeCell ref="D1:D2"/>
    <mergeCell ref="K1:K2"/>
    <mergeCell ref="L1:L2"/>
    <mergeCell ref="E1:E2"/>
    <mergeCell ref="F1:F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Z72"/>
  <sheetViews>
    <sheetView workbookViewId="0" topLeftCell="E1">
      <selection activeCell="Y3" sqref="Y3"/>
    </sheetView>
  </sheetViews>
  <sheetFormatPr defaultColWidth="9.140625" defaultRowHeight="12.75"/>
  <cols>
    <col min="1" max="1" width="11.00390625" style="0" customWidth="1"/>
    <col min="2" max="2" width="12.28125" style="0" customWidth="1"/>
    <col min="18" max="18" width="10.57421875" style="0" customWidth="1"/>
  </cols>
  <sheetData>
    <row r="1" spans="1:26" ht="12.75" customHeight="1">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61" t="s">
        <v>13</v>
      </c>
      <c r="P1" s="120" t="s">
        <v>14</v>
      </c>
      <c r="Q1" s="121"/>
      <c r="R1" s="163" t="s">
        <v>15</v>
      </c>
      <c r="S1" s="155"/>
      <c r="T1" s="61"/>
      <c r="U1" s="61"/>
      <c r="V1" s="121" t="s">
        <v>16</v>
      </c>
      <c r="W1" s="121"/>
      <c r="X1" s="121"/>
      <c r="Y1" s="1" t="s">
        <v>17</v>
      </c>
      <c r="Z1" s="2"/>
    </row>
    <row r="2" spans="1:26" ht="39" thickBot="1">
      <c r="A2" s="157"/>
      <c r="B2" s="156"/>
      <c r="C2" s="156"/>
      <c r="D2" s="156"/>
      <c r="E2" s="156"/>
      <c r="F2" s="156"/>
      <c r="G2" s="156"/>
      <c r="H2" s="156"/>
      <c r="I2" s="156"/>
      <c r="J2" s="156"/>
      <c r="K2" s="156"/>
      <c r="L2" s="156"/>
      <c r="M2" s="156"/>
      <c r="N2" s="156"/>
      <c r="O2" s="162"/>
      <c r="P2" s="3" t="s">
        <v>18</v>
      </c>
      <c r="Q2" s="4" t="s">
        <v>19</v>
      </c>
      <c r="R2" s="4" t="s">
        <v>56</v>
      </c>
      <c r="S2" s="4" t="s">
        <v>55</v>
      </c>
      <c r="T2" s="64" t="s">
        <v>124</v>
      </c>
      <c r="U2" s="64" t="s">
        <v>126</v>
      </c>
      <c r="V2" s="4" t="s">
        <v>20</v>
      </c>
      <c r="W2" s="4" t="s">
        <v>21</v>
      </c>
      <c r="X2" s="4" t="s">
        <v>22</v>
      </c>
      <c r="Y2" s="5" t="s">
        <v>23</v>
      </c>
      <c r="Z2" s="6" t="s">
        <v>24</v>
      </c>
    </row>
    <row r="3" spans="1:26" ht="12.75">
      <c r="A3" s="18">
        <v>1</v>
      </c>
      <c r="B3" s="1">
        <v>0</v>
      </c>
      <c r="C3" s="1">
        <v>0</v>
      </c>
      <c r="D3" s="1"/>
      <c r="E3" s="1">
        <v>6324</v>
      </c>
      <c r="F3" s="1">
        <v>6324</v>
      </c>
      <c r="G3" s="1">
        <v>2884032</v>
      </c>
      <c r="H3" s="1">
        <v>0.160145</v>
      </c>
      <c r="I3" s="1">
        <v>0</v>
      </c>
      <c r="J3" s="1">
        <v>0</v>
      </c>
      <c r="K3" s="1">
        <v>0</v>
      </c>
      <c r="L3" s="1">
        <v>0</v>
      </c>
      <c r="M3" s="1">
        <v>163.87244</v>
      </c>
      <c r="N3" s="1">
        <v>0.256</v>
      </c>
      <c r="O3" s="2">
        <v>0.320448</v>
      </c>
      <c r="P3" s="87">
        <f>SUM(O3:O32)</f>
        <v>53.54438600000001</v>
      </c>
      <c r="Q3" s="1">
        <f>P3/SUM(N3:N32)</f>
        <v>0.11871737645890243</v>
      </c>
      <c r="R3" s="1"/>
      <c r="S3" s="1"/>
      <c r="T3" s="65" t="s">
        <v>130</v>
      </c>
      <c r="U3" s="1">
        <v>100</v>
      </c>
      <c r="V3" s="1">
        <f>SUM(O3:O50)</f>
        <v>62.691776999999966</v>
      </c>
      <c r="W3" s="1">
        <f>(SUM(G3:G50)-SUM(J3:J50)-SUM(L3:L50))/9000000</f>
        <v>62.691776</v>
      </c>
      <c r="X3" s="1">
        <f>SUM(O3:O50)</f>
        <v>62.691776999999966</v>
      </c>
      <c r="Y3" s="10">
        <v>229.87507352832938</v>
      </c>
      <c r="Z3" s="2">
        <f>W3/Y3</f>
        <v>0.2727210699174566</v>
      </c>
    </row>
    <row r="4" spans="1:26" ht="12.75">
      <c r="A4" s="9">
        <v>2</v>
      </c>
      <c r="B4" s="10">
        <v>0</v>
      </c>
      <c r="C4" s="10">
        <v>0</v>
      </c>
      <c r="D4" s="10"/>
      <c r="E4" s="10">
        <v>6296</v>
      </c>
      <c r="F4" s="10">
        <v>6296</v>
      </c>
      <c r="G4" s="10">
        <v>2869312</v>
      </c>
      <c r="H4" s="10">
        <v>0.147167</v>
      </c>
      <c r="I4" s="10">
        <v>0</v>
      </c>
      <c r="J4" s="10">
        <v>0</v>
      </c>
      <c r="K4" s="10">
        <v>0</v>
      </c>
      <c r="L4" s="10">
        <v>0</v>
      </c>
      <c r="M4" s="10">
        <v>97.532897</v>
      </c>
      <c r="N4" s="10">
        <v>0.256</v>
      </c>
      <c r="O4" s="11">
        <v>0.318812</v>
      </c>
      <c r="P4" s="86"/>
      <c r="Q4" s="10"/>
      <c r="R4" s="10"/>
      <c r="S4" s="10"/>
      <c r="T4" s="10"/>
      <c r="U4" s="10"/>
      <c r="V4" s="10"/>
      <c r="W4" s="10"/>
      <c r="X4" s="10"/>
      <c r="Z4" s="11"/>
    </row>
    <row r="5" spans="1:26" ht="12.75">
      <c r="A5" s="9">
        <v>3</v>
      </c>
      <c r="B5" s="10">
        <v>0</v>
      </c>
      <c r="C5" s="10">
        <v>0</v>
      </c>
      <c r="D5" s="10"/>
      <c r="E5" s="10">
        <v>6283</v>
      </c>
      <c r="F5" s="10">
        <v>6283</v>
      </c>
      <c r="G5" s="10">
        <v>2864000</v>
      </c>
      <c r="H5" s="10">
        <v>0.227803</v>
      </c>
      <c r="I5" s="10">
        <v>0</v>
      </c>
      <c r="J5" s="10">
        <v>0</v>
      </c>
      <c r="K5" s="10">
        <v>0</v>
      </c>
      <c r="L5" s="10">
        <v>0</v>
      </c>
      <c r="M5" s="10">
        <v>207.661849</v>
      </c>
      <c r="N5" s="10">
        <v>0.256</v>
      </c>
      <c r="O5" s="11">
        <v>0.318222</v>
      </c>
      <c r="P5" s="86"/>
      <c r="Q5" s="10"/>
      <c r="R5" s="10"/>
      <c r="S5" s="10"/>
      <c r="T5" s="10"/>
      <c r="U5" s="10"/>
      <c r="V5" s="10"/>
      <c r="W5" s="10"/>
      <c r="X5" s="10"/>
      <c r="Y5" s="10"/>
      <c r="Z5" s="11"/>
    </row>
    <row r="6" spans="1:26" ht="12.75">
      <c r="A6" s="9">
        <v>4</v>
      </c>
      <c r="B6" s="10">
        <v>0</v>
      </c>
      <c r="C6" s="10">
        <v>0</v>
      </c>
      <c r="D6" s="10"/>
      <c r="E6" s="10">
        <v>4371</v>
      </c>
      <c r="F6" s="10">
        <v>4371</v>
      </c>
      <c r="G6" s="10">
        <v>30229280</v>
      </c>
      <c r="H6" s="10">
        <v>0.128799</v>
      </c>
      <c r="I6" s="10">
        <v>0</v>
      </c>
      <c r="J6" s="10">
        <v>0</v>
      </c>
      <c r="K6" s="10">
        <v>0</v>
      </c>
      <c r="L6" s="10">
        <v>0</v>
      </c>
      <c r="M6" s="10">
        <v>215.792416</v>
      </c>
      <c r="N6" s="10">
        <v>5</v>
      </c>
      <c r="O6" s="11">
        <v>3.358809</v>
      </c>
      <c r="P6" s="86"/>
      <c r="Q6" s="10"/>
      <c r="R6" s="10"/>
      <c r="S6" s="10"/>
      <c r="T6" s="10"/>
      <c r="U6" s="10"/>
      <c r="V6" s="10"/>
      <c r="W6" s="10"/>
      <c r="X6" s="10"/>
      <c r="Y6" s="10"/>
      <c r="Z6" s="11"/>
    </row>
    <row r="7" spans="1:26" ht="12.75">
      <c r="A7" s="9">
        <v>5</v>
      </c>
      <c r="B7" s="10">
        <v>0</v>
      </c>
      <c r="C7" s="10">
        <v>0</v>
      </c>
      <c r="D7" s="10"/>
      <c r="E7" s="10">
        <v>4234</v>
      </c>
      <c r="F7" s="10">
        <v>4234</v>
      </c>
      <c r="G7" s="10">
        <v>29016640</v>
      </c>
      <c r="H7" s="10">
        <v>0.138294</v>
      </c>
      <c r="I7" s="10">
        <v>0</v>
      </c>
      <c r="J7" s="10">
        <v>0</v>
      </c>
      <c r="K7" s="10">
        <v>0</v>
      </c>
      <c r="L7" s="10">
        <v>0</v>
      </c>
      <c r="M7" s="10">
        <v>220.792773</v>
      </c>
      <c r="N7" s="10">
        <v>10</v>
      </c>
      <c r="O7" s="11">
        <v>3.224071</v>
      </c>
      <c r="P7" s="86"/>
      <c r="Q7" s="10"/>
      <c r="R7" s="10"/>
      <c r="S7" s="33"/>
      <c r="T7" s="33"/>
      <c r="U7" s="33"/>
      <c r="V7" s="10"/>
      <c r="W7" s="10"/>
      <c r="X7" s="10"/>
      <c r="Y7" s="10"/>
      <c r="Z7" s="11"/>
    </row>
    <row r="8" spans="1:26" ht="12.75">
      <c r="A8" s="9">
        <v>6</v>
      </c>
      <c r="B8" s="10">
        <v>0</v>
      </c>
      <c r="C8" s="10">
        <v>0</v>
      </c>
      <c r="D8" s="10"/>
      <c r="E8" s="10">
        <v>5706</v>
      </c>
      <c r="F8" s="10">
        <v>5706</v>
      </c>
      <c r="G8" s="10">
        <v>2685312</v>
      </c>
      <c r="H8" s="10">
        <v>0.177718</v>
      </c>
      <c r="I8" s="10">
        <v>0</v>
      </c>
      <c r="J8" s="10">
        <v>0</v>
      </c>
      <c r="K8" s="10">
        <v>0</v>
      </c>
      <c r="L8" s="10">
        <v>0</v>
      </c>
      <c r="M8" s="10">
        <v>143.385199</v>
      </c>
      <c r="N8" s="10">
        <v>0.256</v>
      </c>
      <c r="O8" s="11">
        <v>0.298368</v>
      </c>
      <c r="P8" s="86"/>
      <c r="Q8" s="10"/>
      <c r="R8" s="10"/>
      <c r="S8" s="10"/>
      <c r="T8" s="10"/>
      <c r="U8" s="10"/>
      <c r="V8" s="10"/>
      <c r="W8" s="10"/>
      <c r="X8" s="10"/>
      <c r="Y8" s="10"/>
      <c r="Z8" s="11"/>
    </row>
    <row r="9" spans="1:26" ht="12.75">
      <c r="A9" s="9">
        <v>21</v>
      </c>
      <c r="B9" s="10">
        <v>0</v>
      </c>
      <c r="C9" s="10">
        <v>0</v>
      </c>
      <c r="D9" s="10"/>
      <c r="E9" s="10">
        <v>1883</v>
      </c>
      <c r="F9" s="10">
        <v>1883</v>
      </c>
      <c r="G9" s="10">
        <v>22596000</v>
      </c>
      <c r="H9" s="10">
        <v>0.196537</v>
      </c>
      <c r="I9" s="10">
        <v>0</v>
      </c>
      <c r="J9" s="10">
        <v>0</v>
      </c>
      <c r="K9" s="10">
        <v>0</v>
      </c>
      <c r="L9" s="10">
        <v>0</v>
      </c>
      <c r="M9" s="10">
        <v>239.325907</v>
      </c>
      <c r="N9" s="10">
        <v>30</v>
      </c>
      <c r="O9" s="11">
        <v>2.510667</v>
      </c>
      <c r="P9" s="86"/>
      <c r="Q9" s="10"/>
      <c r="R9" s="10"/>
      <c r="S9" s="10"/>
      <c r="T9" s="10"/>
      <c r="U9" s="10"/>
      <c r="V9" s="10"/>
      <c r="W9" s="10"/>
      <c r="X9" s="10"/>
      <c r="Y9" s="10"/>
      <c r="Z9" s="11"/>
    </row>
    <row r="10" spans="1:26" ht="12.75">
      <c r="A10" s="9">
        <v>22</v>
      </c>
      <c r="B10" s="10">
        <v>0</v>
      </c>
      <c r="C10" s="10">
        <v>0</v>
      </c>
      <c r="D10" s="10"/>
      <c r="E10" s="10">
        <v>1888</v>
      </c>
      <c r="F10" s="10">
        <v>1888</v>
      </c>
      <c r="G10" s="10">
        <v>22656000</v>
      </c>
      <c r="H10" s="10">
        <v>0.207156</v>
      </c>
      <c r="I10" s="10">
        <v>0</v>
      </c>
      <c r="J10" s="10">
        <v>0</v>
      </c>
      <c r="K10" s="10">
        <v>0</v>
      </c>
      <c r="L10" s="10">
        <v>0</v>
      </c>
      <c r="M10" s="10">
        <v>230.67831</v>
      </c>
      <c r="N10" s="10">
        <v>30</v>
      </c>
      <c r="O10" s="11">
        <v>2.517333</v>
      </c>
      <c r="P10" s="86"/>
      <c r="Q10" s="10"/>
      <c r="R10" s="10"/>
      <c r="S10" s="10"/>
      <c r="T10" s="10"/>
      <c r="U10" s="10"/>
      <c r="V10" s="10"/>
      <c r="W10" s="10"/>
      <c r="X10" s="10"/>
      <c r="Y10" s="10"/>
      <c r="Z10" s="11"/>
    </row>
    <row r="11" spans="1:26" ht="12.75">
      <c r="A11" s="9">
        <v>23</v>
      </c>
      <c r="B11" s="10">
        <v>0</v>
      </c>
      <c r="C11" s="10">
        <v>0</v>
      </c>
      <c r="D11" s="10"/>
      <c r="E11" s="10">
        <v>1814</v>
      </c>
      <c r="F11" s="10">
        <v>1814</v>
      </c>
      <c r="G11" s="10">
        <v>21768000</v>
      </c>
      <c r="H11" s="10">
        <v>0.28106</v>
      </c>
      <c r="I11" s="10">
        <v>0</v>
      </c>
      <c r="J11" s="10">
        <v>0</v>
      </c>
      <c r="K11" s="10">
        <v>0</v>
      </c>
      <c r="L11" s="10">
        <v>0</v>
      </c>
      <c r="M11" s="10">
        <v>238.64493</v>
      </c>
      <c r="N11" s="10">
        <v>30</v>
      </c>
      <c r="O11" s="11">
        <v>2.418667</v>
      </c>
      <c r="P11" s="86"/>
      <c r="Q11" s="10"/>
      <c r="R11" s="10"/>
      <c r="S11" s="10"/>
      <c r="T11" s="10"/>
      <c r="U11" s="10"/>
      <c r="V11" s="10"/>
      <c r="W11" s="10"/>
      <c r="X11" s="10"/>
      <c r="Y11" s="10"/>
      <c r="Z11" s="11"/>
    </row>
    <row r="12" spans="1:26" ht="12.75">
      <c r="A12" s="9">
        <v>24</v>
      </c>
      <c r="B12" s="10">
        <v>0</v>
      </c>
      <c r="C12" s="10">
        <v>0</v>
      </c>
      <c r="D12" s="10"/>
      <c r="E12" s="10">
        <v>1934</v>
      </c>
      <c r="F12" s="10">
        <v>1934</v>
      </c>
      <c r="G12" s="10">
        <v>23208000</v>
      </c>
      <c r="H12" s="10">
        <v>0.170733</v>
      </c>
      <c r="I12" s="10">
        <v>0</v>
      </c>
      <c r="J12" s="10">
        <v>0</v>
      </c>
      <c r="K12" s="10">
        <v>0</v>
      </c>
      <c r="L12" s="10">
        <v>0</v>
      </c>
      <c r="M12" s="10">
        <v>221.356073</v>
      </c>
      <c r="N12" s="10">
        <v>30</v>
      </c>
      <c r="O12" s="11">
        <v>2.578667</v>
      </c>
      <c r="P12" s="86"/>
      <c r="Q12" s="10"/>
      <c r="R12" s="10"/>
      <c r="S12" s="10"/>
      <c r="T12" s="10"/>
      <c r="U12" s="10"/>
      <c r="V12" s="10"/>
      <c r="W12" s="10"/>
      <c r="X12" s="10"/>
      <c r="Y12" s="10"/>
      <c r="Z12" s="11"/>
    </row>
    <row r="13" spans="1:26" ht="12.75">
      <c r="A13" s="9">
        <v>0</v>
      </c>
      <c r="B13" s="10">
        <v>1</v>
      </c>
      <c r="C13" s="10">
        <v>0</v>
      </c>
      <c r="D13" s="10"/>
      <c r="E13" s="10">
        <v>5928</v>
      </c>
      <c r="F13" s="10">
        <v>5928</v>
      </c>
      <c r="G13" s="10">
        <v>9588800</v>
      </c>
      <c r="H13" s="10">
        <v>0.242843</v>
      </c>
      <c r="I13" s="10">
        <v>0</v>
      </c>
      <c r="J13" s="10">
        <v>0</v>
      </c>
      <c r="K13" s="10">
        <v>0</v>
      </c>
      <c r="L13" s="10">
        <v>0</v>
      </c>
      <c r="M13" s="10">
        <v>231.015921</v>
      </c>
      <c r="N13" s="10">
        <v>1</v>
      </c>
      <c r="O13" s="11">
        <v>1.065422</v>
      </c>
      <c r="P13" s="86"/>
      <c r="Q13" s="10"/>
      <c r="R13" s="10"/>
      <c r="S13" s="10"/>
      <c r="T13" s="10"/>
      <c r="U13" s="10"/>
      <c r="V13" s="10"/>
      <c r="W13" s="10"/>
      <c r="X13" s="10"/>
      <c r="Y13" s="10"/>
      <c r="Z13" s="11"/>
    </row>
    <row r="14" spans="1:26" ht="12.75">
      <c r="A14" s="9">
        <v>0</v>
      </c>
      <c r="B14" s="10">
        <v>2</v>
      </c>
      <c r="C14" s="10">
        <v>0</v>
      </c>
      <c r="D14" s="10"/>
      <c r="E14" s="10">
        <v>5970</v>
      </c>
      <c r="F14" s="10">
        <v>5970</v>
      </c>
      <c r="G14" s="10">
        <v>9658400</v>
      </c>
      <c r="H14" s="10">
        <v>0.228752</v>
      </c>
      <c r="I14" s="10">
        <v>0</v>
      </c>
      <c r="J14" s="10">
        <v>0</v>
      </c>
      <c r="K14" s="10">
        <v>0</v>
      </c>
      <c r="L14" s="10">
        <v>0</v>
      </c>
      <c r="M14" s="10">
        <v>242.32574</v>
      </c>
      <c r="N14" s="10">
        <v>1</v>
      </c>
      <c r="O14" s="11">
        <v>1.073156</v>
      </c>
      <c r="P14" s="86"/>
      <c r="Q14" s="10"/>
      <c r="R14" s="10"/>
      <c r="S14" s="10"/>
      <c r="T14" s="10"/>
      <c r="U14" s="10"/>
      <c r="V14" s="10"/>
      <c r="W14" s="10"/>
      <c r="X14" s="10"/>
      <c r="Y14" s="10"/>
      <c r="Z14" s="11"/>
    </row>
    <row r="15" spans="1:26" ht="12.75">
      <c r="A15" s="9">
        <v>0</v>
      </c>
      <c r="B15" s="10">
        <v>3</v>
      </c>
      <c r="C15" s="10">
        <v>0</v>
      </c>
      <c r="D15" s="10"/>
      <c r="E15" s="10">
        <v>5974</v>
      </c>
      <c r="F15" s="10">
        <v>5974</v>
      </c>
      <c r="G15" s="10">
        <v>9659680</v>
      </c>
      <c r="H15" s="10">
        <v>0.254101</v>
      </c>
      <c r="I15" s="10">
        <v>0</v>
      </c>
      <c r="J15" s="10">
        <v>0</v>
      </c>
      <c r="K15" s="10">
        <v>0</v>
      </c>
      <c r="L15" s="10">
        <v>0</v>
      </c>
      <c r="M15" s="10">
        <v>207.629099</v>
      </c>
      <c r="N15" s="10">
        <v>1</v>
      </c>
      <c r="O15" s="11">
        <v>1.073298</v>
      </c>
      <c r="P15" s="86"/>
      <c r="Q15" s="10"/>
      <c r="R15" s="10"/>
      <c r="S15" s="10"/>
      <c r="T15" s="10"/>
      <c r="U15" s="10"/>
      <c r="V15" s="10"/>
      <c r="W15" s="10"/>
      <c r="X15" s="10"/>
      <c r="Y15" s="10"/>
      <c r="Z15" s="11"/>
    </row>
    <row r="16" spans="1:26" ht="12.75">
      <c r="A16" s="9">
        <v>0</v>
      </c>
      <c r="B16" s="10">
        <v>4</v>
      </c>
      <c r="C16" s="10">
        <v>0</v>
      </c>
      <c r="D16" s="10"/>
      <c r="E16" s="10">
        <v>4937</v>
      </c>
      <c r="F16" s="10">
        <v>4937</v>
      </c>
      <c r="G16" s="10">
        <v>9269600</v>
      </c>
      <c r="H16" s="10">
        <v>0.231404</v>
      </c>
      <c r="I16" s="10">
        <v>0</v>
      </c>
      <c r="J16" s="10">
        <v>0</v>
      </c>
      <c r="K16" s="10">
        <v>0</v>
      </c>
      <c r="L16" s="10">
        <v>0</v>
      </c>
      <c r="M16" s="10">
        <v>243.000009</v>
      </c>
      <c r="N16" s="10">
        <v>1</v>
      </c>
      <c r="O16" s="11">
        <v>1.029956</v>
      </c>
      <c r="P16" s="86"/>
      <c r="Q16" s="10"/>
      <c r="R16" s="10"/>
      <c r="S16" s="10"/>
      <c r="T16" s="10"/>
      <c r="U16" s="10"/>
      <c r="V16" s="10"/>
      <c r="W16" s="10"/>
      <c r="X16" s="10"/>
      <c r="Y16" s="10"/>
      <c r="Z16" s="11"/>
    </row>
    <row r="17" spans="1:26" ht="12.75">
      <c r="A17" s="9">
        <v>0</v>
      </c>
      <c r="B17" s="10">
        <v>5</v>
      </c>
      <c r="C17" s="10">
        <v>0</v>
      </c>
      <c r="D17" s="10"/>
      <c r="E17" s="10">
        <v>5021</v>
      </c>
      <c r="F17" s="10">
        <v>5021</v>
      </c>
      <c r="G17" s="10">
        <v>9379680</v>
      </c>
      <c r="H17" s="10">
        <v>0.244791</v>
      </c>
      <c r="I17" s="10">
        <v>0</v>
      </c>
      <c r="J17" s="10">
        <v>0</v>
      </c>
      <c r="K17" s="10">
        <v>0</v>
      </c>
      <c r="L17" s="10">
        <v>0</v>
      </c>
      <c r="M17" s="10">
        <v>243.000012</v>
      </c>
      <c r="N17" s="10">
        <v>1</v>
      </c>
      <c r="O17" s="11">
        <v>1.042187</v>
      </c>
      <c r="P17" s="86"/>
      <c r="Q17" s="10"/>
      <c r="R17" s="10"/>
      <c r="S17" s="10"/>
      <c r="T17" s="10"/>
      <c r="U17" s="10"/>
      <c r="V17" s="10"/>
      <c r="W17" s="10"/>
      <c r="X17" s="10"/>
      <c r="Y17" s="10"/>
      <c r="Z17" s="11"/>
    </row>
    <row r="18" spans="1:26" ht="12.75">
      <c r="A18" s="9">
        <v>0</v>
      </c>
      <c r="B18" s="10">
        <v>6</v>
      </c>
      <c r="C18" s="10">
        <v>0</v>
      </c>
      <c r="D18" s="10"/>
      <c r="E18" s="10">
        <v>4682</v>
      </c>
      <c r="F18" s="10">
        <v>4682</v>
      </c>
      <c r="G18" s="10">
        <v>29179520</v>
      </c>
      <c r="H18" s="10">
        <v>0.240926</v>
      </c>
      <c r="I18" s="10">
        <v>0</v>
      </c>
      <c r="J18" s="10">
        <v>0</v>
      </c>
      <c r="K18" s="10">
        <v>0</v>
      </c>
      <c r="L18" s="10">
        <v>0</v>
      </c>
      <c r="M18" s="10">
        <v>243.000005</v>
      </c>
      <c r="N18" s="10">
        <v>10</v>
      </c>
      <c r="O18" s="11">
        <v>3.242169</v>
      </c>
      <c r="P18" s="86"/>
      <c r="Q18" s="10"/>
      <c r="R18" s="10"/>
      <c r="S18" s="10"/>
      <c r="T18" s="10"/>
      <c r="U18" s="10"/>
      <c r="V18" s="10"/>
      <c r="W18" s="10"/>
      <c r="X18" s="10"/>
      <c r="Y18" s="10"/>
      <c r="Z18" s="11"/>
    </row>
    <row r="19" spans="1:26" ht="12.75">
      <c r="A19" s="9">
        <v>0</v>
      </c>
      <c r="B19" s="10">
        <v>11</v>
      </c>
      <c r="C19" s="10">
        <v>0</v>
      </c>
      <c r="D19" s="10"/>
      <c r="E19" s="10">
        <v>2062</v>
      </c>
      <c r="F19" s="10">
        <v>2062</v>
      </c>
      <c r="G19" s="10">
        <v>24744000</v>
      </c>
      <c r="H19" s="10">
        <v>0.231571</v>
      </c>
      <c r="I19" s="10">
        <v>0</v>
      </c>
      <c r="J19" s="10">
        <v>0</v>
      </c>
      <c r="K19" s="10">
        <v>0</v>
      </c>
      <c r="L19" s="10">
        <v>0</v>
      </c>
      <c r="M19" s="10">
        <v>243.000003</v>
      </c>
      <c r="N19" s="10">
        <v>30</v>
      </c>
      <c r="O19" s="11">
        <v>2.749333</v>
      </c>
      <c r="P19" s="86"/>
      <c r="Q19" s="10"/>
      <c r="R19" s="10"/>
      <c r="S19" s="10"/>
      <c r="T19" s="10"/>
      <c r="U19" s="10"/>
      <c r="V19" s="10"/>
      <c r="W19" s="10"/>
      <c r="X19" s="10"/>
      <c r="Y19" s="10"/>
      <c r="Z19" s="11"/>
    </row>
    <row r="20" spans="1:26" ht="12.75">
      <c r="A20" s="9">
        <v>0</v>
      </c>
      <c r="B20" s="10">
        <v>12</v>
      </c>
      <c r="C20" s="10">
        <v>0</v>
      </c>
      <c r="D20" s="10"/>
      <c r="E20" s="10">
        <v>1878</v>
      </c>
      <c r="F20" s="10">
        <v>1878</v>
      </c>
      <c r="G20" s="10">
        <v>22536000</v>
      </c>
      <c r="H20" s="10">
        <v>0.233569</v>
      </c>
      <c r="I20" s="10">
        <v>0</v>
      </c>
      <c r="J20" s="10">
        <v>0</v>
      </c>
      <c r="K20" s="10">
        <v>0</v>
      </c>
      <c r="L20" s="10">
        <v>0</v>
      </c>
      <c r="M20" s="10">
        <v>241.943441</v>
      </c>
      <c r="N20" s="10">
        <v>30</v>
      </c>
      <c r="O20" s="11">
        <v>2.504</v>
      </c>
      <c r="P20" s="86"/>
      <c r="Q20" s="10"/>
      <c r="R20" s="10"/>
      <c r="S20" s="10"/>
      <c r="T20" s="10"/>
      <c r="U20" s="10"/>
      <c r="V20" s="10"/>
      <c r="W20" s="10"/>
      <c r="X20" s="10"/>
      <c r="Y20" s="10"/>
      <c r="Z20" s="11"/>
    </row>
    <row r="21" spans="1:26" ht="12.75">
      <c r="A21" s="9">
        <v>0</v>
      </c>
      <c r="B21" s="10">
        <v>13</v>
      </c>
      <c r="C21" s="10">
        <v>0</v>
      </c>
      <c r="D21" s="10"/>
      <c r="E21" s="10">
        <v>1992</v>
      </c>
      <c r="F21" s="10">
        <v>1992</v>
      </c>
      <c r="G21" s="10">
        <v>23904000</v>
      </c>
      <c r="H21" s="10">
        <v>0.254365</v>
      </c>
      <c r="I21" s="10">
        <v>0</v>
      </c>
      <c r="J21" s="10">
        <v>0</v>
      </c>
      <c r="K21" s="10">
        <v>0</v>
      </c>
      <c r="L21" s="10">
        <v>0</v>
      </c>
      <c r="M21" s="10">
        <v>242.999994</v>
      </c>
      <c r="N21" s="10">
        <v>30</v>
      </c>
      <c r="O21" s="11">
        <v>2.656</v>
      </c>
      <c r="P21" s="86"/>
      <c r="Q21" s="10"/>
      <c r="R21" s="10"/>
      <c r="S21" s="10"/>
      <c r="T21" s="10"/>
      <c r="U21" s="10"/>
      <c r="V21" s="10"/>
      <c r="W21" s="10"/>
      <c r="X21" s="10"/>
      <c r="Y21" s="10"/>
      <c r="Z21" s="11"/>
    </row>
    <row r="22" spans="1:26" ht="12.75">
      <c r="A22" s="9">
        <v>0</v>
      </c>
      <c r="B22" s="10">
        <v>14</v>
      </c>
      <c r="C22" s="10">
        <v>0</v>
      </c>
      <c r="D22" s="10"/>
      <c r="E22" s="10">
        <v>2012</v>
      </c>
      <c r="F22" s="10">
        <v>2012</v>
      </c>
      <c r="G22" s="10">
        <v>24144000</v>
      </c>
      <c r="H22" s="10">
        <v>0.239364</v>
      </c>
      <c r="I22" s="10">
        <v>0</v>
      </c>
      <c r="J22" s="10">
        <v>0</v>
      </c>
      <c r="K22" s="10">
        <v>0</v>
      </c>
      <c r="L22" s="10">
        <v>0</v>
      </c>
      <c r="M22" s="10">
        <v>243.000009</v>
      </c>
      <c r="N22" s="10">
        <v>30</v>
      </c>
      <c r="O22" s="11">
        <v>2.682667</v>
      </c>
      <c r="P22" s="86"/>
      <c r="Q22" s="10"/>
      <c r="R22" s="10"/>
      <c r="S22" s="10"/>
      <c r="T22" s="10"/>
      <c r="U22" s="10"/>
      <c r="V22" s="10"/>
      <c r="W22" s="10"/>
      <c r="X22" s="10"/>
      <c r="Y22" s="10"/>
      <c r="Z22" s="11"/>
    </row>
    <row r="23" spans="1:26" ht="12.75">
      <c r="A23" s="9">
        <v>0</v>
      </c>
      <c r="B23" s="10">
        <v>15</v>
      </c>
      <c r="C23" s="10">
        <v>0</v>
      </c>
      <c r="D23" s="10"/>
      <c r="E23" s="10">
        <v>2034</v>
      </c>
      <c r="F23" s="10">
        <v>2034</v>
      </c>
      <c r="G23" s="10">
        <v>24408000</v>
      </c>
      <c r="H23" s="10">
        <v>0.236999</v>
      </c>
      <c r="I23" s="10">
        <v>0</v>
      </c>
      <c r="J23" s="10">
        <v>0</v>
      </c>
      <c r="K23" s="10">
        <v>0</v>
      </c>
      <c r="L23" s="10">
        <v>0</v>
      </c>
      <c r="M23" s="10">
        <v>242.999999</v>
      </c>
      <c r="N23" s="10">
        <v>30</v>
      </c>
      <c r="O23" s="11">
        <v>2.712</v>
      </c>
      <c r="P23" s="86"/>
      <c r="Q23" s="10"/>
      <c r="R23" s="10"/>
      <c r="S23" s="10"/>
      <c r="T23" s="10"/>
      <c r="U23" s="10"/>
      <c r="V23" s="10"/>
      <c r="W23" s="10"/>
      <c r="X23" s="10"/>
      <c r="Y23" s="10"/>
      <c r="Z23" s="11"/>
    </row>
    <row r="24" spans="1:26" ht="12.75">
      <c r="A24" s="9">
        <v>0</v>
      </c>
      <c r="B24" s="10">
        <v>16</v>
      </c>
      <c r="C24" s="10">
        <v>0</v>
      </c>
      <c r="D24" s="10"/>
      <c r="E24" s="10">
        <v>1900</v>
      </c>
      <c r="F24" s="10">
        <v>1900</v>
      </c>
      <c r="G24" s="10">
        <v>22800000</v>
      </c>
      <c r="H24" s="10">
        <v>0.236092</v>
      </c>
      <c r="I24" s="10">
        <v>0</v>
      </c>
      <c r="J24" s="10">
        <v>0</v>
      </c>
      <c r="K24" s="10">
        <v>0</v>
      </c>
      <c r="L24" s="10">
        <v>0</v>
      </c>
      <c r="M24" s="10">
        <v>235.497791</v>
      </c>
      <c r="N24" s="10">
        <v>30</v>
      </c>
      <c r="O24" s="11">
        <v>2.533333</v>
      </c>
      <c r="P24" s="86"/>
      <c r="Q24" s="10"/>
      <c r="R24" s="10"/>
      <c r="S24" s="10"/>
      <c r="T24" s="10"/>
      <c r="U24" s="10"/>
      <c r="V24" s="10"/>
      <c r="W24" s="10"/>
      <c r="X24" s="10"/>
      <c r="Y24" s="10"/>
      <c r="Z24" s="11"/>
    </row>
    <row r="25" spans="1:26" ht="12.75">
      <c r="A25" s="9">
        <v>0</v>
      </c>
      <c r="B25" s="10">
        <v>17</v>
      </c>
      <c r="C25" s="10">
        <v>0</v>
      </c>
      <c r="D25" s="10"/>
      <c r="E25" s="10">
        <v>2071</v>
      </c>
      <c r="F25" s="10">
        <v>2071</v>
      </c>
      <c r="G25" s="10">
        <v>24852000</v>
      </c>
      <c r="H25" s="10">
        <v>0.234397</v>
      </c>
      <c r="I25" s="10">
        <v>0</v>
      </c>
      <c r="J25" s="10">
        <v>0</v>
      </c>
      <c r="K25" s="10">
        <v>0</v>
      </c>
      <c r="L25" s="10">
        <v>0</v>
      </c>
      <c r="M25" s="10">
        <v>242.999997</v>
      </c>
      <c r="N25" s="10">
        <v>30</v>
      </c>
      <c r="O25" s="11">
        <v>2.761333</v>
      </c>
      <c r="P25" s="86"/>
      <c r="Q25" s="10"/>
      <c r="R25" s="10"/>
      <c r="S25" s="10"/>
      <c r="T25" s="10"/>
      <c r="U25" s="10"/>
      <c r="V25" s="10"/>
      <c r="W25" s="10"/>
      <c r="X25" s="10"/>
      <c r="Y25" s="10"/>
      <c r="Z25" s="11"/>
    </row>
    <row r="26" spans="1:26" ht="12.75">
      <c r="A26" s="9">
        <v>0</v>
      </c>
      <c r="B26" s="10">
        <v>18</v>
      </c>
      <c r="C26" s="10">
        <v>0</v>
      </c>
      <c r="D26" s="10"/>
      <c r="E26" s="10">
        <v>2081</v>
      </c>
      <c r="F26" s="10">
        <v>2081</v>
      </c>
      <c r="G26" s="10">
        <v>24972000</v>
      </c>
      <c r="H26" s="10">
        <v>0.243994</v>
      </c>
      <c r="I26" s="10">
        <v>0</v>
      </c>
      <c r="J26" s="10">
        <v>0</v>
      </c>
      <c r="K26" s="10">
        <v>0</v>
      </c>
      <c r="L26" s="10">
        <v>0</v>
      </c>
      <c r="M26" s="10">
        <v>236.195305</v>
      </c>
      <c r="N26" s="10">
        <v>30</v>
      </c>
      <c r="O26" s="11">
        <v>2.774667</v>
      </c>
      <c r="P26" s="86"/>
      <c r="Q26" s="10"/>
      <c r="R26" s="10"/>
      <c r="S26" s="10"/>
      <c r="T26" s="10"/>
      <c r="U26" s="10"/>
      <c r="V26" s="10"/>
      <c r="W26" s="10"/>
      <c r="X26" s="10"/>
      <c r="Y26" s="10"/>
      <c r="Z26" s="11"/>
    </row>
    <row r="27" spans="1:26" ht="12.75">
      <c r="A27" s="9">
        <v>0</v>
      </c>
      <c r="B27" s="10">
        <v>19</v>
      </c>
      <c r="C27" s="10">
        <v>0</v>
      </c>
      <c r="D27" s="10"/>
      <c r="E27" s="10">
        <v>2022</v>
      </c>
      <c r="F27" s="10">
        <v>2022</v>
      </c>
      <c r="G27" s="10">
        <v>24264000</v>
      </c>
      <c r="H27" s="10">
        <v>0.229593</v>
      </c>
      <c r="I27" s="10">
        <v>0</v>
      </c>
      <c r="J27" s="10">
        <v>0</v>
      </c>
      <c r="K27" s="10">
        <v>0</v>
      </c>
      <c r="L27" s="10">
        <v>0</v>
      </c>
      <c r="M27" s="10">
        <v>242.999998</v>
      </c>
      <c r="N27" s="10">
        <v>30</v>
      </c>
      <c r="O27" s="11">
        <v>2.696</v>
      </c>
      <c r="P27" s="86"/>
      <c r="Q27" s="10"/>
      <c r="R27" s="10"/>
      <c r="S27" s="10"/>
      <c r="T27" s="10"/>
      <c r="U27" s="10"/>
      <c r="V27" s="10"/>
      <c r="W27" s="10"/>
      <c r="X27" s="10"/>
      <c r="Y27" s="10"/>
      <c r="Z27" s="11"/>
    </row>
    <row r="28" spans="1:26" ht="12.75">
      <c r="A28" s="9">
        <v>0</v>
      </c>
      <c r="B28" s="10">
        <v>20</v>
      </c>
      <c r="C28" s="10">
        <v>0</v>
      </c>
      <c r="D28" s="10"/>
      <c r="E28" s="10">
        <v>2212</v>
      </c>
      <c r="F28" s="10">
        <v>2212</v>
      </c>
      <c r="G28" s="10">
        <v>26544000</v>
      </c>
      <c r="H28" s="10">
        <v>0.232986</v>
      </c>
      <c r="I28" s="10">
        <v>0</v>
      </c>
      <c r="J28" s="10">
        <v>0</v>
      </c>
      <c r="K28" s="10">
        <v>0</v>
      </c>
      <c r="L28" s="10">
        <v>0</v>
      </c>
      <c r="M28" s="10">
        <v>242.999998</v>
      </c>
      <c r="N28" s="10">
        <v>30</v>
      </c>
      <c r="O28" s="11">
        <v>2.949333</v>
      </c>
      <c r="P28" s="86"/>
      <c r="Q28" s="10"/>
      <c r="R28" s="10"/>
      <c r="S28" s="10"/>
      <c r="T28" s="10"/>
      <c r="U28" s="10"/>
      <c r="V28" s="10"/>
      <c r="W28" s="10"/>
      <c r="X28" s="10"/>
      <c r="Y28" s="10"/>
      <c r="Z28" s="11"/>
    </row>
    <row r="29" spans="1:26" ht="12.75">
      <c r="A29" s="9">
        <v>0</v>
      </c>
      <c r="B29" s="10">
        <v>21</v>
      </c>
      <c r="C29" s="10">
        <v>0</v>
      </c>
      <c r="D29" s="10"/>
      <c r="E29" s="10">
        <v>964</v>
      </c>
      <c r="F29" s="10">
        <v>964</v>
      </c>
      <c r="G29" s="10">
        <v>308480</v>
      </c>
      <c r="H29" s="10">
        <v>0.226557</v>
      </c>
      <c r="I29" s="10">
        <v>0</v>
      </c>
      <c r="J29" s="10">
        <v>0</v>
      </c>
      <c r="K29" s="10">
        <v>0</v>
      </c>
      <c r="L29" s="10">
        <v>0</v>
      </c>
      <c r="M29" s="10">
        <v>243.000009</v>
      </c>
      <c r="N29" s="10">
        <v>0</v>
      </c>
      <c r="O29" s="11">
        <v>0.034276</v>
      </c>
      <c r="P29" s="86"/>
      <c r="Q29" s="10"/>
      <c r="R29" s="10"/>
      <c r="S29" s="10"/>
      <c r="T29" s="10"/>
      <c r="U29" s="10"/>
      <c r="V29" s="10"/>
      <c r="W29" s="10"/>
      <c r="X29" s="10"/>
      <c r="Y29" s="10"/>
      <c r="Z29" s="11"/>
    </row>
    <row r="30" spans="1:26" ht="12.75">
      <c r="A30" s="9">
        <v>0</v>
      </c>
      <c r="B30" s="10">
        <v>22</v>
      </c>
      <c r="C30" s="10">
        <v>0</v>
      </c>
      <c r="D30" s="10"/>
      <c r="E30" s="10">
        <v>946</v>
      </c>
      <c r="F30" s="10">
        <v>946</v>
      </c>
      <c r="G30" s="10">
        <v>302720</v>
      </c>
      <c r="H30" s="10">
        <v>0.229011</v>
      </c>
      <c r="I30" s="10">
        <v>0</v>
      </c>
      <c r="J30" s="10">
        <v>0</v>
      </c>
      <c r="K30" s="10">
        <v>0</v>
      </c>
      <c r="L30" s="10">
        <v>0</v>
      </c>
      <c r="M30" s="10">
        <v>243.000001</v>
      </c>
      <c r="N30" s="10">
        <v>0</v>
      </c>
      <c r="O30" s="11">
        <v>0.033636</v>
      </c>
      <c r="P30" s="86"/>
      <c r="Q30" s="10"/>
      <c r="R30" s="10"/>
      <c r="S30" s="10"/>
      <c r="T30" s="10"/>
      <c r="U30" s="10"/>
      <c r="V30" s="10"/>
      <c r="W30" s="10"/>
      <c r="X30" s="10"/>
      <c r="Y30" s="10"/>
      <c r="Z30" s="11"/>
    </row>
    <row r="31" spans="1:26" ht="12.75">
      <c r="A31" s="9">
        <v>0</v>
      </c>
      <c r="B31" s="10">
        <v>23</v>
      </c>
      <c r="C31" s="10">
        <v>0</v>
      </c>
      <c r="D31" s="10"/>
      <c r="E31" s="10">
        <v>932</v>
      </c>
      <c r="F31" s="10">
        <v>932</v>
      </c>
      <c r="G31" s="10">
        <v>298240</v>
      </c>
      <c r="H31" s="10">
        <v>0.226167</v>
      </c>
      <c r="I31" s="10">
        <v>0</v>
      </c>
      <c r="J31" s="10">
        <v>0</v>
      </c>
      <c r="K31" s="10">
        <v>0</v>
      </c>
      <c r="L31" s="10">
        <v>0</v>
      </c>
      <c r="M31" s="10">
        <v>243.00002</v>
      </c>
      <c r="N31" s="10">
        <v>0</v>
      </c>
      <c r="O31" s="11">
        <v>0.033138</v>
      </c>
      <c r="P31" s="86"/>
      <c r="Q31" s="10"/>
      <c r="R31" s="10"/>
      <c r="S31" s="10"/>
      <c r="T31" s="10"/>
      <c r="U31" s="10"/>
      <c r="V31" s="10"/>
      <c r="W31" s="10"/>
      <c r="X31" s="10"/>
      <c r="Y31" s="10"/>
      <c r="Z31" s="11"/>
    </row>
    <row r="32" spans="1:26" ht="12.75">
      <c r="A32" s="9">
        <v>0</v>
      </c>
      <c r="B32" s="10">
        <v>24</v>
      </c>
      <c r="C32" s="10">
        <v>0</v>
      </c>
      <c r="D32" s="10"/>
      <c r="E32" s="10">
        <v>968</v>
      </c>
      <c r="F32" s="10">
        <v>968</v>
      </c>
      <c r="G32" s="10">
        <v>309760</v>
      </c>
      <c r="H32" s="10">
        <v>0.22235</v>
      </c>
      <c r="I32" s="10">
        <v>0</v>
      </c>
      <c r="J32" s="10">
        <v>0</v>
      </c>
      <c r="K32" s="10">
        <v>0</v>
      </c>
      <c r="L32" s="10">
        <v>0</v>
      </c>
      <c r="M32" s="10">
        <v>242.999988</v>
      </c>
      <c r="N32" s="10">
        <v>0</v>
      </c>
      <c r="O32" s="11">
        <v>0.034418</v>
      </c>
      <c r="P32" s="86"/>
      <c r="Q32" s="10"/>
      <c r="R32" s="10"/>
      <c r="S32" s="10"/>
      <c r="T32" s="10"/>
      <c r="U32" s="10"/>
      <c r="V32" s="10"/>
      <c r="W32" s="10"/>
      <c r="X32" s="10"/>
      <c r="Y32" s="10"/>
      <c r="Z32" s="11"/>
    </row>
    <row r="33" spans="1:26" ht="12.75">
      <c r="A33" s="9">
        <v>7</v>
      </c>
      <c r="B33" s="10">
        <v>0</v>
      </c>
      <c r="C33" s="10"/>
      <c r="D33" s="10">
        <v>5</v>
      </c>
      <c r="E33" s="10">
        <v>2191</v>
      </c>
      <c r="F33" s="10">
        <v>2191</v>
      </c>
      <c r="G33" s="10">
        <v>8974336</v>
      </c>
      <c r="H33" s="10">
        <v>0.040069</v>
      </c>
      <c r="I33" s="10">
        <v>0</v>
      </c>
      <c r="J33" s="10">
        <v>0</v>
      </c>
      <c r="K33" s="10">
        <v>0</v>
      </c>
      <c r="L33" s="10">
        <v>0</v>
      </c>
      <c r="M33" s="10">
        <v>184.817261</v>
      </c>
      <c r="N33" s="10">
        <v>1</v>
      </c>
      <c r="O33" s="11">
        <v>0.997148</v>
      </c>
      <c r="P33" s="86"/>
      <c r="Q33" s="10"/>
      <c r="R33" s="31">
        <f aca="true" t="shared" si="0" ref="R33:R50">(I33+K33)/F33</f>
        <v>0</v>
      </c>
      <c r="S33" s="10">
        <v>0.0001</v>
      </c>
      <c r="T33" s="10"/>
      <c r="U33" s="10"/>
      <c r="V33" s="10"/>
      <c r="W33" s="10"/>
      <c r="X33" s="10"/>
      <c r="Y33" s="10"/>
      <c r="Z33" s="11"/>
    </row>
    <row r="34" spans="1:26" ht="12.75">
      <c r="A34" s="9">
        <v>8</v>
      </c>
      <c r="B34" s="10">
        <v>0</v>
      </c>
      <c r="C34" s="10"/>
      <c r="D34" s="10">
        <v>5</v>
      </c>
      <c r="E34" s="10">
        <v>2197</v>
      </c>
      <c r="F34" s="10">
        <v>2197</v>
      </c>
      <c r="G34" s="10">
        <v>8998912</v>
      </c>
      <c r="H34" s="10">
        <v>0.048467</v>
      </c>
      <c r="I34" s="10">
        <v>0</v>
      </c>
      <c r="J34" s="10">
        <v>0</v>
      </c>
      <c r="K34" s="10">
        <v>0</v>
      </c>
      <c r="L34" s="10">
        <v>0</v>
      </c>
      <c r="M34" s="10">
        <v>205.17949</v>
      </c>
      <c r="N34" s="10">
        <v>1</v>
      </c>
      <c r="O34" s="11">
        <v>0.999879</v>
      </c>
      <c r="P34" s="86"/>
      <c r="Q34" s="10"/>
      <c r="R34" s="31">
        <f t="shared" si="0"/>
        <v>0</v>
      </c>
      <c r="S34" s="10">
        <v>0.0001</v>
      </c>
      <c r="T34" s="10"/>
      <c r="U34" s="10"/>
      <c r="V34" s="10"/>
      <c r="W34" s="10"/>
      <c r="X34" s="10"/>
      <c r="Y34" s="10"/>
      <c r="Z34" s="11"/>
    </row>
    <row r="35" spans="1:26" ht="12.75">
      <c r="A35" s="9">
        <v>25</v>
      </c>
      <c r="B35" s="10">
        <v>0</v>
      </c>
      <c r="C35" s="10"/>
      <c r="D35" s="10">
        <v>7</v>
      </c>
      <c r="E35" s="10">
        <v>900</v>
      </c>
      <c r="F35" s="10">
        <v>900</v>
      </c>
      <c r="G35" s="10">
        <v>864000</v>
      </c>
      <c r="H35" s="10">
        <v>0.015476</v>
      </c>
      <c r="I35" s="10">
        <v>0</v>
      </c>
      <c r="J35" s="10">
        <v>0</v>
      </c>
      <c r="K35" s="10">
        <v>0</v>
      </c>
      <c r="L35" s="10">
        <v>0</v>
      </c>
      <c r="M35" s="10">
        <v>147.320878</v>
      </c>
      <c r="N35" s="10">
        <v>0.096</v>
      </c>
      <c r="O35" s="11">
        <v>0.096</v>
      </c>
      <c r="P35" s="86"/>
      <c r="Q35" s="10"/>
      <c r="R35" s="31">
        <f t="shared" si="0"/>
        <v>0</v>
      </c>
      <c r="S35" s="34">
        <v>0.05</v>
      </c>
      <c r="T35" s="34"/>
      <c r="U35" s="34"/>
      <c r="V35" s="10"/>
      <c r="W35" s="10"/>
      <c r="X35" s="10"/>
      <c r="Y35" s="10"/>
      <c r="Z35" s="11"/>
    </row>
    <row r="36" spans="1:26" ht="12.75">
      <c r="A36" s="9">
        <v>26</v>
      </c>
      <c r="B36" s="10">
        <v>0</v>
      </c>
      <c r="C36" s="10"/>
      <c r="D36" s="10">
        <v>7</v>
      </c>
      <c r="E36" s="10">
        <v>900</v>
      </c>
      <c r="F36" s="10">
        <v>900</v>
      </c>
      <c r="G36" s="10">
        <v>864000</v>
      </c>
      <c r="H36" s="10">
        <v>0.023441</v>
      </c>
      <c r="I36" s="10">
        <v>0</v>
      </c>
      <c r="J36" s="10">
        <v>0</v>
      </c>
      <c r="K36" s="10">
        <v>0</v>
      </c>
      <c r="L36" s="10">
        <v>0</v>
      </c>
      <c r="M36" s="10">
        <v>187.166912</v>
      </c>
      <c r="N36" s="10">
        <v>0.096</v>
      </c>
      <c r="O36" s="11">
        <v>0.096</v>
      </c>
      <c r="P36" s="86"/>
      <c r="Q36" s="10"/>
      <c r="R36" s="31">
        <f t="shared" si="0"/>
        <v>0</v>
      </c>
      <c r="S36" s="34">
        <v>0.05</v>
      </c>
      <c r="T36" s="34"/>
      <c r="U36" s="34"/>
      <c r="V36" s="10"/>
      <c r="W36" s="10"/>
      <c r="X36" s="10"/>
      <c r="Y36" s="10"/>
      <c r="Z36" s="11"/>
    </row>
    <row r="37" spans="1:26" ht="12.75">
      <c r="A37" s="9">
        <v>27</v>
      </c>
      <c r="B37" s="10">
        <v>0</v>
      </c>
      <c r="C37" s="10"/>
      <c r="D37" s="10">
        <v>7</v>
      </c>
      <c r="E37" s="10">
        <v>900</v>
      </c>
      <c r="F37" s="10">
        <v>900</v>
      </c>
      <c r="G37" s="10">
        <v>864000</v>
      </c>
      <c r="H37" s="10">
        <v>0.015981</v>
      </c>
      <c r="I37" s="10">
        <v>0</v>
      </c>
      <c r="J37" s="10">
        <v>0</v>
      </c>
      <c r="K37" s="10">
        <v>0</v>
      </c>
      <c r="L37" s="10">
        <v>0</v>
      </c>
      <c r="M37" s="10">
        <v>165.175719</v>
      </c>
      <c r="N37" s="10">
        <v>0.096</v>
      </c>
      <c r="O37" s="11">
        <v>0.096</v>
      </c>
      <c r="P37" s="86"/>
      <c r="Q37" s="10"/>
      <c r="R37" s="31">
        <f t="shared" si="0"/>
        <v>0</v>
      </c>
      <c r="S37" s="34">
        <v>0.05</v>
      </c>
      <c r="T37" s="34"/>
      <c r="U37" s="34"/>
      <c r="V37" s="10"/>
      <c r="W37" s="10"/>
      <c r="X37" s="10"/>
      <c r="Y37" s="10"/>
      <c r="Z37" s="11"/>
    </row>
    <row r="38" spans="1:26" ht="12.75">
      <c r="A38" s="9">
        <v>28</v>
      </c>
      <c r="B38" s="10">
        <v>0</v>
      </c>
      <c r="C38" s="10"/>
      <c r="D38" s="10">
        <v>7</v>
      </c>
      <c r="E38" s="10">
        <v>900</v>
      </c>
      <c r="F38" s="10">
        <v>900</v>
      </c>
      <c r="G38" s="10">
        <v>864000</v>
      </c>
      <c r="H38" s="10">
        <v>0.019624</v>
      </c>
      <c r="I38" s="10">
        <v>0</v>
      </c>
      <c r="J38" s="10">
        <v>0</v>
      </c>
      <c r="K38" s="10">
        <v>0</v>
      </c>
      <c r="L38" s="10">
        <v>0</v>
      </c>
      <c r="M38" s="10">
        <v>197.622766</v>
      </c>
      <c r="N38" s="10">
        <v>0.096</v>
      </c>
      <c r="O38" s="11">
        <v>0.096</v>
      </c>
      <c r="P38" s="86"/>
      <c r="Q38" s="10"/>
      <c r="R38" s="31">
        <f t="shared" si="0"/>
        <v>0</v>
      </c>
      <c r="S38" s="34">
        <v>0.05</v>
      </c>
      <c r="T38" s="34"/>
      <c r="U38" s="34"/>
      <c r="V38" s="10"/>
      <c r="W38" s="10"/>
      <c r="X38" s="10"/>
      <c r="Y38" s="10"/>
      <c r="Z38" s="11"/>
    </row>
    <row r="39" spans="1:26" ht="12.75">
      <c r="A39" s="9">
        <v>29</v>
      </c>
      <c r="B39" s="10">
        <v>0</v>
      </c>
      <c r="C39" s="10"/>
      <c r="D39" s="10">
        <v>7</v>
      </c>
      <c r="E39" s="10">
        <v>900</v>
      </c>
      <c r="F39" s="10">
        <v>900</v>
      </c>
      <c r="G39" s="10">
        <v>864000</v>
      </c>
      <c r="H39" s="10">
        <v>0.015007</v>
      </c>
      <c r="I39" s="10">
        <v>0</v>
      </c>
      <c r="J39" s="10">
        <v>0</v>
      </c>
      <c r="K39" s="10">
        <v>0</v>
      </c>
      <c r="L39" s="10">
        <v>0</v>
      </c>
      <c r="M39" s="10">
        <v>132.175363</v>
      </c>
      <c r="N39" s="10">
        <v>0.096</v>
      </c>
      <c r="O39" s="11">
        <v>0.096</v>
      </c>
      <c r="P39" s="86"/>
      <c r="Q39" s="10"/>
      <c r="R39" s="31">
        <f t="shared" si="0"/>
        <v>0</v>
      </c>
      <c r="S39" s="34">
        <v>0.05</v>
      </c>
      <c r="T39" s="34"/>
      <c r="U39" s="34"/>
      <c r="V39" s="10"/>
      <c r="W39" s="10"/>
      <c r="X39" s="10"/>
      <c r="Y39" s="10"/>
      <c r="Z39" s="11"/>
    </row>
    <row r="40" spans="1:26" ht="12.75">
      <c r="A40" s="9">
        <v>30</v>
      </c>
      <c r="B40" s="10">
        <v>0</v>
      </c>
      <c r="C40" s="10"/>
      <c r="D40" s="10">
        <v>7</v>
      </c>
      <c r="E40" s="10">
        <v>900</v>
      </c>
      <c r="F40" s="10">
        <v>900</v>
      </c>
      <c r="G40" s="10">
        <v>864000</v>
      </c>
      <c r="H40" s="10">
        <v>0.021115</v>
      </c>
      <c r="I40" s="10">
        <v>0</v>
      </c>
      <c r="J40" s="10">
        <v>0</v>
      </c>
      <c r="K40" s="10">
        <v>0</v>
      </c>
      <c r="L40" s="10">
        <v>0</v>
      </c>
      <c r="M40" s="10">
        <v>198.727612</v>
      </c>
      <c r="N40" s="10">
        <v>0.096</v>
      </c>
      <c r="O40" s="11">
        <v>0.096</v>
      </c>
      <c r="P40" s="86"/>
      <c r="Q40" s="10"/>
      <c r="R40" s="31">
        <f t="shared" si="0"/>
        <v>0</v>
      </c>
      <c r="S40" s="34">
        <v>0.05</v>
      </c>
      <c r="T40" s="34"/>
      <c r="U40" s="34"/>
      <c r="V40" s="10"/>
      <c r="W40" s="10"/>
      <c r="X40" s="10"/>
      <c r="Y40" s="10"/>
      <c r="Z40" s="11"/>
    </row>
    <row r="41" spans="1:26" ht="12.75">
      <c r="A41" s="9">
        <v>0</v>
      </c>
      <c r="B41" s="10">
        <v>7</v>
      </c>
      <c r="C41" s="10"/>
      <c r="D41" s="10">
        <v>5</v>
      </c>
      <c r="E41" s="10">
        <v>2197</v>
      </c>
      <c r="F41" s="10">
        <v>2197</v>
      </c>
      <c r="G41" s="10">
        <v>8998912</v>
      </c>
      <c r="H41" s="10">
        <v>0.016619</v>
      </c>
      <c r="I41" s="10">
        <v>0</v>
      </c>
      <c r="J41" s="10">
        <v>0</v>
      </c>
      <c r="K41" s="10">
        <v>0</v>
      </c>
      <c r="L41" s="10">
        <v>0</v>
      </c>
      <c r="M41" s="10">
        <v>232.047228</v>
      </c>
      <c r="N41" s="10">
        <v>1</v>
      </c>
      <c r="O41" s="11">
        <v>0.999879</v>
      </c>
      <c r="P41" s="86"/>
      <c r="Q41" s="10"/>
      <c r="R41" s="31">
        <f t="shared" si="0"/>
        <v>0</v>
      </c>
      <c r="S41" s="10">
        <v>0.0001</v>
      </c>
      <c r="T41" s="10"/>
      <c r="U41" s="10"/>
      <c r="V41" s="10"/>
      <c r="W41" s="10"/>
      <c r="X41" s="10"/>
      <c r="Y41" s="10"/>
      <c r="Z41" s="11"/>
    </row>
    <row r="42" spans="1:26" ht="12.75">
      <c r="A42" s="9">
        <v>0</v>
      </c>
      <c r="B42" s="10">
        <v>8</v>
      </c>
      <c r="C42" s="10"/>
      <c r="D42" s="10">
        <v>5</v>
      </c>
      <c r="E42" s="10">
        <v>2197</v>
      </c>
      <c r="F42" s="10">
        <v>2197</v>
      </c>
      <c r="G42" s="10">
        <v>8998912</v>
      </c>
      <c r="H42" s="10">
        <v>0.016925</v>
      </c>
      <c r="I42" s="10">
        <v>0</v>
      </c>
      <c r="J42" s="10">
        <v>0</v>
      </c>
      <c r="K42" s="10">
        <v>0</v>
      </c>
      <c r="L42" s="10">
        <v>0</v>
      </c>
      <c r="M42" s="10">
        <v>208.671309</v>
      </c>
      <c r="N42" s="10">
        <v>1</v>
      </c>
      <c r="O42" s="11">
        <v>0.999879</v>
      </c>
      <c r="P42" s="86"/>
      <c r="Q42" s="10"/>
      <c r="R42" s="31">
        <f t="shared" si="0"/>
        <v>0</v>
      </c>
      <c r="S42" s="10">
        <v>0.0001</v>
      </c>
      <c r="T42" s="10"/>
      <c r="U42" s="10"/>
      <c r="V42" s="10"/>
      <c r="W42" s="10"/>
      <c r="X42" s="10"/>
      <c r="Y42" s="10"/>
      <c r="Z42" s="11"/>
    </row>
    <row r="43" spans="1:26" ht="12.75">
      <c r="A43" s="9">
        <v>0</v>
      </c>
      <c r="B43" s="10">
        <v>9</v>
      </c>
      <c r="C43" s="10"/>
      <c r="D43" s="10">
        <v>4</v>
      </c>
      <c r="E43" s="10">
        <v>4393</v>
      </c>
      <c r="F43" s="10">
        <v>4393</v>
      </c>
      <c r="G43" s="10">
        <v>17993728</v>
      </c>
      <c r="H43" s="10">
        <v>0.017291</v>
      </c>
      <c r="I43" s="10">
        <v>0</v>
      </c>
      <c r="J43" s="10">
        <v>0</v>
      </c>
      <c r="K43" s="10">
        <v>0</v>
      </c>
      <c r="L43" s="10">
        <v>0</v>
      </c>
      <c r="M43" s="10">
        <v>231.906263</v>
      </c>
      <c r="N43" s="10">
        <v>2</v>
      </c>
      <c r="O43" s="11">
        <v>1.999303</v>
      </c>
      <c r="P43" s="86"/>
      <c r="Q43" s="10"/>
      <c r="R43" s="31">
        <f t="shared" si="0"/>
        <v>0</v>
      </c>
      <c r="S43" s="10">
        <v>0.0001</v>
      </c>
      <c r="T43" s="10"/>
      <c r="U43" s="10"/>
      <c r="V43" s="10"/>
      <c r="W43" s="10"/>
      <c r="X43" s="10"/>
      <c r="Y43" s="10"/>
      <c r="Z43" s="11"/>
    </row>
    <row r="44" spans="1:26" ht="12.75">
      <c r="A44" s="9">
        <v>0</v>
      </c>
      <c r="B44" s="10">
        <v>10</v>
      </c>
      <c r="C44" s="10"/>
      <c r="D44" s="10">
        <v>4</v>
      </c>
      <c r="E44" s="10">
        <v>4393</v>
      </c>
      <c r="F44" s="10">
        <v>4393</v>
      </c>
      <c r="G44" s="10">
        <v>17993728</v>
      </c>
      <c r="H44" s="10">
        <v>0.017658</v>
      </c>
      <c r="I44" s="10">
        <v>0</v>
      </c>
      <c r="J44" s="10">
        <v>0</v>
      </c>
      <c r="K44" s="10">
        <v>0</v>
      </c>
      <c r="L44" s="10">
        <v>0</v>
      </c>
      <c r="M44" s="10">
        <v>243.000001</v>
      </c>
      <c r="N44" s="10">
        <v>2</v>
      </c>
      <c r="O44" s="11">
        <v>1.999303</v>
      </c>
      <c r="P44" s="86"/>
      <c r="Q44" s="10"/>
      <c r="R44" s="31">
        <f t="shared" si="0"/>
        <v>0</v>
      </c>
      <c r="S44" s="10">
        <v>0.0001</v>
      </c>
      <c r="T44" s="10"/>
      <c r="U44" s="10"/>
      <c r="V44" s="10"/>
      <c r="W44" s="10"/>
      <c r="X44" s="10"/>
      <c r="Y44" s="10"/>
      <c r="Z44" s="11"/>
    </row>
    <row r="45" spans="1:26" ht="12.75">
      <c r="A45" s="9">
        <v>0</v>
      </c>
      <c r="B45" s="10">
        <v>25</v>
      </c>
      <c r="C45" s="10"/>
      <c r="D45" s="10">
        <v>7</v>
      </c>
      <c r="E45" s="10">
        <v>900</v>
      </c>
      <c r="F45" s="10">
        <v>900</v>
      </c>
      <c r="G45" s="10">
        <v>864000</v>
      </c>
      <c r="H45" s="10">
        <v>0.007845</v>
      </c>
      <c r="I45" s="10">
        <v>0</v>
      </c>
      <c r="J45" s="10">
        <v>0</v>
      </c>
      <c r="K45" s="10">
        <v>0</v>
      </c>
      <c r="L45" s="10">
        <v>0</v>
      </c>
      <c r="M45" s="10">
        <v>242.430855</v>
      </c>
      <c r="N45" s="10">
        <v>0.096</v>
      </c>
      <c r="O45" s="11">
        <v>0.096</v>
      </c>
      <c r="P45" s="86"/>
      <c r="Q45" s="10"/>
      <c r="R45" s="31">
        <f t="shared" si="0"/>
        <v>0</v>
      </c>
      <c r="S45" s="34">
        <v>0.05</v>
      </c>
      <c r="T45" s="34"/>
      <c r="U45" s="34"/>
      <c r="V45" s="10"/>
      <c r="W45" s="10"/>
      <c r="X45" s="10"/>
      <c r="Y45" s="10"/>
      <c r="Z45" s="11"/>
    </row>
    <row r="46" spans="1:26" ht="12.75">
      <c r="A46" s="9">
        <v>0</v>
      </c>
      <c r="B46" s="10">
        <v>26</v>
      </c>
      <c r="C46" s="10"/>
      <c r="D46" s="10">
        <v>7</v>
      </c>
      <c r="E46" s="10">
        <v>900</v>
      </c>
      <c r="F46" s="10">
        <v>900</v>
      </c>
      <c r="G46" s="10">
        <v>864000</v>
      </c>
      <c r="H46" s="10">
        <v>0.008059</v>
      </c>
      <c r="I46" s="10">
        <v>0</v>
      </c>
      <c r="J46" s="10">
        <v>0</v>
      </c>
      <c r="K46" s="10">
        <v>0</v>
      </c>
      <c r="L46" s="10">
        <v>0</v>
      </c>
      <c r="M46" s="10">
        <v>191.46882</v>
      </c>
      <c r="N46" s="10">
        <v>0.096</v>
      </c>
      <c r="O46" s="11">
        <v>0.096</v>
      </c>
      <c r="P46" s="86"/>
      <c r="Q46" s="10"/>
      <c r="R46" s="31">
        <f t="shared" si="0"/>
        <v>0</v>
      </c>
      <c r="S46" s="34">
        <v>0.05</v>
      </c>
      <c r="T46" s="34"/>
      <c r="U46" s="34"/>
      <c r="V46" s="10"/>
      <c r="W46" s="10"/>
      <c r="X46" s="10"/>
      <c r="Y46" s="10"/>
      <c r="Z46" s="11"/>
    </row>
    <row r="47" spans="1:26" ht="12.75">
      <c r="A47" s="9">
        <v>0</v>
      </c>
      <c r="B47" s="10">
        <v>27</v>
      </c>
      <c r="C47" s="10"/>
      <c r="D47" s="10">
        <v>7</v>
      </c>
      <c r="E47" s="10">
        <v>900</v>
      </c>
      <c r="F47" s="10">
        <v>900</v>
      </c>
      <c r="G47" s="10">
        <v>864000</v>
      </c>
      <c r="H47" s="10">
        <v>0.008269</v>
      </c>
      <c r="I47" s="10">
        <v>0</v>
      </c>
      <c r="J47" s="10">
        <v>0</v>
      </c>
      <c r="K47" s="10">
        <v>0</v>
      </c>
      <c r="L47" s="10">
        <v>0</v>
      </c>
      <c r="M47" s="10">
        <v>243.000001</v>
      </c>
      <c r="N47" s="10">
        <v>0.096</v>
      </c>
      <c r="O47" s="11">
        <v>0.096</v>
      </c>
      <c r="P47" s="86"/>
      <c r="Q47" s="10"/>
      <c r="R47" s="31">
        <f t="shared" si="0"/>
        <v>0</v>
      </c>
      <c r="S47" s="34">
        <v>0.05</v>
      </c>
      <c r="T47" s="34"/>
      <c r="U47" s="34"/>
      <c r="V47" s="10"/>
      <c r="W47" s="10"/>
      <c r="X47" s="10"/>
      <c r="Y47" s="10"/>
      <c r="Z47" s="11"/>
    </row>
    <row r="48" spans="1:26" ht="12.75">
      <c r="A48" s="9">
        <v>0</v>
      </c>
      <c r="B48" s="10">
        <v>28</v>
      </c>
      <c r="C48" s="10"/>
      <c r="D48" s="10">
        <v>7</v>
      </c>
      <c r="E48" s="10">
        <v>900</v>
      </c>
      <c r="F48" s="10">
        <v>900</v>
      </c>
      <c r="G48" s="10">
        <v>864000</v>
      </c>
      <c r="H48" s="10">
        <v>0.008479</v>
      </c>
      <c r="I48" s="10">
        <v>0</v>
      </c>
      <c r="J48" s="10">
        <v>0</v>
      </c>
      <c r="K48" s="10">
        <v>0</v>
      </c>
      <c r="L48" s="10">
        <v>0</v>
      </c>
      <c r="M48" s="10">
        <v>241.500011</v>
      </c>
      <c r="N48" s="10">
        <v>0.096</v>
      </c>
      <c r="O48" s="11">
        <v>0.096</v>
      </c>
      <c r="P48" s="86"/>
      <c r="Q48" s="10"/>
      <c r="R48" s="31">
        <f t="shared" si="0"/>
        <v>0</v>
      </c>
      <c r="S48" s="34">
        <v>0.05</v>
      </c>
      <c r="T48" s="34"/>
      <c r="U48" s="34"/>
      <c r="V48" s="10"/>
      <c r="W48" s="10"/>
      <c r="X48" s="10"/>
      <c r="Y48" s="10"/>
      <c r="Z48" s="11"/>
    </row>
    <row r="49" spans="1:26" ht="12.75">
      <c r="A49" s="9">
        <v>0</v>
      </c>
      <c r="B49" s="10">
        <v>29</v>
      </c>
      <c r="C49" s="10"/>
      <c r="D49" s="10">
        <v>7</v>
      </c>
      <c r="E49" s="10">
        <v>900</v>
      </c>
      <c r="F49" s="10">
        <v>900</v>
      </c>
      <c r="G49" s="10">
        <v>864000</v>
      </c>
      <c r="H49" s="10">
        <v>0.008899</v>
      </c>
      <c r="I49" s="10">
        <v>0</v>
      </c>
      <c r="J49" s="10">
        <v>0</v>
      </c>
      <c r="K49" s="10">
        <v>0</v>
      </c>
      <c r="L49" s="10">
        <v>0</v>
      </c>
      <c r="M49" s="10">
        <v>243.000001</v>
      </c>
      <c r="N49" s="10">
        <v>0.096</v>
      </c>
      <c r="O49" s="11">
        <v>0.096</v>
      </c>
      <c r="P49" s="86"/>
      <c r="Q49" s="10"/>
      <c r="R49" s="31">
        <f t="shared" si="0"/>
        <v>0</v>
      </c>
      <c r="S49" s="34">
        <v>0.05</v>
      </c>
      <c r="T49" s="34"/>
      <c r="U49" s="34"/>
      <c r="V49" s="10"/>
      <c r="W49" s="10"/>
      <c r="X49" s="10"/>
      <c r="Y49" s="10"/>
      <c r="Z49" s="11"/>
    </row>
    <row r="50" spans="1:26" ht="13.5" thickBot="1">
      <c r="A50" s="13">
        <v>0</v>
      </c>
      <c r="B50" s="14">
        <v>30</v>
      </c>
      <c r="C50" s="14"/>
      <c r="D50" s="14">
        <v>7</v>
      </c>
      <c r="E50" s="14">
        <v>900</v>
      </c>
      <c r="F50" s="14">
        <v>900</v>
      </c>
      <c r="G50" s="14">
        <v>864000</v>
      </c>
      <c r="H50" s="14">
        <v>0.008689</v>
      </c>
      <c r="I50" s="14">
        <v>0</v>
      </c>
      <c r="J50" s="14">
        <v>0</v>
      </c>
      <c r="K50" s="14">
        <v>0</v>
      </c>
      <c r="L50" s="14">
        <v>0</v>
      </c>
      <c r="M50" s="14">
        <v>235.838721</v>
      </c>
      <c r="N50" s="14">
        <v>0.096</v>
      </c>
      <c r="O50" s="15">
        <v>0.096</v>
      </c>
      <c r="P50" s="88"/>
      <c r="Q50" s="14"/>
      <c r="R50" s="32">
        <f t="shared" si="0"/>
        <v>0</v>
      </c>
      <c r="S50" s="35">
        <v>0.05</v>
      </c>
      <c r="T50" s="35"/>
      <c r="U50" s="35"/>
      <c r="V50" s="14"/>
      <c r="W50" s="14"/>
      <c r="X50" s="14"/>
      <c r="Y50" s="14"/>
      <c r="Z50" s="15"/>
    </row>
    <row r="51" ht="13.5" thickBot="1">
      <c r="R51" s="23"/>
    </row>
    <row r="52" spans="1:13" ht="13.5" thickBot="1">
      <c r="A52" s="138" t="s">
        <v>45</v>
      </c>
      <c r="B52" s="139"/>
      <c r="C52" s="139"/>
      <c r="D52" s="139"/>
      <c r="E52" s="140"/>
      <c r="G52" s="120" t="s">
        <v>36</v>
      </c>
      <c r="H52" s="121"/>
      <c r="I52" s="121"/>
      <c r="J52" s="121"/>
      <c r="K52" s="121"/>
      <c r="L52" s="121"/>
      <c r="M52" s="122"/>
    </row>
    <row r="53" spans="1:13" ht="12.75">
      <c r="A53" s="18"/>
      <c r="B53" s="1" t="s">
        <v>25</v>
      </c>
      <c r="C53" s="1" t="s">
        <v>26</v>
      </c>
      <c r="D53" s="1" t="s">
        <v>27</v>
      </c>
      <c r="E53" s="2" t="s">
        <v>28</v>
      </c>
      <c r="G53" s="9" t="s">
        <v>39</v>
      </c>
      <c r="H53" s="10"/>
      <c r="I53" s="10"/>
      <c r="J53" s="10"/>
      <c r="K53" s="10"/>
      <c r="L53" s="10"/>
      <c r="M53" s="11"/>
    </row>
    <row r="54" spans="1:13" ht="12.75">
      <c r="A54" s="9" t="s">
        <v>29</v>
      </c>
      <c r="B54" s="10">
        <v>0.003</v>
      </c>
      <c r="C54" s="10">
        <v>0.003</v>
      </c>
      <c r="D54" s="10">
        <v>0.0015</v>
      </c>
      <c r="E54" s="11">
        <v>0.0015</v>
      </c>
      <c r="G54" s="126" t="s">
        <v>37</v>
      </c>
      <c r="H54" s="10"/>
      <c r="I54" s="10" t="s">
        <v>44</v>
      </c>
      <c r="J54" s="10" t="s">
        <v>40</v>
      </c>
      <c r="K54" s="10"/>
      <c r="L54" s="10"/>
      <c r="M54" s="11"/>
    </row>
    <row r="55" spans="1:13" ht="12.75">
      <c r="A55" s="9" t="s">
        <v>30</v>
      </c>
      <c r="B55" s="10">
        <v>15</v>
      </c>
      <c r="C55" s="10">
        <v>15</v>
      </c>
      <c r="D55" s="10">
        <v>7</v>
      </c>
      <c r="E55" s="11">
        <v>7</v>
      </c>
      <c r="G55" s="126"/>
      <c r="H55" s="74" t="s">
        <v>38</v>
      </c>
      <c r="I55" s="10">
        <v>1</v>
      </c>
      <c r="J55" s="10">
        <v>64</v>
      </c>
      <c r="K55" s="10"/>
      <c r="L55" s="10"/>
      <c r="M55" s="11"/>
    </row>
    <row r="56" spans="1:13" ht="12.75">
      <c r="A56" s="9" t="s">
        <v>31</v>
      </c>
      <c r="B56" s="10">
        <v>15</v>
      </c>
      <c r="C56" s="10">
        <v>15</v>
      </c>
      <c r="D56" s="10">
        <v>15</v>
      </c>
      <c r="E56" s="11">
        <v>15</v>
      </c>
      <c r="G56" s="9" t="s">
        <v>41</v>
      </c>
      <c r="H56" s="144" t="s">
        <v>42</v>
      </c>
      <c r="I56" s="144"/>
      <c r="J56" s="144"/>
      <c r="K56" s="144"/>
      <c r="L56" s="144"/>
      <c r="M56" s="154"/>
    </row>
    <row r="57" spans="1:13" ht="12.75">
      <c r="A57" s="9" t="s">
        <v>32</v>
      </c>
      <c r="B57" s="10">
        <v>7</v>
      </c>
      <c r="C57" s="10">
        <v>4</v>
      </c>
      <c r="D57" s="10">
        <v>3</v>
      </c>
      <c r="E57" s="11">
        <v>2</v>
      </c>
      <c r="G57" s="9" t="s">
        <v>29</v>
      </c>
      <c r="H57" s="144" t="s">
        <v>152</v>
      </c>
      <c r="I57" s="144"/>
      <c r="J57" s="144"/>
      <c r="K57" s="144"/>
      <c r="L57" s="144"/>
      <c r="M57" s="154"/>
    </row>
    <row r="58" spans="1:13" ht="13.5" thickBot="1">
      <c r="A58" s="21" t="s">
        <v>33</v>
      </c>
      <c r="B58" s="128" t="s">
        <v>35</v>
      </c>
      <c r="C58" s="128"/>
      <c r="D58" s="128"/>
      <c r="E58" s="129"/>
      <c r="G58" s="9" t="s">
        <v>43</v>
      </c>
      <c r="H58" s="144" t="s">
        <v>273</v>
      </c>
      <c r="I58" s="144"/>
      <c r="J58" s="144"/>
      <c r="K58" s="144"/>
      <c r="L58" s="144"/>
      <c r="M58" s="154"/>
    </row>
    <row r="59" spans="1:13" ht="13.5" thickBot="1">
      <c r="A59" s="22" t="s">
        <v>34</v>
      </c>
      <c r="B59" s="128" t="s">
        <v>35</v>
      </c>
      <c r="C59" s="128"/>
      <c r="D59" s="128"/>
      <c r="E59" s="129"/>
      <c r="G59" s="22" t="s">
        <v>272</v>
      </c>
      <c r="H59" s="128" t="s">
        <v>273</v>
      </c>
      <c r="I59" s="128"/>
      <c r="J59" s="128"/>
      <c r="K59" s="128"/>
      <c r="L59" s="128"/>
      <c r="M59" s="129"/>
    </row>
    <row r="60" ht="13.5" thickBot="1"/>
    <row r="61" spans="7:13" ht="13.5" thickBot="1">
      <c r="G61" s="151" t="s">
        <v>65</v>
      </c>
      <c r="H61" s="152"/>
      <c r="I61" s="152"/>
      <c r="J61" s="152"/>
      <c r="K61" s="152"/>
      <c r="L61" s="152"/>
      <c r="M61" s="153"/>
    </row>
    <row r="62" spans="1:13" ht="12.75">
      <c r="A62" s="123" t="s">
        <v>155</v>
      </c>
      <c r="B62" s="114"/>
      <c r="C62" s="159"/>
      <c r="G62" s="126" t="s">
        <v>66</v>
      </c>
      <c r="H62" s="127"/>
      <c r="I62" s="144" t="s">
        <v>153</v>
      </c>
      <c r="J62" s="144"/>
      <c r="K62" s="144"/>
      <c r="L62" s="144"/>
      <c r="M62" s="154"/>
    </row>
    <row r="63" spans="1:13" ht="12.75">
      <c r="A63" s="124"/>
      <c r="B63" s="125"/>
      <c r="C63" s="160"/>
      <c r="G63" s="126" t="s">
        <v>67</v>
      </c>
      <c r="H63" s="127"/>
      <c r="I63" s="144" t="s">
        <v>68</v>
      </c>
      <c r="J63" s="144"/>
      <c r="K63" s="10"/>
      <c r="L63" s="10"/>
      <c r="M63" s="11"/>
    </row>
    <row r="64" spans="1:13" ht="12.75">
      <c r="A64" s="9" t="s">
        <v>47</v>
      </c>
      <c r="B64" s="10" t="s">
        <v>48</v>
      </c>
      <c r="C64" s="11" t="s">
        <v>49</v>
      </c>
      <c r="G64" s="126" t="s">
        <v>69</v>
      </c>
      <c r="H64" s="127"/>
      <c r="I64" s="10" t="s">
        <v>70</v>
      </c>
      <c r="J64" s="10"/>
      <c r="K64" s="10"/>
      <c r="L64" s="10"/>
      <c r="M64" s="11"/>
    </row>
    <row r="65" spans="1:13" ht="12.75">
      <c r="A65" s="9" t="s">
        <v>57</v>
      </c>
      <c r="B65" s="10" t="s">
        <v>58</v>
      </c>
      <c r="C65" s="11">
        <v>0</v>
      </c>
      <c r="G65" s="126" t="s">
        <v>71</v>
      </c>
      <c r="H65" s="127"/>
      <c r="I65" s="10">
        <v>40</v>
      </c>
      <c r="J65" s="10"/>
      <c r="K65" s="10"/>
      <c r="L65" s="10"/>
      <c r="M65" s="11"/>
    </row>
    <row r="66" spans="1:13" ht="12.75">
      <c r="A66" s="9" t="s">
        <v>57</v>
      </c>
      <c r="B66" s="10" t="s">
        <v>59</v>
      </c>
      <c r="C66" s="11">
        <v>5</v>
      </c>
      <c r="G66" s="9" t="s">
        <v>72</v>
      </c>
      <c r="H66" s="10"/>
      <c r="I66" s="10" t="s">
        <v>73</v>
      </c>
      <c r="J66" s="10"/>
      <c r="K66" s="10"/>
      <c r="L66" s="10"/>
      <c r="M66" s="11"/>
    </row>
    <row r="67" spans="1:13" ht="12.75">
      <c r="A67" s="9" t="s">
        <v>57</v>
      </c>
      <c r="B67" s="10" t="s">
        <v>60</v>
      </c>
      <c r="C67" s="11">
        <v>0</v>
      </c>
      <c r="G67" s="9" t="s">
        <v>74</v>
      </c>
      <c r="H67" s="10"/>
      <c r="I67" s="10" t="s">
        <v>75</v>
      </c>
      <c r="J67" s="10"/>
      <c r="K67" s="10"/>
      <c r="L67" s="10"/>
      <c r="M67" s="11"/>
    </row>
    <row r="68" spans="1:13" ht="12.75">
      <c r="A68" s="9" t="s">
        <v>57</v>
      </c>
      <c r="B68" s="10" t="s">
        <v>61</v>
      </c>
      <c r="C68" s="11">
        <v>7</v>
      </c>
      <c r="G68" s="9" t="s">
        <v>76</v>
      </c>
      <c r="H68" s="10"/>
      <c r="I68" s="10" t="s">
        <v>156</v>
      </c>
      <c r="J68" s="10"/>
      <c r="K68" s="10"/>
      <c r="L68" s="10"/>
      <c r="M68" s="11"/>
    </row>
    <row r="69" spans="1:13" ht="13.5" thickBot="1">
      <c r="A69" s="9" t="s">
        <v>58</v>
      </c>
      <c r="B69" s="10" t="s">
        <v>57</v>
      </c>
      <c r="C69" s="11">
        <v>0</v>
      </c>
      <c r="G69" s="22" t="s">
        <v>78</v>
      </c>
      <c r="H69" s="14"/>
      <c r="I69" s="14">
        <v>108</v>
      </c>
      <c r="J69" s="14"/>
      <c r="K69" s="14"/>
      <c r="L69" s="14"/>
      <c r="M69" s="15"/>
    </row>
    <row r="70" spans="1:3" ht="12.75">
      <c r="A70" s="9" t="s">
        <v>62</v>
      </c>
      <c r="B70" s="10" t="s">
        <v>57</v>
      </c>
      <c r="C70" s="11">
        <v>5</v>
      </c>
    </row>
    <row r="71" spans="1:3" ht="12.75">
      <c r="A71" s="9" t="s">
        <v>63</v>
      </c>
      <c r="B71" s="10" t="s">
        <v>57</v>
      </c>
      <c r="C71" s="11">
        <v>0</v>
      </c>
    </row>
    <row r="72" spans="1:3" ht="13.5" thickBot="1">
      <c r="A72" s="13" t="s">
        <v>61</v>
      </c>
      <c r="B72" s="14" t="s">
        <v>57</v>
      </c>
      <c r="C72" s="15">
        <v>7</v>
      </c>
    </row>
  </sheetData>
  <mergeCells count="35">
    <mergeCell ref="G64:H64"/>
    <mergeCell ref="G65:H65"/>
    <mergeCell ref="B59:E59"/>
    <mergeCell ref="H59:M59"/>
    <mergeCell ref="A62:C63"/>
    <mergeCell ref="G61:M61"/>
    <mergeCell ref="G62:H62"/>
    <mergeCell ref="I62:M62"/>
    <mergeCell ref="G63:H63"/>
    <mergeCell ref="I63:J63"/>
    <mergeCell ref="G54:G55"/>
    <mergeCell ref="H56:M56"/>
    <mergeCell ref="H57:M57"/>
    <mergeCell ref="B58:E58"/>
    <mergeCell ref="H58:M58"/>
    <mergeCell ref="R1:S1"/>
    <mergeCell ref="V1:X1"/>
    <mergeCell ref="A52:E52"/>
    <mergeCell ref="G52:M52"/>
    <mergeCell ref="M1:M2"/>
    <mergeCell ref="N1:N2"/>
    <mergeCell ref="O1:O2"/>
    <mergeCell ref="P1:Q1"/>
    <mergeCell ref="I1:I2"/>
    <mergeCell ref="J1:J2"/>
    <mergeCell ref="K1:K2"/>
    <mergeCell ref="L1:L2"/>
    <mergeCell ref="E1:E2"/>
    <mergeCell ref="F1:F2"/>
    <mergeCell ref="G1:G2"/>
    <mergeCell ref="H1:H2"/>
    <mergeCell ref="A1:A2"/>
    <mergeCell ref="B1:B2"/>
    <mergeCell ref="C1:C2"/>
    <mergeCell ref="D1:D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3"/>
  </sheetPr>
  <dimension ref="A1:Z72"/>
  <sheetViews>
    <sheetView workbookViewId="0" topLeftCell="A4">
      <selection activeCell="P55" sqref="P55"/>
    </sheetView>
  </sheetViews>
  <sheetFormatPr defaultColWidth="9.140625" defaultRowHeight="12.75"/>
  <cols>
    <col min="1" max="1" width="12.00390625" style="0" customWidth="1"/>
    <col min="2" max="2" width="12.7109375" style="0" bestFit="1" customWidth="1"/>
    <col min="7" max="7" width="12.00390625" style="0" customWidth="1"/>
  </cols>
  <sheetData>
    <row r="1" spans="1:26" ht="12.75" customHeight="1">
      <c r="A1" s="123" t="s">
        <v>0</v>
      </c>
      <c r="B1" s="114" t="s">
        <v>1</v>
      </c>
      <c r="C1" s="114" t="s">
        <v>3</v>
      </c>
      <c r="D1" s="114" t="s">
        <v>2</v>
      </c>
      <c r="E1" s="114" t="s">
        <v>4</v>
      </c>
      <c r="F1" s="114" t="s">
        <v>5</v>
      </c>
      <c r="G1" s="114" t="s">
        <v>6</v>
      </c>
      <c r="H1" s="114" t="s">
        <v>7</v>
      </c>
      <c r="I1" s="114" t="s">
        <v>8</v>
      </c>
      <c r="J1" s="114" t="s">
        <v>9</v>
      </c>
      <c r="K1" s="114" t="s">
        <v>10</v>
      </c>
      <c r="L1" s="114" t="s">
        <v>11</v>
      </c>
      <c r="M1" s="114" t="s">
        <v>23</v>
      </c>
      <c r="N1" s="114" t="s">
        <v>12</v>
      </c>
      <c r="O1" s="161" t="s">
        <v>13</v>
      </c>
      <c r="P1" s="120" t="s">
        <v>14</v>
      </c>
      <c r="Q1" s="121"/>
      <c r="R1" s="163" t="s">
        <v>15</v>
      </c>
      <c r="S1" s="155"/>
      <c r="T1" s="61"/>
      <c r="U1" s="61"/>
      <c r="V1" s="121" t="s">
        <v>16</v>
      </c>
      <c r="W1" s="121"/>
      <c r="X1" s="121"/>
      <c r="Y1" s="1" t="s">
        <v>17</v>
      </c>
      <c r="Z1" s="2"/>
    </row>
    <row r="2" spans="1:26" ht="39" thickBot="1">
      <c r="A2" s="157"/>
      <c r="B2" s="156"/>
      <c r="C2" s="156"/>
      <c r="D2" s="156"/>
      <c r="E2" s="156"/>
      <c r="F2" s="156"/>
      <c r="G2" s="156"/>
      <c r="H2" s="156"/>
      <c r="I2" s="156"/>
      <c r="J2" s="156"/>
      <c r="K2" s="156"/>
      <c r="L2" s="156"/>
      <c r="M2" s="156"/>
      <c r="N2" s="156"/>
      <c r="O2" s="162"/>
      <c r="P2" s="3" t="s">
        <v>18</v>
      </c>
      <c r="Q2" s="4" t="s">
        <v>19</v>
      </c>
      <c r="R2" s="4" t="s">
        <v>56</v>
      </c>
      <c r="S2" s="4" t="s">
        <v>55</v>
      </c>
      <c r="T2" s="64" t="s">
        <v>124</v>
      </c>
      <c r="U2" s="64" t="s">
        <v>126</v>
      </c>
      <c r="V2" s="4" t="s">
        <v>20</v>
      </c>
      <c r="W2" s="4" t="s">
        <v>21</v>
      </c>
      <c r="X2" s="4" t="s">
        <v>22</v>
      </c>
      <c r="Y2" s="5" t="s">
        <v>23</v>
      </c>
      <c r="Z2" s="6" t="s">
        <v>24</v>
      </c>
    </row>
    <row r="3" spans="1:26" ht="12.75">
      <c r="A3" s="18">
        <v>1</v>
      </c>
      <c r="B3" s="1">
        <v>0</v>
      </c>
      <c r="C3" s="1">
        <v>0</v>
      </c>
      <c r="D3" s="1"/>
      <c r="E3" s="1">
        <v>6356</v>
      </c>
      <c r="F3" s="1">
        <v>6356</v>
      </c>
      <c r="G3" s="1">
        <v>2897344</v>
      </c>
      <c r="H3" s="1">
        <v>0.092748</v>
      </c>
      <c r="I3" s="1">
        <v>0</v>
      </c>
      <c r="J3" s="1">
        <v>0</v>
      </c>
      <c r="K3" s="1">
        <v>0</v>
      </c>
      <c r="L3" s="1">
        <v>0</v>
      </c>
      <c r="M3" s="1">
        <v>112.402172</v>
      </c>
      <c r="N3" s="1">
        <v>0.256</v>
      </c>
      <c r="O3" s="2">
        <v>0.321927</v>
      </c>
      <c r="P3" s="87">
        <f>SUM(O3:O32)</f>
        <v>65.00444800000001</v>
      </c>
      <c r="Q3" s="1">
        <f>P3/SUM(N3:N32)</f>
        <v>0.1441263613466246</v>
      </c>
      <c r="R3" s="1">
        <f>(I3+K3)/F3</f>
        <v>0</v>
      </c>
      <c r="S3" s="1"/>
      <c r="T3" s="65" t="s">
        <v>130</v>
      </c>
      <c r="U3" s="1">
        <v>100</v>
      </c>
      <c r="V3" s="1">
        <f>SUM(O3:O50)</f>
        <v>74.14903000000004</v>
      </c>
      <c r="W3" s="1">
        <f>(SUM(G3:G50)-SUM(J3:J50)-SUM(L3:L50))/9000000</f>
        <v>74.14817777777778</v>
      </c>
      <c r="X3" s="1">
        <f>SUM(O3:O50)</f>
        <v>74.14903000000004</v>
      </c>
      <c r="Y3" s="10">
        <v>230.35042511634782</v>
      </c>
      <c r="Z3" s="2">
        <f>W3/Y3</f>
        <v>0.3218929495803024</v>
      </c>
    </row>
    <row r="4" spans="1:24" ht="12.75">
      <c r="A4" s="9">
        <v>2</v>
      </c>
      <c r="B4" s="10">
        <v>0</v>
      </c>
      <c r="C4" s="10">
        <v>0</v>
      </c>
      <c r="D4" s="10"/>
      <c r="E4" s="10">
        <v>6364</v>
      </c>
      <c r="F4" s="10">
        <v>6364</v>
      </c>
      <c r="G4" s="10">
        <v>2900864</v>
      </c>
      <c r="H4" s="10">
        <v>0.071574</v>
      </c>
      <c r="I4" s="10">
        <v>0</v>
      </c>
      <c r="J4" s="10">
        <v>0</v>
      </c>
      <c r="K4" s="10">
        <v>0</v>
      </c>
      <c r="L4" s="10">
        <v>0</v>
      </c>
      <c r="M4" s="10">
        <v>92.765977</v>
      </c>
      <c r="N4" s="10">
        <v>0.256</v>
      </c>
      <c r="O4" s="11">
        <v>0.322318</v>
      </c>
      <c r="P4" s="86"/>
      <c r="Q4" s="10"/>
      <c r="R4" s="10">
        <f aca="true" t="shared" si="0" ref="R4:R48">(I4+K4)/F4</f>
        <v>0</v>
      </c>
      <c r="S4" s="10"/>
      <c r="T4" s="10"/>
      <c r="U4" s="10"/>
      <c r="V4" s="10"/>
      <c r="W4" s="10"/>
      <c r="X4" s="11"/>
    </row>
    <row r="5" spans="1:24" ht="12.75">
      <c r="A5" s="9">
        <v>3</v>
      </c>
      <c r="B5" s="10">
        <v>0</v>
      </c>
      <c r="C5" s="10">
        <v>0</v>
      </c>
      <c r="D5" s="10"/>
      <c r="E5" s="10">
        <v>6371</v>
      </c>
      <c r="F5" s="10">
        <v>6371</v>
      </c>
      <c r="G5" s="10">
        <v>2902528</v>
      </c>
      <c r="H5" s="10">
        <v>0.089951</v>
      </c>
      <c r="I5" s="10">
        <v>0</v>
      </c>
      <c r="J5" s="10">
        <v>0</v>
      </c>
      <c r="K5" s="10">
        <v>0</v>
      </c>
      <c r="L5" s="10">
        <v>0</v>
      </c>
      <c r="M5" s="10">
        <v>115.250981</v>
      </c>
      <c r="N5" s="10">
        <v>0.256</v>
      </c>
      <c r="O5" s="11">
        <v>0.322503</v>
      </c>
      <c r="P5" s="86"/>
      <c r="Q5" s="10"/>
      <c r="R5" s="10">
        <f t="shared" si="0"/>
        <v>0</v>
      </c>
      <c r="S5" s="10"/>
      <c r="T5" s="10"/>
      <c r="U5" s="10"/>
      <c r="V5" s="10"/>
      <c r="W5" s="10"/>
      <c r="X5" s="11"/>
    </row>
    <row r="6" spans="1:24" ht="12.75">
      <c r="A6" s="9">
        <v>4</v>
      </c>
      <c r="B6" s="10">
        <v>0</v>
      </c>
      <c r="C6" s="10">
        <v>0</v>
      </c>
      <c r="D6" s="10"/>
      <c r="E6" s="10">
        <v>5501</v>
      </c>
      <c r="F6" s="10">
        <v>5501</v>
      </c>
      <c r="G6" s="10">
        <v>43006720</v>
      </c>
      <c r="H6" s="10">
        <v>0.074098</v>
      </c>
      <c r="I6" s="10">
        <v>0</v>
      </c>
      <c r="J6" s="10">
        <v>0</v>
      </c>
      <c r="K6" s="10">
        <v>0</v>
      </c>
      <c r="L6" s="10">
        <v>0</v>
      </c>
      <c r="M6" s="10">
        <v>230.307442</v>
      </c>
      <c r="N6" s="10">
        <v>5</v>
      </c>
      <c r="O6" s="11">
        <v>4.778524</v>
      </c>
      <c r="P6" s="86"/>
      <c r="Q6" s="10"/>
      <c r="R6" s="10">
        <f t="shared" si="0"/>
        <v>0</v>
      </c>
      <c r="S6" s="10"/>
      <c r="T6" s="10"/>
      <c r="U6" s="10"/>
      <c r="V6" s="10"/>
      <c r="W6" s="10"/>
      <c r="X6" s="11"/>
    </row>
    <row r="7" spans="1:24" ht="12.75">
      <c r="A7" s="9">
        <v>5</v>
      </c>
      <c r="B7" s="10">
        <v>0</v>
      </c>
      <c r="C7" s="10">
        <v>0</v>
      </c>
      <c r="D7" s="10"/>
      <c r="E7" s="10">
        <v>5463</v>
      </c>
      <c r="F7" s="10">
        <v>5463</v>
      </c>
      <c r="G7" s="10">
        <v>43062080</v>
      </c>
      <c r="H7" s="10">
        <v>0.058475</v>
      </c>
      <c r="I7" s="10">
        <v>0</v>
      </c>
      <c r="J7" s="10">
        <v>0</v>
      </c>
      <c r="K7" s="10">
        <v>0</v>
      </c>
      <c r="L7" s="10">
        <v>0</v>
      </c>
      <c r="M7" s="10">
        <v>231.207355</v>
      </c>
      <c r="N7" s="10">
        <v>10</v>
      </c>
      <c r="O7" s="11">
        <v>4.784676</v>
      </c>
      <c r="P7" s="86"/>
      <c r="Q7" s="10"/>
      <c r="R7" s="10">
        <f t="shared" si="0"/>
        <v>0</v>
      </c>
      <c r="S7" s="33"/>
      <c r="T7" s="10"/>
      <c r="U7" s="10"/>
      <c r="V7" s="10"/>
      <c r="W7" s="10"/>
      <c r="X7" s="11"/>
    </row>
    <row r="8" spans="1:24" ht="12.75">
      <c r="A8" s="9">
        <v>6</v>
      </c>
      <c r="B8" s="10">
        <v>0</v>
      </c>
      <c r="C8" s="10">
        <v>0</v>
      </c>
      <c r="D8" s="10"/>
      <c r="E8" s="10">
        <v>6210</v>
      </c>
      <c r="F8" s="10">
        <v>6210</v>
      </c>
      <c r="G8" s="10">
        <v>2850816</v>
      </c>
      <c r="H8" s="10">
        <v>0.084301</v>
      </c>
      <c r="I8" s="10">
        <v>0</v>
      </c>
      <c r="J8" s="10">
        <v>0</v>
      </c>
      <c r="K8" s="10">
        <v>0</v>
      </c>
      <c r="L8" s="10">
        <v>0</v>
      </c>
      <c r="M8" s="10">
        <v>79.353869</v>
      </c>
      <c r="N8" s="10">
        <v>0.256</v>
      </c>
      <c r="O8" s="11">
        <v>0.316757</v>
      </c>
      <c r="P8" s="86"/>
      <c r="Q8" s="10"/>
      <c r="R8" s="10">
        <f t="shared" si="0"/>
        <v>0</v>
      </c>
      <c r="S8" s="10"/>
      <c r="T8" s="10"/>
      <c r="U8" s="10"/>
      <c r="V8" s="10"/>
      <c r="W8" s="10"/>
      <c r="X8" s="11"/>
    </row>
    <row r="9" spans="1:24" ht="12.75">
      <c r="A9" s="9">
        <v>21</v>
      </c>
      <c r="B9" s="10">
        <v>0</v>
      </c>
      <c r="C9" s="10">
        <v>0</v>
      </c>
      <c r="D9" s="10"/>
      <c r="E9" s="10">
        <v>2156</v>
      </c>
      <c r="F9" s="10">
        <v>2156</v>
      </c>
      <c r="G9" s="10">
        <v>25872000</v>
      </c>
      <c r="H9" s="10">
        <v>0.080641</v>
      </c>
      <c r="I9" s="10">
        <v>0</v>
      </c>
      <c r="J9" s="10">
        <v>0</v>
      </c>
      <c r="K9" s="10">
        <v>0</v>
      </c>
      <c r="L9" s="10">
        <v>0</v>
      </c>
      <c r="M9" s="10">
        <v>242.30759</v>
      </c>
      <c r="N9" s="10">
        <v>30</v>
      </c>
      <c r="O9" s="11">
        <v>2.874667</v>
      </c>
      <c r="P9" s="86"/>
      <c r="Q9" s="10"/>
      <c r="R9" s="10">
        <f t="shared" si="0"/>
        <v>0</v>
      </c>
      <c r="S9" s="10"/>
      <c r="T9" s="10"/>
      <c r="U9" s="10"/>
      <c r="V9" s="10"/>
      <c r="W9" s="10"/>
      <c r="X9" s="11"/>
    </row>
    <row r="10" spans="1:24" ht="12.75">
      <c r="A10" s="9">
        <v>22</v>
      </c>
      <c r="B10" s="10">
        <v>0</v>
      </c>
      <c r="C10" s="10">
        <v>0</v>
      </c>
      <c r="D10" s="10"/>
      <c r="E10" s="10">
        <v>2244</v>
      </c>
      <c r="F10" s="10">
        <v>2244</v>
      </c>
      <c r="G10" s="10">
        <v>26928000</v>
      </c>
      <c r="H10" s="10">
        <v>0.080692</v>
      </c>
      <c r="I10" s="10">
        <v>0</v>
      </c>
      <c r="J10" s="10">
        <v>0</v>
      </c>
      <c r="K10" s="10">
        <v>0</v>
      </c>
      <c r="L10" s="10">
        <v>0</v>
      </c>
      <c r="M10" s="10">
        <v>239.66765</v>
      </c>
      <c r="N10" s="10">
        <v>30</v>
      </c>
      <c r="O10" s="11">
        <v>2.992</v>
      </c>
      <c r="P10" s="86"/>
      <c r="Q10" s="10"/>
      <c r="R10" s="10">
        <f t="shared" si="0"/>
        <v>0</v>
      </c>
      <c r="S10" s="10"/>
      <c r="T10" s="10"/>
      <c r="U10" s="10"/>
      <c r="V10" s="10"/>
      <c r="W10" s="10"/>
      <c r="X10" s="11"/>
    </row>
    <row r="11" spans="1:24" ht="12.75">
      <c r="A11" s="9">
        <v>23</v>
      </c>
      <c r="B11" s="10">
        <v>0</v>
      </c>
      <c r="C11" s="10">
        <v>0</v>
      </c>
      <c r="D11" s="10"/>
      <c r="E11" s="10">
        <v>2200</v>
      </c>
      <c r="F11" s="10">
        <v>2200</v>
      </c>
      <c r="G11" s="10">
        <v>26400000</v>
      </c>
      <c r="H11" s="10">
        <v>0.065172</v>
      </c>
      <c r="I11" s="10">
        <v>0</v>
      </c>
      <c r="J11" s="10">
        <v>0</v>
      </c>
      <c r="K11" s="10">
        <v>0</v>
      </c>
      <c r="L11" s="10">
        <v>0</v>
      </c>
      <c r="M11" s="10">
        <v>242.621513</v>
      </c>
      <c r="N11" s="10">
        <v>30</v>
      </c>
      <c r="O11" s="11">
        <v>2.933333</v>
      </c>
      <c r="P11" s="86"/>
      <c r="Q11" s="10"/>
      <c r="R11" s="10">
        <f t="shared" si="0"/>
        <v>0</v>
      </c>
      <c r="S11" s="10"/>
      <c r="T11" s="10"/>
      <c r="U11" s="10"/>
      <c r="V11" s="10"/>
      <c r="W11" s="10"/>
      <c r="X11" s="11"/>
    </row>
    <row r="12" spans="1:24" ht="12.75">
      <c r="A12" s="9">
        <v>24</v>
      </c>
      <c r="B12" s="10">
        <v>0</v>
      </c>
      <c r="C12" s="10">
        <v>0</v>
      </c>
      <c r="D12" s="10"/>
      <c r="E12" s="10">
        <v>2156</v>
      </c>
      <c r="F12" s="10">
        <v>2156</v>
      </c>
      <c r="G12" s="10">
        <v>25872000</v>
      </c>
      <c r="H12" s="10">
        <v>0.076636</v>
      </c>
      <c r="I12" s="10">
        <v>0</v>
      </c>
      <c r="J12" s="10">
        <v>0</v>
      </c>
      <c r="K12" s="10">
        <v>0</v>
      </c>
      <c r="L12" s="10">
        <v>0</v>
      </c>
      <c r="M12" s="10">
        <v>239.538122</v>
      </c>
      <c r="N12" s="10">
        <v>30</v>
      </c>
      <c r="O12" s="11">
        <v>2.874667</v>
      </c>
      <c r="P12" s="86"/>
      <c r="Q12" s="10"/>
      <c r="R12" s="10">
        <f t="shared" si="0"/>
        <v>0</v>
      </c>
      <c r="S12" s="10"/>
      <c r="T12" s="10"/>
      <c r="U12" s="10"/>
      <c r="V12" s="10"/>
      <c r="W12" s="10"/>
      <c r="X12" s="11"/>
    </row>
    <row r="13" spans="1:24" ht="12.75">
      <c r="A13" s="9">
        <v>0</v>
      </c>
      <c r="B13" s="10">
        <v>1</v>
      </c>
      <c r="C13" s="10">
        <v>0</v>
      </c>
      <c r="D13" s="10"/>
      <c r="E13" s="10">
        <v>5954</v>
      </c>
      <c r="F13" s="10">
        <v>5954</v>
      </c>
      <c r="G13" s="10">
        <v>9599200</v>
      </c>
      <c r="H13" s="10">
        <v>0.218105</v>
      </c>
      <c r="I13" s="10">
        <v>0</v>
      </c>
      <c r="J13" s="10">
        <v>0</v>
      </c>
      <c r="K13" s="10">
        <v>0</v>
      </c>
      <c r="L13" s="10">
        <v>0</v>
      </c>
      <c r="M13" s="10">
        <v>217.41025</v>
      </c>
      <c r="N13" s="10">
        <v>1</v>
      </c>
      <c r="O13" s="11">
        <v>1.066578</v>
      </c>
      <c r="P13" s="86"/>
      <c r="Q13" s="10"/>
      <c r="R13" s="10">
        <f t="shared" si="0"/>
        <v>0</v>
      </c>
      <c r="S13" s="10"/>
      <c r="T13" s="10"/>
      <c r="U13" s="10"/>
      <c r="V13" s="10"/>
      <c r="W13" s="10"/>
      <c r="X13" s="11"/>
    </row>
    <row r="14" spans="1:24" ht="12.75">
      <c r="A14" s="9">
        <v>0</v>
      </c>
      <c r="B14" s="10">
        <v>2</v>
      </c>
      <c r="C14" s="10">
        <v>0</v>
      </c>
      <c r="D14" s="10"/>
      <c r="E14" s="10">
        <v>5924</v>
      </c>
      <c r="F14" s="10">
        <v>5924</v>
      </c>
      <c r="G14" s="10">
        <v>9595840</v>
      </c>
      <c r="H14" s="10">
        <v>0.221561</v>
      </c>
      <c r="I14" s="10">
        <v>0</v>
      </c>
      <c r="J14" s="10">
        <v>0</v>
      </c>
      <c r="K14" s="10">
        <v>0</v>
      </c>
      <c r="L14" s="10">
        <v>0</v>
      </c>
      <c r="M14" s="10">
        <v>243.000002</v>
      </c>
      <c r="N14" s="10">
        <v>1</v>
      </c>
      <c r="O14" s="11">
        <v>1.066204</v>
      </c>
      <c r="P14" s="86"/>
      <c r="Q14" s="10"/>
      <c r="R14" s="10">
        <f t="shared" si="0"/>
        <v>0</v>
      </c>
      <c r="S14" s="10"/>
      <c r="T14" s="10"/>
      <c r="U14" s="10"/>
      <c r="V14" s="10"/>
      <c r="W14" s="10"/>
      <c r="X14" s="11"/>
    </row>
    <row r="15" spans="1:24" ht="12.75">
      <c r="A15" s="9">
        <v>0</v>
      </c>
      <c r="B15" s="10">
        <v>3</v>
      </c>
      <c r="C15" s="10">
        <v>0</v>
      </c>
      <c r="D15" s="10"/>
      <c r="E15" s="10">
        <v>5965</v>
      </c>
      <c r="F15" s="10">
        <v>5965</v>
      </c>
      <c r="G15" s="10">
        <v>9652640</v>
      </c>
      <c r="H15" s="10">
        <v>0.232273</v>
      </c>
      <c r="I15" s="10">
        <v>0</v>
      </c>
      <c r="J15" s="10">
        <v>0</v>
      </c>
      <c r="K15" s="10">
        <v>0</v>
      </c>
      <c r="L15" s="10">
        <v>0</v>
      </c>
      <c r="M15" s="10">
        <v>192.164285</v>
      </c>
      <c r="N15" s="10">
        <v>1</v>
      </c>
      <c r="O15" s="11">
        <v>1.072516</v>
      </c>
      <c r="P15" s="86"/>
      <c r="Q15" s="10"/>
      <c r="R15" s="10">
        <f t="shared" si="0"/>
        <v>0</v>
      </c>
      <c r="S15" s="10"/>
      <c r="T15" s="10"/>
      <c r="U15" s="10"/>
      <c r="V15" s="10"/>
      <c r="W15" s="10"/>
      <c r="X15" s="11"/>
    </row>
    <row r="16" spans="1:24" ht="12.75">
      <c r="A16" s="9">
        <v>0</v>
      </c>
      <c r="B16" s="10">
        <v>4</v>
      </c>
      <c r="C16" s="10">
        <v>0</v>
      </c>
      <c r="D16" s="10"/>
      <c r="E16" s="10">
        <v>5503</v>
      </c>
      <c r="F16" s="10">
        <v>5503</v>
      </c>
      <c r="G16" s="10">
        <v>9450720</v>
      </c>
      <c r="H16" s="10">
        <v>0.216472</v>
      </c>
      <c r="I16" s="10">
        <v>0</v>
      </c>
      <c r="J16" s="10">
        <v>0</v>
      </c>
      <c r="K16" s="10">
        <v>0</v>
      </c>
      <c r="L16" s="10">
        <v>0</v>
      </c>
      <c r="M16" s="10">
        <v>226.767663</v>
      </c>
      <c r="N16" s="10">
        <v>1</v>
      </c>
      <c r="O16" s="11">
        <v>1.05008</v>
      </c>
      <c r="P16" s="86"/>
      <c r="Q16" s="10"/>
      <c r="R16" s="10">
        <f t="shared" si="0"/>
        <v>0</v>
      </c>
      <c r="S16" s="10"/>
      <c r="T16" s="10"/>
      <c r="U16" s="10"/>
      <c r="V16" s="10"/>
      <c r="W16" s="10"/>
      <c r="X16" s="11"/>
    </row>
    <row r="17" spans="1:24" ht="12.75">
      <c r="A17" s="9">
        <v>0</v>
      </c>
      <c r="B17" s="10">
        <v>5</v>
      </c>
      <c r="C17" s="10">
        <v>0</v>
      </c>
      <c r="D17" s="10"/>
      <c r="E17" s="10">
        <v>5544</v>
      </c>
      <c r="F17" s="10">
        <v>5544</v>
      </c>
      <c r="G17" s="10">
        <v>9526240</v>
      </c>
      <c r="H17" s="10">
        <v>0.212059</v>
      </c>
      <c r="I17" s="10">
        <v>0</v>
      </c>
      <c r="J17" s="10">
        <v>0</v>
      </c>
      <c r="K17" s="10">
        <v>0</v>
      </c>
      <c r="L17" s="10">
        <v>0</v>
      </c>
      <c r="M17" s="10">
        <v>243.000001</v>
      </c>
      <c r="N17" s="10">
        <v>1</v>
      </c>
      <c r="O17" s="11">
        <v>1.058471</v>
      </c>
      <c r="P17" s="86"/>
      <c r="Q17" s="10"/>
      <c r="R17" s="10">
        <f t="shared" si="0"/>
        <v>0</v>
      </c>
      <c r="S17" s="10"/>
      <c r="T17" s="10"/>
      <c r="U17" s="10"/>
      <c r="V17" s="10"/>
      <c r="W17" s="10"/>
      <c r="X17" s="11"/>
    </row>
    <row r="18" spans="1:24" ht="12.75">
      <c r="A18" s="9">
        <v>0</v>
      </c>
      <c r="B18" s="10">
        <v>6</v>
      </c>
      <c r="C18" s="10">
        <v>0</v>
      </c>
      <c r="D18" s="10"/>
      <c r="E18" s="10">
        <v>5653</v>
      </c>
      <c r="F18" s="10">
        <v>5653</v>
      </c>
      <c r="G18" s="10">
        <v>41661120</v>
      </c>
      <c r="H18" s="10">
        <v>0.220962</v>
      </c>
      <c r="I18" s="10">
        <v>0</v>
      </c>
      <c r="J18" s="10">
        <v>0</v>
      </c>
      <c r="K18" s="10">
        <v>0</v>
      </c>
      <c r="L18" s="10">
        <v>0</v>
      </c>
      <c r="M18" s="10">
        <v>241.971235</v>
      </c>
      <c r="N18" s="10">
        <v>10</v>
      </c>
      <c r="O18" s="11">
        <v>4.629013</v>
      </c>
      <c r="P18" s="86"/>
      <c r="Q18" s="10"/>
      <c r="R18" s="10">
        <f t="shared" si="0"/>
        <v>0</v>
      </c>
      <c r="S18" s="10"/>
      <c r="T18" s="10"/>
      <c r="U18" s="10"/>
      <c r="V18" s="10"/>
      <c r="W18" s="10"/>
      <c r="X18" s="11"/>
    </row>
    <row r="19" spans="1:24" ht="12.75">
      <c r="A19" s="9">
        <v>0</v>
      </c>
      <c r="B19" s="10">
        <v>11</v>
      </c>
      <c r="C19" s="10">
        <v>0</v>
      </c>
      <c r="D19" s="10"/>
      <c r="E19" s="10">
        <v>2520</v>
      </c>
      <c r="F19" s="10">
        <v>2520</v>
      </c>
      <c r="G19" s="10">
        <v>30240000</v>
      </c>
      <c r="H19" s="10">
        <v>0.217827</v>
      </c>
      <c r="I19" s="10">
        <v>0</v>
      </c>
      <c r="J19" s="10">
        <v>0</v>
      </c>
      <c r="K19" s="10">
        <v>0</v>
      </c>
      <c r="L19" s="10">
        <v>0</v>
      </c>
      <c r="M19" s="10">
        <v>242.912371</v>
      </c>
      <c r="N19" s="10">
        <v>30</v>
      </c>
      <c r="O19" s="11">
        <v>3.36</v>
      </c>
      <c r="P19" s="86"/>
      <c r="Q19" s="10"/>
      <c r="R19" s="10">
        <f t="shared" si="0"/>
        <v>0</v>
      </c>
      <c r="S19" s="10"/>
      <c r="T19" s="10"/>
      <c r="U19" s="10"/>
      <c r="V19" s="10"/>
      <c r="W19" s="10"/>
      <c r="X19" s="11"/>
    </row>
    <row r="20" spans="1:24" ht="12.75">
      <c r="A20" s="9">
        <v>0</v>
      </c>
      <c r="B20" s="10">
        <v>12</v>
      </c>
      <c r="C20" s="10">
        <v>0</v>
      </c>
      <c r="D20" s="10"/>
      <c r="E20" s="10">
        <v>2346</v>
      </c>
      <c r="F20" s="10">
        <v>2346</v>
      </c>
      <c r="G20" s="10">
        <v>28152000</v>
      </c>
      <c r="H20" s="10">
        <v>0.224147</v>
      </c>
      <c r="I20" s="10">
        <v>0</v>
      </c>
      <c r="J20" s="10">
        <v>0</v>
      </c>
      <c r="K20" s="10">
        <v>0</v>
      </c>
      <c r="L20" s="10">
        <v>0</v>
      </c>
      <c r="M20" s="10">
        <v>239.984813</v>
      </c>
      <c r="N20" s="10">
        <v>30</v>
      </c>
      <c r="O20" s="11">
        <v>3.128</v>
      </c>
      <c r="P20" s="86"/>
      <c r="Q20" s="10"/>
      <c r="R20" s="10">
        <f t="shared" si="0"/>
        <v>0</v>
      </c>
      <c r="S20" s="10"/>
      <c r="T20" s="10"/>
      <c r="U20" s="10"/>
      <c r="V20" s="10"/>
      <c r="W20" s="10"/>
      <c r="X20" s="11"/>
    </row>
    <row r="21" spans="1:24" ht="12.75">
      <c r="A21" s="9">
        <v>0</v>
      </c>
      <c r="B21" s="10">
        <v>13</v>
      </c>
      <c r="C21" s="10">
        <v>0</v>
      </c>
      <c r="D21" s="10"/>
      <c r="E21" s="10">
        <v>2411</v>
      </c>
      <c r="F21" s="10">
        <v>2411</v>
      </c>
      <c r="G21" s="10">
        <v>28932000</v>
      </c>
      <c r="H21" s="10">
        <v>0.224263</v>
      </c>
      <c r="I21" s="10">
        <v>0</v>
      </c>
      <c r="J21" s="10">
        <v>0</v>
      </c>
      <c r="K21" s="10">
        <v>0</v>
      </c>
      <c r="L21" s="10">
        <v>0</v>
      </c>
      <c r="M21" s="10">
        <v>242.343714</v>
      </c>
      <c r="N21" s="10">
        <v>30</v>
      </c>
      <c r="O21" s="11">
        <v>3.214667</v>
      </c>
      <c r="P21" s="86"/>
      <c r="Q21" s="10"/>
      <c r="R21" s="10">
        <f t="shared" si="0"/>
        <v>0</v>
      </c>
      <c r="S21" s="10"/>
      <c r="T21" s="10"/>
      <c r="U21" s="10"/>
      <c r="V21" s="10"/>
      <c r="W21" s="10"/>
      <c r="X21" s="11"/>
    </row>
    <row r="22" spans="1:24" ht="12.75">
      <c r="A22" s="9">
        <v>0</v>
      </c>
      <c r="B22" s="10">
        <v>14</v>
      </c>
      <c r="C22" s="10">
        <v>0</v>
      </c>
      <c r="D22" s="10"/>
      <c r="E22" s="10">
        <v>2439</v>
      </c>
      <c r="F22" s="10">
        <v>2439</v>
      </c>
      <c r="G22" s="10">
        <v>29268000</v>
      </c>
      <c r="H22" s="10">
        <v>0.219964</v>
      </c>
      <c r="I22" s="10">
        <v>0</v>
      </c>
      <c r="J22" s="10">
        <v>0</v>
      </c>
      <c r="K22" s="10">
        <v>0</v>
      </c>
      <c r="L22" s="10">
        <v>0</v>
      </c>
      <c r="M22" s="10">
        <v>242.95541</v>
      </c>
      <c r="N22" s="10">
        <v>30</v>
      </c>
      <c r="O22" s="11">
        <v>3.252</v>
      </c>
      <c r="P22" s="86"/>
      <c r="Q22" s="10"/>
      <c r="R22" s="10">
        <f t="shared" si="0"/>
        <v>0</v>
      </c>
      <c r="S22" s="10"/>
      <c r="T22" s="10"/>
      <c r="U22" s="10"/>
      <c r="V22" s="10"/>
      <c r="W22" s="10"/>
      <c r="X22" s="11"/>
    </row>
    <row r="23" spans="1:24" ht="12.75">
      <c r="A23" s="9">
        <v>0</v>
      </c>
      <c r="B23" s="10">
        <v>15</v>
      </c>
      <c r="C23" s="10">
        <v>0</v>
      </c>
      <c r="D23" s="10"/>
      <c r="E23" s="10">
        <v>2514</v>
      </c>
      <c r="F23" s="10">
        <v>2514</v>
      </c>
      <c r="G23" s="10">
        <v>30168000</v>
      </c>
      <c r="H23" s="10">
        <v>0.208436</v>
      </c>
      <c r="I23" s="10">
        <v>0</v>
      </c>
      <c r="J23" s="10">
        <v>0</v>
      </c>
      <c r="K23" s="10">
        <v>0</v>
      </c>
      <c r="L23" s="10">
        <v>0</v>
      </c>
      <c r="M23" s="10">
        <v>242.956902</v>
      </c>
      <c r="N23" s="10">
        <v>30</v>
      </c>
      <c r="O23" s="11">
        <v>3.352</v>
      </c>
      <c r="P23" s="86"/>
      <c r="Q23" s="10"/>
      <c r="R23" s="10">
        <f t="shared" si="0"/>
        <v>0</v>
      </c>
      <c r="S23" s="10"/>
      <c r="T23" s="10"/>
      <c r="U23" s="10"/>
      <c r="V23" s="10"/>
      <c r="W23" s="10"/>
      <c r="X23" s="11"/>
    </row>
    <row r="24" spans="1:24" ht="12.75">
      <c r="A24" s="9">
        <v>0</v>
      </c>
      <c r="B24" s="10">
        <v>16</v>
      </c>
      <c r="C24" s="10">
        <v>0</v>
      </c>
      <c r="D24" s="10"/>
      <c r="E24" s="10">
        <v>2423</v>
      </c>
      <c r="F24" s="10">
        <v>2423</v>
      </c>
      <c r="G24" s="10">
        <v>29076000</v>
      </c>
      <c r="H24" s="10">
        <v>0.201478</v>
      </c>
      <c r="I24" s="10">
        <v>0</v>
      </c>
      <c r="J24" s="10">
        <v>0</v>
      </c>
      <c r="K24" s="10">
        <v>0</v>
      </c>
      <c r="L24" s="10">
        <v>0</v>
      </c>
      <c r="M24" s="10">
        <v>234.212063</v>
      </c>
      <c r="N24" s="10">
        <v>30</v>
      </c>
      <c r="O24" s="11">
        <v>3.230667</v>
      </c>
      <c r="P24" s="86"/>
      <c r="Q24" s="10"/>
      <c r="R24" s="10">
        <f t="shared" si="0"/>
        <v>0</v>
      </c>
      <c r="S24" s="10"/>
      <c r="T24" s="10"/>
      <c r="U24" s="10"/>
      <c r="V24" s="10"/>
      <c r="W24" s="10"/>
      <c r="X24" s="11"/>
    </row>
    <row r="25" spans="1:24" ht="12.75">
      <c r="A25" s="9">
        <v>0</v>
      </c>
      <c r="B25" s="10">
        <v>17</v>
      </c>
      <c r="C25" s="10">
        <v>0</v>
      </c>
      <c r="D25" s="10"/>
      <c r="E25" s="10">
        <v>2266</v>
      </c>
      <c r="F25" s="10">
        <v>2266</v>
      </c>
      <c r="G25" s="10">
        <v>27192000</v>
      </c>
      <c r="H25" s="10">
        <v>0.219544</v>
      </c>
      <c r="I25" s="10">
        <v>0</v>
      </c>
      <c r="J25" s="10">
        <v>0</v>
      </c>
      <c r="K25" s="10">
        <v>0</v>
      </c>
      <c r="L25" s="10">
        <v>0</v>
      </c>
      <c r="M25" s="10">
        <v>242.657215</v>
      </c>
      <c r="N25" s="10">
        <v>30</v>
      </c>
      <c r="O25" s="11">
        <v>3.021333</v>
      </c>
      <c r="P25" s="86"/>
      <c r="Q25" s="10"/>
      <c r="R25" s="10">
        <f t="shared" si="0"/>
        <v>0</v>
      </c>
      <c r="S25" s="10"/>
      <c r="T25" s="10"/>
      <c r="U25" s="10"/>
      <c r="V25" s="10"/>
      <c r="W25" s="10"/>
      <c r="X25" s="11"/>
    </row>
    <row r="26" spans="1:24" ht="12.75">
      <c r="A26" s="9">
        <v>0</v>
      </c>
      <c r="B26" s="10">
        <v>18</v>
      </c>
      <c r="C26" s="10">
        <v>0</v>
      </c>
      <c r="D26" s="10"/>
      <c r="E26" s="10">
        <v>2249</v>
      </c>
      <c r="F26" s="10">
        <v>2249</v>
      </c>
      <c r="G26" s="10">
        <v>26988000</v>
      </c>
      <c r="H26" s="10">
        <v>0.221736</v>
      </c>
      <c r="I26" s="10">
        <v>0</v>
      </c>
      <c r="J26" s="10">
        <v>0</v>
      </c>
      <c r="K26" s="10">
        <v>0</v>
      </c>
      <c r="L26" s="10">
        <v>0</v>
      </c>
      <c r="M26" s="10">
        <v>234.952024</v>
      </c>
      <c r="N26" s="10">
        <v>30</v>
      </c>
      <c r="O26" s="11">
        <v>2.998667</v>
      </c>
      <c r="P26" s="86"/>
      <c r="Q26" s="10"/>
      <c r="R26" s="10">
        <f t="shared" si="0"/>
        <v>0</v>
      </c>
      <c r="S26" s="10"/>
      <c r="T26" s="10"/>
      <c r="U26" s="10"/>
      <c r="V26" s="10"/>
      <c r="W26" s="10"/>
      <c r="X26" s="11"/>
    </row>
    <row r="27" spans="1:24" ht="12.75">
      <c r="A27" s="9">
        <v>0</v>
      </c>
      <c r="B27" s="10">
        <v>19</v>
      </c>
      <c r="C27" s="10">
        <v>0</v>
      </c>
      <c r="D27" s="10"/>
      <c r="E27" s="10">
        <v>2585</v>
      </c>
      <c r="F27" s="10">
        <v>2585</v>
      </c>
      <c r="G27" s="10">
        <v>31020000</v>
      </c>
      <c r="H27" s="10">
        <v>0.226595</v>
      </c>
      <c r="I27" s="10">
        <v>0</v>
      </c>
      <c r="J27" s="10">
        <v>0</v>
      </c>
      <c r="K27" s="10">
        <v>0</v>
      </c>
      <c r="L27" s="10">
        <v>0</v>
      </c>
      <c r="M27" s="10">
        <v>240.275143</v>
      </c>
      <c r="N27" s="10">
        <v>30</v>
      </c>
      <c r="O27" s="11">
        <v>3.446667</v>
      </c>
      <c r="P27" s="86"/>
      <c r="Q27" s="10"/>
      <c r="R27" s="10">
        <f t="shared" si="0"/>
        <v>0</v>
      </c>
      <c r="S27" s="10"/>
      <c r="T27" s="10"/>
      <c r="U27" s="10"/>
      <c r="V27" s="10"/>
      <c r="W27" s="10"/>
      <c r="X27" s="11"/>
    </row>
    <row r="28" spans="1:24" ht="12.75">
      <c r="A28" s="9">
        <v>0</v>
      </c>
      <c r="B28" s="10">
        <v>20</v>
      </c>
      <c r="C28" s="10">
        <v>0</v>
      </c>
      <c r="D28" s="10"/>
      <c r="E28" s="10">
        <v>2536</v>
      </c>
      <c r="F28" s="10">
        <v>2536</v>
      </c>
      <c r="G28" s="10">
        <v>30432000</v>
      </c>
      <c r="H28" s="10">
        <v>0.227368</v>
      </c>
      <c r="I28" s="10">
        <v>0</v>
      </c>
      <c r="J28" s="10">
        <v>0</v>
      </c>
      <c r="K28" s="10">
        <v>0</v>
      </c>
      <c r="L28" s="10">
        <v>0</v>
      </c>
      <c r="M28" s="10">
        <v>240.299381</v>
      </c>
      <c r="N28" s="10">
        <v>30</v>
      </c>
      <c r="O28" s="11">
        <v>3.381333</v>
      </c>
      <c r="P28" s="86"/>
      <c r="Q28" s="10"/>
      <c r="R28" s="10">
        <f t="shared" si="0"/>
        <v>0</v>
      </c>
      <c r="S28" s="10"/>
      <c r="T28" s="10"/>
      <c r="U28" s="10"/>
      <c r="V28" s="10"/>
      <c r="W28" s="10"/>
      <c r="X28" s="11"/>
    </row>
    <row r="29" spans="1:24" ht="12.75">
      <c r="A29" s="9">
        <v>0</v>
      </c>
      <c r="B29" s="10">
        <v>21</v>
      </c>
      <c r="C29" s="10">
        <v>0</v>
      </c>
      <c r="D29" s="10"/>
      <c r="E29" s="10">
        <v>1078</v>
      </c>
      <c r="F29" s="10">
        <v>1078</v>
      </c>
      <c r="G29" s="10">
        <v>344960</v>
      </c>
      <c r="H29" s="10">
        <v>0.216499</v>
      </c>
      <c r="I29" s="10">
        <v>0</v>
      </c>
      <c r="J29" s="10">
        <v>0</v>
      </c>
      <c r="K29" s="10">
        <v>0</v>
      </c>
      <c r="L29" s="10">
        <v>0</v>
      </c>
      <c r="M29" s="10">
        <v>136.427638</v>
      </c>
      <c r="N29" s="10">
        <v>0</v>
      </c>
      <c r="O29" s="11">
        <v>0.038329</v>
      </c>
      <c r="P29" s="86"/>
      <c r="Q29" s="10"/>
      <c r="R29" s="10">
        <f t="shared" si="0"/>
        <v>0</v>
      </c>
      <c r="S29" s="10"/>
      <c r="T29" s="10"/>
      <c r="U29" s="10"/>
      <c r="V29" s="10"/>
      <c r="W29" s="10"/>
      <c r="X29" s="11"/>
    </row>
    <row r="30" spans="1:24" ht="12.75">
      <c r="A30" s="9">
        <v>0</v>
      </c>
      <c r="B30" s="10">
        <v>22</v>
      </c>
      <c r="C30" s="10">
        <v>0</v>
      </c>
      <c r="D30" s="10"/>
      <c r="E30" s="10">
        <v>1100</v>
      </c>
      <c r="F30" s="10">
        <v>1100</v>
      </c>
      <c r="G30" s="10">
        <v>352000</v>
      </c>
      <c r="H30" s="10">
        <v>0.217452</v>
      </c>
      <c r="I30" s="10">
        <v>0</v>
      </c>
      <c r="J30" s="10">
        <v>0</v>
      </c>
      <c r="K30" s="10">
        <v>0</v>
      </c>
      <c r="L30" s="10">
        <v>0</v>
      </c>
      <c r="M30" s="10">
        <v>243.000011</v>
      </c>
      <c r="N30" s="10">
        <v>0</v>
      </c>
      <c r="O30" s="11">
        <v>0.039111</v>
      </c>
      <c r="P30" s="86"/>
      <c r="Q30" s="10"/>
      <c r="R30" s="10">
        <f t="shared" si="0"/>
        <v>0</v>
      </c>
      <c r="S30" s="10"/>
      <c r="T30" s="10"/>
      <c r="U30" s="10"/>
      <c r="V30" s="10"/>
      <c r="W30" s="10"/>
      <c r="X30" s="11"/>
    </row>
    <row r="31" spans="1:24" ht="12.75">
      <c r="A31" s="9">
        <v>0</v>
      </c>
      <c r="B31" s="10">
        <v>23</v>
      </c>
      <c r="C31" s="10">
        <v>0</v>
      </c>
      <c r="D31" s="10"/>
      <c r="E31" s="10">
        <v>1100</v>
      </c>
      <c r="F31" s="10">
        <v>1100</v>
      </c>
      <c r="G31" s="10">
        <v>352000</v>
      </c>
      <c r="H31" s="10">
        <v>0.222015</v>
      </c>
      <c r="I31" s="10">
        <v>0</v>
      </c>
      <c r="J31" s="10">
        <v>0</v>
      </c>
      <c r="K31" s="10">
        <v>0</v>
      </c>
      <c r="L31" s="10">
        <v>0</v>
      </c>
      <c r="M31" s="10">
        <v>197.999998</v>
      </c>
      <c r="N31" s="10">
        <v>0</v>
      </c>
      <c r="O31" s="11">
        <v>0.039111</v>
      </c>
      <c r="P31" s="86"/>
      <c r="Q31" s="10"/>
      <c r="R31" s="10">
        <f t="shared" si="0"/>
        <v>0</v>
      </c>
      <c r="S31" s="10"/>
      <c r="T31" s="10"/>
      <c r="U31" s="10"/>
      <c r="V31" s="10"/>
      <c r="W31" s="10"/>
      <c r="X31" s="11"/>
    </row>
    <row r="32" spans="1:24" ht="12.75">
      <c r="A32" s="9">
        <v>0</v>
      </c>
      <c r="B32" s="10">
        <v>24</v>
      </c>
      <c r="C32" s="10">
        <v>0</v>
      </c>
      <c r="D32" s="10"/>
      <c r="E32" s="10">
        <v>1078</v>
      </c>
      <c r="F32" s="10">
        <v>1078</v>
      </c>
      <c r="G32" s="10">
        <v>344960</v>
      </c>
      <c r="H32" s="10">
        <v>0.201791</v>
      </c>
      <c r="I32" s="10">
        <v>0</v>
      </c>
      <c r="J32" s="10">
        <v>0</v>
      </c>
      <c r="K32" s="10">
        <v>0</v>
      </c>
      <c r="L32" s="10">
        <v>0</v>
      </c>
      <c r="M32" s="10">
        <v>180.317522</v>
      </c>
      <c r="N32" s="10">
        <v>0</v>
      </c>
      <c r="O32" s="11">
        <v>0.038329</v>
      </c>
      <c r="P32" s="86"/>
      <c r="Q32" s="10"/>
      <c r="R32" s="10">
        <f t="shared" si="0"/>
        <v>0</v>
      </c>
      <c r="S32" s="10"/>
      <c r="T32" s="10"/>
      <c r="U32" s="10"/>
      <c r="V32" s="10"/>
      <c r="W32" s="10"/>
      <c r="X32" s="11"/>
    </row>
    <row r="33" spans="1:24" ht="12.75">
      <c r="A33" s="9">
        <v>7</v>
      </c>
      <c r="B33" s="10">
        <v>0</v>
      </c>
      <c r="C33" s="10"/>
      <c r="D33" s="10">
        <v>13</v>
      </c>
      <c r="E33" s="10">
        <v>2198</v>
      </c>
      <c r="F33" s="10">
        <v>2198</v>
      </c>
      <c r="G33" s="10">
        <v>9003008</v>
      </c>
      <c r="H33" s="10">
        <v>0.030043</v>
      </c>
      <c r="I33" s="10">
        <v>0</v>
      </c>
      <c r="J33" s="10">
        <v>0</v>
      </c>
      <c r="K33" s="10">
        <v>0</v>
      </c>
      <c r="L33" s="10">
        <v>0</v>
      </c>
      <c r="M33" s="10">
        <v>234.141418</v>
      </c>
      <c r="N33" s="10">
        <v>1</v>
      </c>
      <c r="O33" s="11">
        <v>1.000334</v>
      </c>
      <c r="P33" s="86"/>
      <c r="Q33" s="10"/>
      <c r="R33" s="31">
        <f t="shared" si="0"/>
        <v>0</v>
      </c>
      <c r="S33" s="10">
        <v>0.0001</v>
      </c>
      <c r="T33" s="10"/>
      <c r="U33" s="10"/>
      <c r="V33" s="10"/>
      <c r="W33" s="10"/>
      <c r="X33" s="11"/>
    </row>
    <row r="34" spans="1:24" ht="12.75">
      <c r="A34" s="9">
        <v>8</v>
      </c>
      <c r="B34" s="10">
        <v>0</v>
      </c>
      <c r="C34" s="10"/>
      <c r="D34" s="10">
        <v>13</v>
      </c>
      <c r="E34" s="10">
        <v>2191</v>
      </c>
      <c r="F34" s="10">
        <v>2191</v>
      </c>
      <c r="G34" s="10">
        <v>8974336</v>
      </c>
      <c r="H34" s="10">
        <v>0.030004</v>
      </c>
      <c r="I34" s="10">
        <v>0</v>
      </c>
      <c r="J34" s="10">
        <v>0</v>
      </c>
      <c r="K34" s="10">
        <v>0</v>
      </c>
      <c r="L34" s="10">
        <v>0</v>
      </c>
      <c r="M34" s="10">
        <v>209.217101</v>
      </c>
      <c r="N34" s="10">
        <v>1</v>
      </c>
      <c r="O34" s="11">
        <v>0.997148</v>
      </c>
      <c r="P34" s="86"/>
      <c r="Q34" s="10"/>
      <c r="R34" s="31">
        <f t="shared" si="0"/>
        <v>0</v>
      </c>
      <c r="S34" s="10">
        <v>0.0001</v>
      </c>
      <c r="T34" s="10"/>
      <c r="U34" s="10"/>
      <c r="V34" s="10"/>
      <c r="W34" s="10"/>
      <c r="X34" s="11"/>
    </row>
    <row r="35" spans="1:24" ht="12.75">
      <c r="A35" s="9">
        <v>25</v>
      </c>
      <c r="B35" s="10">
        <v>0</v>
      </c>
      <c r="C35" s="10"/>
      <c r="D35" s="10">
        <v>15</v>
      </c>
      <c r="E35" s="10">
        <v>898</v>
      </c>
      <c r="F35" s="10">
        <v>898</v>
      </c>
      <c r="G35" s="10">
        <v>862080</v>
      </c>
      <c r="H35" s="10">
        <v>0.029727</v>
      </c>
      <c r="I35" s="10">
        <v>0</v>
      </c>
      <c r="J35" s="10">
        <v>0</v>
      </c>
      <c r="K35" s="10">
        <v>0</v>
      </c>
      <c r="L35" s="10">
        <v>0</v>
      </c>
      <c r="M35" s="10">
        <v>243.000019</v>
      </c>
      <c r="N35" s="10">
        <v>0.096</v>
      </c>
      <c r="O35" s="11">
        <v>0.095787</v>
      </c>
      <c r="P35" s="86"/>
      <c r="Q35" s="10"/>
      <c r="R35" s="31">
        <f aca="true" t="shared" si="1" ref="R35:R40">(I35+K35)*100/F35</f>
        <v>0</v>
      </c>
      <c r="S35" s="34">
        <v>0.05</v>
      </c>
      <c r="T35" s="10"/>
      <c r="U35" s="10"/>
      <c r="V35" s="10"/>
      <c r="W35" s="10"/>
      <c r="X35" s="11"/>
    </row>
    <row r="36" spans="1:24" ht="12.75">
      <c r="A36" s="9">
        <v>26</v>
      </c>
      <c r="B36" s="10">
        <v>0</v>
      </c>
      <c r="C36" s="10"/>
      <c r="D36" s="10">
        <v>15</v>
      </c>
      <c r="E36" s="10">
        <v>899</v>
      </c>
      <c r="F36" s="10">
        <v>899</v>
      </c>
      <c r="G36" s="10">
        <v>863040</v>
      </c>
      <c r="H36" s="10">
        <v>0.029599</v>
      </c>
      <c r="I36" s="10">
        <v>0</v>
      </c>
      <c r="J36" s="10">
        <v>0</v>
      </c>
      <c r="K36" s="10">
        <v>0</v>
      </c>
      <c r="L36" s="10">
        <v>0</v>
      </c>
      <c r="M36" s="10">
        <v>189.321748</v>
      </c>
      <c r="N36" s="10">
        <v>0.096</v>
      </c>
      <c r="O36" s="11">
        <v>0.095893</v>
      </c>
      <c r="P36" s="86"/>
      <c r="Q36" s="10"/>
      <c r="R36" s="31">
        <f t="shared" si="1"/>
        <v>0</v>
      </c>
      <c r="S36" s="34">
        <v>0.05</v>
      </c>
      <c r="T36" s="10"/>
      <c r="U36" s="10"/>
      <c r="V36" s="10"/>
      <c r="W36" s="10"/>
      <c r="X36" s="11"/>
    </row>
    <row r="37" spans="1:24" ht="12.75">
      <c r="A37" s="9">
        <v>27</v>
      </c>
      <c r="B37" s="10">
        <v>0</v>
      </c>
      <c r="C37" s="10"/>
      <c r="D37" s="10">
        <v>15</v>
      </c>
      <c r="E37" s="10">
        <v>899</v>
      </c>
      <c r="F37" s="10">
        <v>899</v>
      </c>
      <c r="G37" s="10">
        <v>863040</v>
      </c>
      <c r="H37" s="10">
        <v>0.028575</v>
      </c>
      <c r="I37" s="10">
        <v>0</v>
      </c>
      <c r="J37" s="10">
        <v>0</v>
      </c>
      <c r="K37" s="10">
        <v>0</v>
      </c>
      <c r="L37" s="10">
        <v>0</v>
      </c>
      <c r="M37" s="10">
        <v>242.999991</v>
      </c>
      <c r="N37" s="10">
        <v>0.096</v>
      </c>
      <c r="O37" s="11">
        <v>0.095893</v>
      </c>
      <c r="P37" s="86"/>
      <c r="Q37" s="10"/>
      <c r="R37" s="31">
        <f t="shared" si="1"/>
        <v>0</v>
      </c>
      <c r="S37" s="34">
        <v>0.05</v>
      </c>
      <c r="T37" s="10"/>
      <c r="U37" s="10"/>
      <c r="V37" s="10"/>
      <c r="W37" s="10"/>
      <c r="X37" s="11"/>
    </row>
    <row r="38" spans="1:24" ht="12.75">
      <c r="A38" s="9">
        <v>28</v>
      </c>
      <c r="B38" s="10">
        <v>0</v>
      </c>
      <c r="C38" s="10"/>
      <c r="D38" s="10">
        <v>15</v>
      </c>
      <c r="E38" s="10">
        <v>899</v>
      </c>
      <c r="F38" s="10">
        <v>899</v>
      </c>
      <c r="G38" s="10">
        <v>863040</v>
      </c>
      <c r="H38" s="10">
        <v>0.030253</v>
      </c>
      <c r="I38" s="10">
        <v>1</v>
      </c>
      <c r="J38" s="10">
        <v>960</v>
      </c>
      <c r="K38" s="10">
        <v>0</v>
      </c>
      <c r="L38" s="10">
        <v>0</v>
      </c>
      <c r="M38" s="10">
        <v>240.786973</v>
      </c>
      <c r="N38" s="10">
        <v>0.096</v>
      </c>
      <c r="O38" s="11">
        <v>0.095893</v>
      </c>
      <c r="P38" s="86"/>
      <c r="Q38" s="10"/>
      <c r="R38" s="109">
        <f t="shared" si="1"/>
        <v>0.11123470522803114</v>
      </c>
      <c r="S38" s="34">
        <v>0.05</v>
      </c>
      <c r="T38" s="10"/>
      <c r="U38" s="10"/>
      <c r="V38" s="10"/>
      <c r="W38" s="10"/>
      <c r="X38" s="11"/>
    </row>
    <row r="39" spans="1:24" ht="12.75">
      <c r="A39" s="9">
        <v>29</v>
      </c>
      <c r="B39" s="10">
        <v>0</v>
      </c>
      <c r="C39" s="10"/>
      <c r="D39" s="10">
        <v>15</v>
      </c>
      <c r="E39" s="10">
        <v>900</v>
      </c>
      <c r="F39" s="10">
        <v>900</v>
      </c>
      <c r="G39" s="10">
        <v>864000</v>
      </c>
      <c r="H39" s="10">
        <v>0.031583</v>
      </c>
      <c r="I39" s="10">
        <v>1</v>
      </c>
      <c r="J39" s="10">
        <v>960</v>
      </c>
      <c r="K39" s="10">
        <v>0</v>
      </c>
      <c r="L39" s="10">
        <v>0</v>
      </c>
      <c r="M39" s="10">
        <v>242.999977</v>
      </c>
      <c r="N39" s="10">
        <v>0.096</v>
      </c>
      <c r="O39" s="11">
        <v>0.096</v>
      </c>
      <c r="P39" s="86"/>
      <c r="Q39" s="10"/>
      <c r="R39" s="109">
        <f t="shared" si="1"/>
        <v>0.1111111111111111</v>
      </c>
      <c r="S39" s="34">
        <v>0.05</v>
      </c>
      <c r="T39" s="10"/>
      <c r="U39" s="10"/>
      <c r="V39" s="10"/>
      <c r="W39" s="10"/>
      <c r="X39" s="11"/>
    </row>
    <row r="40" spans="1:24" ht="12.75">
      <c r="A40" s="9">
        <v>30</v>
      </c>
      <c r="B40" s="10">
        <v>0</v>
      </c>
      <c r="C40" s="10"/>
      <c r="D40" s="10">
        <v>15</v>
      </c>
      <c r="E40" s="10">
        <v>900</v>
      </c>
      <c r="F40" s="10">
        <v>900</v>
      </c>
      <c r="G40" s="10">
        <v>864000</v>
      </c>
      <c r="H40" s="10">
        <v>0.034869</v>
      </c>
      <c r="I40" s="10">
        <v>1</v>
      </c>
      <c r="J40" s="10">
        <v>960</v>
      </c>
      <c r="K40" s="10">
        <v>0</v>
      </c>
      <c r="L40" s="10">
        <v>0</v>
      </c>
      <c r="M40" s="10">
        <v>236.012584</v>
      </c>
      <c r="N40" s="10">
        <v>0.096</v>
      </c>
      <c r="O40" s="11">
        <v>0.096</v>
      </c>
      <c r="P40" s="86"/>
      <c r="Q40" s="10"/>
      <c r="R40" s="109">
        <f t="shared" si="1"/>
        <v>0.1111111111111111</v>
      </c>
      <c r="S40" s="34">
        <v>0.05</v>
      </c>
      <c r="T40" s="10"/>
      <c r="U40" s="10"/>
      <c r="V40" s="10"/>
      <c r="W40" s="10"/>
      <c r="X40" s="11"/>
    </row>
    <row r="41" spans="1:24" ht="12.75">
      <c r="A41" s="9">
        <v>0</v>
      </c>
      <c r="B41" s="10">
        <v>7</v>
      </c>
      <c r="C41" s="10"/>
      <c r="D41" s="10">
        <v>5</v>
      </c>
      <c r="E41" s="10">
        <v>2196</v>
      </c>
      <c r="F41" s="10">
        <v>2196</v>
      </c>
      <c r="G41" s="10">
        <v>8994816</v>
      </c>
      <c r="H41" s="10">
        <v>0.073158</v>
      </c>
      <c r="I41" s="10">
        <v>0</v>
      </c>
      <c r="J41" s="10">
        <v>0</v>
      </c>
      <c r="K41" s="10">
        <v>0</v>
      </c>
      <c r="L41" s="10">
        <v>0</v>
      </c>
      <c r="M41" s="10">
        <v>226.273539</v>
      </c>
      <c r="N41" s="10">
        <v>1</v>
      </c>
      <c r="O41" s="11">
        <v>0.999424</v>
      </c>
      <c r="P41" s="86"/>
      <c r="Q41" s="10"/>
      <c r="R41" s="31">
        <f t="shared" si="0"/>
        <v>0</v>
      </c>
      <c r="S41" s="10">
        <v>0.0001</v>
      </c>
      <c r="T41" s="10"/>
      <c r="U41" s="10"/>
      <c r="V41" s="10"/>
      <c r="W41" s="10"/>
      <c r="X41" s="11"/>
    </row>
    <row r="42" spans="1:24" ht="12.75">
      <c r="A42" s="9">
        <v>0</v>
      </c>
      <c r="B42" s="10">
        <v>8</v>
      </c>
      <c r="C42" s="10"/>
      <c r="D42" s="10">
        <v>5</v>
      </c>
      <c r="E42" s="10">
        <v>2196</v>
      </c>
      <c r="F42" s="10">
        <v>2196</v>
      </c>
      <c r="G42" s="10">
        <v>8994816</v>
      </c>
      <c r="H42" s="10">
        <v>0.0876</v>
      </c>
      <c r="I42" s="10">
        <v>0</v>
      </c>
      <c r="J42" s="10">
        <v>0</v>
      </c>
      <c r="K42" s="10">
        <v>0</v>
      </c>
      <c r="L42" s="10">
        <v>0</v>
      </c>
      <c r="M42" s="10">
        <v>203.187264</v>
      </c>
      <c r="N42" s="10">
        <v>1</v>
      </c>
      <c r="O42" s="11">
        <v>0.999424</v>
      </c>
      <c r="P42" s="86"/>
      <c r="Q42" s="10"/>
      <c r="R42" s="31">
        <f t="shared" si="0"/>
        <v>0</v>
      </c>
      <c r="S42" s="10">
        <v>0.0001</v>
      </c>
      <c r="T42" s="10"/>
      <c r="U42" s="10"/>
      <c r="V42" s="10"/>
      <c r="W42" s="10"/>
      <c r="X42" s="11"/>
    </row>
    <row r="43" spans="1:24" ht="12.75">
      <c r="A43" s="9">
        <v>0</v>
      </c>
      <c r="B43" s="10">
        <v>9</v>
      </c>
      <c r="C43" s="10"/>
      <c r="D43" s="10">
        <v>5</v>
      </c>
      <c r="E43" s="10">
        <v>4391</v>
      </c>
      <c r="F43" s="10">
        <v>4391</v>
      </c>
      <c r="G43" s="10">
        <v>17985536</v>
      </c>
      <c r="H43" s="10">
        <v>0.072508</v>
      </c>
      <c r="I43" s="10">
        <v>0</v>
      </c>
      <c r="J43" s="10">
        <v>0</v>
      </c>
      <c r="K43" s="10">
        <v>0</v>
      </c>
      <c r="L43" s="10">
        <v>0</v>
      </c>
      <c r="M43" s="10">
        <v>234.323963</v>
      </c>
      <c r="N43" s="10">
        <v>2</v>
      </c>
      <c r="O43" s="11">
        <v>1.998393</v>
      </c>
      <c r="P43" s="86"/>
      <c r="Q43" s="10"/>
      <c r="R43" s="31">
        <f t="shared" si="0"/>
        <v>0</v>
      </c>
      <c r="S43" s="10">
        <v>0.0001</v>
      </c>
      <c r="T43" s="10"/>
      <c r="U43" s="10"/>
      <c r="V43" s="10"/>
      <c r="W43" s="10"/>
      <c r="X43" s="11"/>
    </row>
    <row r="44" spans="1:24" ht="12.75">
      <c r="A44" s="9">
        <v>0</v>
      </c>
      <c r="B44" s="10">
        <v>10</v>
      </c>
      <c r="C44" s="10"/>
      <c r="D44" s="10">
        <v>5</v>
      </c>
      <c r="E44" s="10">
        <v>4391</v>
      </c>
      <c r="F44" s="10">
        <v>4391</v>
      </c>
      <c r="G44" s="10">
        <v>17985536</v>
      </c>
      <c r="H44" s="10">
        <v>0.060801</v>
      </c>
      <c r="I44" s="10">
        <v>0</v>
      </c>
      <c r="J44" s="10">
        <v>0</v>
      </c>
      <c r="K44" s="10">
        <v>0</v>
      </c>
      <c r="L44" s="10">
        <v>0</v>
      </c>
      <c r="M44" s="10">
        <v>241.883962</v>
      </c>
      <c r="N44" s="10">
        <v>2</v>
      </c>
      <c r="O44" s="11">
        <v>1.998393</v>
      </c>
      <c r="P44" s="86"/>
      <c r="Q44" s="10"/>
      <c r="R44" s="31">
        <f t="shared" si="0"/>
        <v>0</v>
      </c>
      <c r="S44" s="10">
        <v>0.0001</v>
      </c>
      <c r="T44" s="10"/>
      <c r="U44" s="10"/>
      <c r="V44" s="10"/>
      <c r="W44" s="10"/>
      <c r="X44" s="11"/>
    </row>
    <row r="45" spans="1:24" ht="12.75">
      <c r="A45" s="9">
        <v>0</v>
      </c>
      <c r="B45" s="10">
        <v>25</v>
      </c>
      <c r="C45" s="10"/>
      <c r="D45" s="10">
        <v>7</v>
      </c>
      <c r="E45" s="10">
        <v>900</v>
      </c>
      <c r="F45" s="10">
        <v>900</v>
      </c>
      <c r="G45" s="10">
        <v>864000</v>
      </c>
      <c r="H45" s="10">
        <v>0.029519</v>
      </c>
      <c r="I45" s="10">
        <v>0</v>
      </c>
      <c r="J45" s="10">
        <v>0</v>
      </c>
      <c r="K45" s="10">
        <v>0</v>
      </c>
      <c r="L45" s="10">
        <v>0</v>
      </c>
      <c r="M45" s="10">
        <v>215.297928</v>
      </c>
      <c r="N45" s="10">
        <v>0.096</v>
      </c>
      <c r="O45" s="11">
        <v>0.096</v>
      </c>
      <c r="P45" s="86"/>
      <c r="Q45" s="10"/>
      <c r="R45" s="31">
        <f t="shared" si="0"/>
        <v>0</v>
      </c>
      <c r="S45" s="34">
        <v>0.05</v>
      </c>
      <c r="T45" s="10"/>
      <c r="U45" s="10"/>
      <c r="V45" s="10"/>
      <c r="W45" s="10"/>
      <c r="X45" s="11"/>
    </row>
    <row r="46" spans="1:24" ht="12.75">
      <c r="A46" s="9">
        <v>0</v>
      </c>
      <c r="B46" s="10">
        <v>26</v>
      </c>
      <c r="C46" s="10"/>
      <c r="D46" s="10">
        <v>7</v>
      </c>
      <c r="E46" s="10">
        <v>900</v>
      </c>
      <c r="F46" s="10">
        <v>900</v>
      </c>
      <c r="G46" s="10">
        <v>864000</v>
      </c>
      <c r="H46" s="10">
        <v>0.024372</v>
      </c>
      <c r="I46" s="10">
        <v>0</v>
      </c>
      <c r="J46" s="10">
        <v>0</v>
      </c>
      <c r="K46" s="10">
        <v>0</v>
      </c>
      <c r="L46" s="10">
        <v>0</v>
      </c>
      <c r="M46" s="10">
        <v>186.469708</v>
      </c>
      <c r="N46" s="10">
        <v>0.096</v>
      </c>
      <c r="O46" s="11">
        <v>0.096</v>
      </c>
      <c r="P46" s="86"/>
      <c r="Q46" s="10"/>
      <c r="R46" s="31">
        <f t="shared" si="0"/>
        <v>0</v>
      </c>
      <c r="S46" s="34">
        <v>0.05</v>
      </c>
      <c r="T46" s="10"/>
      <c r="U46" s="10"/>
      <c r="V46" s="10"/>
      <c r="W46" s="10"/>
      <c r="X46" s="11"/>
    </row>
    <row r="47" spans="1:24" ht="12.75">
      <c r="A47" s="9">
        <v>0</v>
      </c>
      <c r="B47" s="10">
        <v>27</v>
      </c>
      <c r="C47" s="10"/>
      <c r="D47" s="10">
        <v>7</v>
      </c>
      <c r="E47" s="10">
        <v>900</v>
      </c>
      <c r="F47" s="10">
        <v>900</v>
      </c>
      <c r="G47" s="10">
        <v>864000</v>
      </c>
      <c r="H47" s="10">
        <v>0.024683</v>
      </c>
      <c r="I47" s="10">
        <v>0</v>
      </c>
      <c r="J47" s="10">
        <v>0</v>
      </c>
      <c r="K47" s="10">
        <v>0</v>
      </c>
      <c r="L47" s="10">
        <v>0</v>
      </c>
      <c r="M47" s="10">
        <v>240.992993</v>
      </c>
      <c r="N47" s="10">
        <v>0.096</v>
      </c>
      <c r="O47" s="11">
        <v>0.096</v>
      </c>
      <c r="P47" s="86"/>
      <c r="Q47" s="10"/>
      <c r="R47" s="31">
        <f t="shared" si="0"/>
        <v>0</v>
      </c>
      <c r="S47" s="34">
        <v>0.05</v>
      </c>
      <c r="T47" s="10"/>
      <c r="U47" s="10"/>
      <c r="V47" s="10"/>
      <c r="W47" s="10"/>
      <c r="X47" s="11"/>
    </row>
    <row r="48" spans="1:24" ht="12.75">
      <c r="A48" s="9">
        <v>0</v>
      </c>
      <c r="B48" s="10">
        <v>28</v>
      </c>
      <c r="C48" s="10"/>
      <c r="D48" s="10">
        <v>7</v>
      </c>
      <c r="E48" s="10">
        <v>900</v>
      </c>
      <c r="F48" s="10">
        <v>900</v>
      </c>
      <c r="G48" s="10">
        <v>864000</v>
      </c>
      <c r="H48" s="10">
        <v>0.029735</v>
      </c>
      <c r="I48" s="10">
        <v>0</v>
      </c>
      <c r="J48" s="10">
        <v>0</v>
      </c>
      <c r="K48" s="10">
        <v>0</v>
      </c>
      <c r="L48" s="10">
        <v>0</v>
      </c>
      <c r="M48" s="10">
        <v>225.302807</v>
      </c>
      <c r="N48" s="10">
        <v>0.096</v>
      </c>
      <c r="O48" s="11">
        <v>0.096</v>
      </c>
      <c r="P48" s="86"/>
      <c r="Q48" s="10"/>
      <c r="R48" s="31">
        <f t="shared" si="0"/>
        <v>0</v>
      </c>
      <c r="S48" s="34">
        <v>0.05</v>
      </c>
      <c r="T48" s="10"/>
      <c r="U48" s="10"/>
      <c r="V48" s="10"/>
      <c r="W48" s="10"/>
      <c r="X48" s="11"/>
    </row>
    <row r="49" spans="1:24" ht="12.75">
      <c r="A49" s="9">
        <v>0</v>
      </c>
      <c r="B49" s="10">
        <v>29</v>
      </c>
      <c r="C49" s="10"/>
      <c r="D49" s="10">
        <v>7</v>
      </c>
      <c r="E49" s="10">
        <v>900</v>
      </c>
      <c r="F49" s="10">
        <v>900</v>
      </c>
      <c r="G49" s="10">
        <v>864000</v>
      </c>
      <c r="H49" s="10">
        <v>0.030956</v>
      </c>
      <c r="I49" s="10">
        <v>2</v>
      </c>
      <c r="J49" s="10">
        <v>1920</v>
      </c>
      <c r="K49" s="10">
        <v>0</v>
      </c>
      <c r="L49" s="10">
        <v>0</v>
      </c>
      <c r="M49" s="10">
        <v>229.279726</v>
      </c>
      <c r="N49" s="10">
        <v>0.096</v>
      </c>
      <c r="O49" s="11">
        <v>0.096</v>
      </c>
      <c r="P49" s="86"/>
      <c r="Q49" s="10"/>
      <c r="R49" s="109">
        <f>(I49+K49)*100/F49</f>
        <v>0.2222222222222222</v>
      </c>
      <c r="S49" s="34">
        <v>0.05</v>
      </c>
      <c r="T49" s="10"/>
      <c r="U49" s="10"/>
      <c r="V49" s="10"/>
      <c r="W49" s="10"/>
      <c r="X49" s="11"/>
    </row>
    <row r="50" spans="1:24" ht="13.5" thickBot="1">
      <c r="A50" s="13">
        <v>0</v>
      </c>
      <c r="B50" s="14">
        <v>30</v>
      </c>
      <c r="C50" s="14"/>
      <c r="D50" s="14">
        <v>7</v>
      </c>
      <c r="E50" s="14">
        <v>900</v>
      </c>
      <c r="F50" s="14">
        <v>900</v>
      </c>
      <c r="G50" s="14">
        <v>864000</v>
      </c>
      <c r="H50" s="14">
        <v>0.036163</v>
      </c>
      <c r="I50" s="14">
        <v>3</v>
      </c>
      <c r="J50" s="14">
        <v>2880</v>
      </c>
      <c r="K50" s="14">
        <v>0</v>
      </c>
      <c r="L50" s="14">
        <v>0</v>
      </c>
      <c r="M50" s="14">
        <v>217.91939</v>
      </c>
      <c r="N50" s="14">
        <v>0.096</v>
      </c>
      <c r="O50" s="15">
        <v>0.096</v>
      </c>
      <c r="P50" s="88"/>
      <c r="Q50" s="14"/>
      <c r="R50" s="109">
        <f>(I50+K50)*100/F50</f>
        <v>0.3333333333333333</v>
      </c>
      <c r="S50" s="35">
        <v>0.05</v>
      </c>
      <c r="T50" s="14"/>
      <c r="U50" s="14"/>
      <c r="V50" s="14"/>
      <c r="W50" s="14"/>
      <c r="X50" s="15"/>
    </row>
    <row r="51" ht="13.5" thickBot="1"/>
    <row r="52" spans="1:13" ht="13.5" thickBot="1">
      <c r="A52" s="138" t="s">
        <v>45</v>
      </c>
      <c r="B52" s="139"/>
      <c r="C52" s="139"/>
      <c r="D52" s="139"/>
      <c r="E52" s="140"/>
      <c r="G52" s="120" t="s">
        <v>36</v>
      </c>
      <c r="H52" s="121"/>
      <c r="I52" s="121"/>
      <c r="J52" s="121"/>
      <c r="K52" s="121"/>
      <c r="L52" s="121"/>
      <c r="M52" s="122"/>
    </row>
    <row r="53" spans="1:13" ht="12.75">
      <c r="A53" s="18"/>
      <c r="B53" s="1" t="s">
        <v>25</v>
      </c>
      <c r="C53" s="1" t="s">
        <v>26</v>
      </c>
      <c r="D53" s="1" t="s">
        <v>27</v>
      </c>
      <c r="E53" s="2" t="s">
        <v>28</v>
      </c>
      <c r="G53" s="9" t="s">
        <v>39</v>
      </c>
      <c r="H53" s="10"/>
      <c r="I53" s="10"/>
      <c r="J53" s="10"/>
      <c r="K53" s="10"/>
      <c r="L53" s="10"/>
      <c r="M53" s="11"/>
    </row>
    <row r="54" spans="1:13" ht="12.75">
      <c r="A54" s="9" t="s">
        <v>29</v>
      </c>
      <c r="B54" s="10">
        <v>0.003</v>
      </c>
      <c r="C54" s="10">
        <v>0.003</v>
      </c>
      <c r="D54" s="10">
        <v>0.001</v>
      </c>
      <c r="E54" s="11">
        <v>0.001</v>
      </c>
      <c r="G54" s="126" t="s">
        <v>37</v>
      </c>
      <c r="H54" s="10"/>
      <c r="I54" s="10" t="s">
        <v>44</v>
      </c>
      <c r="J54" s="10" t="s">
        <v>40</v>
      </c>
      <c r="K54" s="10"/>
      <c r="L54" s="10"/>
      <c r="M54" s="11"/>
    </row>
    <row r="55" spans="1:13" ht="12.75">
      <c r="A55" s="9" t="s">
        <v>30</v>
      </c>
      <c r="B55" s="10">
        <v>15</v>
      </c>
      <c r="C55" s="10">
        <v>15</v>
      </c>
      <c r="D55" s="10">
        <v>31</v>
      </c>
      <c r="E55" s="11">
        <v>15</v>
      </c>
      <c r="G55" s="126"/>
      <c r="H55" s="74" t="s">
        <v>38</v>
      </c>
      <c r="I55" s="10">
        <v>1</v>
      </c>
      <c r="J55" s="10">
        <v>64</v>
      </c>
      <c r="K55" s="10"/>
      <c r="L55" s="10"/>
      <c r="M55" s="11"/>
    </row>
    <row r="56" spans="1:13" ht="12.75">
      <c r="A56" s="9" t="s">
        <v>31</v>
      </c>
      <c r="B56" s="10">
        <v>31</v>
      </c>
      <c r="C56" s="10">
        <v>31</v>
      </c>
      <c r="D56" s="10">
        <v>31</v>
      </c>
      <c r="E56" s="11">
        <v>31</v>
      </c>
      <c r="G56" s="9" t="s">
        <v>41</v>
      </c>
      <c r="H56" s="144" t="s">
        <v>42</v>
      </c>
      <c r="I56" s="144"/>
      <c r="J56" s="144"/>
      <c r="K56" s="144"/>
      <c r="L56" s="144"/>
      <c r="M56" s="154"/>
    </row>
    <row r="57" spans="1:13" ht="12.75">
      <c r="A57" s="9" t="s">
        <v>32</v>
      </c>
      <c r="B57" s="10">
        <v>7</v>
      </c>
      <c r="C57" s="10">
        <v>4</v>
      </c>
      <c r="D57" s="10">
        <v>3</v>
      </c>
      <c r="E57" s="11">
        <v>2</v>
      </c>
      <c r="G57" s="9" t="s">
        <v>29</v>
      </c>
      <c r="H57" s="144" t="s">
        <v>152</v>
      </c>
      <c r="I57" s="144"/>
      <c r="J57" s="144"/>
      <c r="K57" s="144"/>
      <c r="L57" s="144"/>
      <c r="M57" s="154"/>
    </row>
    <row r="58" spans="1:13" ht="13.5" thickBot="1">
      <c r="A58" s="21" t="s">
        <v>33</v>
      </c>
      <c r="B58" s="128" t="s">
        <v>275</v>
      </c>
      <c r="C58" s="128"/>
      <c r="D58" s="128"/>
      <c r="E58" s="129"/>
      <c r="G58" s="9" t="s">
        <v>43</v>
      </c>
      <c r="H58" s="144" t="s">
        <v>273</v>
      </c>
      <c r="I58" s="144"/>
      <c r="J58" s="144"/>
      <c r="K58" s="144"/>
      <c r="L58" s="144"/>
      <c r="M58" s="154"/>
    </row>
    <row r="59" spans="1:13" ht="13.5" thickBot="1">
      <c r="A59" s="22" t="s">
        <v>34</v>
      </c>
      <c r="B59" s="128" t="s">
        <v>35</v>
      </c>
      <c r="C59" s="128"/>
      <c r="D59" s="128"/>
      <c r="E59" s="129"/>
      <c r="G59" s="22" t="s">
        <v>272</v>
      </c>
      <c r="H59" s="128" t="s">
        <v>273</v>
      </c>
      <c r="I59" s="128"/>
      <c r="J59" s="128"/>
      <c r="K59" s="128"/>
      <c r="L59" s="128"/>
      <c r="M59" s="129"/>
    </row>
    <row r="61" ht="13.5" thickBot="1"/>
    <row r="62" spans="1:15" ht="12.75">
      <c r="A62" s="145" t="s">
        <v>46</v>
      </c>
      <c r="B62" s="146"/>
      <c r="C62" s="147"/>
      <c r="E62" s="130" t="s">
        <v>51</v>
      </c>
      <c r="F62" s="131"/>
      <c r="G62" s="132"/>
      <c r="I62" s="151" t="s">
        <v>65</v>
      </c>
      <c r="J62" s="152"/>
      <c r="K62" s="152"/>
      <c r="L62" s="152"/>
      <c r="M62" s="152"/>
      <c r="N62" s="152"/>
      <c r="O62" s="153"/>
    </row>
    <row r="63" spans="1:15" ht="12.75">
      <c r="A63" s="148"/>
      <c r="B63" s="149"/>
      <c r="C63" s="150"/>
      <c r="E63" s="9" t="s">
        <v>52</v>
      </c>
      <c r="F63" s="10" t="s">
        <v>54</v>
      </c>
      <c r="G63" s="11" t="s">
        <v>53</v>
      </c>
      <c r="I63" s="126" t="s">
        <v>66</v>
      </c>
      <c r="J63" s="127"/>
      <c r="K63" s="144" t="s">
        <v>153</v>
      </c>
      <c r="L63" s="144"/>
      <c r="M63" s="144"/>
      <c r="N63" s="144"/>
      <c r="O63" s="154"/>
    </row>
    <row r="64" spans="1:15" ht="12.75">
      <c r="A64" s="9" t="s">
        <v>47</v>
      </c>
      <c r="B64" s="10" t="s">
        <v>48</v>
      </c>
      <c r="C64" s="11" t="s">
        <v>49</v>
      </c>
      <c r="E64" s="9">
        <v>7</v>
      </c>
      <c r="F64" s="10">
        <v>0.0035</v>
      </c>
      <c r="G64" s="11">
        <v>0.0008</v>
      </c>
      <c r="I64" s="126" t="s">
        <v>67</v>
      </c>
      <c r="J64" s="127"/>
      <c r="K64" s="144" t="s">
        <v>68</v>
      </c>
      <c r="L64" s="144"/>
      <c r="M64" s="10"/>
      <c r="N64" s="10"/>
      <c r="O64" s="11"/>
    </row>
    <row r="65" spans="1:15" ht="12.75">
      <c r="A65" s="9" t="s">
        <v>57</v>
      </c>
      <c r="B65" s="10" t="s">
        <v>58</v>
      </c>
      <c r="C65" s="11">
        <v>0</v>
      </c>
      <c r="E65" s="9">
        <v>8</v>
      </c>
      <c r="F65" s="10">
        <v>0.0035</v>
      </c>
      <c r="G65" s="11">
        <v>0.0008</v>
      </c>
      <c r="I65" s="126" t="s">
        <v>69</v>
      </c>
      <c r="J65" s="127"/>
      <c r="K65" s="10" t="s">
        <v>70</v>
      </c>
      <c r="L65" s="10"/>
      <c r="M65" s="10"/>
      <c r="N65" s="10"/>
      <c r="O65" s="11"/>
    </row>
    <row r="66" spans="1:15" ht="12.75">
      <c r="A66" s="9" t="s">
        <v>57</v>
      </c>
      <c r="B66" s="10" t="s">
        <v>141</v>
      </c>
      <c r="C66" s="11">
        <v>5</v>
      </c>
      <c r="E66" s="9">
        <v>25</v>
      </c>
      <c r="F66" s="10">
        <v>0.0035</v>
      </c>
      <c r="G66" s="11">
        <v>0.0008</v>
      </c>
      <c r="I66" s="126" t="s">
        <v>71</v>
      </c>
      <c r="J66" s="127"/>
      <c r="K66" s="10">
        <v>40</v>
      </c>
      <c r="L66" s="10"/>
      <c r="M66" s="10"/>
      <c r="N66" s="10"/>
      <c r="O66" s="11"/>
    </row>
    <row r="67" spans="1:15" ht="12.75">
      <c r="A67" s="9" t="s">
        <v>57</v>
      </c>
      <c r="B67" s="10" t="s">
        <v>60</v>
      </c>
      <c r="C67" s="11">
        <v>0</v>
      </c>
      <c r="E67" s="9">
        <v>26</v>
      </c>
      <c r="F67" s="10">
        <v>0.0035</v>
      </c>
      <c r="G67" s="11">
        <v>0.0008</v>
      </c>
      <c r="I67" s="9" t="s">
        <v>72</v>
      </c>
      <c r="J67" s="10"/>
      <c r="K67" s="10" t="s">
        <v>73</v>
      </c>
      <c r="L67" s="10"/>
      <c r="M67" s="10"/>
      <c r="N67" s="10"/>
      <c r="O67" s="11"/>
    </row>
    <row r="68" spans="1:15" ht="12.75">
      <c r="A68" s="9" t="s">
        <v>57</v>
      </c>
      <c r="B68" s="10" t="s">
        <v>61</v>
      </c>
      <c r="C68" s="11">
        <v>7</v>
      </c>
      <c r="E68" s="9">
        <v>27</v>
      </c>
      <c r="F68" s="10">
        <v>0.0035</v>
      </c>
      <c r="G68" s="11">
        <v>0.0008</v>
      </c>
      <c r="I68" s="9" t="s">
        <v>74</v>
      </c>
      <c r="J68" s="10"/>
      <c r="K68" s="10" t="s">
        <v>75</v>
      </c>
      <c r="L68" s="10"/>
      <c r="M68" s="10"/>
      <c r="N68" s="10"/>
      <c r="O68" s="11"/>
    </row>
    <row r="69" spans="1:15" ht="12.75">
      <c r="A69" s="9" t="s">
        <v>58</v>
      </c>
      <c r="B69" s="10" t="s">
        <v>57</v>
      </c>
      <c r="C69" s="11">
        <v>0</v>
      </c>
      <c r="E69" s="9">
        <v>28</v>
      </c>
      <c r="F69" s="10">
        <v>0.0035</v>
      </c>
      <c r="G69" s="11">
        <v>0.0008</v>
      </c>
      <c r="I69" s="9" t="s">
        <v>76</v>
      </c>
      <c r="J69" s="10"/>
      <c r="K69" s="10" t="s">
        <v>156</v>
      </c>
      <c r="L69" s="10"/>
      <c r="M69" s="10"/>
      <c r="N69" s="10"/>
      <c r="O69" s="11"/>
    </row>
    <row r="70" spans="1:15" ht="13.5" thickBot="1">
      <c r="A70" s="9" t="s">
        <v>62</v>
      </c>
      <c r="B70" s="10" t="s">
        <v>57</v>
      </c>
      <c r="C70" s="11">
        <v>13</v>
      </c>
      <c r="E70" s="9">
        <v>29</v>
      </c>
      <c r="F70" s="10">
        <v>0.0035</v>
      </c>
      <c r="G70" s="11">
        <v>0.0008</v>
      </c>
      <c r="I70" s="22" t="s">
        <v>78</v>
      </c>
      <c r="J70" s="14"/>
      <c r="K70" s="14">
        <v>108</v>
      </c>
      <c r="L70" s="14"/>
      <c r="M70" s="14"/>
      <c r="N70" s="14"/>
      <c r="O70" s="15"/>
    </row>
    <row r="71" spans="1:7" ht="13.5" thickBot="1">
      <c r="A71" s="9" t="s">
        <v>63</v>
      </c>
      <c r="B71" s="10" t="s">
        <v>57</v>
      </c>
      <c r="C71" s="11">
        <v>0</v>
      </c>
      <c r="E71" s="22">
        <v>30</v>
      </c>
      <c r="F71" s="14">
        <v>0.0035</v>
      </c>
      <c r="G71" s="15">
        <v>0.0008</v>
      </c>
    </row>
    <row r="72" spans="1:3" ht="13.5" thickBot="1">
      <c r="A72" s="13" t="s">
        <v>61</v>
      </c>
      <c r="B72" s="14" t="s">
        <v>57</v>
      </c>
      <c r="C72" s="15">
        <v>15</v>
      </c>
    </row>
  </sheetData>
  <mergeCells count="36">
    <mergeCell ref="I64:J64"/>
    <mergeCell ref="K64:L64"/>
    <mergeCell ref="I65:J65"/>
    <mergeCell ref="I66:J66"/>
    <mergeCell ref="B59:E59"/>
    <mergeCell ref="H59:M59"/>
    <mergeCell ref="A62:C63"/>
    <mergeCell ref="I62:O62"/>
    <mergeCell ref="I63:J63"/>
    <mergeCell ref="K63:O63"/>
    <mergeCell ref="E62:G62"/>
    <mergeCell ref="G54:G55"/>
    <mergeCell ref="H56:M56"/>
    <mergeCell ref="H57:M57"/>
    <mergeCell ref="B58:E58"/>
    <mergeCell ref="H58:M58"/>
    <mergeCell ref="H1:H2"/>
    <mergeCell ref="R1:S1"/>
    <mergeCell ref="A52:E52"/>
    <mergeCell ref="G52:M52"/>
    <mergeCell ref="M1:M2"/>
    <mergeCell ref="N1:N2"/>
    <mergeCell ref="O1:O2"/>
    <mergeCell ref="P1:Q1"/>
    <mergeCell ref="I1:I2"/>
    <mergeCell ref="J1:J2"/>
    <mergeCell ref="V1:X1"/>
    <mergeCell ref="A1:A2"/>
    <mergeCell ref="B1:B2"/>
    <mergeCell ref="C1:C2"/>
    <mergeCell ref="D1:D2"/>
    <mergeCell ref="K1:K2"/>
    <mergeCell ref="L1:L2"/>
    <mergeCell ref="E1:E2"/>
    <mergeCell ref="F1:F2"/>
    <mergeCell ref="G1:G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Dmitry Akhmetov</dc:creator>
  <cp:keywords/>
  <dc:description/>
  <cp:lastModifiedBy>Adrian P Stephens, 111</cp:lastModifiedBy>
  <dcterms:created xsi:type="dcterms:W3CDTF">2004-08-02T07:52:37Z</dcterms:created>
  <dcterms:modified xsi:type="dcterms:W3CDTF">2004-08-13T18:34:50Z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